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680" yWindow="2550" windowWidth="16080" windowHeight="7860"/>
  </bookViews>
  <sheets>
    <sheet name="Données ext." sheetId="30" r:id="rId1"/>
    <sheet name="Date" sheetId="33" state="hidden" r:id="rId2"/>
    <sheet name="Previsionnel" sheetId="34" r:id="rId3"/>
  </sheets>
  <definedNames>
    <definedName name="_xlnm._FilterDatabase" localSheetId="1" hidden="1">Date!$A$1:$D$3715</definedName>
    <definedName name="_xlnm._FilterDatabase" localSheetId="0" hidden="1">'Données ext.'!$A$17:$R$335</definedName>
    <definedName name="_xlnm._FilterDatabase" localSheetId="2" hidden="1">Previsionnel!$A$27:$B$27</definedName>
    <definedName name="public" localSheetId="0">'Données ext.'!$A$1:$L$312</definedName>
  </definedNames>
  <calcPr calcId="145621"/>
</workbook>
</file>

<file path=xl/calcChain.xml><?xml version="1.0" encoding="utf-8"?>
<calcChain xmlns="http://schemas.openxmlformats.org/spreadsheetml/2006/main">
  <c r="B25" i="34" l="1"/>
  <c r="B323" i="30" l="1"/>
  <c r="B324" i="30"/>
  <c r="F327" i="30" l="1"/>
  <c r="F328" i="30"/>
  <c r="F329" i="30"/>
  <c r="G313" i="30"/>
  <c r="H313" i="30"/>
  <c r="J313" i="30"/>
  <c r="K313" i="30"/>
  <c r="L313" i="30"/>
  <c r="F330" i="30"/>
  <c r="G314" i="30"/>
  <c r="H314" i="30"/>
  <c r="J314" i="30"/>
  <c r="K314" i="30"/>
  <c r="L314" i="30"/>
  <c r="F331" i="30"/>
  <c r="G315" i="30"/>
  <c r="H315" i="30"/>
  <c r="J315" i="30"/>
  <c r="K315" i="30"/>
  <c r="L315" i="30"/>
  <c r="F332" i="30"/>
  <c r="G316" i="30"/>
  <c r="H316" i="30"/>
  <c r="J316" i="30"/>
  <c r="K316" i="30"/>
  <c r="L316" i="30"/>
  <c r="F333" i="30"/>
  <c r="G317" i="30"/>
  <c r="H317" i="30"/>
  <c r="J317" i="30"/>
  <c r="K317" i="30"/>
  <c r="L317" i="30"/>
  <c r="F334" i="30"/>
  <c r="G318" i="30"/>
  <c r="H318" i="30"/>
  <c r="J318" i="30"/>
  <c r="K318" i="30"/>
  <c r="L318" i="30"/>
  <c r="F337" i="30"/>
  <c r="J321" i="30"/>
  <c r="B338" i="30"/>
  <c r="F338" i="30"/>
  <c r="J322" i="30"/>
  <c r="B339" i="30"/>
  <c r="F339" i="30"/>
  <c r="J323" i="30"/>
  <c r="F340" i="30"/>
  <c r="J324" i="30"/>
  <c r="H319" i="30" l="1"/>
  <c r="L319" i="30"/>
  <c r="B325" i="30" s="1"/>
  <c r="G319" i="30"/>
  <c r="K319" i="30"/>
  <c r="F335" i="30"/>
  <c r="J319" i="30"/>
  <c r="B340" i="30" l="1"/>
  <c r="B27" i="34"/>
  <c r="D3715" i="33"/>
  <c r="D3714" i="33"/>
  <c r="D3713" i="33"/>
  <c r="D3712" i="33"/>
  <c r="D3711" i="33"/>
  <c r="D3710" i="33"/>
  <c r="D3709" i="33"/>
  <c r="D3708" i="33"/>
  <c r="D3707" i="33"/>
  <c r="D3706" i="33"/>
  <c r="D3705" i="33"/>
  <c r="D3704" i="33"/>
  <c r="D3703" i="33"/>
  <c r="D3702" i="33"/>
  <c r="D3701" i="33"/>
  <c r="D3700" i="33"/>
  <c r="D3699" i="33"/>
  <c r="D3698" i="33"/>
  <c r="D3697" i="33"/>
  <c r="D3696" i="33"/>
  <c r="D3695" i="33"/>
  <c r="D3694" i="33"/>
  <c r="D3693" i="33"/>
  <c r="D3692" i="33"/>
  <c r="D3691" i="33"/>
  <c r="D3690" i="33"/>
  <c r="D3689" i="33"/>
  <c r="D3688" i="33"/>
  <c r="D3687" i="33"/>
  <c r="D3686" i="33"/>
  <c r="D3685" i="33"/>
  <c r="D3684" i="33"/>
  <c r="D3683" i="33"/>
  <c r="D3682" i="33"/>
  <c r="D3681" i="33"/>
  <c r="D3680" i="33"/>
  <c r="D3679" i="33"/>
  <c r="D3678" i="33"/>
  <c r="D3677" i="33"/>
  <c r="D3676" i="33"/>
  <c r="D3675" i="33"/>
  <c r="D3674" i="33"/>
  <c r="D3673" i="33"/>
  <c r="D3672" i="33"/>
  <c r="D3671" i="33"/>
  <c r="D3670" i="33"/>
  <c r="D3669" i="33"/>
  <c r="D3668" i="33"/>
  <c r="D3667" i="33"/>
  <c r="D3666" i="33"/>
  <c r="D3665" i="33"/>
  <c r="D3664" i="33"/>
  <c r="D3663" i="33"/>
  <c r="D3662" i="33"/>
  <c r="D3661" i="33"/>
  <c r="D3660" i="33"/>
  <c r="D3659" i="33"/>
  <c r="D3658" i="33"/>
  <c r="D3657" i="33"/>
  <c r="D3656" i="33"/>
  <c r="D3655" i="33"/>
  <c r="D3654" i="33"/>
  <c r="D3653" i="33"/>
  <c r="D3652" i="33"/>
  <c r="D3651" i="33"/>
  <c r="D3650" i="33"/>
  <c r="D3649" i="33"/>
  <c r="D3648" i="33"/>
  <c r="D3647" i="33"/>
  <c r="D3646" i="33"/>
  <c r="D3645" i="33"/>
  <c r="D3644" i="33"/>
  <c r="D3643" i="33"/>
  <c r="D3642" i="33"/>
  <c r="D3641" i="33"/>
  <c r="D3640" i="33"/>
  <c r="D3639" i="33"/>
  <c r="D3638" i="33"/>
  <c r="D3637" i="33"/>
  <c r="D3636" i="33"/>
  <c r="D3635" i="33"/>
  <c r="D3634" i="33"/>
  <c r="D3633" i="33"/>
  <c r="D3632" i="33"/>
  <c r="D3631" i="33"/>
  <c r="D3630" i="33"/>
  <c r="D3629" i="33"/>
  <c r="D3628" i="33"/>
  <c r="D3627" i="33"/>
  <c r="D3626" i="33"/>
  <c r="D3625" i="33"/>
  <c r="D3624" i="33"/>
  <c r="D3623" i="33"/>
  <c r="D3622" i="33"/>
  <c r="D3621" i="33"/>
  <c r="D3620" i="33"/>
  <c r="D3619" i="33"/>
  <c r="D3618" i="33"/>
  <c r="D3617" i="33"/>
  <c r="D3616" i="33"/>
  <c r="D3615" i="33"/>
  <c r="D3614" i="33"/>
  <c r="D3613" i="33"/>
  <c r="D3612" i="33"/>
  <c r="D3611" i="33"/>
  <c r="D3610" i="33"/>
  <c r="D3609" i="33"/>
  <c r="D3608" i="33"/>
  <c r="D3607" i="33"/>
  <c r="D3606" i="33"/>
  <c r="D3605" i="33"/>
  <c r="D3604" i="33"/>
  <c r="D3603" i="33"/>
  <c r="D3602" i="33"/>
  <c r="D3601" i="33"/>
  <c r="D3600" i="33"/>
  <c r="D3599" i="33"/>
  <c r="D3598" i="33"/>
  <c r="D3597" i="33"/>
  <c r="D3596" i="33"/>
  <c r="D3595" i="33"/>
  <c r="D3594" i="33"/>
  <c r="D3593" i="33"/>
  <c r="D3592" i="33"/>
  <c r="D3591" i="33"/>
  <c r="D3590" i="33"/>
  <c r="D3589" i="33"/>
  <c r="D3588" i="33"/>
  <c r="D3587" i="33"/>
  <c r="D3586" i="33"/>
  <c r="D3585" i="33"/>
  <c r="D3584" i="33"/>
  <c r="D3583" i="33"/>
  <c r="D3582" i="33"/>
  <c r="D3581" i="33"/>
  <c r="D3580" i="33"/>
  <c r="D3579" i="33"/>
  <c r="D3578" i="33"/>
  <c r="D3577" i="33"/>
  <c r="D3576" i="33"/>
  <c r="D3575" i="33"/>
  <c r="D3574" i="33"/>
  <c r="D3573" i="33"/>
  <c r="D3572" i="33"/>
  <c r="D3571" i="33"/>
  <c r="D3570" i="33"/>
  <c r="D3569" i="33"/>
  <c r="D3568" i="33"/>
  <c r="D3567" i="33"/>
  <c r="D3566" i="33"/>
  <c r="D3565" i="33"/>
  <c r="D3564" i="33"/>
  <c r="D3563" i="33"/>
  <c r="D3562" i="33"/>
  <c r="D3561" i="33"/>
  <c r="D3560" i="33"/>
  <c r="D3559" i="33"/>
  <c r="D3558" i="33"/>
  <c r="D3557" i="33"/>
  <c r="D3556" i="33"/>
  <c r="D3555" i="33"/>
  <c r="D3554" i="33"/>
  <c r="D3553" i="33"/>
  <c r="D3552" i="33"/>
  <c r="D3551" i="33"/>
  <c r="D3550" i="33"/>
  <c r="D3549" i="33"/>
  <c r="D3548" i="33"/>
  <c r="D3547" i="33"/>
  <c r="D3546" i="33"/>
  <c r="D3545" i="33"/>
  <c r="D3544" i="33"/>
  <c r="D3543" i="33"/>
  <c r="D3542" i="33"/>
  <c r="D3541" i="33"/>
  <c r="D3540" i="33"/>
  <c r="D3539" i="33"/>
  <c r="D3538" i="33"/>
  <c r="D3537" i="33"/>
  <c r="D3536" i="33"/>
  <c r="D3535" i="33"/>
  <c r="D3534" i="33"/>
  <c r="D3533" i="33"/>
  <c r="D3532" i="33"/>
  <c r="D3531" i="33"/>
  <c r="D3530" i="33"/>
  <c r="D3529" i="33"/>
  <c r="D3528" i="33"/>
  <c r="D3527" i="33"/>
  <c r="D3526" i="33"/>
  <c r="D3525" i="33"/>
  <c r="D3524" i="33"/>
  <c r="D3523" i="33"/>
  <c r="D3522" i="33"/>
  <c r="D3521" i="33"/>
  <c r="D3520" i="33"/>
  <c r="D3519" i="33"/>
  <c r="D3518" i="33"/>
  <c r="D3517" i="33"/>
  <c r="D3516" i="33"/>
  <c r="D3515" i="33"/>
  <c r="D3514" i="33"/>
  <c r="D3513" i="33"/>
  <c r="D3512" i="33"/>
  <c r="D3511" i="33"/>
  <c r="D3510" i="33"/>
  <c r="D3509" i="33"/>
  <c r="D3508" i="33"/>
  <c r="D3507" i="33"/>
  <c r="D3506" i="33"/>
  <c r="D3505" i="33"/>
  <c r="D3504" i="33"/>
  <c r="D3503" i="33"/>
  <c r="D3502" i="33"/>
  <c r="D3501" i="33"/>
  <c r="D3500" i="33"/>
  <c r="D3499" i="33"/>
  <c r="D3498" i="33"/>
  <c r="D3497" i="33"/>
  <c r="D3496" i="33"/>
  <c r="D3495" i="33"/>
  <c r="D3494" i="33"/>
  <c r="D3493" i="33"/>
  <c r="D3492" i="33"/>
  <c r="D3491" i="33"/>
  <c r="D3490" i="33"/>
  <c r="D3489" i="33"/>
  <c r="D3488" i="33"/>
  <c r="D3487" i="33"/>
  <c r="D3486" i="33"/>
  <c r="D3485" i="33"/>
  <c r="D3484" i="33"/>
  <c r="D3483" i="33"/>
  <c r="D3482" i="33"/>
  <c r="D3481" i="33"/>
  <c r="D3480" i="33"/>
  <c r="D3479" i="33"/>
  <c r="D3478" i="33"/>
  <c r="D3477" i="33"/>
  <c r="D3476" i="33"/>
  <c r="D3475" i="33"/>
  <c r="D3474" i="33"/>
  <c r="D3473" i="33"/>
  <c r="D3472" i="33"/>
  <c r="D3471" i="33"/>
  <c r="D3470" i="33"/>
  <c r="D3469" i="33"/>
  <c r="D3468" i="33"/>
  <c r="D3467" i="33"/>
  <c r="D3466" i="33"/>
  <c r="D3465" i="33"/>
  <c r="D3464" i="33"/>
  <c r="D3463" i="33"/>
  <c r="D3462" i="33"/>
  <c r="D3461" i="33"/>
  <c r="D3460" i="33"/>
  <c r="D3459" i="33"/>
  <c r="D3458" i="33"/>
  <c r="D3457" i="33"/>
  <c r="D3456" i="33"/>
  <c r="D3455" i="33"/>
  <c r="D3454" i="33"/>
  <c r="D3453" i="33"/>
  <c r="D3452" i="33"/>
  <c r="D3451" i="33"/>
  <c r="D3450" i="33"/>
  <c r="D3449" i="33"/>
  <c r="D3448" i="33"/>
  <c r="D3447" i="33"/>
  <c r="D3446" i="33"/>
  <c r="D3445" i="33"/>
  <c r="D3444" i="33"/>
  <c r="D3443" i="33"/>
  <c r="D3442" i="33"/>
  <c r="D3441" i="33"/>
  <c r="D3440" i="33"/>
  <c r="D3439" i="33"/>
  <c r="D3438" i="33"/>
  <c r="D3437" i="33"/>
  <c r="D3436" i="33"/>
  <c r="D3435" i="33"/>
  <c r="D3434" i="33"/>
  <c r="D3433" i="33"/>
  <c r="D3432" i="33"/>
  <c r="D3431" i="33"/>
  <c r="D3430" i="33"/>
  <c r="D3429" i="33"/>
  <c r="D3428" i="33"/>
  <c r="D3427" i="33"/>
  <c r="D3426" i="33"/>
  <c r="D3425" i="33"/>
  <c r="D3424" i="33"/>
  <c r="D3423" i="33"/>
  <c r="D3422" i="33"/>
  <c r="D3421" i="33"/>
  <c r="D3420" i="33"/>
  <c r="D3419" i="33"/>
  <c r="D3418" i="33"/>
  <c r="D3417" i="33"/>
  <c r="D3416" i="33"/>
  <c r="D3415" i="33"/>
  <c r="D3414" i="33"/>
  <c r="D3413" i="33"/>
  <c r="D3412" i="33"/>
  <c r="D3411" i="33"/>
  <c r="D3410" i="33"/>
  <c r="D3409" i="33"/>
  <c r="D3408" i="33"/>
  <c r="D3407" i="33"/>
  <c r="D3406" i="33"/>
  <c r="D3405" i="33"/>
  <c r="D3404" i="33"/>
  <c r="D3403" i="33"/>
  <c r="D3402" i="33"/>
  <c r="D3401" i="33"/>
  <c r="D3400" i="33"/>
  <c r="D3399" i="33"/>
  <c r="D3398" i="33"/>
  <c r="D3397" i="33"/>
  <c r="D3396" i="33"/>
  <c r="D3395" i="33"/>
  <c r="D3394" i="33"/>
  <c r="D3393" i="33"/>
  <c r="D3392" i="33"/>
  <c r="D3391" i="33"/>
  <c r="D3390" i="33"/>
  <c r="D3389" i="33"/>
  <c r="D3388" i="33"/>
  <c r="D3387" i="33"/>
  <c r="D3386" i="33"/>
  <c r="D3385" i="33"/>
  <c r="D3384" i="33"/>
  <c r="D3383" i="33"/>
  <c r="D3382" i="33"/>
  <c r="D3381" i="33"/>
  <c r="D3380" i="33"/>
  <c r="D3379" i="33"/>
  <c r="D3378" i="33"/>
  <c r="D3377" i="33"/>
  <c r="D3376" i="33"/>
  <c r="D3375" i="33"/>
  <c r="D3374" i="33"/>
  <c r="D3373" i="33"/>
  <c r="D3372" i="33"/>
  <c r="D3371" i="33"/>
  <c r="D3370" i="33"/>
  <c r="D3369" i="33"/>
  <c r="D3368" i="33"/>
  <c r="D3367" i="33"/>
  <c r="D3366" i="33"/>
  <c r="D3365" i="33"/>
  <c r="D3364" i="33"/>
  <c r="D3363" i="33"/>
  <c r="D3362" i="33"/>
  <c r="D3361" i="33"/>
  <c r="D3360" i="33"/>
  <c r="D3359" i="33"/>
  <c r="D3358" i="33"/>
  <c r="D3357" i="33"/>
  <c r="D3356" i="33"/>
  <c r="D3355" i="33"/>
  <c r="D3354" i="33"/>
  <c r="D3353" i="33"/>
  <c r="D3352" i="33"/>
  <c r="D3351" i="33"/>
  <c r="D3350" i="33"/>
  <c r="D3349" i="33"/>
  <c r="D3348" i="33"/>
  <c r="D3347" i="33"/>
  <c r="D3346" i="33"/>
  <c r="D3345" i="33"/>
  <c r="D3344" i="33"/>
  <c r="D3343" i="33"/>
  <c r="D3342" i="33"/>
  <c r="D3341" i="33"/>
  <c r="D3340" i="33"/>
  <c r="D3339" i="33"/>
  <c r="D3338" i="33"/>
  <c r="D3337" i="33"/>
  <c r="D3336" i="33"/>
  <c r="D3335" i="33"/>
  <c r="D3334" i="33"/>
  <c r="D3333" i="33"/>
  <c r="D3332" i="33"/>
  <c r="D3331" i="33"/>
  <c r="D3330" i="33"/>
  <c r="D3329" i="33"/>
  <c r="D3328" i="33"/>
  <c r="D3327" i="33"/>
  <c r="D3326" i="33"/>
  <c r="D3325" i="33"/>
  <c r="D3324" i="33"/>
  <c r="D3323" i="33"/>
  <c r="D3322" i="33"/>
  <c r="D3321" i="33"/>
  <c r="D3320" i="33"/>
  <c r="D3319" i="33"/>
  <c r="D3318" i="33"/>
  <c r="D3317" i="33"/>
  <c r="D3316" i="33"/>
  <c r="D3315" i="33"/>
  <c r="D3314" i="33"/>
  <c r="D3313" i="33"/>
  <c r="D3312" i="33"/>
  <c r="D3311" i="33"/>
  <c r="D3310" i="33"/>
  <c r="D3309" i="33"/>
  <c r="D3308" i="33"/>
  <c r="D3307" i="33"/>
  <c r="D3306" i="33"/>
  <c r="D3305" i="33"/>
  <c r="D3304" i="33"/>
  <c r="D3303" i="33"/>
  <c r="D3302" i="33"/>
  <c r="D3301" i="33"/>
  <c r="D3300" i="33"/>
  <c r="D3299" i="33"/>
  <c r="D3298" i="33"/>
  <c r="D3297" i="33"/>
  <c r="D3296" i="33"/>
  <c r="D3295" i="33"/>
  <c r="D3294" i="33"/>
  <c r="D3293" i="33"/>
  <c r="D3292" i="33"/>
  <c r="D3291" i="33"/>
  <c r="D3290" i="33"/>
  <c r="D3289" i="33"/>
  <c r="D3288" i="33"/>
  <c r="D3287" i="33"/>
  <c r="D3286" i="33"/>
  <c r="D3285" i="33"/>
  <c r="D3284" i="33"/>
  <c r="D3283" i="33"/>
  <c r="D3282" i="33"/>
  <c r="D3281" i="33"/>
  <c r="D3280" i="33"/>
  <c r="D3279" i="33"/>
  <c r="D3278" i="33"/>
  <c r="D3277" i="33"/>
  <c r="D3276" i="33"/>
  <c r="D3275" i="33"/>
  <c r="D3274" i="33"/>
  <c r="D3273" i="33"/>
  <c r="D3272" i="33"/>
  <c r="D3271" i="33"/>
  <c r="D3270" i="33"/>
  <c r="D3269" i="33"/>
  <c r="D3268" i="33"/>
  <c r="D3267" i="33"/>
  <c r="D3266" i="33"/>
  <c r="D3265" i="33"/>
  <c r="D3264" i="33"/>
  <c r="D3263" i="33"/>
  <c r="D3262" i="33"/>
  <c r="D3261" i="33"/>
  <c r="D3260" i="33"/>
  <c r="D3259" i="33"/>
  <c r="D3258" i="33"/>
  <c r="D3257" i="33"/>
  <c r="D3256" i="33"/>
  <c r="D3255" i="33"/>
  <c r="D250" i="33"/>
  <c r="D247" i="33"/>
  <c r="D216" i="33"/>
  <c r="D214" i="33"/>
  <c r="D212" i="33"/>
  <c r="D211" i="33"/>
  <c r="D208" i="33"/>
  <c r="D207" i="33"/>
  <c r="D206" i="33"/>
  <c r="D205" i="33"/>
  <c r="D204" i="33"/>
  <c r="D185" i="33"/>
  <c r="D184" i="33"/>
  <c r="D183" i="33"/>
  <c r="D182" i="33"/>
  <c r="D181" i="33"/>
  <c r="D180" i="33"/>
  <c r="D177" i="33"/>
  <c r="D176" i="33"/>
  <c r="D175" i="33"/>
  <c r="D174" i="33"/>
  <c r="D173" i="33"/>
  <c r="D172" i="33"/>
  <c r="D171" i="33"/>
  <c r="D170" i="33"/>
  <c r="D169" i="33"/>
  <c r="D168" i="33"/>
  <c r="D167" i="33"/>
  <c r="D166" i="33"/>
  <c r="D165" i="33"/>
  <c r="D164" i="33"/>
  <c r="D163" i="33"/>
  <c r="D162" i="33"/>
  <c r="D161" i="33"/>
  <c r="D160" i="33"/>
  <c r="D159" i="33"/>
  <c r="D158" i="33"/>
  <c r="D157" i="33"/>
  <c r="D156" i="33"/>
  <c r="D155" i="33"/>
  <c r="D154" i="33"/>
  <c r="D153" i="33"/>
  <c r="D152" i="33"/>
  <c r="D151" i="33"/>
  <c r="D150" i="33"/>
  <c r="D149" i="33"/>
  <c r="D148" i="33"/>
  <c r="D147" i="33"/>
  <c r="D146" i="33"/>
  <c r="D145" i="33"/>
  <c r="D144" i="33"/>
  <c r="D143" i="33"/>
  <c r="D142" i="33"/>
  <c r="D141" i="33"/>
  <c r="D140" i="33"/>
  <c r="D139" i="33"/>
  <c r="D138" i="33"/>
  <c r="D137" i="33"/>
  <c r="D136" i="33"/>
  <c r="D135" i="33"/>
  <c r="D134" i="33"/>
  <c r="D133" i="33"/>
  <c r="D132" i="33"/>
  <c r="D131" i="33"/>
  <c r="D130" i="33"/>
  <c r="D129" i="33"/>
  <c r="D128" i="33"/>
  <c r="D127" i="33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0" i="33"/>
  <c r="D108" i="33"/>
  <c r="D107" i="33"/>
  <c r="D106" i="33"/>
  <c r="D104" i="33"/>
  <c r="D103" i="33"/>
  <c r="D101" i="33"/>
  <c r="D100" i="33"/>
  <c r="D99" i="33"/>
  <c r="D98" i="33"/>
  <c r="D97" i="33"/>
  <c r="D96" i="33"/>
  <c r="D94" i="33"/>
  <c r="D93" i="33"/>
  <c r="D92" i="33"/>
  <c r="D91" i="33"/>
  <c r="D90" i="33"/>
  <c r="D89" i="33"/>
  <c r="D87" i="33"/>
  <c r="D86" i="33"/>
  <c r="D85" i="33"/>
  <c r="D84" i="33"/>
  <c r="D83" i="33"/>
  <c r="D82" i="33"/>
  <c r="D81" i="33"/>
  <c r="D80" i="33"/>
  <c r="D77" i="33"/>
  <c r="D76" i="33"/>
  <c r="D74" i="33"/>
  <c r="D72" i="33"/>
  <c r="D70" i="33"/>
  <c r="D66" i="33"/>
  <c r="D63" i="33"/>
  <c r="D61" i="33"/>
  <c r="D60" i="33"/>
  <c r="D57" i="33"/>
  <c r="D56" i="33"/>
  <c r="D55" i="33"/>
  <c r="D54" i="33"/>
  <c r="D53" i="33"/>
  <c r="D52" i="33"/>
  <c r="D51" i="33"/>
  <c r="D50" i="33"/>
  <c r="D49" i="33"/>
  <c r="D48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5" i="33"/>
  <c r="D24" i="33"/>
  <c r="D23" i="33"/>
  <c r="D21" i="33"/>
  <c r="D19" i="33"/>
  <c r="D18" i="33"/>
  <c r="D14" i="33"/>
  <c r="D13" i="33"/>
  <c r="B26" i="34" l="1"/>
  <c r="L12" i="34"/>
  <c r="K12" i="34"/>
  <c r="J12" i="34"/>
  <c r="I12" i="34"/>
  <c r="H12" i="34"/>
  <c r="G12" i="34"/>
  <c r="F12" i="34"/>
  <c r="E12" i="34"/>
  <c r="D12" i="34"/>
  <c r="C12" i="34"/>
  <c r="B12" i="34"/>
  <c r="L5" i="34"/>
  <c r="K5" i="34"/>
  <c r="J5" i="34"/>
  <c r="I5" i="34"/>
  <c r="H5" i="34"/>
  <c r="G5" i="34"/>
  <c r="C2" i="33"/>
  <c r="C3" i="33"/>
  <c r="C4" i="33"/>
  <c r="C5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C81" i="33"/>
  <c r="C82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C118" i="33"/>
  <c r="C119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C158" i="33"/>
  <c r="C159" i="33"/>
  <c r="C160" i="33"/>
  <c r="C161" i="33"/>
  <c r="C162" i="33"/>
  <c r="C163" i="33"/>
  <c r="C164" i="33"/>
  <c r="C165" i="33"/>
  <c r="C166" i="33"/>
  <c r="C167" i="33"/>
  <c r="C168" i="33"/>
  <c r="C169" i="33"/>
  <c r="C170" i="33"/>
  <c r="C171" i="33"/>
  <c r="C172" i="33"/>
  <c r="C173" i="33"/>
  <c r="C174" i="33"/>
  <c r="C175" i="33"/>
  <c r="C176" i="33"/>
  <c r="C177" i="33"/>
  <c r="C178" i="33"/>
  <c r="C179" i="33"/>
  <c r="C180" i="33"/>
  <c r="C181" i="33"/>
  <c r="C182" i="33"/>
  <c r="C183" i="33"/>
  <c r="C184" i="33"/>
  <c r="C185" i="33"/>
  <c r="C186" i="33"/>
  <c r="C187" i="33"/>
  <c r="C188" i="33"/>
  <c r="C189" i="33"/>
  <c r="C190" i="33"/>
  <c r="C191" i="33"/>
  <c r="C192" i="33"/>
  <c r="C193" i="33"/>
  <c r="C194" i="33"/>
  <c r="C195" i="33"/>
  <c r="C196" i="33"/>
  <c r="C197" i="33"/>
  <c r="C198" i="33"/>
  <c r="C199" i="33"/>
  <c r="C200" i="33"/>
  <c r="C201" i="33"/>
  <c r="C202" i="33"/>
  <c r="C203" i="33"/>
  <c r="C204" i="33"/>
  <c r="C205" i="33"/>
  <c r="C206" i="33"/>
  <c r="C207" i="33"/>
  <c r="C208" i="33"/>
  <c r="C209" i="33"/>
  <c r="C210" i="33"/>
  <c r="C211" i="33"/>
  <c r="C212" i="33"/>
  <c r="C213" i="33"/>
  <c r="C214" i="33"/>
  <c r="C215" i="33"/>
  <c r="C216" i="33"/>
  <c r="C217" i="33"/>
  <c r="C218" i="33"/>
  <c r="C219" i="33"/>
  <c r="C220" i="33"/>
  <c r="C221" i="33"/>
  <c r="C222" i="33"/>
  <c r="C223" i="33"/>
  <c r="C224" i="33"/>
  <c r="C225" i="33"/>
  <c r="C226" i="33"/>
  <c r="C227" i="33"/>
  <c r="C228" i="33"/>
  <c r="C229" i="33"/>
  <c r="C230" i="33"/>
  <c r="C231" i="33"/>
  <c r="C232" i="33"/>
  <c r="C233" i="33"/>
  <c r="C234" i="33"/>
  <c r="C235" i="33"/>
  <c r="C236" i="33"/>
  <c r="C237" i="33"/>
  <c r="C238" i="33"/>
  <c r="C239" i="33"/>
  <c r="C240" i="33"/>
  <c r="C241" i="33"/>
  <c r="C242" i="33"/>
  <c r="C243" i="33"/>
  <c r="C244" i="33"/>
  <c r="C245" i="33"/>
  <c r="C246" i="33"/>
  <c r="C247" i="33"/>
  <c r="C248" i="33"/>
  <c r="C249" i="33"/>
  <c r="C250" i="33"/>
  <c r="C251" i="33"/>
  <c r="C252" i="33"/>
  <c r="C253" i="33"/>
  <c r="C254" i="33"/>
  <c r="C255" i="33"/>
  <c r="C256" i="33"/>
  <c r="C257" i="33"/>
  <c r="C258" i="33"/>
  <c r="C259" i="33"/>
  <c r="C260" i="33"/>
  <c r="C261" i="33"/>
  <c r="C262" i="33"/>
  <c r="C263" i="33"/>
  <c r="C264" i="33"/>
  <c r="C265" i="33"/>
  <c r="C266" i="33"/>
  <c r="C267" i="33"/>
  <c r="C268" i="33"/>
  <c r="C269" i="33"/>
  <c r="C270" i="33"/>
  <c r="C271" i="33"/>
  <c r="C272" i="33"/>
  <c r="C273" i="33"/>
  <c r="C274" i="33"/>
  <c r="C275" i="33"/>
  <c r="C276" i="33"/>
  <c r="C277" i="33"/>
  <c r="C278" i="33"/>
  <c r="C279" i="33"/>
  <c r="C280" i="33"/>
  <c r="C281" i="33"/>
  <c r="C282" i="33"/>
  <c r="C283" i="33"/>
  <c r="C284" i="33"/>
  <c r="C285" i="33"/>
  <c r="C286" i="33"/>
  <c r="C287" i="33"/>
  <c r="C288" i="33"/>
  <c r="C289" i="33"/>
  <c r="C290" i="33"/>
  <c r="C291" i="33"/>
  <c r="C292" i="33"/>
  <c r="C293" i="33"/>
  <c r="C294" i="33"/>
  <c r="C295" i="33"/>
  <c r="C296" i="33"/>
  <c r="C297" i="33"/>
  <c r="C298" i="33"/>
  <c r="C299" i="33"/>
  <c r="C300" i="33"/>
  <c r="C301" i="33"/>
  <c r="C302" i="33"/>
  <c r="C303" i="33"/>
  <c r="C304" i="33"/>
  <c r="C305" i="33"/>
  <c r="C306" i="33"/>
  <c r="C307" i="33"/>
  <c r="C308" i="33"/>
  <c r="C309" i="33"/>
  <c r="C310" i="33"/>
  <c r="C311" i="33"/>
  <c r="C312" i="33"/>
  <c r="C313" i="33"/>
  <c r="C314" i="33"/>
  <c r="C315" i="33"/>
  <c r="C316" i="33"/>
  <c r="C317" i="33"/>
  <c r="C318" i="33"/>
  <c r="C319" i="33"/>
  <c r="C320" i="33"/>
  <c r="C321" i="33"/>
  <c r="C322" i="33"/>
  <c r="C323" i="33"/>
  <c r="C324" i="33"/>
  <c r="C325" i="33"/>
  <c r="C326" i="33"/>
  <c r="C327" i="33"/>
  <c r="C328" i="33"/>
  <c r="C329" i="33"/>
  <c r="C330" i="33"/>
  <c r="C331" i="33"/>
  <c r="C332" i="33"/>
  <c r="C333" i="33"/>
  <c r="C334" i="33"/>
  <c r="C335" i="33"/>
  <c r="C336" i="33"/>
  <c r="C337" i="33"/>
  <c r="C338" i="33"/>
  <c r="C339" i="33"/>
  <c r="C340" i="33"/>
  <c r="C341" i="33"/>
  <c r="C342" i="33"/>
  <c r="C343" i="33"/>
  <c r="C344" i="33"/>
  <c r="C345" i="33"/>
  <c r="C346" i="33"/>
  <c r="C347" i="33"/>
  <c r="C348" i="33"/>
  <c r="C349" i="33"/>
  <c r="C350" i="33"/>
  <c r="C351" i="33"/>
  <c r="C352" i="33"/>
  <c r="C353" i="33"/>
  <c r="C354" i="33"/>
  <c r="C355" i="33"/>
  <c r="C356" i="33"/>
  <c r="C357" i="33"/>
  <c r="C358" i="33"/>
  <c r="C359" i="33"/>
  <c r="C360" i="33"/>
  <c r="C361" i="33"/>
  <c r="C362" i="33"/>
  <c r="C363" i="33"/>
  <c r="C364" i="33"/>
  <c r="C365" i="33"/>
  <c r="C366" i="33"/>
  <c r="C367" i="33"/>
  <c r="C368" i="33"/>
  <c r="C369" i="33"/>
  <c r="C370" i="33"/>
  <c r="C371" i="33"/>
  <c r="C372" i="33"/>
  <c r="C373" i="33"/>
  <c r="C374" i="33"/>
  <c r="C375" i="33"/>
  <c r="C376" i="33"/>
  <c r="C377" i="33"/>
  <c r="C378" i="33"/>
  <c r="C379" i="33"/>
  <c r="C380" i="33"/>
  <c r="C381" i="33"/>
  <c r="C382" i="33"/>
  <c r="C383" i="33"/>
  <c r="C384" i="33"/>
  <c r="C385" i="33"/>
  <c r="C386" i="33"/>
  <c r="C387" i="33"/>
  <c r="C388" i="33"/>
  <c r="C389" i="33"/>
  <c r="C390" i="33"/>
  <c r="C391" i="33"/>
  <c r="C392" i="33"/>
  <c r="C393" i="33"/>
  <c r="C394" i="33"/>
  <c r="C395" i="33"/>
  <c r="C396" i="33"/>
  <c r="C397" i="33"/>
  <c r="C398" i="33"/>
  <c r="C399" i="33"/>
  <c r="C400" i="33"/>
  <c r="C401" i="33"/>
  <c r="C402" i="33"/>
  <c r="C403" i="33"/>
  <c r="C404" i="33"/>
  <c r="C405" i="33"/>
  <c r="C406" i="33"/>
  <c r="C407" i="33"/>
  <c r="C408" i="33"/>
  <c r="C409" i="33"/>
  <c r="C410" i="33"/>
  <c r="C411" i="33"/>
  <c r="C412" i="33"/>
  <c r="C413" i="33"/>
  <c r="C414" i="33"/>
  <c r="C415" i="33"/>
  <c r="C416" i="33"/>
  <c r="C417" i="33"/>
  <c r="C418" i="33"/>
  <c r="C419" i="33"/>
  <c r="C420" i="33"/>
  <c r="C421" i="33"/>
  <c r="C422" i="33"/>
  <c r="C423" i="33"/>
  <c r="C424" i="33"/>
  <c r="C425" i="33"/>
  <c r="C426" i="33"/>
  <c r="C427" i="33"/>
  <c r="C428" i="33"/>
  <c r="C429" i="33"/>
  <c r="C430" i="33"/>
  <c r="C431" i="33"/>
  <c r="C432" i="33"/>
  <c r="C433" i="33"/>
  <c r="C434" i="33"/>
  <c r="C435" i="33"/>
  <c r="C436" i="33"/>
  <c r="C437" i="33"/>
  <c r="C438" i="33"/>
  <c r="C439" i="33"/>
  <c r="C440" i="33"/>
  <c r="C441" i="33"/>
  <c r="C442" i="33"/>
  <c r="C443" i="33"/>
  <c r="C444" i="33"/>
  <c r="C445" i="33"/>
  <c r="C446" i="33"/>
  <c r="C447" i="33"/>
  <c r="C448" i="33"/>
  <c r="C449" i="33"/>
  <c r="C450" i="33"/>
  <c r="C451" i="33"/>
  <c r="C452" i="33"/>
  <c r="C453" i="33"/>
  <c r="C454" i="33"/>
  <c r="C455" i="33"/>
  <c r="C456" i="33"/>
  <c r="C457" i="33"/>
  <c r="C458" i="33"/>
  <c r="C459" i="33"/>
  <c r="C460" i="33"/>
  <c r="C461" i="33"/>
  <c r="C462" i="33"/>
  <c r="C463" i="33"/>
  <c r="C464" i="33"/>
  <c r="C465" i="33"/>
  <c r="C466" i="33"/>
  <c r="C467" i="33"/>
  <c r="C468" i="33"/>
  <c r="C469" i="33"/>
  <c r="C470" i="33"/>
  <c r="C471" i="33"/>
  <c r="C472" i="33"/>
  <c r="C473" i="33"/>
  <c r="C474" i="33"/>
  <c r="C475" i="33"/>
  <c r="C476" i="33"/>
  <c r="C477" i="33"/>
  <c r="C478" i="33"/>
  <c r="C479" i="33"/>
  <c r="C480" i="33"/>
  <c r="C481" i="33"/>
  <c r="C482" i="33"/>
  <c r="C483" i="33"/>
  <c r="C484" i="33"/>
  <c r="C485" i="33"/>
  <c r="C486" i="33"/>
  <c r="C487" i="33"/>
  <c r="C488" i="33"/>
  <c r="C489" i="33"/>
  <c r="C490" i="33"/>
  <c r="C491" i="33"/>
  <c r="C492" i="33"/>
  <c r="C493" i="33"/>
  <c r="C494" i="33"/>
  <c r="C495" i="33"/>
  <c r="C496" i="33"/>
  <c r="C497" i="33"/>
  <c r="C498" i="33"/>
  <c r="C499" i="33"/>
  <c r="C500" i="33"/>
  <c r="C501" i="33"/>
  <c r="C502" i="33"/>
  <c r="C503" i="33"/>
  <c r="C504" i="33"/>
  <c r="C505" i="33"/>
  <c r="C506" i="33"/>
  <c r="C507" i="33"/>
  <c r="C508" i="33"/>
  <c r="C509" i="33"/>
  <c r="C510" i="33"/>
  <c r="C511" i="33"/>
  <c r="C512" i="33"/>
  <c r="C513" i="33"/>
  <c r="C514" i="33"/>
  <c r="C515" i="33"/>
  <c r="C516" i="33"/>
  <c r="C517" i="33"/>
  <c r="C518" i="33"/>
  <c r="C519" i="33"/>
  <c r="C520" i="33"/>
  <c r="C521" i="33"/>
  <c r="C522" i="33"/>
  <c r="C523" i="33"/>
  <c r="C524" i="33"/>
  <c r="C525" i="33"/>
  <c r="C526" i="33"/>
  <c r="C527" i="33"/>
  <c r="C528" i="33"/>
  <c r="C529" i="33"/>
  <c r="C530" i="33"/>
  <c r="C531" i="33"/>
  <c r="C532" i="33"/>
  <c r="C533" i="33"/>
  <c r="C534" i="33"/>
  <c r="C535" i="33"/>
  <c r="C536" i="33"/>
  <c r="C537" i="33"/>
  <c r="C538" i="33"/>
  <c r="C539" i="33"/>
  <c r="C540" i="33"/>
  <c r="C541" i="33"/>
  <c r="C542" i="33"/>
  <c r="C543" i="33"/>
  <c r="C544" i="33"/>
  <c r="C545" i="33"/>
  <c r="C546" i="33"/>
  <c r="C547" i="33"/>
  <c r="C548" i="33"/>
  <c r="C549" i="33"/>
  <c r="C550" i="33"/>
  <c r="C551" i="33"/>
  <c r="C552" i="33"/>
  <c r="C553" i="33"/>
  <c r="C554" i="33"/>
  <c r="C555" i="33"/>
  <c r="C556" i="33"/>
  <c r="C557" i="33"/>
  <c r="C558" i="33"/>
  <c r="C559" i="33"/>
  <c r="C560" i="33"/>
  <c r="C561" i="33"/>
  <c r="C562" i="33"/>
  <c r="C563" i="33"/>
  <c r="C564" i="33"/>
  <c r="C565" i="33"/>
  <c r="C566" i="33"/>
  <c r="C567" i="33"/>
  <c r="C568" i="33"/>
  <c r="C569" i="33"/>
  <c r="C570" i="33"/>
  <c r="C571" i="33"/>
  <c r="C572" i="33"/>
  <c r="C573" i="33"/>
  <c r="C574" i="33"/>
  <c r="C575" i="33"/>
  <c r="C576" i="33"/>
  <c r="C577" i="33"/>
  <c r="C578" i="33"/>
  <c r="C579" i="33"/>
  <c r="C580" i="33"/>
  <c r="C581" i="33"/>
  <c r="C582" i="33"/>
  <c r="C583" i="33"/>
  <c r="C584" i="33"/>
  <c r="C585" i="33"/>
  <c r="C586" i="33"/>
  <c r="C587" i="33"/>
  <c r="C588" i="33"/>
  <c r="C589" i="33"/>
  <c r="C590" i="33"/>
  <c r="C591" i="33"/>
  <c r="C592" i="33"/>
  <c r="C593" i="33"/>
  <c r="C594" i="33"/>
  <c r="C595" i="33"/>
  <c r="C596" i="33"/>
  <c r="C597" i="33"/>
  <c r="C598" i="33"/>
  <c r="C599" i="33"/>
  <c r="C600" i="33"/>
  <c r="C601" i="33"/>
  <c r="C602" i="33"/>
  <c r="C603" i="33"/>
  <c r="C604" i="33"/>
  <c r="C605" i="33"/>
  <c r="C606" i="33"/>
  <c r="C607" i="33"/>
  <c r="C608" i="33"/>
  <c r="C609" i="33"/>
  <c r="C610" i="33"/>
  <c r="C611" i="33"/>
  <c r="C612" i="33"/>
  <c r="C613" i="33"/>
  <c r="C614" i="33"/>
  <c r="C615" i="33"/>
  <c r="C616" i="33"/>
  <c r="C617" i="33"/>
  <c r="C618" i="33"/>
  <c r="C619" i="33"/>
  <c r="C620" i="33"/>
  <c r="C621" i="33"/>
  <c r="C622" i="33"/>
  <c r="C623" i="33"/>
  <c r="C624" i="33"/>
  <c r="C625" i="33"/>
  <c r="C626" i="33"/>
  <c r="C627" i="33"/>
  <c r="C628" i="33"/>
  <c r="C629" i="33"/>
  <c r="C630" i="33"/>
  <c r="C631" i="33"/>
  <c r="C632" i="33"/>
  <c r="C633" i="33"/>
  <c r="C634" i="33"/>
  <c r="C635" i="33"/>
  <c r="C636" i="33"/>
  <c r="C637" i="33"/>
  <c r="C638" i="33"/>
  <c r="C639" i="33"/>
  <c r="C640" i="33"/>
  <c r="C641" i="33"/>
  <c r="C642" i="33"/>
  <c r="C643" i="33"/>
  <c r="C644" i="33"/>
  <c r="C645" i="33"/>
  <c r="C646" i="33"/>
  <c r="C647" i="33"/>
  <c r="C648" i="33"/>
  <c r="C649" i="33"/>
  <c r="C650" i="33"/>
  <c r="C651" i="33"/>
  <c r="C652" i="33"/>
  <c r="C653" i="33"/>
  <c r="C654" i="33"/>
  <c r="C655" i="33"/>
  <c r="C656" i="33"/>
  <c r="C657" i="33"/>
  <c r="C658" i="33"/>
  <c r="C659" i="33"/>
  <c r="C660" i="33"/>
  <c r="C661" i="33"/>
  <c r="C662" i="33"/>
  <c r="C663" i="33"/>
  <c r="C664" i="33"/>
  <c r="C665" i="33"/>
  <c r="C666" i="33"/>
  <c r="C667" i="33"/>
  <c r="C668" i="33"/>
  <c r="C669" i="33"/>
  <c r="C670" i="33"/>
  <c r="C671" i="33"/>
  <c r="C672" i="33"/>
  <c r="C1" i="33"/>
  <c r="F5" i="34"/>
  <c r="E5" i="34"/>
  <c r="D5" i="34"/>
  <c r="C5" i="34"/>
  <c r="B5" i="34"/>
  <c r="B2" i="33"/>
  <c r="B3" i="33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B81" i="33"/>
  <c r="B82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B118" i="33"/>
  <c r="B119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71" i="33"/>
  <c r="B172" i="33"/>
  <c r="B173" i="33"/>
  <c r="B174" i="33"/>
  <c r="B175" i="33"/>
  <c r="B176" i="33"/>
  <c r="B177" i="33"/>
  <c r="B178" i="33"/>
  <c r="B179" i="33"/>
  <c r="B180" i="33"/>
  <c r="B181" i="33"/>
  <c r="B182" i="33"/>
  <c r="B183" i="33"/>
  <c r="B184" i="33"/>
  <c r="B185" i="33"/>
  <c r="B186" i="33"/>
  <c r="B187" i="33"/>
  <c r="B188" i="33"/>
  <c r="B189" i="33"/>
  <c r="B190" i="33"/>
  <c r="B191" i="33"/>
  <c r="B192" i="33"/>
  <c r="B193" i="33"/>
  <c r="B194" i="33"/>
  <c r="B195" i="33"/>
  <c r="B196" i="33"/>
  <c r="B197" i="33"/>
  <c r="B198" i="33"/>
  <c r="B199" i="33"/>
  <c r="B200" i="33"/>
  <c r="B201" i="33"/>
  <c r="B202" i="33"/>
  <c r="B203" i="33"/>
  <c r="B204" i="33"/>
  <c r="B205" i="33"/>
  <c r="B206" i="33"/>
  <c r="B207" i="33"/>
  <c r="B208" i="33"/>
  <c r="B209" i="33"/>
  <c r="B210" i="33"/>
  <c r="B211" i="33"/>
  <c r="B212" i="33"/>
  <c r="B213" i="33"/>
  <c r="B214" i="33"/>
  <c r="B215" i="33"/>
  <c r="B216" i="33"/>
  <c r="B217" i="33"/>
  <c r="B218" i="33"/>
  <c r="B219" i="33"/>
  <c r="B220" i="33"/>
  <c r="B221" i="33"/>
  <c r="B222" i="33"/>
  <c r="B223" i="33"/>
  <c r="B224" i="33"/>
  <c r="B225" i="33"/>
  <c r="B226" i="33"/>
  <c r="B227" i="33"/>
  <c r="B228" i="33"/>
  <c r="B229" i="33"/>
  <c r="B230" i="33"/>
  <c r="B231" i="33"/>
  <c r="B232" i="33"/>
  <c r="B233" i="33"/>
  <c r="B234" i="33"/>
  <c r="B235" i="33"/>
  <c r="B236" i="33"/>
  <c r="B237" i="33"/>
  <c r="B238" i="33"/>
  <c r="B239" i="33"/>
  <c r="B240" i="33"/>
  <c r="B241" i="33"/>
  <c r="B242" i="33"/>
  <c r="B243" i="33"/>
  <c r="B244" i="33"/>
  <c r="B245" i="33"/>
  <c r="B246" i="33"/>
  <c r="B247" i="33"/>
  <c r="B248" i="33"/>
  <c r="B249" i="33"/>
  <c r="B250" i="33"/>
  <c r="B251" i="33"/>
  <c r="B252" i="33"/>
  <c r="B253" i="33"/>
  <c r="B254" i="33"/>
  <c r="B255" i="33"/>
  <c r="B256" i="33"/>
  <c r="B257" i="33"/>
  <c r="B258" i="33"/>
  <c r="B259" i="33"/>
  <c r="B260" i="33"/>
  <c r="B261" i="33"/>
  <c r="B262" i="33"/>
  <c r="B263" i="33"/>
  <c r="B264" i="33"/>
  <c r="B265" i="33"/>
  <c r="B266" i="33"/>
  <c r="B267" i="33"/>
  <c r="B268" i="33"/>
  <c r="B269" i="33"/>
  <c r="B270" i="33"/>
  <c r="B271" i="33"/>
  <c r="B272" i="33"/>
  <c r="B273" i="33"/>
  <c r="B274" i="33"/>
  <c r="B275" i="33"/>
  <c r="B276" i="33"/>
  <c r="B277" i="33"/>
  <c r="B278" i="33"/>
  <c r="B279" i="33"/>
  <c r="B280" i="33"/>
  <c r="B281" i="33"/>
  <c r="B282" i="33"/>
  <c r="B283" i="33"/>
  <c r="B284" i="33"/>
  <c r="B285" i="33"/>
  <c r="B286" i="33"/>
  <c r="B287" i="33"/>
  <c r="B288" i="33"/>
  <c r="B289" i="33"/>
  <c r="B290" i="33"/>
  <c r="B291" i="33"/>
  <c r="B292" i="33"/>
  <c r="B293" i="33"/>
  <c r="B294" i="33"/>
  <c r="B295" i="33"/>
  <c r="B296" i="33"/>
  <c r="B297" i="33"/>
  <c r="B298" i="33"/>
  <c r="B299" i="33"/>
  <c r="B300" i="33"/>
  <c r="B301" i="33"/>
  <c r="B302" i="33"/>
  <c r="B303" i="33"/>
  <c r="B304" i="33"/>
  <c r="B305" i="33"/>
  <c r="B306" i="33"/>
  <c r="B307" i="33"/>
  <c r="B308" i="33"/>
  <c r="B309" i="33"/>
  <c r="B310" i="33"/>
  <c r="B311" i="33"/>
  <c r="B312" i="33"/>
  <c r="B313" i="33"/>
  <c r="B314" i="33"/>
  <c r="B315" i="33"/>
  <c r="B316" i="33"/>
  <c r="B317" i="33"/>
  <c r="B318" i="33"/>
  <c r="B319" i="33"/>
  <c r="B320" i="33"/>
  <c r="B321" i="33"/>
  <c r="B322" i="33"/>
  <c r="B323" i="33"/>
  <c r="B324" i="33"/>
  <c r="B325" i="33"/>
  <c r="B326" i="33"/>
  <c r="B327" i="33"/>
  <c r="B328" i="33"/>
  <c r="B329" i="33"/>
  <c r="B330" i="33"/>
  <c r="B331" i="33"/>
  <c r="B332" i="33"/>
  <c r="B333" i="33"/>
  <c r="B334" i="33"/>
  <c r="B335" i="33"/>
  <c r="B336" i="33"/>
  <c r="B337" i="33"/>
  <c r="B338" i="33"/>
  <c r="B339" i="33"/>
  <c r="B340" i="33"/>
  <c r="B341" i="33"/>
  <c r="B342" i="33"/>
  <c r="B343" i="33"/>
  <c r="B344" i="33"/>
  <c r="B345" i="33"/>
  <c r="B346" i="33"/>
  <c r="B347" i="33"/>
  <c r="B348" i="33"/>
  <c r="B349" i="33"/>
  <c r="B350" i="33"/>
  <c r="B351" i="33"/>
  <c r="B352" i="33"/>
  <c r="B353" i="33"/>
  <c r="B354" i="33"/>
  <c r="B355" i="33"/>
  <c r="B356" i="33"/>
  <c r="B357" i="33"/>
  <c r="B358" i="33"/>
  <c r="B359" i="33"/>
  <c r="B360" i="33"/>
  <c r="B361" i="33"/>
  <c r="B362" i="33"/>
  <c r="B363" i="33"/>
  <c r="B364" i="33"/>
  <c r="B365" i="33"/>
  <c r="B366" i="33"/>
  <c r="B367" i="33"/>
  <c r="B368" i="33"/>
  <c r="B369" i="33"/>
  <c r="B370" i="33"/>
  <c r="B371" i="33"/>
  <c r="B372" i="33"/>
  <c r="B373" i="33"/>
  <c r="B374" i="33"/>
  <c r="B375" i="33"/>
  <c r="B376" i="33"/>
  <c r="B377" i="33"/>
  <c r="B378" i="33"/>
  <c r="B379" i="33"/>
  <c r="B380" i="33"/>
  <c r="B381" i="33"/>
  <c r="B382" i="33"/>
  <c r="B383" i="33"/>
  <c r="B384" i="33"/>
  <c r="B385" i="33"/>
  <c r="B386" i="33"/>
  <c r="B387" i="33"/>
  <c r="B388" i="33"/>
  <c r="B389" i="33"/>
  <c r="B390" i="33"/>
  <c r="B391" i="33"/>
  <c r="B392" i="33"/>
  <c r="B393" i="33"/>
  <c r="B394" i="33"/>
  <c r="B395" i="33"/>
  <c r="B396" i="33"/>
  <c r="B397" i="33"/>
  <c r="B398" i="33"/>
  <c r="B399" i="33"/>
  <c r="B400" i="33"/>
  <c r="B401" i="33"/>
  <c r="B402" i="33"/>
  <c r="B403" i="33"/>
  <c r="B404" i="33"/>
  <c r="B405" i="33"/>
  <c r="B406" i="33"/>
  <c r="B407" i="33"/>
  <c r="B408" i="33"/>
  <c r="B409" i="33"/>
  <c r="B410" i="33"/>
  <c r="B411" i="33"/>
  <c r="B412" i="33"/>
  <c r="B413" i="33"/>
  <c r="B414" i="33"/>
  <c r="B415" i="33"/>
  <c r="B416" i="33"/>
  <c r="B417" i="33"/>
  <c r="B418" i="33"/>
  <c r="B419" i="33"/>
  <c r="B420" i="33"/>
  <c r="B421" i="33"/>
  <c r="B422" i="33"/>
  <c r="B423" i="33"/>
  <c r="B424" i="33"/>
  <c r="B425" i="33"/>
  <c r="B426" i="33"/>
  <c r="B427" i="33"/>
  <c r="B428" i="33"/>
  <c r="B429" i="33"/>
  <c r="B430" i="33"/>
  <c r="B431" i="33"/>
  <c r="B432" i="33"/>
  <c r="B433" i="33"/>
  <c r="B434" i="33"/>
  <c r="B435" i="33"/>
  <c r="B436" i="33"/>
  <c r="B437" i="33"/>
  <c r="B438" i="33"/>
  <c r="B439" i="33"/>
  <c r="B440" i="33"/>
  <c r="B441" i="33"/>
  <c r="B442" i="33"/>
  <c r="B443" i="33"/>
  <c r="B444" i="33"/>
  <c r="B445" i="33"/>
  <c r="B446" i="33"/>
  <c r="B447" i="33"/>
  <c r="B448" i="33"/>
  <c r="B449" i="33"/>
  <c r="B450" i="33"/>
  <c r="B451" i="33"/>
  <c r="B452" i="33"/>
  <c r="B453" i="33"/>
  <c r="B454" i="33"/>
  <c r="B455" i="33"/>
  <c r="B456" i="33"/>
  <c r="B457" i="33"/>
  <c r="B458" i="33"/>
  <c r="B459" i="33"/>
  <c r="B460" i="33"/>
  <c r="B461" i="33"/>
  <c r="B462" i="33"/>
  <c r="B463" i="33"/>
  <c r="B464" i="33"/>
  <c r="B465" i="33"/>
  <c r="B466" i="33"/>
  <c r="B467" i="33"/>
  <c r="B468" i="33"/>
  <c r="B469" i="33"/>
  <c r="B470" i="33"/>
  <c r="B471" i="33"/>
  <c r="B472" i="33"/>
  <c r="B473" i="33"/>
  <c r="B474" i="33"/>
  <c r="B475" i="33"/>
  <c r="B476" i="33"/>
  <c r="B477" i="33"/>
  <c r="B478" i="33"/>
  <c r="B479" i="33"/>
  <c r="B480" i="33"/>
  <c r="B481" i="33"/>
  <c r="B482" i="33"/>
  <c r="B483" i="33"/>
  <c r="B484" i="33"/>
  <c r="B485" i="33"/>
  <c r="B486" i="33"/>
  <c r="B487" i="33"/>
  <c r="B488" i="33"/>
  <c r="B489" i="33"/>
  <c r="B490" i="33"/>
  <c r="B491" i="33"/>
  <c r="B492" i="33"/>
  <c r="B493" i="33"/>
  <c r="B494" i="33"/>
  <c r="B495" i="33"/>
  <c r="B496" i="33"/>
  <c r="B497" i="33"/>
  <c r="B498" i="33"/>
  <c r="B499" i="33"/>
  <c r="B500" i="33"/>
  <c r="B501" i="33"/>
  <c r="B502" i="33"/>
  <c r="B503" i="33"/>
  <c r="B504" i="33"/>
  <c r="B505" i="33"/>
  <c r="B506" i="33"/>
  <c r="B507" i="33"/>
  <c r="B508" i="33"/>
  <c r="B509" i="33"/>
  <c r="B510" i="33"/>
  <c r="B511" i="33"/>
  <c r="B512" i="33"/>
  <c r="B513" i="33"/>
  <c r="B514" i="33"/>
  <c r="B515" i="33"/>
  <c r="B516" i="33"/>
  <c r="B517" i="33"/>
  <c r="B518" i="33"/>
  <c r="B519" i="33"/>
  <c r="B520" i="33"/>
  <c r="B521" i="33"/>
  <c r="B522" i="33"/>
  <c r="B523" i="33"/>
  <c r="B524" i="33"/>
  <c r="B525" i="33"/>
  <c r="B526" i="33"/>
  <c r="B527" i="33"/>
  <c r="B528" i="33"/>
  <c r="B529" i="33"/>
  <c r="B530" i="33"/>
  <c r="B531" i="33"/>
  <c r="B532" i="33"/>
  <c r="B533" i="33"/>
  <c r="B534" i="33"/>
  <c r="B535" i="33"/>
  <c r="B536" i="33"/>
  <c r="B537" i="33"/>
  <c r="B538" i="33"/>
  <c r="B539" i="33"/>
  <c r="B540" i="33"/>
  <c r="B541" i="33"/>
  <c r="B542" i="33"/>
  <c r="B543" i="33"/>
  <c r="B544" i="33"/>
  <c r="B545" i="33"/>
  <c r="B546" i="33"/>
  <c r="B547" i="33"/>
  <c r="B548" i="33"/>
  <c r="B549" i="33"/>
  <c r="B550" i="33"/>
  <c r="B551" i="33"/>
  <c r="B552" i="33"/>
  <c r="B553" i="33"/>
  <c r="B554" i="33"/>
  <c r="B555" i="33"/>
  <c r="B556" i="33"/>
  <c r="B557" i="33"/>
  <c r="B558" i="33"/>
  <c r="B559" i="33"/>
  <c r="B560" i="33"/>
  <c r="B561" i="33"/>
  <c r="B562" i="33"/>
  <c r="B563" i="33"/>
  <c r="B564" i="33"/>
  <c r="B565" i="33"/>
  <c r="B566" i="33"/>
  <c r="B567" i="33"/>
  <c r="B568" i="33"/>
  <c r="B569" i="33"/>
  <c r="B570" i="33"/>
  <c r="B571" i="33"/>
  <c r="B572" i="33"/>
  <c r="B573" i="33"/>
  <c r="B574" i="33"/>
  <c r="B575" i="33"/>
  <c r="B576" i="33"/>
  <c r="B577" i="33"/>
  <c r="B578" i="33"/>
  <c r="B579" i="33"/>
  <c r="B580" i="33"/>
  <c r="B581" i="33"/>
  <c r="B582" i="33"/>
  <c r="B583" i="33"/>
  <c r="B584" i="33"/>
  <c r="B585" i="33"/>
  <c r="B586" i="33"/>
  <c r="B587" i="33"/>
  <c r="B588" i="33"/>
  <c r="B589" i="33"/>
  <c r="B590" i="33"/>
  <c r="B591" i="33"/>
  <c r="B592" i="33"/>
  <c r="B593" i="33"/>
  <c r="B594" i="33"/>
  <c r="B595" i="33"/>
  <c r="B596" i="33"/>
  <c r="B597" i="33"/>
  <c r="B598" i="33"/>
  <c r="B599" i="33"/>
  <c r="B600" i="33"/>
  <c r="B601" i="33"/>
  <c r="B602" i="33"/>
  <c r="B603" i="33"/>
  <c r="B604" i="33"/>
  <c r="B605" i="33"/>
  <c r="B606" i="33"/>
  <c r="B607" i="33"/>
  <c r="B608" i="33"/>
  <c r="B609" i="33"/>
  <c r="B610" i="33"/>
  <c r="B611" i="33"/>
  <c r="B612" i="33"/>
  <c r="B613" i="33"/>
  <c r="B614" i="33"/>
  <c r="B615" i="33"/>
  <c r="B616" i="33"/>
  <c r="B617" i="33"/>
  <c r="B618" i="33"/>
  <c r="B619" i="33"/>
  <c r="B620" i="33"/>
  <c r="B621" i="33"/>
  <c r="B622" i="33"/>
  <c r="B623" i="33"/>
  <c r="B624" i="33"/>
  <c r="B625" i="33"/>
  <c r="B626" i="33"/>
  <c r="B627" i="33"/>
  <c r="B628" i="33"/>
  <c r="B629" i="33"/>
  <c r="B630" i="33"/>
  <c r="B631" i="33"/>
  <c r="B632" i="33"/>
  <c r="B633" i="33"/>
  <c r="B634" i="33"/>
  <c r="B635" i="33"/>
  <c r="B636" i="33"/>
  <c r="B637" i="33"/>
  <c r="B638" i="33"/>
  <c r="B639" i="33"/>
  <c r="B640" i="33"/>
  <c r="B641" i="33"/>
  <c r="B642" i="33"/>
  <c r="B643" i="33"/>
  <c r="B644" i="33"/>
  <c r="B645" i="33"/>
  <c r="B646" i="33"/>
  <c r="B647" i="33"/>
  <c r="B648" i="33"/>
  <c r="B649" i="33"/>
  <c r="B650" i="33"/>
  <c r="B651" i="33"/>
  <c r="B652" i="33"/>
  <c r="B653" i="33"/>
  <c r="B654" i="33"/>
  <c r="B655" i="33"/>
  <c r="B656" i="33"/>
  <c r="B657" i="33"/>
  <c r="B658" i="33"/>
  <c r="B659" i="33"/>
  <c r="B660" i="33"/>
  <c r="B661" i="33"/>
  <c r="B662" i="33"/>
  <c r="B663" i="33"/>
  <c r="B664" i="33"/>
  <c r="B665" i="33"/>
  <c r="B666" i="33"/>
  <c r="B667" i="33"/>
  <c r="B668" i="33"/>
  <c r="B669" i="33"/>
  <c r="B670" i="33"/>
  <c r="B671" i="33"/>
  <c r="B672" i="33"/>
  <c r="B673" i="33"/>
  <c r="B674" i="33"/>
  <c r="B675" i="33"/>
  <c r="B676" i="33"/>
  <c r="B677" i="33"/>
  <c r="B678" i="33"/>
  <c r="B679" i="33"/>
  <c r="B680" i="33"/>
  <c r="B681" i="33"/>
  <c r="B682" i="33"/>
  <c r="B683" i="33"/>
  <c r="B684" i="33"/>
  <c r="B685" i="33"/>
  <c r="B686" i="33"/>
  <c r="B687" i="33"/>
  <c r="B688" i="33"/>
  <c r="B689" i="33"/>
  <c r="B690" i="33"/>
  <c r="B691" i="33"/>
  <c r="B692" i="33"/>
  <c r="B693" i="33"/>
  <c r="B694" i="33"/>
  <c r="B695" i="33"/>
  <c r="B696" i="33"/>
  <c r="B697" i="33"/>
  <c r="B698" i="33"/>
  <c r="B699" i="33"/>
  <c r="B700" i="33"/>
  <c r="B701" i="33"/>
  <c r="B702" i="33"/>
  <c r="B703" i="33"/>
  <c r="B704" i="33"/>
  <c r="B705" i="33"/>
  <c r="B706" i="33"/>
  <c r="B707" i="33"/>
  <c r="B708" i="33"/>
  <c r="B709" i="33"/>
  <c r="B710" i="33"/>
  <c r="B711" i="33"/>
  <c r="B712" i="33"/>
  <c r="B713" i="33"/>
  <c r="B714" i="33"/>
  <c r="B715" i="33"/>
  <c r="B716" i="33"/>
  <c r="B717" i="33"/>
  <c r="B718" i="33"/>
  <c r="B719" i="33"/>
  <c r="B720" i="33"/>
  <c r="B721" i="33"/>
  <c r="B722" i="33"/>
  <c r="B723" i="33"/>
  <c r="B724" i="33"/>
  <c r="B725" i="33"/>
  <c r="B726" i="33"/>
  <c r="B727" i="33"/>
  <c r="B728" i="33"/>
  <c r="B729" i="33"/>
  <c r="B730" i="33"/>
  <c r="B731" i="33"/>
  <c r="B732" i="33"/>
  <c r="B733" i="33"/>
  <c r="B734" i="33"/>
  <c r="B735" i="33"/>
  <c r="B736" i="33"/>
  <c r="B737" i="33"/>
  <c r="B738" i="33"/>
  <c r="B739" i="33"/>
  <c r="B740" i="33"/>
  <c r="B741" i="33"/>
  <c r="B742" i="33"/>
  <c r="B743" i="33"/>
  <c r="B744" i="33"/>
  <c r="B745" i="33"/>
  <c r="B746" i="33"/>
  <c r="B747" i="33"/>
  <c r="B748" i="33"/>
  <c r="B749" i="33"/>
  <c r="B750" i="33"/>
  <c r="B751" i="33"/>
  <c r="B752" i="33"/>
  <c r="B753" i="33"/>
  <c r="B754" i="33"/>
  <c r="B755" i="33"/>
  <c r="B756" i="33"/>
  <c r="B757" i="33"/>
  <c r="B758" i="33"/>
  <c r="B759" i="33"/>
  <c r="B760" i="33"/>
  <c r="B761" i="33"/>
  <c r="B762" i="33"/>
  <c r="B763" i="33"/>
  <c r="B764" i="33"/>
  <c r="B765" i="33"/>
  <c r="B766" i="33"/>
  <c r="B767" i="33"/>
  <c r="B768" i="33"/>
  <c r="B769" i="33"/>
  <c r="B770" i="33"/>
  <c r="B771" i="33"/>
  <c r="B772" i="33"/>
  <c r="B773" i="33"/>
  <c r="B774" i="33"/>
  <c r="B775" i="33"/>
  <c r="B776" i="33"/>
  <c r="B777" i="33"/>
  <c r="B778" i="33"/>
  <c r="B779" i="33"/>
  <c r="B780" i="33"/>
  <c r="B781" i="33"/>
  <c r="B782" i="33"/>
  <c r="B783" i="33"/>
  <c r="B784" i="33"/>
  <c r="B785" i="33"/>
  <c r="B786" i="33"/>
  <c r="B787" i="33"/>
  <c r="B788" i="33"/>
  <c r="B789" i="33"/>
  <c r="B790" i="33"/>
  <c r="B791" i="33"/>
  <c r="B792" i="33"/>
  <c r="B793" i="33"/>
  <c r="B794" i="33"/>
  <c r="B795" i="33"/>
  <c r="B796" i="33"/>
  <c r="B797" i="33"/>
  <c r="B798" i="33"/>
  <c r="B799" i="33"/>
  <c r="B800" i="33"/>
  <c r="B801" i="33"/>
  <c r="B802" i="33"/>
  <c r="B803" i="33"/>
  <c r="B804" i="33"/>
  <c r="B805" i="33"/>
  <c r="B806" i="33"/>
  <c r="B807" i="33"/>
  <c r="B808" i="33"/>
  <c r="B809" i="33"/>
  <c r="B810" i="33"/>
  <c r="B811" i="33"/>
  <c r="B812" i="33"/>
  <c r="B813" i="33"/>
  <c r="B814" i="33"/>
  <c r="B815" i="33"/>
  <c r="B816" i="33"/>
  <c r="B817" i="33"/>
  <c r="B818" i="33"/>
  <c r="B819" i="33"/>
  <c r="B820" i="33"/>
  <c r="B821" i="33"/>
  <c r="B822" i="33"/>
  <c r="B823" i="33"/>
  <c r="B824" i="33"/>
  <c r="B825" i="33"/>
  <c r="B826" i="33"/>
  <c r="B827" i="33"/>
  <c r="B828" i="33"/>
  <c r="B829" i="33"/>
  <c r="B830" i="33"/>
  <c r="B831" i="33"/>
  <c r="B832" i="33"/>
  <c r="B833" i="33"/>
  <c r="B834" i="33"/>
  <c r="B835" i="33"/>
  <c r="B836" i="33"/>
  <c r="B837" i="33"/>
  <c r="B838" i="33"/>
  <c r="B839" i="33"/>
  <c r="B840" i="33"/>
  <c r="B841" i="33"/>
  <c r="B842" i="33"/>
  <c r="B843" i="33"/>
  <c r="B844" i="33"/>
  <c r="B845" i="33"/>
  <c r="B846" i="33"/>
  <c r="B847" i="33"/>
  <c r="B848" i="33"/>
  <c r="B849" i="33"/>
  <c r="B850" i="33"/>
  <c r="B851" i="33"/>
  <c r="B852" i="33"/>
  <c r="B853" i="33"/>
  <c r="B854" i="33"/>
  <c r="B855" i="33"/>
  <c r="B856" i="33"/>
  <c r="B857" i="33"/>
  <c r="B858" i="33"/>
  <c r="B859" i="33"/>
  <c r="B860" i="33"/>
  <c r="B861" i="33"/>
  <c r="B862" i="33"/>
  <c r="B863" i="33"/>
  <c r="B864" i="33"/>
  <c r="B865" i="33"/>
  <c r="B866" i="33"/>
  <c r="B867" i="33"/>
  <c r="B868" i="33"/>
  <c r="B869" i="33"/>
  <c r="B870" i="33"/>
  <c r="B871" i="33"/>
  <c r="B872" i="33"/>
  <c r="B873" i="33"/>
  <c r="B874" i="33"/>
  <c r="B875" i="33"/>
  <c r="B876" i="33"/>
  <c r="B877" i="33"/>
  <c r="B878" i="33"/>
  <c r="B879" i="33"/>
  <c r="B880" i="33"/>
  <c r="B881" i="33"/>
  <c r="B882" i="33"/>
  <c r="B883" i="33"/>
  <c r="B884" i="33"/>
  <c r="B885" i="33"/>
  <c r="B886" i="33"/>
  <c r="B887" i="33"/>
  <c r="B888" i="33"/>
  <c r="B889" i="33"/>
  <c r="B890" i="33"/>
  <c r="B891" i="33"/>
  <c r="B892" i="33"/>
  <c r="B893" i="33"/>
  <c r="B894" i="33"/>
  <c r="B895" i="33"/>
  <c r="B896" i="33"/>
  <c r="B897" i="33"/>
  <c r="B898" i="33"/>
  <c r="B899" i="33"/>
  <c r="B900" i="33"/>
  <c r="B901" i="33"/>
  <c r="B902" i="33"/>
  <c r="B903" i="33"/>
  <c r="B904" i="33"/>
  <c r="B905" i="33"/>
  <c r="B906" i="33"/>
  <c r="B907" i="33"/>
  <c r="B908" i="33"/>
  <c r="B909" i="33"/>
  <c r="B910" i="33"/>
  <c r="B911" i="33"/>
  <c r="B912" i="33"/>
  <c r="B913" i="33"/>
  <c r="B914" i="33"/>
  <c r="B915" i="33"/>
  <c r="B916" i="33"/>
  <c r="B917" i="33"/>
  <c r="B918" i="33"/>
  <c r="B919" i="33"/>
  <c r="B920" i="33"/>
  <c r="B921" i="33"/>
  <c r="B922" i="33"/>
  <c r="B923" i="33"/>
  <c r="B924" i="33"/>
  <c r="B925" i="33"/>
  <c r="B926" i="33"/>
  <c r="B927" i="33"/>
  <c r="B928" i="33"/>
  <c r="B929" i="33"/>
  <c r="B930" i="33"/>
  <c r="B931" i="33"/>
  <c r="B932" i="33"/>
  <c r="B933" i="33"/>
  <c r="B934" i="33"/>
  <c r="B935" i="33"/>
  <c r="B936" i="33"/>
  <c r="B937" i="33"/>
  <c r="B938" i="33"/>
  <c r="B939" i="33"/>
  <c r="B940" i="33"/>
  <c r="B941" i="33"/>
  <c r="B942" i="33"/>
  <c r="B943" i="33"/>
  <c r="B944" i="33"/>
  <c r="B945" i="33"/>
  <c r="B946" i="33"/>
  <c r="B947" i="33"/>
  <c r="B948" i="33"/>
  <c r="B949" i="33"/>
  <c r="B950" i="33"/>
  <c r="B951" i="33"/>
  <c r="B952" i="33"/>
  <c r="B953" i="33"/>
  <c r="B954" i="33"/>
  <c r="B955" i="33"/>
  <c r="B956" i="33"/>
  <c r="B957" i="33"/>
  <c r="B958" i="33"/>
  <c r="B959" i="33"/>
  <c r="B960" i="33"/>
  <c r="B961" i="33"/>
  <c r="B962" i="33"/>
  <c r="B963" i="33"/>
  <c r="B964" i="33"/>
  <c r="B965" i="33"/>
  <c r="B966" i="33"/>
  <c r="B967" i="33"/>
  <c r="B968" i="33"/>
  <c r="B969" i="33"/>
  <c r="B970" i="33"/>
  <c r="B971" i="33"/>
  <c r="B972" i="33"/>
  <c r="B973" i="33"/>
  <c r="B974" i="33"/>
  <c r="B975" i="33"/>
  <c r="B976" i="33"/>
  <c r="B977" i="33"/>
  <c r="B978" i="33"/>
  <c r="B979" i="33"/>
  <c r="B980" i="33"/>
  <c r="B981" i="33"/>
  <c r="B982" i="33"/>
  <c r="B983" i="33"/>
  <c r="B984" i="33"/>
  <c r="B985" i="33"/>
  <c r="B986" i="33"/>
  <c r="B987" i="33"/>
  <c r="B988" i="33"/>
  <c r="B989" i="33"/>
  <c r="B990" i="33"/>
  <c r="B991" i="33"/>
  <c r="B992" i="33"/>
  <c r="B993" i="33"/>
  <c r="B994" i="33"/>
  <c r="B995" i="33"/>
  <c r="B996" i="33"/>
  <c r="B997" i="33"/>
  <c r="B998" i="33"/>
  <c r="B999" i="33"/>
  <c r="B1000" i="33"/>
  <c r="B1001" i="33"/>
  <c r="B1002" i="33"/>
  <c r="B1003" i="33"/>
  <c r="B1004" i="33"/>
  <c r="B1005" i="33"/>
  <c r="B1006" i="33"/>
  <c r="B1007" i="33"/>
  <c r="B1008" i="33"/>
  <c r="B1009" i="33"/>
  <c r="B1010" i="33"/>
  <c r="B1011" i="33"/>
  <c r="B1012" i="33"/>
  <c r="B1013" i="33"/>
  <c r="B1014" i="33"/>
  <c r="B1015" i="33"/>
  <c r="B1016" i="33"/>
  <c r="B1017" i="33"/>
  <c r="B1018" i="33"/>
  <c r="B1019" i="33"/>
  <c r="B1020" i="33"/>
  <c r="B1021" i="33"/>
  <c r="B1022" i="33"/>
  <c r="B1023" i="33"/>
  <c r="B1024" i="33"/>
  <c r="B1025" i="33"/>
  <c r="B1026" i="33"/>
  <c r="B1027" i="33"/>
  <c r="B1028" i="33"/>
  <c r="B1029" i="33"/>
  <c r="B1030" i="33"/>
  <c r="B1031" i="33"/>
  <c r="B1032" i="33"/>
  <c r="B1033" i="33"/>
  <c r="B1034" i="33"/>
  <c r="B1035" i="33"/>
  <c r="B1036" i="33"/>
  <c r="B1037" i="33"/>
  <c r="B1038" i="33"/>
  <c r="B1039" i="33"/>
  <c r="B1040" i="33"/>
  <c r="B1041" i="33"/>
  <c r="B1042" i="33"/>
  <c r="B1043" i="33"/>
  <c r="B1044" i="33"/>
  <c r="B1045" i="33"/>
  <c r="B1046" i="33"/>
  <c r="B1047" i="33"/>
  <c r="B1048" i="33"/>
  <c r="B1049" i="33"/>
  <c r="B1050" i="33"/>
  <c r="B1051" i="33"/>
  <c r="B1052" i="33"/>
  <c r="B1053" i="33"/>
  <c r="B1054" i="33"/>
  <c r="B1055" i="33"/>
  <c r="B1056" i="33"/>
  <c r="B1057" i="33"/>
  <c r="B1058" i="33"/>
  <c r="B1059" i="33"/>
  <c r="B1060" i="33"/>
  <c r="B1061" i="33"/>
  <c r="B1062" i="33"/>
  <c r="B1063" i="33"/>
  <c r="B1064" i="33"/>
  <c r="B1065" i="33"/>
  <c r="B1066" i="33"/>
  <c r="B1067" i="33"/>
  <c r="B1068" i="33"/>
  <c r="B1069" i="33"/>
  <c r="B1070" i="33"/>
  <c r="B1071" i="33"/>
  <c r="B1072" i="33"/>
  <c r="B1073" i="33"/>
  <c r="B1074" i="33"/>
  <c r="B1075" i="33"/>
  <c r="B1076" i="33"/>
  <c r="B1077" i="33"/>
  <c r="B1078" i="33"/>
  <c r="B1079" i="33"/>
  <c r="B1080" i="33"/>
  <c r="B1081" i="33"/>
  <c r="B1082" i="33"/>
  <c r="B1083" i="33"/>
  <c r="B1084" i="33"/>
  <c r="B1085" i="33"/>
  <c r="B1086" i="33"/>
  <c r="B1087" i="33"/>
  <c r="B1088" i="33"/>
  <c r="B1089" i="33"/>
  <c r="B1090" i="33"/>
  <c r="B1091" i="33"/>
  <c r="B1092" i="33"/>
  <c r="B1093" i="33"/>
  <c r="B1094" i="33"/>
  <c r="B1095" i="33"/>
  <c r="B1096" i="33"/>
  <c r="B1097" i="33"/>
  <c r="B1098" i="33"/>
  <c r="B1099" i="33"/>
  <c r="B1100" i="33"/>
  <c r="B1101" i="33"/>
  <c r="B1102" i="33"/>
  <c r="B1103" i="33"/>
  <c r="B1104" i="33"/>
  <c r="B1105" i="33"/>
  <c r="B1106" i="33"/>
  <c r="B1107" i="33"/>
  <c r="B1108" i="33"/>
  <c r="B1109" i="33"/>
  <c r="B1110" i="33"/>
  <c r="B1111" i="33"/>
  <c r="B1112" i="33"/>
  <c r="B1113" i="33"/>
  <c r="B1114" i="33"/>
  <c r="B1115" i="33"/>
  <c r="B1116" i="33"/>
  <c r="B1117" i="33"/>
  <c r="B1118" i="33"/>
  <c r="B1119" i="33"/>
  <c r="B1120" i="33"/>
  <c r="B1121" i="33"/>
  <c r="B1122" i="33"/>
  <c r="B1123" i="33"/>
  <c r="B1124" i="33"/>
  <c r="B1125" i="33"/>
  <c r="B1126" i="33"/>
  <c r="B1127" i="33"/>
  <c r="B1128" i="33"/>
  <c r="B1129" i="33"/>
  <c r="B1130" i="33"/>
  <c r="B1131" i="33"/>
  <c r="B1132" i="33"/>
  <c r="B1133" i="33"/>
  <c r="B1134" i="33"/>
  <c r="B1135" i="33"/>
  <c r="B1136" i="33"/>
  <c r="B1137" i="33"/>
  <c r="B1138" i="33"/>
  <c r="B1139" i="33"/>
  <c r="B1140" i="33"/>
  <c r="B1141" i="33"/>
  <c r="B1142" i="33"/>
  <c r="B1143" i="33"/>
  <c r="B1144" i="33"/>
  <c r="B1145" i="33"/>
  <c r="B1146" i="33"/>
  <c r="B1147" i="33"/>
  <c r="B1148" i="33"/>
  <c r="B1149" i="33"/>
  <c r="B1150" i="33"/>
  <c r="B1151" i="33"/>
  <c r="B1152" i="33"/>
  <c r="B1153" i="33"/>
  <c r="B1154" i="33"/>
  <c r="B1155" i="33"/>
  <c r="B1156" i="33"/>
  <c r="B1157" i="33"/>
  <c r="B1158" i="33"/>
  <c r="B1159" i="33"/>
  <c r="B1160" i="33"/>
  <c r="B1161" i="33"/>
  <c r="B1162" i="33"/>
  <c r="B1163" i="33"/>
  <c r="B1164" i="33"/>
  <c r="B1165" i="33"/>
  <c r="B1166" i="33"/>
  <c r="B1167" i="33"/>
  <c r="B1168" i="33"/>
  <c r="B1169" i="33"/>
  <c r="B1170" i="33"/>
  <c r="B1171" i="33"/>
  <c r="B1172" i="33"/>
  <c r="B1173" i="33"/>
  <c r="B1174" i="33"/>
  <c r="B1175" i="33"/>
  <c r="B1176" i="33"/>
  <c r="B1177" i="33"/>
  <c r="B1178" i="33"/>
  <c r="B1179" i="33"/>
  <c r="B1180" i="33"/>
  <c r="B1181" i="33"/>
  <c r="B1182" i="33"/>
  <c r="B1183" i="33"/>
  <c r="B1184" i="33"/>
  <c r="B1185" i="33"/>
  <c r="B1186" i="33"/>
  <c r="B1187" i="33"/>
  <c r="B1188" i="33"/>
  <c r="B1189" i="33"/>
  <c r="B1190" i="33"/>
  <c r="B1191" i="33"/>
  <c r="B1192" i="33"/>
  <c r="B1193" i="33"/>
  <c r="B1194" i="33"/>
  <c r="B1195" i="33"/>
  <c r="B1196" i="33"/>
  <c r="B1197" i="33"/>
  <c r="B1198" i="33"/>
  <c r="B1199" i="33"/>
  <c r="B1200" i="33"/>
  <c r="B1201" i="33"/>
  <c r="B1202" i="33"/>
  <c r="B1203" i="33"/>
  <c r="B1204" i="33"/>
  <c r="B1205" i="33"/>
  <c r="B1206" i="33"/>
  <c r="B1207" i="33"/>
  <c r="B1208" i="33"/>
  <c r="B1209" i="33"/>
  <c r="B1210" i="33"/>
  <c r="B1211" i="33"/>
  <c r="B1212" i="33"/>
  <c r="B1213" i="33"/>
  <c r="B1214" i="33"/>
  <c r="B1215" i="33"/>
  <c r="B1216" i="33"/>
  <c r="B1217" i="33"/>
  <c r="B1218" i="33"/>
  <c r="B1219" i="33"/>
  <c r="B1220" i="33"/>
  <c r="B1221" i="33"/>
  <c r="B1222" i="33"/>
  <c r="B1223" i="33"/>
  <c r="B1224" i="33"/>
  <c r="B1225" i="33"/>
  <c r="B1226" i="33"/>
  <c r="B1227" i="33"/>
  <c r="B1228" i="33"/>
  <c r="B1229" i="33"/>
  <c r="B1230" i="33"/>
  <c r="B1231" i="33"/>
  <c r="B1232" i="33"/>
  <c r="B1233" i="33"/>
  <c r="B1234" i="33"/>
  <c r="B1235" i="33"/>
  <c r="B1236" i="33"/>
  <c r="B1237" i="33"/>
  <c r="B1238" i="33"/>
  <c r="B1239" i="33"/>
  <c r="B1240" i="33"/>
  <c r="B1241" i="33"/>
  <c r="B1242" i="33"/>
  <c r="B1243" i="33"/>
  <c r="B1244" i="33"/>
  <c r="B1245" i="33"/>
  <c r="B1246" i="33"/>
  <c r="B1247" i="33"/>
  <c r="B1248" i="33"/>
  <c r="B1249" i="33"/>
  <c r="B1250" i="33"/>
  <c r="B1251" i="33"/>
  <c r="B1252" i="33"/>
  <c r="B1253" i="33"/>
  <c r="B1254" i="33"/>
  <c r="B1255" i="33"/>
  <c r="B1256" i="33"/>
  <c r="B1257" i="33"/>
  <c r="B1258" i="33"/>
  <c r="B1259" i="33"/>
  <c r="B1260" i="33"/>
  <c r="B1261" i="33"/>
  <c r="B1262" i="33"/>
  <c r="B1263" i="33"/>
  <c r="B1264" i="33"/>
  <c r="B1265" i="33"/>
  <c r="B1266" i="33"/>
  <c r="B1267" i="33"/>
  <c r="B1268" i="33"/>
  <c r="B1269" i="33"/>
  <c r="B1270" i="33"/>
  <c r="B1271" i="33"/>
  <c r="B1272" i="33"/>
  <c r="B1273" i="33"/>
  <c r="B1274" i="33"/>
  <c r="B1275" i="33"/>
  <c r="B1276" i="33"/>
  <c r="B1277" i="33"/>
  <c r="B1278" i="33"/>
  <c r="B1279" i="33"/>
  <c r="B1280" i="33"/>
  <c r="B1281" i="33"/>
  <c r="B1282" i="33"/>
  <c r="B1283" i="33"/>
  <c r="B1284" i="33"/>
  <c r="B1285" i="33"/>
  <c r="B1286" i="33"/>
  <c r="B1287" i="33"/>
  <c r="B1288" i="33"/>
  <c r="B1289" i="33"/>
  <c r="B1290" i="33"/>
  <c r="B1291" i="33"/>
  <c r="B1292" i="33"/>
  <c r="B1293" i="33"/>
  <c r="B1294" i="33"/>
  <c r="B1295" i="33"/>
  <c r="B1296" i="33"/>
  <c r="B1297" i="33"/>
  <c r="B1298" i="33"/>
  <c r="B1299" i="33"/>
  <c r="B1300" i="33"/>
  <c r="B1301" i="33"/>
  <c r="B1302" i="33"/>
  <c r="B1303" i="33"/>
  <c r="B1304" i="33"/>
  <c r="B1305" i="33"/>
  <c r="B1306" i="33"/>
  <c r="B1307" i="33"/>
  <c r="B1308" i="33"/>
  <c r="B1309" i="33"/>
  <c r="B1310" i="33"/>
  <c r="B1311" i="33"/>
  <c r="B1312" i="33"/>
  <c r="B1313" i="33"/>
  <c r="B1314" i="33"/>
  <c r="B1315" i="33"/>
  <c r="B1316" i="33"/>
  <c r="B1317" i="33"/>
  <c r="B1318" i="33"/>
  <c r="B1319" i="33"/>
  <c r="B1320" i="33"/>
  <c r="B1321" i="33"/>
  <c r="B1322" i="33"/>
  <c r="B1323" i="33"/>
  <c r="B1324" i="33"/>
  <c r="B1325" i="33"/>
  <c r="B1326" i="33"/>
  <c r="B1327" i="33"/>
  <c r="B1328" i="33"/>
  <c r="B1329" i="33"/>
  <c r="B1330" i="33"/>
  <c r="B1331" i="33"/>
  <c r="B1332" i="33"/>
  <c r="B1333" i="33"/>
  <c r="B1334" i="33"/>
  <c r="B1335" i="33"/>
  <c r="B1336" i="33"/>
  <c r="B1337" i="33"/>
  <c r="B1338" i="33"/>
  <c r="B1339" i="33"/>
  <c r="B1340" i="33"/>
  <c r="B1341" i="33"/>
  <c r="B1342" i="33"/>
  <c r="B1343" i="33"/>
  <c r="B1344" i="33"/>
  <c r="B1345" i="33"/>
  <c r="B1346" i="33"/>
  <c r="B1347" i="33"/>
  <c r="B1348" i="33"/>
  <c r="B1349" i="33"/>
  <c r="B1350" i="33"/>
  <c r="B1351" i="33"/>
  <c r="B1352" i="33"/>
  <c r="B1353" i="33"/>
  <c r="B1354" i="33"/>
  <c r="B1355" i="33"/>
  <c r="B1356" i="33"/>
  <c r="B1357" i="33"/>
  <c r="B1358" i="33"/>
  <c r="B1359" i="33"/>
  <c r="B1360" i="33"/>
  <c r="B1361" i="33"/>
  <c r="B1362" i="33"/>
  <c r="B1363" i="33"/>
  <c r="B1364" i="33"/>
  <c r="B1365" i="33"/>
  <c r="B1366" i="33"/>
  <c r="B1367" i="33"/>
  <c r="B1368" i="33"/>
  <c r="B1369" i="33"/>
  <c r="B1370" i="33"/>
  <c r="B1371" i="33"/>
  <c r="B1372" i="33"/>
  <c r="B1373" i="33"/>
  <c r="B1374" i="33"/>
  <c r="B1375" i="33"/>
  <c r="B1376" i="33"/>
  <c r="B1377" i="33"/>
  <c r="B1378" i="33"/>
  <c r="B1379" i="33"/>
  <c r="B1380" i="33"/>
  <c r="B1381" i="33"/>
  <c r="B1382" i="33"/>
  <c r="B1383" i="33"/>
  <c r="B1384" i="33"/>
  <c r="B1385" i="33"/>
  <c r="B1386" i="33"/>
  <c r="B1387" i="33"/>
  <c r="B1388" i="33"/>
  <c r="B1389" i="33"/>
  <c r="B1390" i="33"/>
  <c r="B1391" i="33"/>
  <c r="B1392" i="33"/>
  <c r="B1393" i="33"/>
  <c r="B1394" i="33"/>
  <c r="B1395" i="33"/>
  <c r="B1396" i="33"/>
  <c r="B1397" i="33"/>
  <c r="B1398" i="33"/>
  <c r="B1399" i="33"/>
  <c r="B1400" i="33"/>
  <c r="B1401" i="33"/>
  <c r="B1402" i="33"/>
  <c r="B1403" i="33"/>
  <c r="B1404" i="33"/>
  <c r="B1405" i="33"/>
  <c r="B1406" i="33"/>
  <c r="B1407" i="33"/>
  <c r="B1408" i="33"/>
  <c r="B1409" i="33"/>
  <c r="B1410" i="33"/>
  <c r="B1411" i="33"/>
  <c r="B1412" i="33"/>
  <c r="B1413" i="33"/>
  <c r="B1414" i="33"/>
  <c r="B1415" i="33"/>
  <c r="B1416" i="33"/>
  <c r="B1417" i="33"/>
  <c r="B1418" i="33"/>
  <c r="B1419" i="33"/>
  <c r="B1420" i="33"/>
  <c r="B1421" i="33"/>
  <c r="B1422" i="33"/>
  <c r="B1423" i="33"/>
  <c r="B1424" i="33"/>
  <c r="B1425" i="33"/>
  <c r="B1426" i="33"/>
  <c r="B1427" i="33"/>
  <c r="B1428" i="33"/>
  <c r="B1429" i="33"/>
  <c r="B1430" i="33"/>
  <c r="B1431" i="33"/>
  <c r="B1432" i="33"/>
  <c r="B1433" i="33"/>
  <c r="B1434" i="33"/>
  <c r="B1435" i="33"/>
  <c r="B1436" i="33"/>
  <c r="B1437" i="33"/>
  <c r="B1438" i="33"/>
  <c r="B1439" i="33"/>
  <c r="B1440" i="33"/>
  <c r="B1441" i="33"/>
  <c r="B1442" i="33"/>
  <c r="B1443" i="33"/>
  <c r="B1444" i="33"/>
  <c r="B1445" i="33"/>
  <c r="B1446" i="33"/>
  <c r="B1447" i="33"/>
  <c r="B1448" i="33"/>
  <c r="B1449" i="33"/>
  <c r="B1450" i="33"/>
  <c r="B1451" i="33"/>
  <c r="B1452" i="33"/>
  <c r="B1453" i="33"/>
  <c r="B1454" i="33"/>
  <c r="B1455" i="33"/>
  <c r="B1456" i="33"/>
  <c r="B1457" i="33"/>
  <c r="B1458" i="33"/>
  <c r="B1459" i="33"/>
  <c r="B1460" i="33"/>
  <c r="B1461" i="33"/>
  <c r="B1462" i="33"/>
  <c r="B1463" i="33"/>
  <c r="B1464" i="33"/>
  <c r="B1465" i="33"/>
  <c r="B1466" i="33"/>
  <c r="B1467" i="33"/>
  <c r="B1468" i="33"/>
  <c r="B1469" i="33"/>
  <c r="B1470" i="33"/>
  <c r="B1471" i="33"/>
  <c r="B1472" i="33"/>
  <c r="B1473" i="33"/>
  <c r="B1474" i="33"/>
  <c r="B1475" i="33"/>
  <c r="B1476" i="33"/>
  <c r="B1477" i="33"/>
  <c r="B1478" i="33"/>
  <c r="B1479" i="33"/>
  <c r="B1480" i="33"/>
  <c r="B1481" i="33"/>
  <c r="B1482" i="33"/>
  <c r="B1483" i="33"/>
  <c r="B1484" i="33"/>
  <c r="B1485" i="33"/>
  <c r="B1486" i="33"/>
  <c r="B1487" i="33"/>
  <c r="B1488" i="33"/>
  <c r="B1489" i="33"/>
  <c r="B1490" i="33"/>
  <c r="B1491" i="33"/>
  <c r="B1492" i="33"/>
  <c r="B1493" i="33"/>
  <c r="B1494" i="33"/>
  <c r="B1495" i="33"/>
  <c r="B1496" i="33"/>
  <c r="B1497" i="33"/>
  <c r="B1498" i="33"/>
  <c r="B1499" i="33"/>
  <c r="B1500" i="33"/>
  <c r="B1501" i="33"/>
  <c r="B1502" i="33"/>
  <c r="B1503" i="33"/>
  <c r="B1504" i="33"/>
  <c r="B1505" i="33"/>
  <c r="B1506" i="33"/>
  <c r="B1507" i="33"/>
  <c r="B1508" i="33"/>
  <c r="B1509" i="33"/>
  <c r="B1510" i="33"/>
  <c r="B1511" i="33"/>
  <c r="B1512" i="33"/>
  <c r="B1513" i="33"/>
  <c r="B1514" i="33"/>
  <c r="B1515" i="33"/>
  <c r="B1516" i="33"/>
  <c r="B1517" i="33"/>
  <c r="B1518" i="33"/>
  <c r="B1519" i="33"/>
  <c r="B1520" i="33"/>
  <c r="B1521" i="33"/>
  <c r="B1522" i="33"/>
  <c r="B1523" i="33"/>
  <c r="B1524" i="33"/>
  <c r="B1525" i="33"/>
  <c r="B1526" i="33"/>
  <c r="B1527" i="33"/>
  <c r="B1528" i="33"/>
  <c r="B1529" i="33"/>
  <c r="B1530" i="33"/>
  <c r="B1531" i="33"/>
  <c r="B1532" i="33"/>
  <c r="B1533" i="33"/>
  <c r="B1534" i="33"/>
  <c r="B1535" i="33"/>
  <c r="B1536" i="33"/>
  <c r="B1537" i="33"/>
  <c r="B1538" i="33"/>
  <c r="B1539" i="33"/>
  <c r="B1540" i="33"/>
  <c r="B1541" i="33"/>
  <c r="B1542" i="33"/>
  <c r="B1543" i="33"/>
  <c r="B1544" i="33"/>
  <c r="B1545" i="33"/>
  <c r="B1546" i="33"/>
  <c r="B1547" i="33"/>
  <c r="B1548" i="33"/>
  <c r="B1549" i="33"/>
  <c r="B1550" i="33"/>
  <c r="B1551" i="33"/>
  <c r="B1552" i="33"/>
  <c r="B1553" i="33"/>
  <c r="B1554" i="33"/>
  <c r="B1555" i="33"/>
  <c r="B1556" i="33"/>
  <c r="B1557" i="33"/>
  <c r="B1558" i="33"/>
  <c r="B1559" i="33"/>
  <c r="B1560" i="33"/>
  <c r="B1561" i="33"/>
  <c r="B1562" i="33"/>
  <c r="B1563" i="33"/>
  <c r="B1564" i="33"/>
  <c r="B1565" i="33"/>
  <c r="B1566" i="33"/>
  <c r="B1567" i="33"/>
  <c r="B1568" i="33"/>
  <c r="B1569" i="33"/>
  <c r="B1570" i="33"/>
  <c r="B1571" i="33"/>
  <c r="B1572" i="33"/>
  <c r="B1573" i="33"/>
  <c r="B1574" i="33"/>
  <c r="B1575" i="33"/>
  <c r="B1576" i="33"/>
  <c r="B1577" i="33"/>
  <c r="B1578" i="33"/>
  <c r="B1579" i="33"/>
  <c r="B1580" i="33"/>
  <c r="B1581" i="33"/>
  <c r="B1582" i="33"/>
  <c r="B1583" i="33"/>
  <c r="B1584" i="33"/>
  <c r="B1585" i="33"/>
  <c r="B1586" i="33"/>
  <c r="B1587" i="33"/>
  <c r="B1588" i="33"/>
  <c r="B1589" i="33"/>
  <c r="B1590" i="33"/>
  <c r="B1591" i="33"/>
  <c r="B1592" i="33"/>
  <c r="B1593" i="33"/>
  <c r="B1594" i="33"/>
  <c r="B1595" i="33"/>
  <c r="B1596" i="33"/>
  <c r="B1597" i="33"/>
  <c r="B1598" i="33"/>
  <c r="B1599" i="33"/>
  <c r="B1600" i="33"/>
  <c r="B1601" i="33"/>
  <c r="B1602" i="33"/>
  <c r="B1603" i="33"/>
  <c r="B1604" i="33"/>
  <c r="B1605" i="33"/>
  <c r="B1606" i="33"/>
  <c r="B1607" i="33"/>
  <c r="B1608" i="33"/>
  <c r="B1609" i="33"/>
  <c r="B1610" i="33"/>
  <c r="B1611" i="33"/>
  <c r="B1612" i="33"/>
  <c r="B1613" i="33"/>
  <c r="B1614" i="33"/>
  <c r="B1615" i="33"/>
  <c r="B1616" i="33"/>
  <c r="B1617" i="33"/>
  <c r="B1618" i="33"/>
  <c r="B1619" i="33"/>
  <c r="B1620" i="33"/>
  <c r="B1621" i="33"/>
  <c r="B1622" i="33"/>
  <c r="B1623" i="33"/>
  <c r="B1624" i="33"/>
  <c r="B1625" i="33"/>
  <c r="B1626" i="33"/>
  <c r="B1627" i="33"/>
  <c r="B1628" i="33"/>
  <c r="B1629" i="33"/>
  <c r="B1630" i="33"/>
  <c r="B1631" i="33"/>
  <c r="B1632" i="33"/>
  <c r="B1633" i="33"/>
  <c r="B1634" i="33"/>
  <c r="B1635" i="33"/>
  <c r="B1636" i="33"/>
  <c r="B1637" i="33"/>
  <c r="B1638" i="33"/>
  <c r="B1639" i="33"/>
  <c r="B1640" i="33"/>
  <c r="B1641" i="33"/>
  <c r="B1642" i="33"/>
  <c r="B1643" i="33"/>
  <c r="B1644" i="33"/>
  <c r="B1645" i="33"/>
  <c r="B1646" i="33"/>
  <c r="B1647" i="33"/>
  <c r="B1648" i="33"/>
  <c r="B1649" i="33"/>
  <c r="B1650" i="33"/>
  <c r="B1651" i="33"/>
  <c r="B1652" i="33"/>
  <c r="B1653" i="33"/>
  <c r="B1654" i="33"/>
  <c r="B1655" i="33"/>
  <c r="B1656" i="33"/>
  <c r="B1657" i="33"/>
  <c r="B1658" i="33"/>
  <c r="B1659" i="33"/>
  <c r="B1660" i="33"/>
  <c r="B1661" i="33"/>
  <c r="B1662" i="33"/>
  <c r="B1663" i="33"/>
  <c r="B1664" i="33"/>
  <c r="B1665" i="33"/>
  <c r="B1666" i="33"/>
  <c r="B1667" i="33"/>
  <c r="B1668" i="33"/>
  <c r="B1669" i="33"/>
  <c r="B1670" i="33"/>
  <c r="B1671" i="33"/>
  <c r="B1672" i="33"/>
  <c r="B1673" i="33"/>
  <c r="B1674" i="33"/>
  <c r="B1675" i="33"/>
  <c r="B1676" i="33"/>
  <c r="B1677" i="33"/>
  <c r="B1678" i="33"/>
  <c r="B1679" i="33"/>
  <c r="B1680" i="33"/>
  <c r="B1681" i="33"/>
  <c r="B1682" i="33"/>
  <c r="B1683" i="33"/>
  <c r="B1684" i="33"/>
  <c r="B1685" i="33"/>
  <c r="B1686" i="33"/>
  <c r="B1687" i="33"/>
  <c r="B1688" i="33"/>
  <c r="B1689" i="33"/>
  <c r="B1690" i="33"/>
  <c r="B1691" i="33"/>
  <c r="B1692" i="33"/>
  <c r="B1693" i="33"/>
  <c r="B1694" i="33"/>
  <c r="B1695" i="33"/>
  <c r="B1696" i="33"/>
  <c r="B1697" i="33"/>
  <c r="B1698" i="33"/>
  <c r="B1699" i="33"/>
  <c r="B1700" i="33"/>
  <c r="B1701" i="33"/>
  <c r="B1702" i="33"/>
  <c r="B1703" i="33"/>
  <c r="B1704" i="33"/>
  <c r="B1705" i="33"/>
  <c r="B1706" i="33"/>
  <c r="B1707" i="33"/>
  <c r="B1708" i="33"/>
  <c r="B1709" i="33"/>
  <c r="B1710" i="33"/>
  <c r="B1711" i="33"/>
  <c r="B1712" i="33"/>
  <c r="B1713" i="33"/>
  <c r="B1714" i="33"/>
  <c r="B1715" i="33"/>
  <c r="B1716" i="33"/>
  <c r="B1717" i="33"/>
  <c r="B1718" i="33"/>
  <c r="B1719" i="33"/>
  <c r="B1720" i="33"/>
  <c r="B1721" i="33"/>
  <c r="B1722" i="33"/>
  <c r="B1723" i="33"/>
  <c r="B1724" i="33"/>
  <c r="B1725" i="33"/>
  <c r="B1726" i="33"/>
  <c r="B1727" i="33"/>
  <c r="B1728" i="33"/>
  <c r="B1729" i="33"/>
  <c r="B1730" i="33"/>
  <c r="B1731" i="33"/>
  <c r="B1732" i="33"/>
  <c r="B1733" i="33"/>
  <c r="B1734" i="33"/>
  <c r="B1735" i="33"/>
  <c r="B1736" i="33"/>
  <c r="B1737" i="33"/>
  <c r="B1738" i="33"/>
  <c r="B1739" i="33"/>
  <c r="B1740" i="33"/>
  <c r="B1741" i="33"/>
  <c r="B1742" i="33"/>
  <c r="B1743" i="33"/>
  <c r="B1744" i="33"/>
  <c r="B1745" i="33"/>
  <c r="B1746" i="33"/>
  <c r="B1747" i="33"/>
  <c r="B1748" i="33"/>
  <c r="B1749" i="33"/>
  <c r="B1750" i="33"/>
  <c r="B1751" i="33"/>
  <c r="B1752" i="33"/>
  <c r="B1753" i="33"/>
  <c r="B1754" i="33"/>
  <c r="B1755" i="33"/>
  <c r="B1756" i="33"/>
  <c r="B1757" i="33"/>
  <c r="B1758" i="33"/>
  <c r="B1759" i="33"/>
  <c r="B1760" i="33"/>
  <c r="B1761" i="33"/>
  <c r="B1762" i="33"/>
  <c r="B1763" i="33"/>
  <c r="B1764" i="33"/>
  <c r="B1765" i="33"/>
  <c r="B1766" i="33"/>
  <c r="B1767" i="33"/>
  <c r="B1768" i="33"/>
  <c r="B1769" i="33"/>
  <c r="B1770" i="33"/>
  <c r="B1771" i="33"/>
  <c r="B1772" i="33"/>
  <c r="B1773" i="33"/>
  <c r="B1774" i="33"/>
  <c r="B1775" i="33"/>
  <c r="B1776" i="33"/>
  <c r="B1777" i="33"/>
  <c r="B1778" i="33"/>
  <c r="B1779" i="33"/>
  <c r="B1780" i="33"/>
  <c r="B1781" i="33"/>
  <c r="B1782" i="33"/>
  <c r="B1783" i="33"/>
  <c r="B1784" i="33"/>
  <c r="B1785" i="33"/>
  <c r="B1786" i="33"/>
  <c r="B1787" i="33"/>
  <c r="B1788" i="33"/>
  <c r="B1789" i="33"/>
  <c r="B1790" i="33"/>
  <c r="B1791" i="33"/>
  <c r="B1792" i="33"/>
  <c r="B1793" i="33"/>
  <c r="B1794" i="33"/>
  <c r="B1795" i="33"/>
  <c r="B1796" i="33"/>
  <c r="B1797" i="33"/>
  <c r="B1798" i="33"/>
  <c r="B1799" i="33"/>
  <c r="B1800" i="33"/>
  <c r="B1801" i="33"/>
  <c r="B1802" i="33"/>
  <c r="B1803" i="33"/>
  <c r="B1804" i="33"/>
  <c r="B1805" i="33"/>
  <c r="B1806" i="33"/>
  <c r="B1807" i="33"/>
  <c r="B1808" i="33"/>
  <c r="B1809" i="33"/>
  <c r="B1810" i="33"/>
  <c r="B1811" i="33"/>
  <c r="B1812" i="33"/>
  <c r="B1813" i="33"/>
  <c r="B1814" i="33"/>
  <c r="B1815" i="33"/>
  <c r="B1816" i="33"/>
  <c r="B1817" i="33"/>
  <c r="B1818" i="33"/>
  <c r="B1819" i="33"/>
  <c r="B1820" i="33"/>
  <c r="B1821" i="33"/>
  <c r="B1822" i="33"/>
  <c r="B1823" i="33"/>
  <c r="B1824" i="33"/>
  <c r="B1825" i="33"/>
  <c r="B1826" i="33"/>
  <c r="B1827" i="33"/>
  <c r="B1828" i="33"/>
  <c r="B1829" i="33"/>
  <c r="B1830" i="33"/>
  <c r="B1831" i="33"/>
  <c r="B1832" i="33"/>
  <c r="B1833" i="33"/>
  <c r="B1834" i="33"/>
  <c r="B1835" i="33"/>
  <c r="B1836" i="33"/>
  <c r="B1837" i="33"/>
  <c r="B1838" i="33"/>
  <c r="B1839" i="33"/>
  <c r="B1840" i="33"/>
  <c r="B1841" i="33"/>
  <c r="B1842" i="33"/>
  <c r="B1843" i="33"/>
  <c r="B1844" i="33"/>
  <c r="B1845" i="33"/>
  <c r="B1846" i="33"/>
  <c r="B1847" i="33"/>
  <c r="B1848" i="33"/>
  <c r="B1849" i="33"/>
  <c r="B1850" i="33"/>
  <c r="B1851" i="33"/>
  <c r="B1852" i="33"/>
  <c r="B1853" i="33"/>
  <c r="B1854" i="33"/>
  <c r="B1855" i="33"/>
  <c r="B1856" i="33"/>
  <c r="B1857" i="33"/>
  <c r="B1858" i="33"/>
  <c r="B1859" i="33"/>
  <c r="B1860" i="33"/>
  <c r="B1861" i="33"/>
  <c r="B1862" i="33"/>
  <c r="B1863" i="33"/>
  <c r="B1864" i="33"/>
  <c r="B1865" i="33"/>
  <c r="B1866" i="33"/>
  <c r="B1867" i="33"/>
  <c r="B1868" i="33"/>
  <c r="B1869" i="33"/>
  <c r="B1870" i="33"/>
  <c r="B1871" i="33"/>
  <c r="B1872" i="33"/>
  <c r="B1873" i="33"/>
  <c r="B1874" i="33"/>
  <c r="B1875" i="33"/>
  <c r="B1876" i="33"/>
  <c r="B1877" i="33"/>
  <c r="B1878" i="33"/>
  <c r="B1879" i="33"/>
  <c r="B1880" i="33"/>
  <c r="B1881" i="33"/>
  <c r="B1882" i="33"/>
  <c r="B1883" i="33"/>
  <c r="B1884" i="33"/>
  <c r="B1885" i="33"/>
  <c r="B1886" i="33"/>
  <c r="B1887" i="33"/>
  <c r="B1888" i="33"/>
  <c r="B1889" i="33"/>
  <c r="B1890" i="33"/>
  <c r="B1891" i="33"/>
  <c r="B1892" i="33"/>
  <c r="B1893" i="33"/>
  <c r="B1894" i="33"/>
  <c r="B1895" i="33"/>
  <c r="B1896" i="33"/>
  <c r="B1897" i="33"/>
  <c r="B1898" i="33"/>
  <c r="B1899" i="33"/>
  <c r="B1900" i="33"/>
  <c r="B1901" i="33"/>
  <c r="B1902" i="33"/>
  <c r="B1903" i="33"/>
  <c r="B1904" i="33"/>
  <c r="B1905" i="33"/>
  <c r="B1906" i="33"/>
  <c r="B1907" i="33"/>
  <c r="B1908" i="33"/>
  <c r="B1909" i="33"/>
  <c r="B1910" i="33"/>
  <c r="B1911" i="33"/>
  <c r="B1912" i="33"/>
  <c r="B1913" i="33"/>
  <c r="B1914" i="33"/>
  <c r="B1915" i="33"/>
  <c r="B1916" i="33"/>
  <c r="B1917" i="33"/>
  <c r="B1918" i="33"/>
  <c r="B1919" i="33"/>
  <c r="B1920" i="33"/>
  <c r="B1921" i="33"/>
  <c r="B1922" i="33"/>
  <c r="B1923" i="33"/>
  <c r="B1924" i="33"/>
  <c r="B1925" i="33"/>
  <c r="B1926" i="33"/>
  <c r="B1927" i="33"/>
  <c r="B1928" i="33"/>
  <c r="B1929" i="33"/>
  <c r="B1930" i="33"/>
  <c r="B1931" i="33"/>
  <c r="B1932" i="33"/>
  <c r="B1933" i="33"/>
  <c r="B1934" i="33"/>
  <c r="B1935" i="33"/>
  <c r="B1936" i="33"/>
  <c r="B1937" i="33"/>
  <c r="B1938" i="33"/>
  <c r="B1939" i="33"/>
  <c r="B1940" i="33"/>
  <c r="B1941" i="33"/>
  <c r="B1942" i="33"/>
  <c r="B1943" i="33"/>
  <c r="B1944" i="33"/>
  <c r="B1945" i="33"/>
  <c r="B1946" i="33"/>
  <c r="B1947" i="33"/>
  <c r="B1948" i="33"/>
  <c r="B1949" i="33"/>
  <c r="B1950" i="33"/>
  <c r="B1951" i="33"/>
  <c r="B1952" i="33"/>
  <c r="B1953" i="33"/>
  <c r="B1954" i="33"/>
  <c r="B1955" i="33"/>
  <c r="B1956" i="33"/>
  <c r="B1957" i="33"/>
  <c r="B1958" i="33"/>
  <c r="B1959" i="33"/>
  <c r="B1960" i="33"/>
  <c r="B1961" i="33"/>
  <c r="B1962" i="33"/>
  <c r="B1963" i="33"/>
  <c r="B1964" i="33"/>
  <c r="B1965" i="33"/>
  <c r="B1966" i="33"/>
  <c r="B1967" i="33"/>
  <c r="B1968" i="33"/>
  <c r="B1969" i="33"/>
  <c r="B1970" i="33"/>
  <c r="B1971" i="33"/>
  <c r="B1972" i="33"/>
  <c r="B1973" i="33"/>
  <c r="B1974" i="33"/>
  <c r="B1975" i="33"/>
  <c r="B1976" i="33"/>
  <c r="B1977" i="33"/>
  <c r="B1978" i="33"/>
  <c r="B1979" i="33"/>
  <c r="B1980" i="33"/>
  <c r="B1981" i="33"/>
  <c r="B1982" i="33"/>
  <c r="B1983" i="33"/>
  <c r="B1984" i="33"/>
  <c r="B1985" i="33"/>
  <c r="B1986" i="33"/>
  <c r="B1987" i="33"/>
  <c r="B1988" i="33"/>
  <c r="B1989" i="33"/>
  <c r="B1990" i="33"/>
  <c r="B1991" i="33"/>
  <c r="B1992" i="33"/>
  <c r="B1993" i="33"/>
  <c r="B1994" i="33"/>
  <c r="B1995" i="33"/>
  <c r="B1996" i="33"/>
  <c r="B1997" i="33"/>
  <c r="B1998" i="33"/>
  <c r="B1999" i="33"/>
  <c r="B2000" i="33"/>
  <c r="B2001" i="33"/>
  <c r="B2002" i="33"/>
  <c r="B2003" i="33"/>
  <c r="B2004" i="33"/>
  <c r="B2005" i="33"/>
  <c r="B2006" i="33"/>
  <c r="B2007" i="33"/>
  <c r="B2008" i="33"/>
  <c r="B2009" i="33"/>
  <c r="B2010" i="33"/>
  <c r="B2011" i="33"/>
  <c r="B2012" i="33"/>
  <c r="B2013" i="33"/>
  <c r="B2014" i="33"/>
  <c r="B2015" i="33"/>
  <c r="B2016" i="33"/>
  <c r="B2017" i="33"/>
  <c r="B2018" i="33"/>
  <c r="B2019" i="33"/>
  <c r="B2020" i="33"/>
  <c r="B2021" i="33"/>
  <c r="B2022" i="33"/>
  <c r="B2023" i="33"/>
  <c r="B2024" i="33"/>
  <c r="B2025" i="33"/>
  <c r="B2026" i="33"/>
  <c r="B2027" i="33"/>
  <c r="B2028" i="33"/>
  <c r="B2029" i="33"/>
  <c r="B2030" i="33"/>
  <c r="B2031" i="33"/>
  <c r="B2032" i="33"/>
  <c r="B2033" i="33"/>
  <c r="B2034" i="33"/>
  <c r="B2035" i="33"/>
  <c r="B2036" i="33"/>
  <c r="B2037" i="33"/>
  <c r="B2038" i="33"/>
  <c r="B2039" i="33"/>
  <c r="B2040" i="33"/>
  <c r="B2041" i="33"/>
  <c r="B2042" i="33"/>
  <c r="B2043" i="33"/>
  <c r="B2044" i="33"/>
  <c r="B2045" i="33"/>
  <c r="B2046" i="33"/>
  <c r="B2047" i="33"/>
  <c r="B2048" i="33"/>
  <c r="B2049" i="33"/>
  <c r="B2050" i="33"/>
  <c r="B2051" i="33"/>
  <c r="B2052" i="33"/>
  <c r="B2053" i="33"/>
  <c r="B2054" i="33"/>
  <c r="B2055" i="33"/>
  <c r="B2056" i="33"/>
  <c r="B2057" i="33"/>
  <c r="B2058" i="33"/>
  <c r="B2059" i="33"/>
  <c r="B2060" i="33"/>
  <c r="B2061" i="33"/>
  <c r="B2062" i="33"/>
  <c r="B2063" i="33"/>
  <c r="B2064" i="33"/>
  <c r="B2065" i="33"/>
  <c r="B2066" i="33"/>
  <c r="B2067" i="33"/>
  <c r="B2068" i="33"/>
  <c r="B2069" i="33"/>
  <c r="B2070" i="33"/>
  <c r="B2071" i="33"/>
  <c r="B2072" i="33"/>
  <c r="B2073" i="33"/>
  <c r="B2074" i="33"/>
  <c r="B2075" i="33"/>
  <c r="B2076" i="33"/>
  <c r="B2077" i="33"/>
  <c r="B2078" i="33"/>
  <c r="B2079" i="33"/>
  <c r="B2080" i="33"/>
  <c r="B2081" i="33"/>
  <c r="B2082" i="33"/>
  <c r="B2083" i="33"/>
  <c r="B2084" i="33"/>
  <c r="B2085" i="33"/>
  <c r="B2086" i="33"/>
  <c r="B2087" i="33"/>
  <c r="B2088" i="33"/>
  <c r="B2089" i="33"/>
  <c r="B2090" i="33"/>
  <c r="B2091" i="33"/>
  <c r="B2092" i="33"/>
  <c r="B2093" i="33"/>
  <c r="B2094" i="33"/>
  <c r="B2095" i="33"/>
  <c r="B2096" i="33"/>
  <c r="B2097" i="33"/>
  <c r="B2098" i="33"/>
  <c r="B2099" i="33"/>
  <c r="B2100" i="33"/>
  <c r="B2101" i="33"/>
  <c r="B2102" i="33"/>
  <c r="B2103" i="33"/>
  <c r="B2104" i="33"/>
  <c r="B2105" i="33"/>
  <c r="B2106" i="33"/>
  <c r="B2107" i="33"/>
  <c r="B2108" i="33"/>
  <c r="B2109" i="33"/>
  <c r="B2110" i="33"/>
  <c r="B2111" i="33"/>
  <c r="B2112" i="33"/>
  <c r="B2113" i="33"/>
  <c r="B2114" i="33"/>
  <c r="B2115" i="33"/>
  <c r="B2116" i="33"/>
  <c r="B2117" i="33"/>
  <c r="B2118" i="33"/>
  <c r="B2119" i="33"/>
  <c r="B2120" i="33"/>
  <c r="B2121" i="33"/>
  <c r="B2122" i="33"/>
  <c r="B2123" i="33"/>
  <c r="B2124" i="33"/>
  <c r="B2125" i="33"/>
  <c r="B2126" i="33"/>
  <c r="B2127" i="33"/>
  <c r="B2128" i="33"/>
  <c r="B2129" i="33"/>
  <c r="B2130" i="33"/>
  <c r="B2131" i="33"/>
  <c r="B2132" i="33"/>
  <c r="B2133" i="33"/>
  <c r="B2134" i="33"/>
  <c r="B2135" i="33"/>
  <c r="B2136" i="33"/>
  <c r="B2137" i="33"/>
  <c r="B2138" i="33"/>
  <c r="B2139" i="33"/>
  <c r="B2140" i="33"/>
  <c r="B2141" i="33"/>
  <c r="B2142" i="33"/>
  <c r="B2143" i="33"/>
  <c r="B2144" i="33"/>
  <c r="B2145" i="33"/>
  <c r="B2146" i="33"/>
  <c r="B2147" i="33"/>
  <c r="B2148" i="33"/>
  <c r="B2149" i="33"/>
  <c r="B2150" i="33"/>
  <c r="B2151" i="33"/>
  <c r="B2152" i="33"/>
  <c r="B2153" i="33"/>
  <c r="B2154" i="33"/>
  <c r="B2155" i="33"/>
  <c r="B2156" i="33"/>
  <c r="B2157" i="33"/>
  <c r="B2158" i="33"/>
  <c r="B2159" i="33"/>
  <c r="B2160" i="33"/>
  <c r="B2161" i="33"/>
  <c r="B2162" i="33"/>
  <c r="B2163" i="33"/>
  <c r="B2164" i="33"/>
  <c r="B2165" i="33"/>
  <c r="B2166" i="33"/>
  <c r="B2167" i="33"/>
  <c r="B2168" i="33"/>
  <c r="B2169" i="33"/>
  <c r="B2170" i="33"/>
  <c r="B2171" i="33"/>
  <c r="B2172" i="33"/>
  <c r="B2173" i="33"/>
  <c r="B2174" i="33"/>
  <c r="B2175" i="33"/>
  <c r="B2176" i="33"/>
  <c r="B2177" i="33"/>
  <c r="B2178" i="33"/>
  <c r="B2179" i="33"/>
  <c r="B2180" i="33"/>
  <c r="B2181" i="33"/>
  <c r="B2182" i="33"/>
  <c r="B2183" i="33"/>
  <c r="B2184" i="33"/>
  <c r="B2185" i="33"/>
  <c r="B2186" i="33"/>
  <c r="B2187" i="33"/>
  <c r="B2188" i="33"/>
  <c r="B2189" i="33"/>
  <c r="B2190" i="33"/>
  <c r="B2191" i="33"/>
  <c r="B2192" i="33"/>
  <c r="B2193" i="33"/>
  <c r="B2194" i="33"/>
  <c r="B2195" i="33"/>
  <c r="B2196" i="33"/>
  <c r="B2197" i="33"/>
  <c r="B2198" i="33"/>
  <c r="B2199" i="33"/>
  <c r="B2200" i="33"/>
  <c r="B2201" i="33"/>
  <c r="B2202" i="33"/>
  <c r="B2203" i="33"/>
  <c r="B2204" i="33"/>
  <c r="B2205" i="33"/>
  <c r="B2206" i="33"/>
  <c r="B2207" i="33"/>
  <c r="B2208" i="33"/>
  <c r="B2209" i="33"/>
  <c r="B2210" i="33"/>
  <c r="B2211" i="33"/>
  <c r="B2212" i="33"/>
  <c r="B2213" i="33"/>
  <c r="B2214" i="33"/>
  <c r="B2215" i="33"/>
  <c r="B2216" i="33"/>
  <c r="B2217" i="33"/>
  <c r="B2218" i="33"/>
  <c r="B2219" i="33"/>
  <c r="B2220" i="33"/>
  <c r="B2221" i="33"/>
  <c r="B2222" i="33"/>
  <c r="B2223" i="33"/>
  <c r="B2224" i="33"/>
  <c r="B2225" i="33"/>
  <c r="B2226" i="33"/>
  <c r="B2227" i="33"/>
  <c r="B2228" i="33"/>
  <c r="B2229" i="33"/>
  <c r="B2230" i="33"/>
  <c r="B2231" i="33"/>
  <c r="B2232" i="33"/>
  <c r="B2233" i="33"/>
  <c r="B2234" i="33"/>
  <c r="B2235" i="33"/>
  <c r="B2236" i="33"/>
  <c r="B2237" i="33"/>
  <c r="B2238" i="33"/>
  <c r="B2239" i="33"/>
  <c r="B2240" i="33"/>
  <c r="B2241" i="33"/>
  <c r="B2242" i="33"/>
  <c r="B2243" i="33"/>
  <c r="B2244" i="33"/>
  <c r="B2245" i="33"/>
  <c r="B2246" i="33"/>
  <c r="B2247" i="33"/>
  <c r="B2248" i="33"/>
  <c r="B2249" i="33"/>
  <c r="B2250" i="33"/>
  <c r="B2251" i="33"/>
  <c r="B2252" i="33"/>
  <c r="B2253" i="33"/>
  <c r="B2254" i="33"/>
  <c r="B2255" i="33"/>
  <c r="B2256" i="33"/>
  <c r="B2257" i="33"/>
  <c r="B2258" i="33"/>
  <c r="B2259" i="33"/>
  <c r="B2260" i="33"/>
  <c r="B2261" i="33"/>
  <c r="B2262" i="33"/>
  <c r="B2263" i="33"/>
  <c r="B2264" i="33"/>
  <c r="B2265" i="33"/>
  <c r="B2266" i="33"/>
  <c r="B2267" i="33"/>
  <c r="B2268" i="33"/>
  <c r="B2269" i="33"/>
  <c r="B2270" i="33"/>
  <c r="B2271" i="33"/>
  <c r="B2272" i="33"/>
  <c r="B2273" i="33"/>
  <c r="B2274" i="33"/>
  <c r="B2275" i="33"/>
  <c r="B2276" i="33"/>
  <c r="B2277" i="33"/>
  <c r="B2278" i="33"/>
  <c r="B2279" i="33"/>
  <c r="B2280" i="33"/>
  <c r="B2281" i="33"/>
  <c r="B2282" i="33"/>
  <c r="B2283" i="33"/>
  <c r="B2284" i="33"/>
  <c r="B2285" i="33"/>
  <c r="B2286" i="33"/>
  <c r="B2287" i="33"/>
  <c r="B2288" i="33"/>
  <c r="B2289" i="33"/>
  <c r="B2290" i="33"/>
  <c r="B2291" i="33"/>
  <c r="B2292" i="33"/>
  <c r="B2293" i="33"/>
  <c r="B2294" i="33"/>
  <c r="B2295" i="33"/>
  <c r="B2296" i="33"/>
  <c r="B2297" i="33"/>
  <c r="B2298" i="33"/>
  <c r="B2299" i="33"/>
  <c r="B2300" i="33"/>
  <c r="B2301" i="33"/>
  <c r="B2302" i="33"/>
  <c r="B2303" i="33"/>
  <c r="B2304" i="33"/>
  <c r="B2305" i="33"/>
  <c r="B2306" i="33"/>
  <c r="B2307" i="33"/>
  <c r="B2308" i="33"/>
  <c r="B2309" i="33"/>
  <c r="B2310" i="33"/>
  <c r="B2311" i="33"/>
  <c r="B2312" i="33"/>
  <c r="B2313" i="33"/>
  <c r="B2314" i="33"/>
  <c r="B2315" i="33"/>
  <c r="B2316" i="33"/>
  <c r="B2317" i="33"/>
  <c r="B2318" i="33"/>
  <c r="B2319" i="33"/>
  <c r="B2320" i="33"/>
  <c r="B2321" i="33"/>
  <c r="B2322" i="33"/>
  <c r="B2323" i="33"/>
  <c r="B2324" i="33"/>
  <c r="B2325" i="33"/>
  <c r="B2326" i="33"/>
  <c r="B2327" i="33"/>
  <c r="B2328" i="33"/>
  <c r="B2329" i="33"/>
  <c r="B2330" i="33"/>
  <c r="B2331" i="33"/>
  <c r="B2332" i="33"/>
  <c r="B2333" i="33"/>
  <c r="B2334" i="33"/>
  <c r="B2335" i="33"/>
  <c r="B2336" i="33"/>
  <c r="B2337" i="33"/>
  <c r="B2338" i="33"/>
  <c r="B2339" i="33"/>
  <c r="B2340" i="33"/>
  <c r="B2341" i="33"/>
  <c r="B2342" i="33"/>
  <c r="B2343" i="33"/>
  <c r="B2344" i="33"/>
  <c r="B2345" i="33"/>
  <c r="B2346" i="33"/>
  <c r="B2347" i="33"/>
  <c r="B2348" i="33"/>
  <c r="B2349" i="33"/>
  <c r="B2350" i="33"/>
  <c r="B2351" i="33"/>
  <c r="B2352" i="33"/>
  <c r="B2353" i="33"/>
  <c r="B2354" i="33"/>
  <c r="B2355" i="33"/>
  <c r="B2356" i="33"/>
  <c r="B2357" i="33"/>
  <c r="B2358" i="33"/>
  <c r="B2359" i="33"/>
  <c r="B2360" i="33"/>
  <c r="B2361" i="33"/>
  <c r="B2362" i="33"/>
  <c r="B2363" i="33"/>
  <c r="B2364" i="33"/>
  <c r="B2365" i="33"/>
  <c r="B2366" i="33"/>
  <c r="B2367" i="33"/>
  <c r="B2368" i="33"/>
  <c r="B2369" i="33"/>
  <c r="B2370" i="33"/>
  <c r="B2371" i="33"/>
  <c r="B2372" i="33"/>
  <c r="B2373" i="33"/>
  <c r="B2374" i="33"/>
  <c r="B2375" i="33"/>
  <c r="B2376" i="33"/>
  <c r="B2377" i="33"/>
  <c r="B2378" i="33"/>
  <c r="B2379" i="33"/>
  <c r="B2380" i="33"/>
  <c r="B2381" i="33"/>
  <c r="B2382" i="33"/>
  <c r="B2383" i="33"/>
  <c r="B2384" i="33"/>
  <c r="B2385" i="33"/>
  <c r="B2386" i="33"/>
  <c r="B2387" i="33"/>
  <c r="B2388" i="33"/>
  <c r="B2389" i="33"/>
  <c r="B2390" i="33"/>
  <c r="B2391" i="33"/>
  <c r="B2392" i="33"/>
  <c r="B2393" i="33"/>
  <c r="B2394" i="33"/>
  <c r="B2395" i="33"/>
  <c r="B2396" i="33"/>
  <c r="B2397" i="33"/>
  <c r="B2398" i="33"/>
  <c r="B2399" i="33"/>
  <c r="B2400" i="33"/>
  <c r="B2401" i="33"/>
  <c r="B2402" i="33"/>
  <c r="B2403" i="33"/>
  <c r="B2404" i="33"/>
  <c r="B2405" i="33"/>
  <c r="B2406" i="33"/>
  <c r="B2407" i="33"/>
  <c r="B2408" i="33"/>
  <c r="B2409" i="33"/>
  <c r="B2410" i="33"/>
  <c r="B2411" i="33"/>
  <c r="B2412" i="33"/>
  <c r="B2413" i="33"/>
  <c r="B2414" i="33"/>
  <c r="B2415" i="33"/>
  <c r="B2416" i="33"/>
  <c r="B2417" i="33"/>
  <c r="B2418" i="33"/>
  <c r="B2419" i="33"/>
  <c r="B2420" i="33"/>
  <c r="B2421" i="33"/>
  <c r="B2422" i="33"/>
  <c r="B2423" i="33"/>
  <c r="B2424" i="33"/>
  <c r="B2425" i="33"/>
  <c r="B2426" i="33"/>
  <c r="B2427" i="33"/>
  <c r="B2428" i="33"/>
  <c r="B2429" i="33"/>
  <c r="B2430" i="33"/>
  <c r="B2431" i="33"/>
  <c r="B2432" i="33"/>
  <c r="B2433" i="33"/>
  <c r="B2434" i="33"/>
  <c r="B2435" i="33"/>
  <c r="B2436" i="33"/>
  <c r="B2437" i="33"/>
  <c r="B2438" i="33"/>
  <c r="B2439" i="33"/>
  <c r="B2440" i="33"/>
  <c r="B2441" i="33"/>
  <c r="B2442" i="33"/>
  <c r="B2443" i="33"/>
  <c r="B2444" i="33"/>
  <c r="B2445" i="33"/>
  <c r="B2446" i="33"/>
  <c r="B2447" i="33"/>
  <c r="B2448" i="33"/>
  <c r="B2449" i="33"/>
  <c r="B2450" i="33"/>
  <c r="B2451" i="33"/>
  <c r="B2452" i="33"/>
  <c r="B2453" i="33"/>
  <c r="B2454" i="33"/>
  <c r="B2455" i="33"/>
  <c r="B2456" i="33"/>
  <c r="B2457" i="33"/>
  <c r="B2458" i="33"/>
  <c r="B2459" i="33"/>
  <c r="B2460" i="33"/>
  <c r="B2461" i="33"/>
  <c r="B2462" i="33"/>
  <c r="B2463" i="33"/>
  <c r="B2464" i="33"/>
  <c r="B2465" i="33"/>
  <c r="B2466" i="33"/>
  <c r="B2467" i="33"/>
  <c r="B2468" i="33"/>
  <c r="B2469" i="33"/>
  <c r="B2470" i="33"/>
  <c r="B2471" i="33"/>
  <c r="B2472" i="33"/>
  <c r="B2473" i="33"/>
  <c r="B2474" i="33"/>
  <c r="B2475" i="33"/>
  <c r="B2476" i="33"/>
  <c r="B2477" i="33"/>
  <c r="B2478" i="33"/>
  <c r="B2479" i="33"/>
  <c r="B2480" i="33"/>
  <c r="B2481" i="33"/>
  <c r="B2482" i="33"/>
  <c r="B2483" i="33"/>
  <c r="B2484" i="33"/>
  <c r="B2485" i="33"/>
  <c r="B2486" i="33"/>
  <c r="B2487" i="33"/>
  <c r="B2488" i="33"/>
  <c r="B2489" i="33"/>
  <c r="B2490" i="33"/>
  <c r="B2491" i="33"/>
  <c r="B2492" i="33"/>
  <c r="B2493" i="33"/>
  <c r="B2494" i="33"/>
  <c r="B2495" i="33"/>
  <c r="B2496" i="33"/>
  <c r="B2497" i="33"/>
  <c r="B2498" i="33"/>
  <c r="B2499" i="33"/>
  <c r="B2500" i="33"/>
  <c r="B2501" i="33"/>
  <c r="B2502" i="33"/>
  <c r="B2503" i="33"/>
  <c r="B2504" i="33"/>
  <c r="B2505" i="33"/>
  <c r="B2506" i="33"/>
  <c r="B2507" i="33"/>
  <c r="B2508" i="33"/>
  <c r="B2509" i="33"/>
  <c r="B2510" i="33"/>
  <c r="B2511" i="33"/>
  <c r="B2512" i="33"/>
  <c r="B2513" i="33"/>
  <c r="B2514" i="33"/>
  <c r="B2515" i="33"/>
  <c r="B2516" i="33"/>
  <c r="B2517" i="33"/>
  <c r="B2518" i="33"/>
  <c r="B2519" i="33"/>
  <c r="B2520" i="33"/>
  <c r="B2521" i="33"/>
  <c r="B2522" i="33"/>
  <c r="B2523" i="33"/>
  <c r="B2524" i="33"/>
  <c r="B2525" i="33"/>
  <c r="B2526" i="33"/>
  <c r="B2527" i="33"/>
  <c r="B2528" i="33"/>
  <c r="B2529" i="33"/>
  <c r="B2530" i="33"/>
  <c r="B2531" i="33"/>
  <c r="B2532" i="33"/>
  <c r="B2533" i="33"/>
  <c r="B2534" i="33"/>
  <c r="B2535" i="33"/>
  <c r="B2536" i="33"/>
  <c r="B2537" i="33"/>
  <c r="B2538" i="33"/>
  <c r="B2539" i="33"/>
  <c r="B2540" i="33"/>
  <c r="B2541" i="33"/>
  <c r="B2542" i="33"/>
  <c r="B2543" i="33"/>
  <c r="B2544" i="33"/>
  <c r="B2545" i="33"/>
  <c r="B2546" i="33"/>
  <c r="B2547" i="33"/>
  <c r="B2548" i="33"/>
  <c r="B2549" i="33"/>
  <c r="B2550" i="33"/>
  <c r="B2551" i="33"/>
  <c r="B2552" i="33"/>
  <c r="B2553" i="33"/>
  <c r="B2554" i="33"/>
  <c r="B2555" i="33"/>
  <c r="B2556" i="33"/>
  <c r="B2557" i="33"/>
  <c r="B2558" i="33"/>
  <c r="B2559" i="33"/>
  <c r="B2560" i="33"/>
  <c r="B2561" i="33"/>
  <c r="B2562" i="33"/>
  <c r="B2563" i="33"/>
  <c r="B2564" i="33"/>
  <c r="B2565" i="33"/>
  <c r="B2566" i="33"/>
  <c r="B2567" i="33"/>
  <c r="B2568" i="33"/>
  <c r="B2569" i="33"/>
  <c r="B2570" i="33"/>
  <c r="B2571" i="33"/>
  <c r="B2572" i="33"/>
  <c r="B2573" i="33"/>
  <c r="B2574" i="33"/>
  <c r="B2575" i="33"/>
  <c r="B2576" i="33"/>
  <c r="B2577" i="33"/>
  <c r="B2578" i="33"/>
  <c r="B2579" i="33"/>
  <c r="B2580" i="33"/>
  <c r="B2581" i="33"/>
  <c r="B2582" i="33"/>
  <c r="B2583" i="33"/>
  <c r="B2584" i="33"/>
  <c r="B2585" i="33"/>
  <c r="B2586" i="33"/>
  <c r="B2587" i="33"/>
  <c r="B2588" i="33"/>
  <c r="B2589" i="33"/>
  <c r="B2590" i="33"/>
  <c r="B2591" i="33"/>
  <c r="B2592" i="33"/>
  <c r="B2593" i="33"/>
  <c r="B2594" i="33"/>
  <c r="B2595" i="33"/>
  <c r="B2596" i="33"/>
  <c r="B2597" i="33"/>
  <c r="B2598" i="33"/>
  <c r="B2599" i="33"/>
  <c r="B2600" i="33"/>
  <c r="B2601" i="33"/>
  <c r="B2602" i="33"/>
  <c r="B2603" i="33"/>
  <c r="B2604" i="33"/>
  <c r="B2605" i="33"/>
  <c r="B2606" i="33"/>
  <c r="B2607" i="33"/>
  <c r="B2608" i="33"/>
  <c r="B2609" i="33"/>
  <c r="B2610" i="33"/>
  <c r="B2611" i="33"/>
  <c r="B2612" i="33"/>
  <c r="B2613" i="33"/>
  <c r="B2614" i="33"/>
  <c r="B2615" i="33"/>
  <c r="B2616" i="33"/>
  <c r="B2617" i="33"/>
  <c r="B2618" i="33"/>
  <c r="B2619" i="33"/>
  <c r="B2620" i="33"/>
  <c r="B2621" i="33"/>
  <c r="B2622" i="33"/>
  <c r="B2623" i="33"/>
  <c r="B2624" i="33"/>
  <c r="B2625" i="33"/>
  <c r="B2626" i="33"/>
  <c r="B2627" i="33"/>
  <c r="B2628" i="33"/>
  <c r="B2629" i="33"/>
  <c r="B2630" i="33"/>
  <c r="B2631" i="33"/>
  <c r="B2632" i="33"/>
  <c r="B2633" i="33"/>
  <c r="B2634" i="33"/>
  <c r="B2635" i="33"/>
  <c r="B2636" i="33"/>
  <c r="B2637" i="33"/>
  <c r="B2638" i="33"/>
  <c r="B2639" i="33"/>
  <c r="B2640" i="33"/>
  <c r="B2641" i="33"/>
  <c r="B2642" i="33"/>
  <c r="B2643" i="33"/>
  <c r="B2644" i="33"/>
  <c r="B2645" i="33"/>
  <c r="B2646" i="33"/>
  <c r="B2647" i="33"/>
  <c r="B2648" i="33"/>
  <c r="B2649" i="33"/>
  <c r="B2650" i="33"/>
  <c r="B2651" i="33"/>
  <c r="B2652" i="33"/>
  <c r="B2653" i="33"/>
  <c r="B2654" i="33"/>
  <c r="B2655" i="33"/>
  <c r="B2656" i="33"/>
  <c r="B2657" i="33"/>
  <c r="B2658" i="33"/>
  <c r="B2659" i="33"/>
  <c r="B2660" i="33"/>
  <c r="B2661" i="33"/>
  <c r="B2662" i="33"/>
  <c r="B2663" i="33"/>
  <c r="B2664" i="33"/>
  <c r="B2665" i="33"/>
  <c r="B2666" i="33"/>
  <c r="B2667" i="33"/>
  <c r="B2668" i="33"/>
  <c r="B2669" i="33"/>
  <c r="B2670" i="33"/>
  <c r="B2671" i="33"/>
  <c r="B2672" i="33"/>
  <c r="B2673" i="33"/>
  <c r="B2674" i="33"/>
  <c r="B2675" i="33"/>
  <c r="B2676" i="33"/>
  <c r="B2677" i="33"/>
  <c r="B2678" i="33"/>
  <c r="B2679" i="33"/>
  <c r="B2680" i="33"/>
  <c r="B2681" i="33"/>
  <c r="B2682" i="33"/>
  <c r="B2683" i="33"/>
  <c r="B2684" i="33"/>
  <c r="B2685" i="33"/>
  <c r="B2686" i="33"/>
  <c r="B2687" i="33"/>
  <c r="B2688" i="33"/>
  <c r="B2689" i="33"/>
  <c r="B2690" i="33"/>
  <c r="B2691" i="33"/>
  <c r="B2692" i="33"/>
  <c r="B2693" i="33"/>
  <c r="B2694" i="33"/>
  <c r="B2695" i="33"/>
  <c r="B2696" i="33"/>
  <c r="B2697" i="33"/>
  <c r="B2698" i="33"/>
  <c r="B2699" i="33"/>
  <c r="B2700" i="33"/>
  <c r="B2701" i="33"/>
  <c r="B2702" i="33"/>
  <c r="B2703" i="33"/>
  <c r="B2704" i="33"/>
  <c r="B2705" i="33"/>
  <c r="B2706" i="33"/>
  <c r="B2707" i="33"/>
  <c r="B2708" i="33"/>
  <c r="B2709" i="33"/>
  <c r="B2710" i="33"/>
  <c r="B2711" i="33"/>
  <c r="B2712" i="33"/>
  <c r="B2713" i="33"/>
  <c r="B2714" i="33"/>
  <c r="B2715" i="33"/>
  <c r="B2716" i="33"/>
  <c r="B2717" i="33"/>
  <c r="B2718" i="33"/>
  <c r="B2719" i="33"/>
  <c r="B2720" i="33"/>
  <c r="B2721" i="33"/>
  <c r="B2722" i="33"/>
  <c r="B2723" i="33"/>
  <c r="B2724" i="33"/>
  <c r="B2725" i="33"/>
  <c r="B2726" i="33"/>
  <c r="B2727" i="33"/>
  <c r="B2728" i="33"/>
  <c r="B2729" i="33"/>
  <c r="B2730" i="33"/>
  <c r="B2731" i="33"/>
  <c r="B2732" i="33"/>
  <c r="B2733" i="33"/>
  <c r="B2734" i="33"/>
  <c r="B2735" i="33"/>
  <c r="B2736" i="33"/>
  <c r="B2737" i="33"/>
  <c r="B2738" i="33"/>
  <c r="B2739" i="33"/>
  <c r="B2740" i="33"/>
  <c r="B2741" i="33"/>
  <c r="B2742" i="33"/>
  <c r="B2743" i="33"/>
  <c r="B2744" i="33"/>
  <c r="B2745" i="33"/>
  <c r="B2746" i="33"/>
  <c r="B2747" i="33"/>
  <c r="B2748" i="33"/>
  <c r="B2749" i="33"/>
  <c r="B2750" i="33"/>
  <c r="B2751" i="33"/>
  <c r="B2752" i="33"/>
  <c r="B2753" i="33"/>
  <c r="B2754" i="33"/>
  <c r="B2755" i="33"/>
  <c r="B2756" i="33"/>
  <c r="B2757" i="33"/>
  <c r="B2758" i="33"/>
  <c r="B2759" i="33"/>
  <c r="B2760" i="33"/>
  <c r="B2761" i="33"/>
  <c r="B2762" i="33"/>
  <c r="B2763" i="33"/>
  <c r="B2764" i="33"/>
  <c r="B2765" i="33"/>
  <c r="B2766" i="33"/>
  <c r="B2767" i="33"/>
  <c r="B2768" i="33"/>
  <c r="B2769" i="33"/>
  <c r="B2770" i="33"/>
  <c r="B2771" i="33"/>
  <c r="B2772" i="33"/>
  <c r="B2773" i="33"/>
  <c r="B2774" i="33"/>
  <c r="B2775" i="33"/>
  <c r="B2776" i="33"/>
  <c r="B2777" i="33"/>
  <c r="B2778" i="33"/>
  <c r="B2779" i="33"/>
  <c r="B2780" i="33"/>
  <c r="B2781" i="33"/>
  <c r="B2782" i="33"/>
  <c r="B2783" i="33"/>
  <c r="B2784" i="33"/>
  <c r="B2785" i="33"/>
  <c r="B2786" i="33"/>
  <c r="B2787" i="33"/>
  <c r="B2788" i="33"/>
  <c r="B2789" i="33"/>
  <c r="B2790" i="33"/>
  <c r="B2791" i="33"/>
  <c r="B2792" i="33"/>
  <c r="B2793" i="33"/>
  <c r="B2794" i="33"/>
  <c r="B2795" i="33"/>
  <c r="B2796" i="33"/>
  <c r="B2797" i="33"/>
  <c r="B2798" i="33"/>
  <c r="B2799" i="33"/>
  <c r="B2800" i="33"/>
  <c r="B2801" i="33"/>
  <c r="B2802" i="33"/>
  <c r="B2803" i="33"/>
  <c r="B2804" i="33"/>
  <c r="B2805" i="33"/>
  <c r="B2806" i="33"/>
  <c r="B2807" i="33"/>
  <c r="B2808" i="33"/>
  <c r="B2809" i="33"/>
  <c r="B2810" i="33"/>
  <c r="B2811" i="33"/>
  <c r="B2812" i="33"/>
  <c r="B2813" i="33"/>
  <c r="B2814" i="33"/>
  <c r="B2815" i="33"/>
  <c r="B2816" i="33"/>
  <c r="B2817" i="33"/>
  <c r="B2818" i="33"/>
  <c r="B2819" i="33"/>
  <c r="B2820" i="33"/>
  <c r="B2821" i="33"/>
  <c r="B2822" i="33"/>
  <c r="B2823" i="33"/>
  <c r="B2824" i="33"/>
  <c r="B2825" i="33"/>
  <c r="B2826" i="33"/>
  <c r="B2827" i="33"/>
  <c r="B2828" i="33"/>
  <c r="B2829" i="33"/>
  <c r="B2830" i="33"/>
  <c r="B2831" i="33"/>
  <c r="B2832" i="33"/>
  <c r="B2833" i="33"/>
  <c r="B2834" i="33"/>
  <c r="B2835" i="33"/>
  <c r="B2836" i="33"/>
  <c r="B2837" i="33"/>
  <c r="B2838" i="33"/>
  <c r="B2839" i="33"/>
  <c r="B2840" i="33"/>
  <c r="B2841" i="33"/>
  <c r="B2842" i="33"/>
  <c r="B2843" i="33"/>
  <c r="B2844" i="33"/>
  <c r="B2845" i="33"/>
  <c r="B2846" i="33"/>
  <c r="B2847" i="33"/>
  <c r="B2848" i="33"/>
  <c r="B2849" i="33"/>
  <c r="B2850" i="33"/>
  <c r="B2851" i="33"/>
  <c r="B2852" i="33"/>
  <c r="B2853" i="33"/>
  <c r="B2854" i="33"/>
  <c r="B2855" i="33"/>
  <c r="B2856" i="33"/>
  <c r="B2857" i="33"/>
  <c r="B2858" i="33"/>
  <c r="B2859" i="33"/>
  <c r="B2860" i="33"/>
  <c r="B2861" i="33"/>
  <c r="B2862" i="33"/>
  <c r="B2863" i="33"/>
  <c r="B2864" i="33"/>
  <c r="B2865" i="33"/>
  <c r="B2866" i="33"/>
  <c r="B2867" i="33"/>
  <c r="B2868" i="33"/>
  <c r="B2869" i="33"/>
  <c r="B2870" i="33"/>
  <c r="B2871" i="33"/>
  <c r="B2872" i="33"/>
  <c r="B2873" i="33"/>
  <c r="B2874" i="33"/>
  <c r="B2875" i="33"/>
  <c r="B2876" i="33"/>
  <c r="B2877" i="33"/>
  <c r="B2878" i="33"/>
  <c r="B2879" i="33"/>
  <c r="B2880" i="33"/>
  <c r="B2881" i="33"/>
  <c r="B2882" i="33"/>
  <c r="B2883" i="33"/>
  <c r="B2884" i="33"/>
  <c r="B2885" i="33"/>
  <c r="B2886" i="33"/>
  <c r="B2887" i="33"/>
  <c r="B2888" i="33"/>
  <c r="B2889" i="33"/>
  <c r="B2890" i="33"/>
  <c r="B2891" i="33"/>
  <c r="B2892" i="33"/>
  <c r="B2893" i="33"/>
  <c r="B2894" i="33"/>
  <c r="B2895" i="33"/>
  <c r="B2896" i="33"/>
  <c r="B2897" i="33"/>
  <c r="B2898" i="33"/>
  <c r="B2899" i="33"/>
  <c r="B2900" i="33"/>
  <c r="B2901" i="33"/>
  <c r="B2902" i="33"/>
  <c r="B2903" i="33"/>
  <c r="B2904" i="33"/>
  <c r="B2905" i="33"/>
  <c r="B2906" i="33"/>
  <c r="B2907" i="33"/>
  <c r="B2908" i="33"/>
  <c r="B2909" i="33"/>
  <c r="B2910" i="33"/>
  <c r="B2911" i="33"/>
  <c r="B2912" i="33"/>
  <c r="B2913" i="33"/>
  <c r="B2914" i="33"/>
  <c r="B2915" i="33"/>
  <c r="B2916" i="33"/>
  <c r="B2917" i="33"/>
  <c r="B2918" i="33"/>
  <c r="B2919" i="33"/>
  <c r="B2920" i="33"/>
  <c r="B2921" i="33"/>
  <c r="B2922" i="33"/>
  <c r="B2923" i="33"/>
  <c r="B2924" i="33"/>
  <c r="B2925" i="33"/>
  <c r="B2926" i="33"/>
  <c r="B2927" i="33"/>
  <c r="B2928" i="33"/>
  <c r="B2929" i="33"/>
  <c r="B2930" i="33"/>
  <c r="B2931" i="33"/>
  <c r="B2932" i="33"/>
  <c r="B2933" i="33"/>
  <c r="B2934" i="33"/>
  <c r="B2935" i="33"/>
  <c r="B2936" i="33"/>
  <c r="B2937" i="33"/>
  <c r="B2938" i="33"/>
  <c r="B2939" i="33"/>
  <c r="B2940" i="33"/>
  <c r="B2941" i="33"/>
  <c r="B2942" i="33"/>
  <c r="B2943" i="33"/>
  <c r="B2944" i="33"/>
  <c r="B2945" i="33"/>
  <c r="B2946" i="33"/>
  <c r="B2947" i="33"/>
  <c r="B2948" i="33"/>
  <c r="B2949" i="33"/>
  <c r="B2950" i="33"/>
  <c r="B2951" i="33"/>
  <c r="B2952" i="33"/>
  <c r="B2953" i="33"/>
  <c r="B2954" i="33"/>
  <c r="B2955" i="33"/>
  <c r="B2956" i="33"/>
  <c r="B2957" i="33"/>
  <c r="B2958" i="33"/>
  <c r="B2959" i="33"/>
  <c r="B2960" i="33"/>
  <c r="B2961" i="33"/>
  <c r="B2962" i="33"/>
  <c r="B2963" i="33"/>
  <c r="B2964" i="33"/>
  <c r="B2965" i="33"/>
  <c r="B2966" i="33"/>
  <c r="B2967" i="33"/>
  <c r="B2968" i="33"/>
  <c r="B2969" i="33"/>
  <c r="B2970" i="33"/>
  <c r="B2971" i="33"/>
  <c r="B2972" i="33"/>
  <c r="B2973" i="33"/>
  <c r="B2974" i="33"/>
  <c r="B2975" i="33"/>
  <c r="B2976" i="33"/>
  <c r="B2977" i="33"/>
  <c r="B2978" i="33"/>
  <c r="B2979" i="33"/>
  <c r="B2980" i="33"/>
  <c r="B2981" i="33"/>
  <c r="B2982" i="33"/>
  <c r="B2983" i="33"/>
  <c r="B2984" i="33"/>
  <c r="B2985" i="33"/>
  <c r="B2986" i="33"/>
  <c r="B2987" i="33"/>
  <c r="B2988" i="33"/>
  <c r="B2989" i="33"/>
  <c r="B2990" i="33"/>
  <c r="B2991" i="33"/>
  <c r="B2992" i="33"/>
  <c r="B2993" i="33"/>
  <c r="B2994" i="33"/>
  <c r="B2995" i="33"/>
  <c r="B2996" i="33"/>
  <c r="B2997" i="33"/>
  <c r="B2998" i="33"/>
  <c r="B2999" i="33"/>
  <c r="B3000" i="33"/>
  <c r="B3001" i="33"/>
  <c r="B3002" i="33"/>
  <c r="B3003" i="33"/>
  <c r="B3004" i="33"/>
  <c r="B3005" i="33"/>
  <c r="B3006" i="33"/>
  <c r="B3007" i="33"/>
  <c r="B3008" i="33"/>
  <c r="B3009" i="33"/>
  <c r="B3010" i="33"/>
  <c r="B3011" i="33"/>
  <c r="B3012" i="33"/>
  <c r="B3013" i="33"/>
  <c r="B3014" i="33"/>
  <c r="B3015" i="33"/>
  <c r="B3016" i="33"/>
  <c r="B3017" i="33"/>
  <c r="B3018" i="33"/>
  <c r="B3019" i="33"/>
  <c r="B3020" i="33"/>
  <c r="B3021" i="33"/>
  <c r="B3022" i="33"/>
  <c r="B3023" i="33"/>
  <c r="B3024" i="33"/>
  <c r="B3025" i="33"/>
  <c r="B3026" i="33"/>
  <c r="B3027" i="33"/>
  <c r="B3028" i="33"/>
  <c r="B3029" i="33"/>
  <c r="B3030" i="33"/>
  <c r="B3031" i="33"/>
  <c r="B3032" i="33"/>
  <c r="B3033" i="33"/>
  <c r="B3034" i="33"/>
  <c r="B3035" i="33"/>
  <c r="B3036" i="33"/>
  <c r="B3037" i="33"/>
  <c r="B3038" i="33"/>
  <c r="B3039" i="33"/>
  <c r="B3040" i="33"/>
  <c r="B3041" i="33"/>
  <c r="B3042" i="33"/>
  <c r="B3043" i="33"/>
  <c r="B3044" i="33"/>
  <c r="B3045" i="33"/>
  <c r="B3046" i="33"/>
  <c r="B3047" i="33"/>
  <c r="B3048" i="33"/>
  <c r="B3049" i="33"/>
  <c r="B3050" i="33"/>
  <c r="B3051" i="33"/>
  <c r="B3052" i="33"/>
  <c r="B3053" i="33"/>
  <c r="B3054" i="33"/>
  <c r="B3055" i="33"/>
  <c r="B3056" i="33"/>
  <c r="B3057" i="33"/>
  <c r="B3058" i="33"/>
  <c r="B3059" i="33"/>
  <c r="B3060" i="33"/>
  <c r="B3061" i="33"/>
  <c r="B3062" i="33"/>
  <c r="B3063" i="33"/>
  <c r="B3064" i="33"/>
  <c r="B3065" i="33"/>
  <c r="B3066" i="33"/>
  <c r="B3067" i="33"/>
  <c r="B3068" i="33"/>
  <c r="B3069" i="33"/>
  <c r="B3070" i="33"/>
  <c r="B3071" i="33"/>
  <c r="B3072" i="33"/>
  <c r="B3073" i="33"/>
  <c r="B3074" i="33"/>
  <c r="B3075" i="33"/>
  <c r="B3076" i="33"/>
  <c r="B3077" i="33"/>
  <c r="B3078" i="33"/>
  <c r="B3079" i="33"/>
  <c r="B3080" i="33"/>
  <c r="B3081" i="33"/>
  <c r="B3082" i="33"/>
  <c r="B3083" i="33"/>
  <c r="B3084" i="33"/>
  <c r="B3085" i="33"/>
  <c r="B3086" i="33"/>
  <c r="B3087" i="33"/>
  <c r="B3088" i="33"/>
  <c r="B3089" i="33"/>
  <c r="B3090" i="33"/>
  <c r="B3091" i="33"/>
  <c r="B3092" i="33"/>
  <c r="B3093" i="33"/>
  <c r="B3094" i="33"/>
  <c r="B3095" i="33"/>
  <c r="B3096" i="33"/>
  <c r="B3097" i="33"/>
  <c r="B3098" i="33"/>
  <c r="B3099" i="33"/>
  <c r="B3100" i="33"/>
  <c r="B3101" i="33"/>
  <c r="B3102" i="33"/>
  <c r="B3103" i="33"/>
  <c r="B3104" i="33"/>
  <c r="B3105" i="33"/>
  <c r="B3106" i="33"/>
  <c r="B3107" i="33"/>
  <c r="B3108" i="33"/>
  <c r="B3109" i="33"/>
  <c r="B3110" i="33"/>
  <c r="B3111" i="33"/>
  <c r="B3112" i="33"/>
  <c r="B3113" i="33"/>
  <c r="B3114" i="33"/>
  <c r="B3115" i="33"/>
  <c r="B3116" i="33"/>
  <c r="B3117" i="33"/>
  <c r="B3118" i="33"/>
  <c r="B3119" i="33"/>
  <c r="B3120" i="33"/>
  <c r="B3121" i="33"/>
  <c r="B3122" i="33"/>
  <c r="B3123" i="33"/>
  <c r="B3124" i="33"/>
  <c r="B3125" i="33"/>
  <c r="B3126" i="33"/>
  <c r="B3127" i="33"/>
  <c r="B3128" i="33"/>
  <c r="B3129" i="33"/>
  <c r="B3130" i="33"/>
  <c r="B3131" i="33"/>
  <c r="B3132" i="33"/>
  <c r="B3133" i="33"/>
  <c r="B3134" i="33"/>
  <c r="B3135" i="33"/>
  <c r="B3136" i="33"/>
  <c r="B3137" i="33"/>
  <c r="B3138" i="33"/>
  <c r="B3139" i="33"/>
  <c r="B3140" i="33"/>
  <c r="B3141" i="33"/>
  <c r="B3142" i="33"/>
  <c r="B3143" i="33"/>
  <c r="B3144" i="33"/>
  <c r="B3145" i="33"/>
  <c r="B3146" i="33"/>
  <c r="B3147" i="33"/>
  <c r="B3148" i="33"/>
  <c r="B3149" i="33"/>
  <c r="B3150" i="33"/>
  <c r="B3151" i="33"/>
  <c r="B3152" i="33"/>
  <c r="B3153" i="33"/>
  <c r="B3154" i="33"/>
  <c r="B3155" i="33"/>
  <c r="B3156" i="33"/>
  <c r="B3157" i="33"/>
  <c r="B3158" i="33"/>
  <c r="B3159" i="33"/>
  <c r="B3160" i="33"/>
  <c r="B3161" i="33"/>
  <c r="B3162" i="33"/>
  <c r="B3163" i="33"/>
  <c r="B3164" i="33"/>
  <c r="B3165" i="33"/>
  <c r="B3166" i="33"/>
  <c r="B3167" i="33"/>
  <c r="B3168" i="33"/>
  <c r="B3169" i="33"/>
  <c r="B3170" i="33"/>
  <c r="B3171" i="33"/>
  <c r="B3172" i="33"/>
  <c r="B3173" i="33"/>
  <c r="B3174" i="33"/>
  <c r="B3175" i="33"/>
  <c r="B3176" i="33"/>
  <c r="B3177" i="33"/>
  <c r="B3178" i="33"/>
  <c r="B3179" i="33"/>
  <c r="B3180" i="33"/>
  <c r="B3181" i="33"/>
  <c r="B3182" i="33"/>
  <c r="B3183" i="33"/>
  <c r="B3184" i="33"/>
  <c r="B3185" i="33"/>
  <c r="B3186" i="33"/>
  <c r="B3187" i="33"/>
  <c r="B3188" i="33"/>
  <c r="B3189" i="33"/>
  <c r="B3190" i="33"/>
  <c r="B3191" i="33"/>
  <c r="B3192" i="33"/>
  <c r="B3193" i="33"/>
  <c r="B3194" i="33"/>
  <c r="B3195" i="33"/>
  <c r="B3196" i="33"/>
  <c r="B3197" i="33"/>
  <c r="B3198" i="33"/>
  <c r="B3199" i="33"/>
  <c r="B3200" i="33"/>
  <c r="B3201" i="33"/>
  <c r="B3202" i="33"/>
  <c r="B3203" i="33"/>
  <c r="B3204" i="33"/>
  <c r="B3205" i="33"/>
  <c r="B3206" i="33"/>
  <c r="B3207" i="33"/>
  <c r="B3208" i="33"/>
  <c r="B3209" i="33"/>
  <c r="B3210" i="33"/>
  <c r="B3211" i="33"/>
  <c r="B3212" i="33"/>
  <c r="B3213" i="33"/>
  <c r="B3214" i="33"/>
  <c r="B3215" i="33"/>
  <c r="B3216" i="33"/>
  <c r="B3217" i="33"/>
  <c r="B3218" i="33"/>
  <c r="B3219" i="33"/>
  <c r="B3220" i="33"/>
  <c r="B3221" i="33"/>
  <c r="B3222" i="33"/>
  <c r="B3223" i="33"/>
  <c r="B3224" i="33"/>
  <c r="B3225" i="33"/>
  <c r="B3226" i="33"/>
  <c r="B3227" i="33"/>
  <c r="B3228" i="33"/>
  <c r="B3229" i="33"/>
  <c r="B3230" i="33"/>
  <c r="B3231" i="33"/>
  <c r="B3232" i="33"/>
  <c r="B3233" i="33"/>
  <c r="B3234" i="33"/>
  <c r="B3235" i="33"/>
  <c r="B3236" i="33"/>
  <c r="B3237" i="33"/>
  <c r="B3238" i="33"/>
  <c r="B3239" i="33"/>
  <c r="B3240" i="33"/>
  <c r="B3241" i="33"/>
  <c r="B3242" i="33"/>
  <c r="B3243" i="33"/>
  <c r="B3244" i="33"/>
  <c r="B3245" i="33"/>
  <c r="B3246" i="33"/>
  <c r="B3247" i="33"/>
  <c r="B3248" i="33"/>
  <c r="B3249" i="33"/>
  <c r="B3250" i="33"/>
  <c r="B3251" i="33"/>
  <c r="B3252" i="33"/>
  <c r="B3253" i="33"/>
  <c r="B3254" i="33"/>
  <c r="B1" i="33"/>
  <c r="A2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A41" i="33"/>
  <c r="A42" i="33"/>
  <c r="A43" i="33"/>
  <c r="A44" i="33"/>
  <c r="A45" i="33"/>
  <c r="A46" i="33"/>
  <c r="A47" i="33"/>
  <c r="A48" i="33"/>
  <c r="A49" i="33"/>
  <c r="A50" i="33"/>
  <c r="A51" i="33"/>
  <c r="A52" i="33"/>
  <c r="A53" i="33"/>
  <c r="A54" i="33"/>
  <c r="A55" i="33"/>
  <c r="A56" i="33"/>
  <c r="A57" i="33"/>
  <c r="A58" i="33"/>
  <c r="A59" i="33"/>
  <c r="A60" i="33"/>
  <c r="A61" i="33"/>
  <c r="A62" i="33"/>
  <c r="A63" i="33"/>
  <c r="A64" i="33"/>
  <c r="A65" i="33"/>
  <c r="A66" i="33"/>
  <c r="A67" i="33"/>
  <c r="A68" i="33"/>
  <c r="A69" i="33"/>
  <c r="A70" i="33"/>
  <c r="A71" i="33"/>
  <c r="A72" i="33"/>
  <c r="A73" i="33"/>
  <c r="A74" i="33"/>
  <c r="A75" i="33"/>
  <c r="A76" i="33"/>
  <c r="A77" i="33"/>
  <c r="A78" i="33"/>
  <c r="A79" i="33"/>
  <c r="A80" i="33"/>
  <c r="A81" i="33"/>
  <c r="A82" i="33"/>
  <c r="A83" i="33"/>
  <c r="A84" i="33"/>
  <c r="A85" i="33"/>
  <c r="A86" i="33"/>
  <c r="A87" i="33"/>
  <c r="A88" i="33"/>
  <c r="A89" i="33"/>
  <c r="A90" i="33"/>
  <c r="A91" i="33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108" i="33"/>
  <c r="A109" i="33"/>
  <c r="A110" i="33"/>
  <c r="A111" i="33"/>
  <c r="A112" i="33"/>
  <c r="A113" i="33"/>
  <c r="A114" i="33"/>
  <c r="A115" i="33"/>
  <c r="A116" i="33"/>
  <c r="A117" i="33"/>
  <c r="A118" i="33"/>
  <c r="A119" i="33"/>
  <c r="A120" i="33"/>
  <c r="A121" i="33"/>
  <c r="A122" i="33"/>
  <c r="A123" i="33"/>
  <c r="A124" i="33"/>
  <c r="A125" i="33"/>
  <c r="A126" i="33"/>
  <c r="A127" i="33"/>
  <c r="A128" i="33"/>
  <c r="A129" i="33"/>
  <c r="A130" i="33"/>
  <c r="A131" i="33"/>
  <c r="A132" i="33"/>
  <c r="A133" i="33"/>
  <c r="A134" i="33"/>
  <c r="A135" i="33"/>
  <c r="A136" i="33"/>
  <c r="A137" i="33"/>
  <c r="A138" i="33"/>
  <c r="A139" i="33"/>
  <c r="A140" i="33"/>
  <c r="A141" i="33"/>
  <c r="A142" i="33"/>
  <c r="A143" i="33"/>
  <c r="A144" i="33"/>
  <c r="A145" i="33"/>
  <c r="A146" i="33"/>
  <c r="A147" i="33"/>
  <c r="A148" i="33"/>
  <c r="A149" i="33"/>
  <c r="A150" i="33"/>
  <c r="A151" i="33"/>
  <c r="A152" i="33"/>
  <c r="A153" i="33"/>
  <c r="A154" i="33"/>
  <c r="A155" i="33"/>
  <c r="A156" i="33"/>
  <c r="A157" i="33"/>
  <c r="A158" i="33"/>
  <c r="A159" i="33"/>
  <c r="A160" i="33"/>
  <c r="A161" i="33"/>
  <c r="A162" i="33"/>
  <c r="A163" i="33"/>
  <c r="A164" i="33"/>
  <c r="A165" i="33"/>
  <c r="A166" i="33"/>
  <c r="A167" i="33"/>
  <c r="A168" i="33"/>
  <c r="A169" i="33"/>
  <c r="A170" i="33"/>
  <c r="A171" i="33"/>
  <c r="A172" i="33"/>
  <c r="A173" i="33"/>
  <c r="A174" i="33"/>
  <c r="A175" i="33"/>
  <c r="A176" i="33"/>
  <c r="A177" i="33"/>
  <c r="A178" i="33"/>
  <c r="A179" i="33"/>
  <c r="A180" i="33"/>
  <c r="A181" i="33"/>
  <c r="A182" i="33"/>
  <c r="A183" i="33"/>
  <c r="A184" i="33"/>
  <c r="A185" i="33"/>
  <c r="A186" i="33"/>
  <c r="A187" i="33"/>
  <c r="A188" i="33"/>
  <c r="A189" i="33"/>
  <c r="A190" i="33"/>
  <c r="A191" i="33"/>
  <c r="A192" i="33"/>
  <c r="A193" i="33"/>
  <c r="A194" i="33"/>
  <c r="A195" i="33"/>
  <c r="A196" i="33"/>
  <c r="A197" i="33"/>
  <c r="A198" i="33"/>
  <c r="A199" i="33"/>
  <c r="A200" i="33"/>
  <c r="A201" i="33"/>
  <c r="A202" i="33"/>
  <c r="A203" i="33"/>
  <c r="A204" i="33"/>
  <c r="A205" i="33"/>
  <c r="A206" i="33"/>
  <c r="A207" i="33"/>
  <c r="A208" i="33"/>
  <c r="A209" i="33"/>
  <c r="A210" i="33"/>
  <c r="A211" i="33"/>
  <c r="A212" i="33"/>
  <c r="A213" i="33"/>
  <c r="A214" i="33"/>
  <c r="A215" i="33"/>
  <c r="A216" i="33"/>
  <c r="A217" i="33"/>
  <c r="A218" i="33"/>
  <c r="A219" i="33"/>
  <c r="A220" i="33"/>
  <c r="A221" i="33"/>
  <c r="A222" i="33"/>
  <c r="A223" i="33"/>
  <c r="A224" i="33"/>
  <c r="A225" i="33"/>
  <c r="A226" i="33"/>
  <c r="A227" i="33"/>
  <c r="A228" i="33"/>
  <c r="A229" i="33"/>
  <c r="A230" i="33"/>
  <c r="A231" i="33"/>
  <c r="A232" i="33"/>
  <c r="A233" i="33"/>
  <c r="A234" i="33"/>
  <c r="A235" i="33"/>
  <c r="A236" i="33"/>
  <c r="A237" i="33"/>
  <c r="A238" i="33"/>
  <c r="A239" i="33"/>
  <c r="A240" i="33"/>
  <c r="A241" i="33"/>
  <c r="A242" i="33"/>
  <c r="A243" i="33"/>
  <c r="A244" i="33"/>
  <c r="A245" i="33"/>
  <c r="A246" i="33"/>
  <c r="A247" i="33"/>
  <c r="A248" i="33"/>
  <c r="A249" i="33"/>
  <c r="A250" i="33"/>
  <c r="A251" i="33"/>
  <c r="A252" i="33"/>
  <c r="A253" i="33"/>
  <c r="A254" i="33"/>
  <c r="A255" i="33"/>
  <c r="A256" i="33"/>
  <c r="A257" i="33"/>
  <c r="A258" i="33"/>
  <c r="A259" i="33"/>
  <c r="A260" i="33"/>
  <c r="A261" i="33"/>
  <c r="A262" i="33"/>
  <c r="A263" i="33"/>
  <c r="A264" i="33"/>
  <c r="A265" i="33"/>
  <c r="A266" i="33"/>
  <c r="A267" i="33"/>
  <c r="A268" i="33"/>
  <c r="A269" i="33"/>
  <c r="A270" i="33"/>
  <c r="A271" i="33"/>
  <c r="A272" i="33"/>
  <c r="A273" i="33"/>
  <c r="A274" i="33"/>
  <c r="A275" i="33"/>
  <c r="A276" i="33"/>
  <c r="A277" i="33"/>
  <c r="A278" i="33"/>
  <c r="A279" i="33"/>
  <c r="A280" i="33"/>
  <c r="A281" i="33"/>
  <c r="A282" i="33"/>
  <c r="A283" i="33"/>
  <c r="A284" i="33"/>
  <c r="A285" i="33"/>
  <c r="A286" i="33"/>
  <c r="A287" i="33"/>
  <c r="A288" i="33"/>
  <c r="A289" i="33"/>
  <c r="A290" i="33"/>
  <c r="A291" i="33"/>
  <c r="A292" i="33"/>
  <c r="A293" i="33"/>
  <c r="A294" i="33"/>
  <c r="A295" i="33"/>
  <c r="A296" i="33"/>
  <c r="A297" i="33"/>
  <c r="A298" i="33"/>
  <c r="A299" i="33"/>
  <c r="A300" i="33"/>
  <c r="A301" i="33"/>
  <c r="A302" i="33"/>
  <c r="A303" i="33"/>
  <c r="A304" i="33"/>
  <c r="A305" i="33"/>
  <c r="A306" i="33"/>
  <c r="A307" i="33"/>
  <c r="A308" i="33"/>
  <c r="A309" i="33"/>
  <c r="A310" i="33"/>
  <c r="A311" i="33"/>
  <c r="A312" i="33"/>
  <c r="A313" i="33"/>
  <c r="A314" i="33"/>
  <c r="A315" i="33"/>
  <c r="A316" i="33"/>
  <c r="A317" i="33"/>
  <c r="A318" i="33"/>
  <c r="A319" i="33"/>
  <c r="A320" i="33"/>
  <c r="A321" i="33"/>
  <c r="A322" i="33"/>
  <c r="A323" i="33"/>
  <c r="A324" i="33"/>
  <c r="A325" i="33"/>
  <c r="A326" i="33"/>
  <c r="A327" i="33"/>
  <c r="A328" i="33"/>
  <c r="A329" i="33"/>
  <c r="A330" i="33"/>
  <c r="A331" i="33"/>
  <c r="A332" i="33"/>
  <c r="A333" i="33"/>
  <c r="A334" i="33"/>
  <c r="A335" i="33"/>
  <c r="A336" i="33"/>
  <c r="A337" i="33"/>
  <c r="A338" i="33"/>
  <c r="A339" i="33"/>
  <c r="A340" i="33"/>
  <c r="A341" i="33"/>
  <c r="A342" i="33"/>
  <c r="A343" i="33"/>
  <c r="A344" i="33"/>
  <c r="A345" i="33"/>
  <c r="A346" i="33"/>
  <c r="A347" i="33"/>
  <c r="A348" i="33"/>
  <c r="A349" i="33"/>
  <c r="A350" i="33"/>
  <c r="A351" i="33"/>
  <c r="A352" i="33"/>
  <c r="A353" i="33"/>
  <c r="A354" i="33"/>
  <c r="A355" i="33"/>
  <c r="A356" i="33"/>
  <c r="A357" i="33"/>
  <c r="A358" i="33"/>
  <c r="A359" i="33"/>
  <c r="A360" i="33"/>
  <c r="A361" i="33"/>
  <c r="A362" i="33"/>
  <c r="A363" i="33"/>
  <c r="A364" i="33"/>
  <c r="A365" i="33"/>
  <c r="A366" i="33"/>
  <c r="A367" i="33"/>
  <c r="A368" i="33"/>
  <c r="A369" i="33"/>
  <c r="A370" i="33"/>
  <c r="A371" i="33"/>
  <c r="A372" i="33"/>
  <c r="A373" i="33"/>
  <c r="A374" i="33"/>
  <c r="A375" i="33"/>
  <c r="A376" i="33"/>
  <c r="A377" i="33"/>
  <c r="A378" i="33"/>
  <c r="A379" i="33"/>
  <c r="A380" i="33"/>
  <c r="A381" i="33"/>
  <c r="A382" i="33"/>
  <c r="A383" i="33"/>
  <c r="A384" i="33"/>
  <c r="A385" i="33"/>
  <c r="A386" i="33"/>
  <c r="A387" i="33"/>
  <c r="A388" i="33"/>
  <c r="A389" i="33"/>
  <c r="A390" i="33"/>
  <c r="A391" i="33"/>
  <c r="A392" i="33"/>
  <c r="A393" i="33"/>
  <c r="A394" i="33"/>
  <c r="A395" i="33"/>
  <c r="A396" i="33"/>
  <c r="A397" i="33"/>
  <c r="A398" i="33"/>
  <c r="A399" i="33"/>
  <c r="A400" i="33"/>
  <c r="A401" i="33"/>
  <c r="A402" i="33"/>
  <c r="A403" i="33"/>
  <c r="A404" i="33"/>
  <c r="A405" i="33"/>
  <c r="A406" i="33"/>
  <c r="A407" i="33"/>
  <c r="A408" i="33"/>
  <c r="A409" i="33"/>
  <c r="A410" i="33"/>
  <c r="A411" i="33"/>
  <c r="A412" i="33"/>
  <c r="A413" i="33"/>
  <c r="A414" i="33"/>
  <c r="A415" i="33"/>
  <c r="A416" i="33"/>
  <c r="A417" i="33"/>
  <c r="A418" i="33"/>
  <c r="A419" i="33"/>
  <c r="A420" i="33"/>
  <c r="A421" i="33"/>
  <c r="A422" i="33"/>
  <c r="A423" i="33"/>
  <c r="A424" i="33"/>
  <c r="A425" i="33"/>
  <c r="A426" i="33"/>
  <c r="A427" i="33"/>
  <c r="A428" i="33"/>
  <c r="A429" i="33"/>
  <c r="A430" i="33"/>
  <c r="A431" i="33"/>
  <c r="A432" i="33"/>
  <c r="A433" i="33"/>
  <c r="A434" i="33"/>
  <c r="A435" i="33"/>
  <c r="A436" i="33"/>
  <c r="A437" i="33"/>
  <c r="A438" i="33"/>
  <c r="A439" i="33"/>
  <c r="A440" i="33"/>
  <c r="A441" i="33"/>
  <c r="A442" i="33"/>
  <c r="A443" i="33"/>
  <c r="A444" i="33"/>
  <c r="A445" i="33"/>
  <c r="A446" i="33"/>
  <c r="A447" i="33"/>
  <c r="A448" i="33"/>
  <c r="A449" i="33"/>
  <c r="A450" i="33"/>
  <c r="A451" i="33"/>
  <c r="A452" i="33"/>
  <c r="A453" i="33"/>
  <c r="A454" i="33"/>
  <c r="A455" i="33"/>
  <c r="A456" i="33"/>
  <c r="A457" i="33"/>
  <c r="A458" i="33"/>
  <c r="A459" i="33"/>
  <c r="A460" i="33"/>
  <c r="A461" i="33"/>
  <c r="A462" i="33"/>
  <c r="A463" i="33"/>
  <c r="A464" i="33"/>
  <c r="A465" i="33"/>
  <c r="A466" i="33"/>
  <c r="A467" i="33"/>
  <c r="A468" i="33"/>
  <c r="A469" i="33"/>
  <c r="A470" i="33"/>
  <c r="A471" i="33"/>
  <c r="A472" i="33"/>
  <c r="A473" i="33"/>
  <c r="A474" i="33"/>
  <c r="A475" i="33"/>
  <c r="A476" i="33"/>
  <c r="A477" i="33"/>
  <c r="A478" i="33"/>
  <c r="A479" i="33"/>
  <c r="A480" i="33"/>
  <c r="A481" i="33"/>
  <c r="A482" i="33"/>
  <c r="A483" i="33"/>
  <c r="A484" i="33"/>
  <c r="A485" i="33"/>
  <c r="A486" i="33"/>
  <c r="A487" i="33"/>
  <c r="A488" i="33"/>
  <c r="A489" i="33"/>
  <c r="A490" i="33"/>
  <c r="A491" i="33"/>
  <c r="A492" i="33"/>
  <c r="A493" i="33"/>
  <c r="A494" i="33"/>
  <c r="A495" i="33"/>
  <c r="A496" i="33"/>
  <c r="A497" i="33"/>
  <c r="A498" i="33"/>
  <c r="A499" i="33"/>
  <c r="A500" i="33"/>
  <c r="A501" i="33"/>
  <c r="A502" i="33"/>
  <c r="A503" i="33"/>
  <c r="A504" i="33"/>
  <c r="A505" i="33"/>
  <c r="A506" i="33"/>
  <c r="A507" i="33"/>
  <c r="A508" i="33"/>
  <c r="A509" i="33"/>
  <c r="A510" i="33"/>
  <c r="A511" i="33"/>
  <c r="A512" i="33"/>
  <c r="A513" i="33"/>
  <c r="A514" i="33"/>
  <c r="A515" i="33"/>
  <c r="A516" i="33"/>
  <c r="A517" i="33"/>
  <c r="A518" i="33"/>
  <c r="A519" i="33"/>
  <c r="A520" i="33"/>
  <c r="A521" i="33"/>
  <c r="A522" i="33"/>
  <c r="A523" i="33"/>
  <c r="A524" i="33"/>
  <c r="A525" i="33"/>
  <c r="A526" i="33"/>
  <c r="A527" i="33"/>
  <c r="A528" i="33"/>
  <c r="A529" i="33"/>
  <c r="A530" i="33"/>
  <c r="A531" i="33"/>
  <c r="A532" i="33"/>
  <c r="A533" i="33"/>
  <c r="A534" i="33"/>
  <c r="A535" i="33"/>
  <c r="A536" i="33"/>
  <c r="A537" i="33"/>
  <c r="A538" i="33"/>
  <c r="A539" i="33"/>
  <c r="A540" i="33"/>
  <c r="A541" i="33"/>
  <c r="A542" i="33"/>
  <c r="A543" i="33"/>
  <c r="A544" i="33"/>
  <c r="A545" i="33"/>
  <c r="A546" i="33"/>
  <c r="A547" i="33"/>
  <c r="A548" i="33"/>
  <c r="A549" i="33"/>
  <c r="A550" i="33"/>
  <c r="A551" i="33"/>
  <c r="A552" i="33"/>
  <c r="A553" i="33"/>
  <c r="A554" i="33"/>
  <c r="A555" i="33"/>
  <c r="A556" i="33"/>
  <c r="A557" i="33"/>
  <c r="A558" i="33"/>
  <c r="A559" i="33"/>
  <c r="A560" i="33"/>
  <c r="A561" i="33"/>
  <c r="A562" i="33"/>
  <c r="A563" i="33"/>
  <c r="A564" i="33"/>
  <c r="A565" i="33"/>
  <c r="A566" i="33"/>
  <c r="A567" i="33"/>
  <c r="A568" i="33"/>
  <c r="A569" i="33"/>
  <c r="A570" i="33"/>
  <c r="A571" i="33"/>
  <c r="A572" i="33"/>
  <c r="A573" i="33"/>
  <c r="A574" i="33"/>
  <c r="A575" i="33"/>
  <c r="A576" i="33"/>
  <c r="A577" i="33"/>
  <c r="A578" i="33"/>
  <c r="A579" i="33"/>
  <c r="A580" i="33"/>
  <c r="A581" i="33"/>
  <c r="A582" i="33"/>
  <c r="A583" i="33"/>
  <c r="A584" i="33"/>
  <c r="A585" i="33"/>
  <c r="A586" i="33"/>
  <c r="A587" i="33"/>
  <c r="A588" i="33"/>
  <c r="A589" i="33"/>
  <c r="A590" i="33"/>
  <c r="A591" i="33"/>
  <c r="A592" i="33"/>
  <c r="A593" i="33"/>
  <c r="A594" i="33"/>
  <c r="A595" i="33"/>
  <c r="A596" i="33"/>
  <c r="A597" i="33"/>
  <c r="A598" i="33"/>
  <c r="A599" i="33"/>
  <c r="A600" i="33"/>
  <c r="A601" i="33"/>
  <c r="A602" i="33"/>
  <c r="A603" i="33"/>
  <c r="A604" i="33"/>
  <c r="A605" i="33"/>
  <c r="A606" i="33"/>
  <c r="A607" i="33"/>
  <c r="A608" i="33"/>
  <c r="A609" i="33"/>
  <c r="A610" i="33"/>
  <c r="A611" i="33"/>
  <c r="A612" i="33"/>
  <c r="A613" i="33"/>
  <c r="A614" i="33"/>
  <c r="A615" i="33"/>
  <c r="A616" i="33"/>
  <c r="A617" i="33"/>
  <c r="A618" i="33"/>
  <c r="A619" i="33"/>
  <c r="A620" i="33"/>
  <c r="A621" i="33"/>
  <c r="A622" i="33"/>
  <c r="A623" i="33"/>
  <c r="A624" i="33"/>
  <c r="A625" i="33"/>
  <c r="A626" i="33"/>
  <c r="A627" i="33"/>
  <c r="A628" i="33"/>
  <c r="A629" i="33"/>
  <c r="A630" i="33"/>
  <c r="A631" i="33"/>
  <c r="A632" i="33"/>
  <c r="A633" i="33"/>
  <c r="A634" i="33"/>
  <c r="A635" i="33"/>
  <c r="A636" i="33"/>
  <c r="A637" i="33"/>
  <c r="A638" i="33"/>
  <c r="A639" i="33"/>
  <c r="A640" i="33"/>
  <c r="A641" i="33"/>
  <c r="A642" i="33"/>
  <c r="A643" i="33"/>
  <c r="A644" i="33"/>
  <c r="A645" i="33"/>
  <c r="A646" i="33"/>
  <c r="A647" i="33"/>
  <c r="A648" i="33"/>
  <c r="A649" i="33"/>
  <c r="A650" i="33"/>
  <c r="A651" i="33"/>
  <c r="A652" i="33"/>
  <c r="A653" i="33"/>
  <c r="A654" i="33"/>
  <c r="A655" i="33"/>
  <c r="A656" i="33"/>
  <c r="A657" i="33"/>
  <c r="A658" i="33"/>
  <c r="A659" i="33"/>
  <c r="A660" i="33"/>
  <c r="A661" i="33"/>
  <c r="A662" i="33"/>
  <c r="A663" i="33"/>
  <c r="A664" i="33"/>
  <c r="A665" i="33"/>
  <c r="A666" i="33"/>
  <c r="A667" i="33"/>
  <c r="A668" i="33"/>
  <c r="A669" i="33"/>
  <c r="A670" i="33"/>
  <c r="A671" i="33"/>
  <c r="A672" i="33"/>
  <c r="A673" i="33"/>
  <c r="A674" i="33"/>
  <c r="A675" i="33"/>
  <c r="A676" i="33"/>
  <c r="A677" i="33"/>
  <c r="A678" i="33"/>
  <c r="A679" i="33"/>
  <c r="A680" i="33"/>
  <c r="A681" i="33"/>
  <c r="A682" i="33"/>
  <c r="A683" i="33"/>
  <c r="A684" i="33"/>
  <c r="A685" i="33"/>
  <c r="A686" i="33"/>
  <c r="A687" i="33"/>
  <c r="A688" i="33"/>
  <c r="A689" i="33"/>
  <c r="A690" i="33"/>
  <c r="A691" i="33"/>
  <c r="A692" i="33"/>
  <c r="A693" i="33"/>
  <c r="A694" i="33"/>
  <c r="A695" i="33"/>
  <c r="A696" i="33"/>
  <c r="A697" i="33"/>
  <c r="A698" i="33"/>
  <c r="A699" i="33"/>
  <c r="A700" i="33"/>
  <c r="A701" i="33"/>
  <c r="A702" i="33"/>
  <c r="A703" i="33"/>
  <c r="A704" i="33"/>
  <c r="A705" i="33"/>
  <c r="A706" i="33"/>
  <c r="A707" i="33"/>
  <c r="A708" i="33"/>
  <c r="A709" i="33"/>
  <c r="A710" i="33"/>
  <c r="A711" i="33"/>
  <c r="A712" i="33"/>
  <c r="A713" i="33"/>
  <c r="A714" i="33"/>
  <c r="A715" i="33"/>
  <c r="A716" i="33"/>
  <c r="A717" i="33"/>
  <c r="A718" i="33"/>
  <c r="A719" i="33"/>
  <c r="A720" i="33"/>
  <c r="A721" i="33"/>
  <c r="A722" i="33"/>
  <c r="A723" i="33"/>
  <c r="A724" i="33"/>
  <c r="A725" i="33"/>
  <c r="A726" i="33"/>
  <c r="A727" i="33"/>
  <c r="A728" i="33"/>
  <c r="A729" i="33"/>
  <c r="A730" i="33"/>
  <c r="A731" i="33"/>
  <c r="A732" i="33"/>
  <c r="A733" i="33"/>
  <c r="A734" i="33"/>
  <c r="A735" i="33"/>
  <c r="A736" i="33"/>
  <c r="A737" i="33"/>
  <c r="A738" i="33"/>
  <c r="A739" i="33"/>
  <c r="A740" i="33"/>
  <c r="A741" i="33"/>
  <c r="A742" i="33"/>
  <c r="A743" i="33"/>
  <c r="A744" i="33"/>
  <c r="A745" i="33"/>
  <c r="A746" i="33"/>
  <c r="A747" i="33"/>
  <c r="A748" i="33"/>
  <c r="A749" i="33"/>
  <c r="A750" i="33"/>
  <c r="A751" i="33"/>
  <c r="A752" i="33"/>
  <c r="A753" i="33"/>
  <c r="A754" i="33"/>
  <c r="A755" i="33"/>
  <c r="A756" i="33"/>
  <c r="A757" i="33"/>
  <c r="A758" i="33"/>
  <c r="A759" i="33"/>
  <c r="A760" i="33"/>
  <c r="A761" i="33"/>
  <c r="A762" i="33"/>
  <c r="A763" i="33"/>
  <c r="A764" i="33"/>
  <c r="A765" i="33"/>
  <c r="A766" i="33"/>
  <c r="A767" i="33"/>
  <c r="A768" i="33"/>
  <c r="A769" i="33"/>
  <c r="A770" i="33"/>
  <c r="A771" i="33"/>
  <c r="A772" i="33"/>
  <c r="A773" i="33"/>
  <c r="A774" i="33"/>
  <c r="A775" i="33"/>
  <c r="A776" i="33"/>
  <c r="A777" i="33"/>
  <c r="A778" i="33"/>
  <c r="A779" i="33"/>
  <c r="A780" i="33"/>
  <c r="A781" i="33"/>
  <c r="A782" i="33"/>
  <c r="A783" i="33"/>
  <c r="A784" i="33"/>
  <c r="A785" i="33"/>
  <c r="A786" i="33"/>
  <c r="A787" i="33"/>
  <c r="A788" i="33"/>
  <c r="A789" i="33"/>
  <c r="A790" i="33"/>
  <c r="A791" i="33"/>
  <c r="A792" i="33"/>
  <c r="A793" i="33"/>
  <c r="A794" i="33"/>
  <c r="A795" i="33"/>
  <c r="A796" i="33"/>
  <c r="A797" i="33"/>
  <c r="A798" i="33"/>
  <c r="A799" i="33"/>
  <c r="A800" i="33"/>
  <c r="A801" i="33"/>
  <c r="A802" i="33"/>
  <c r="A803" i="33"/>
  <c r="A804" i="33"/>
  <c r="A805" i="33"/>
  <c r="A806" i="33"/>
  <c r="A807" i="33"/>
  <c r="A808" i="33"/>
  <c r="A809" i="33"/>
  <c r="A810" i="33"/>
  <c r="A811" i="33"/>
  <c r="A812" i="33"/>
  <c r="A813" i="33"/>
  <c r="A814" i="33"/>
  <c r="A815" i="33"/>
  <c r="A816" i="33"/>
  <c r="A817" i="33"/>
  <c r="A818" i="33"/>
  <c r="A819" i="33"/>
  <c r="A820" i="33"/>
  <c r="A821" i="33"/>
  <c r="A822" i="33"/>
  <c r="A823" i="33"/>
  <c r="A824" i="33"/>
  <c r="A825" i="33"/>
  <c r="A826" i="33"/>
  <c r="A827" i="33"/>
  <c r="A828" i="33"/>
  <c r="A829" i="33"/>
  <c r="A830" i="33"/>
  <c r="A831" i="33"/>
  <c r="A832" i="33"/>
  <c r="A833" i="33"/>
  <c r="A834" i="33"/>
  <c r="A835" i="33"/>
  <c r="A836" i="33"/>
  <c r="A837" i="33"/>
  <c r="A838" i="33"/>
  <c r="A839" i="33"/>
  <c r="A840" i="33"/>
  <c r="A841" i="33"/>
  <c r="A842" i="33"/>
  <c r="A843" i="33"/>
  <c r="A844" i="33"/>
  <c r="A845" i="33"/>
  <c r="A846" i="33"/>
  <c r="A847" i="33"/>
  <c r="A848" i="33"/>
  <c r="A849" i="33"/>
  <c r="A850" i="33"/>
  <c r="A851" i="33"/>
  <c r="A852" i="33"/>
  <c r="A853" i="33"/>
  <c r="A854" i="33"/>
  <c r="A855" i="33"/>
  <c r="A856" i="33"/>
  <c r="A857" i="33"/>
  <c r="A858" i="33"/>
  <c r="A859" i="33"/>
  <c r="A860" i="33"/>
  <c r="A861" i="33"/>
  <c r="A862" i="33"/>
  <c r="A863" i="33"/>
  <c r="A864" i="33"/>
  <c r="A865" i="33"/>
  <c r="A866" i="33"/>
  <c r="A867" i="33"/>
  <c r="A868" i="33"/>
  <c r="A869" i="33"/>
  <c r="A870" i="33"/>
  <c r="A871" i="33"/>
  <c r="A872" i="33"/>
  <c r="A873" i="33"/>
  <c r="A874" i="33"/>
  <c r="A875" i="33"/>
  <c r="A876" i="33"/>
  <c r="A877" i="33"/>
  <c r="A878" i="33"/>
  <c r="A879" i="33"/>
  <c r="A880" i="33"/>
  <c r="A881" i="33"/>
  <c r="A882" i="33"/>
  <c r="A883" i="33"/>
  <c r="A884" i="33"/>
  <c r="A885" i="33"/>
  <c r="A886" i="33"/>
  <c r="A887" i="33"/>
  <c r="A888" i="33"/>
  <c r="A889" i="33"/>
  <c r="A890" i="33"/>
  <c r="A891" i="33"/>
  <c r="A892" i="33"/>
  <c r="A893" i="33"/>
  <c r="A894" i="33"/>
  <c r="A895" i="33"/>
  <c r="A896" i="33"/>
  <c r="A897" i="33"/>
  <c r="A898" i="33"/>
  <c r="A899" i="33"/>
  <c r="A900" i="33"/>
  <c r="A901" i="33"/>
  <c r="A902" i="33"/>
  <c r="A903" i="33"/>
  <c r="A904" i="33"/>
  <c r="A905" i="33"/>
  <c r="A906" i="33"/>
  <c r="A907" i="33"/>
  <c r="A908" i="33"/>
  <c r="A909" i="33"/>
  <c r="A910" i="33"/>
  <c r="A911" i="33"/>
  <c r="A912" i="33"/>
  <c r="A913" i="33"/>
  <c r="A914" i="33"/>
  <c r="A915" i="33"/>
  <c r="A916" i="33"/>
  <c r="A917" i="33"/>
  <c r="A918" i="33"/>
  <c r="A919" i="33"/>
  <c r="A920" i="33"/>
  <c r="A921" i="33"/>
  <c r="A922" i="33"/>
  <c r="A923" i="33"/>
  <c r="A924" i="33"/>
  <c r="A925" i="33"/>
  <c r="A926" i="33"/>
  <c r="A927" i="33"/>
  <c r="A928" i="33"/>
  <c r="A929" i="33"/>
  <c r="A930" i="33"/>
  <c r="A931" i="33"/>
  <c r="A932" i="33"/>
  <c r="A933" i="33"/>
  <c r="A934" i="33"/>
  <c r="A935" i="33"/>
  <c r="A936" i="33"/>
  <c r="A937" i="33"/>
  <c r="A938" i="33"/>
  <c r="A939" i="33"/>
  <c r="A940" i="33"/>
  <c r="A941" i="33"/>
  <c r="A942" i="33"/>
  <c r="A943" i="33"/>
  <c r="A944" i="33"/>
  <c r="A945" i="33"/>
  <c r="A946" i="33"/>
  <c r="A947" i="33"/>
  <c r="A948" i="33"/>
  <c r="A949" i="33"/>
  <c r="A950" i="33"/>
  <c r="A951" i="33"/>
  <c r="A952" i="33"/>
  <c r="A953" i="33"/>
  <c r="A954" i="33"/>
  <c r="A955" i="33"/>
  <c r="A956" i="33"/>
  <c r="A957" i="33"/>
  <c r="A958" i="33"/>
  <c r="A959" i="33"/>
  <c r="A960" i="33"/>
  <c r="A961" i="33"/>
  <c r="A962" i="33"/>
  <c r="A963" i="33"/>
  <c r="A964" i="33"/>
  <c r="A965" i="33"/>
  <c r="A966" i="33"/>
  <c r="A967" i="33"/>
  <c r="A968" i="33"/>
  <c r="A969" i="33"/>
  <c r="A970" i="33"/>
  <c r="A971" i="33"/>
  <c r="A972" i="33"/>
  <c r="A973" i="33"/>
  <c r="A974" i="33"/>
  <c r="A975" i="33"/>
  <c r="A976" i="33"/>
  <c r="A977" i="33"/>
  <c r="A978" i="33"/>
  <c r="A979" i="33"/>
  <c r="A980" i="33"/>
  <c r="A981" i="33"/>
  <c r="A982" i="33"/>
  <c r="A983" i="33"/>
  <c r="A984" i="33"/>
  <c r="A985" i="33"/>
  <c r="A986" i="33"/>
  <c r="A987" i="33"/>
  <c r="A988" i="33"/>
  <c r="A989" i="33"/>
  <c r="A990" i="33"/>
  <c r="A991" i="33"/>
  <c r="A992" i="33"/>
  <c r="A993" i="33"/>
  <c r="A994" i="33"/>
  <c r="A995" i="33"/>
  <c r="A996" i="33"/>
  <c r="A997" i="33"/>
  <c r="A998" i="33"/>
  <c r="A999" i="33"/>
  <c r="A1000" i="33"/>
  <c r="A1001" i="33"/>
  <c r="A1002" i="33"/>
  <c r="A1003" i="33"/>
  <c r="A1004" i="33"/>
  <c r="A1005" i="33"/>
  <c r="A1006" i="33"/>
  <c r="A1007" i="33"/>
  <c r="A1008" i="33"/>
  <c r="A1009" i="33"/>
  <c r="A1010" i="33"/>
  <c r="A1011" i="33"/>
  <c r="A1012" i="33"/>
  <c r="A1013" i="33"/>
  <c r="A1014" i="33"/>
  <c r="A1015" i="33"/>
  <c r="A1016" i="33"/>
  <c r="A1017" i="33"/>
  <c r="A1018" i="33"/>
  <c r="A1019" i="33"/>
  <c r="A1020" i="33"/>
  <c r="A1021" i="33"/>
  <c r="A1022" i="33"/>
  <c r="A1023" i="33"/>
  <c r="A1024" i="33"/>
  <c r="A1025" i="33"/>
  <c r="A1026" i="33"/>
  <c r="A1027" i="33"/>
  <c r="A1028" i="33"/>
  <c r="A1029" i="33"/>
  <c r="A1030" i="33"/>
  <c r="A1031" i="33"/>
  <c r="A1032" i="33"/>
  <c r="A1033" i="33"/>
  <c r="A1034" i="33"/>
  <c r="A1035" i="33"/>
  <c r="A1036" i="33"/>
  <c r="A1037" i="33"/>
  <c r="A1038" i="33"/>
  <c r="A1039" i="33"/>
  <c r="A1040" i="33"/>
  <c r="A1041" i="33"/>
  <c r="A1042" i="33"/>
  <c r="A1043" i="33"/>
  <c r="A1044" i="33"/>
  <c r="A1045" i="33"/>
  <c r="A1046" i="33"/>
  <c r="A1047" i="33"/>
  <c r="A1048" i="33"/>
  <c r="A1049" i="33"/>
  <c r="A1050" i="33"/>
  <c r="A1051" i="33"/>
  <c r="A1052" i="33"/>
  <c r="A1053" i="33"/>
  <c r="A1054" i="33"/>
  <c r="A1055" i="33"/>
  <c r="A1056" i="33"/>
  <c r="A1057" i="33"/>
  <c r="A1058" i="33"/>
  <c r="A1059" i="33"/>
  <c r="A1060" i="33"/>
  <c r="A1061" i="33"/>
  <c r="A1062" i="33"/>
  <c r="A1063" i="33"/>
  <c r="A1064" i="33"/>
  <c r="A1065" i="33"/>
  <c r="A1066" i="33"/>
  <c r="A1067" i="33"/>
  <c r="A1068" i="33"/>
  <c r="A1069" i="33"/>
  <c r="A1070" i="33"/>
  <c r="A1071" i="33"/>
  <c r="A1072" i="33"/>
  <c r="A1073" i="33"/>
  <c r="A1074" i="33"/>
  <c r="A1075" i="33"/>
  <c r="A1076" i="33"/>
  <c r="A1077" i="33"/>
  <c r="A1078" i="33"/>
  <c r="A1079" i="33"/>
  <c r="A1080" i="33"/>
  <c r="A1081" i="33"/>
  <c r="A1082" i="33"/>
  <c r="A1083" i="33"/>
  <c r="A1084" i="33"/>
  <c r="A1085" i="33"/>
  <c r="A1086" i="33"/>
  <c r="A1087" i="33"/>
  <c r="A1088" i="33"/>
  <c r="A1089" i="33"/>
  <c r="A1090" i="33"/>
  <c r="A1091" i="33"/>
  <c r="A1092" i="33"/>
  <c r="A1093" i="33"/>
  <c r="A1094" i="33"/>
  <c r="A1095" i="33"/>
  <c r="A1096" i="33"/>
  <c r="A1097" i="33"/>
  <c r="A1098" i="33"/>
  <c r="A1099" i="33"/>
  <c r="A1100" i="33"/>
  <c r="A1101" i="33"/>
  <c r="A1102" i="33"/>
  <c r="A1103" i="33"/>
  <c r="A1104" i="33"/>
  <c r="A1105" i="33"/>
  <c r="A1106" i="33"/>
  <c r="A1107" i="33"/>
  <c r="A1108" i="33"/>
  <c r="A1109" i="33"/>
  <c r="A1110" i="33"/>
  <c r="A1111" i="33"/>
  <c r="A1112" i="33"/>
  <c r="A1113" i="33"/>
  <c r="A1114" i="33"/>
  <c r="A1115" i="33"/>
  <c r="A1116" i="33"/>
  <c r="A1117" i="33"/>
  <c r="A1118" i="33"/>
  <c r="A1119" i="33"/>
  <c r="A1120" i="33"/>
  <c r="A1121" i="33"/>
  <c r="A1122" i="33"/>
  <c r="A1123" i="33"/>
  <c r="A1124" i="33"/>
  <c r="A1125" i="33"/>
  <c r="A1126" i="33"/>
  <c r="A1127" i="33"/>
  <c r="A1128" i="33"/>
  <c r="A1129" i="33"/>
  <c r="A1130" i="33"/>
  <c r="A1131" i="33"/>
  <c r="A1132" i="33"/>
  <c r="A1133" i="33"/>
  <c r="A1134" i="33"/>
  <c r="A1135" i="33"/>
  <c r="A1136" i="33"/>
  <c r="A1137" i="33"/>
  <c r="A1138" i="33"/>
  <c r="A1139" i="33"/>
  <c r="A1140" i="33"/>
  <c r="A1141" i="33"/>
  <c r="A1142" i="33"/>
  <c r="A1143" i="33"/>
  <c r="A1144" i="33"/>
  <c r="A1145" i="33"/>
  <c r="A1146" i="33"/>
  <c r="A1147" i="33"/>
  <c r="A1148" i="33"/>
  <c r="A1149" i="33"/>
  <c r="A1150" i="33"/>
  <c r="A1151" i="33"/>
  <c r="A1152" i="33"/>
  <c r="A1153" i="33"/>
  <c r="A1154" i="33"/>
  <c r="A1155" i="33"/>
  <c r="A1156" i="33"/>
  <c r="A1157" i="33"/>
  <c r="A1158" i="33"/>
  <c r="A1159" i="33"/>
  <c r="A1160" i="33"/>
  <c r="A1161" i="33"/>
  <c r="A1162" i="33"/>
  <c r="A1163" i="33"/>
  <c r="A1164" i="33"/>
  <c r="A1165" i="33"/>
  <c r="A1166" i="33"/>
  <c r="A1167" i="33"/>
  <c r="A1168" i="33"/>
  <c r="A1169" i="33"/>
  <c r="A1170" i="33"/>
  <c r="A1171" i="33"/>
  <c r="A1172" i="33"/>
  <c r="A1173" i="33"/>
  <c r="A1174" i="33"/>
  <c r="A1175" i="33"/>
  <c r="A1176" i="33"/>
  <c r="A1177" i="33"/>
  <c r="A1178" i="33"/>
  <c r="A1179" i="33"/>
  <c r="A1180" i="33"/>
  <c r="A1181" i="33"/>
  <c r="A1182" i="33"/>
  <c r="A1183" i="33"/>
  <c r="A1184" i="33"/>
  <c r="A1185" i="33"/>
  <c r="A1186" i="33"/>
  <c r="A1187" i="33"/>
  <c r="A1188" i="33"/>
  <c r="A1189" i="33"/>
  <c r="A1190" i="33"/>
  <c r="A1191" i="33"/>
  <c r="A1192" i="33"/>
  <c r="A1193" i="33"/>
  <c r="A1194" i="33"/>
  <c r="A1195" i="33"/>
  <c r="A1196" i="33"/>
  <c r="A1197" i="33"/>
  <c r="A1198" i="33"/>
  <c r="A1199" i="33"/>
  <c r="A1200" i="33"/>
  <c r="A1201" i="33"/>
  <c r="A1202" i="33"/>
  <c r="A1203" i="33"/>
  <c r="A1204" i="33"/>
  <c r="A1205" i="33"/>
  <c r="A1206" i="33"/>
  <c r="A1207" i="33"/>
  <c r="A1208" i="33"/>
  <c r="A1209" i="33"/>
  <c r="A1210" i="33"/>
  <c r="A1211" i="33"/>
  <c r="A1212" i="33"/>
  <c r="A1213" i="33"/>
  <c r="A1214" i="33"/>
  <c r="A1215" i="33"/>
  <c r="A1216" i="33"/>
  <c r="A1217" i="33"/>
  <c r="A1218" i="33"/>
  <c r="A1219" i="33"/>
  <c r="A1220" i="33"/>
  <c r="A1221" i="33"/>
  <c r="A1222" i="33"/>
  <c r="A1223" i="33"/>
  <c r="A1224" i="33"/>
  <c r="A1225" i="33"/>
  <c r="A1226" i="33"/>
  <c r="A1227" i="33"/>
  <c r="A1228" i="33"/>
  <c r="A1229" i="33"/>
  <c r="A1230" i="33"/>
  <c r="A1231" i="33"/>
  <c r="A1232" i="33"/>
  <c r="A1233" i="33"/>
  <c r="A1234" i="33"/>
  <c r="A1235" i="33"/>
  <c r="A1236" i="33"/>
  <c r="A1237" i="33"/>
  <c r="A1238" i="33"/>
  <c r="A1239" i="33"/>
  <c r="A1240" i="33"/>
  <c r="A1241" i="33"/>
  <c r="A1242" i="33"/>
  <c r="A1243" i="33"/>
  <c r="A1244" i="33"/>
  <c r="A1245" i="33"/>
  <c r="A1246" i="33"/>
  <c r="A1247" i="33"/>
  <c r="A1248" i="33"/>
  <c r="A1249" i="33"/>
  <c r="A1250" i="33"/>
  <c r="A1251" i="33"/>
  <c r="A1252" i="33"/>
  <c r="A1253" i="33"/>
  <c r="A1254" i="33"/>
  <c r="A1255" i="33"/>
  <c r="A1256" i="33"/>
  <c r="A1257" i="33"/>
  <c r="A1258" i="33"/>
  <c r="A1259" i="33"/>
  <c r="A1260" i="33"/>
  <c r="A1261" i="33"/>
  <c r="A1262" i="33"/>
  <c r="A1263" i="33"/>
  <c r="A1264" i="33"/>
  <c r="A1265" i="33"/>
  <c r="A1266" i="33"/>
  <c r="A1267" i="33"/>
  <c r="A1268" i="33"/>
  <c r="A1269" i="33"/>
  <c r="A1270" i="33"/>
  <c r="A1271" i="33"/>
  <c r="A1272" i="33"/>
  <c r="A1273" i="33"/>
  <c r="A1274" i="33"/>
  <c r="A1275" i="33"/>
  <c r="A1276" i="33"/>
  <c r="A1277" i="33"/>
  <c r="A1278" i="33"/>
  <c r="A1279" i="33"/>
  <c r="A1280" i="33"/>
  <c r="A1281" i="33"/>
  <c r="A1282" i="33"/>
  <c r="A1283" i="33"/>
  <c r="A1284" i="33"/>
  <c r="A1285" i="33"/>
  <c r="A1286" i="33"/>
  <c r="A1287" i="33"/>
  <c r="A1288" i="33"/>
  <c r="A1289" i="33"/>
  <c r="A1290" i="33"/>
  <c r="A1291" i="33"/>
  <c r="A1292" i="33"/>
  <c r="A1293" i="33"/>
  <c r="A1294" i="33"/>
  <c r="A1295" i="33"/>
  <c r="A1296" i="33"/>
  <c r="A1297" i="33"/>
  <c r="A1298" i="33"/>
  <c r="A1299" i="33"/>
  <c r="A1300" i="33"/>
  <c r="A1301" i="33"/>
  <c r="A1302" i="33"/>
  <c r="A1303" i="33"/>
  <c r="A1304" i="33"/>
  <c r="A1305" i="33"/>
  <c r="A1306" i="33"/>
  <c r="A1307" i="33"/>
  <c r="A1308" i="33"/>
  <c r="A1309" i="33"/>
  <c r="A1310" i="33"/>
  <c r="A1311" i="33"/>
  <c r="A1312" i="33"/>
  <c r="A1313" i="33"/>
  <c r="A1314" i="33"/>
  <c r="A1315" i="33"/>
  <c r="A1316" i="33"/>
  <c r="A1317" i="33"/>
  <c r="A1318" i="33"/>
  <c r="A1319" i="33"/>
  <c r="A1320" i="33"/>
  <c r="A1321" i="33"/>
  <c r="A1322" i="33"/>
  <c r="A1323" i="33"/>
  <c r="A1324" i="33"/>
  <c r="A1325" i="33"/>
  <c r="A1326" i="33"/>
  <c r="A1327" i="33"/>
  <c r="A1328" i="33"/>
  <c r="A1329" i="33"/>
  <c r="A1330" i="33"/>
  <c r="A1331" i="33"/>
  <c r="A1332" i="33"/>
  <c r="A1333" i="33"/>
  <c r="A1334" i="33"/>
  <c r="A1335" i="33"/>
  <c r="A1336" i="33"/>
  <c r="A1337" i="33"/>
  <c r="A1338" i="33"/>
  <c r="A1339" i="33"/>
  <c r="A1340" i="33"/>
  <c r="A1341" i="33"/>
  <c r="A1342" i="33"/>
  <c r="A1343" i="33"/>
  <c r="A1344" i="33"/>
  <c r="A1345" i="33"/>
  <c r="A1346" i="33"/>
  <c r="A1347" i="33"/>
  <c r="A1348" i="33"/>
  <c r="A1349" i="33"/>
  <c r="A1350" i="33"/>
  <c r="A1351" i="33"/>
  <c r="A1352" i="33"/>
  <c r="A1353" i="33"/>
  <c r="A1354" i="33"/>
  <c r="A1355" i="33"/>
  <c r="A1356" i="33"/>
  <c r="A1357" i="33"/>
  <c r="A1358" i="33"/>
  <c r="A1359" i="33"/>
  <c r="A1360" i="33"/>
  <c r="A1361" i="33"/>
  <c r="A1362" i="33"/>
  <c r="A1363" i="33"/>
  <c r="A1364" i="33"/>
  <c r="A1365" i="33"/>
  <c r="A1366" i="33"/>
  <c r="A1367" i="33"/>
  <c r="A1368" i="33"/>
  <c r="A1369" i="33"/>
  <c r="A1370" i="33"/>
  <c r="A1371" i="33"/>
  <c r="A1372" i="33"/>
  <c r="A1373" i="33"/>
  <c r="A1374" i="33"/>
  <c r="A1375" i="33"/>
  <c r="A1376" i="33"/>
  <c r="A1377" i="33"/>
  <c r="A1378" i="33"/>
  <c r="A1379" i="33"/>
  <c r="A1380" i="33"/>
  <c r="A1381" i="33"/>
  <c r="A1382" i="33"/>
  <c r="A1383" i="33"/>
  <c r="A1384" i="33"/>
  <c r="A1385" i="33"/>
  <c r="A1386" i="33"/>
  <c r="A1387" i="33"/>
  <c r="A1388" i="33"/>
  <c r="A1389" i="33"/>
  <c r="A1390" i="33"/>
  <c r="A1391" i="33"/>
  <c r="A1392" i="33"/>
  <c r="A1393" i="33"/>
  <c r="A1394" i="33"/>
  <c r="A1395" i="33"/>
  <c r="A1396" i="33"/>
  <c r="A1397" i="33"/>
  <c r="A1398" i="33"/>
  <c r="A1399" i="33"/>
  <c r="A1400" i="33"/>
  <c r="A1401" i="33"/>
  <c r="A1402" i="33"/>
  <c r="A1403" i="33"/>
  <c r="A1404" i="33"/>
  <c r="A1405" i="33"/>
  <c r="A1406" i="33"/>
  <c r="A1407" i="33"/>
  <c r="A1408" i="33"/>
  <c r="A1409" i="33"/>
  <c r="A1410" i="33"/>
  <c r="A1411" i="33"/>
  <c r="A1412" i="33"/>
  <c r="A1413" i="33"/>
  <c r="A1414" i="33"/>
  <c r="A1415" i="33"/>
  <c r="A1416" i="33"/>
  <c r="A1417" i="33"/>
  <c r="A1418" i="33"/>
  <c r="A1419" i="33"/>
  <c r="A1420" i="33"/>
  <c r="A1421" i="33"/>
  <c r="A1422" i="33"/>
  <c r="A1423" i="33"/>
  <c r="A1424" i="33"/>
  <c r="A1425" i="33"/>
  <c r="A1426" i="33"/>
  <c r="A1427" i="33"/>
  <c r="A1428" i="33"/>
  <c r="A1429" i="33"/>
  <c r="A1430" i="33"/>
  <c r="A1431" i="33"/>
  <c r="A1432" i="33"/>
  <c r="A1433" i="33"/>
  <c r="A1434" i="33"/>
  <c r="A1435" i="33"/>
  <c r="A1436" i="33"/>
  <c r="A1437" i="33"/>
  <c r="A1438" i="33"/>
  <c r="A1439" i="33"/>
  <c r="A1440" i="33"/>
  <c r="A1441" i="33"/>
  <c r="A1442" i="33"/>
  <c r="A1443" i="33"/>
  <c r="A1444" i="33"/>
  <c r="A1445" i="33"/>
  <c r="A1446" i="33"/>
  <c r="A1447" i="33"/>
  <c r="A1448" i="33"/>
  <c r="A1449" i="33"/>
  <c r="A1450" i="33"/>
  <c r="A1451" i="33"/>
  <c r="A1452" i="33"/>
  <c r="A1453" i="33"/>
  <c r="A1454" i="33"/>
  <c r="A1455" i="33"/>
  <c r="A1456" i="33"/>
  <c r="A1457" i="33"/>
  <c r="A1458" i="33"/>
  <c r="A1459" i="33"/>
  <c r="A1460" i="33"/>
  <c r="A1461" i="33"/>
  <c r="A1462" i="33"/>
  <c r="A1463" i="33"/>
  <c r="A1464" i="33"/>
  <c r="A1465" i="33"/>
  <c r="A1466" i="33"/>
  <c r="A1467" i="33"/>
  <c r="A1468" i="33"/>
  <c r="A1469" i="33"/>
  <c r="A1470" i="33"/>
  <c r="A1471" i="33"/>
  <c r="A1472" i="33"/>
  <c r="A1473" i="33"/>
  <c r="A1474" i="33"/>
  <c r="A1475" i="33"/>
  <c r="A1476" i="33"/>
  <c r="A1477" i="33"/>
  <c r="A1478" i="33"/>
  <c r="A1479" i="33"/>
  <c r="A1480" i="33"/>
  <c r="A1481" i="33"/>
  <c r="A1482" i="33"/>
  <c r="A1483" i="33"/>
  <c r="A1484" i="33"/>
  <c r="A1485" i="33"/>
  <c r="A1486" i="33"/>
  <c r="A1487" i="33"/>
  <c r="A1488" i="33"/>
  <c r="A1489" i="33"/>
  <c r="A1490" i="33"/>
  <c r="A1491" i="33"/>
  <c r="A1492" i="33"/>
  <c r="A1493" i="33"/>
  <c r="A1494" i="33"/>
  <c r="A1495" i="33"/>
  <c r="A1496" i="33"/>
  <c r="A1497" i="33"/>
  <c r="A1498" i="33"/>
  <c r="A1499" i="33"/>
  <c r="A1500" i="33"/>
  <c r="A1501" i="33"/>
  <c r="A1502" i="33"/>
  <c r="A1503" i="33"/>
  <c r="A1504" i="33"/>
  <c r="A1505" i="33"/>
  <c r="A1506" i="33"/>
  <c r="A1507" i="33"/>
  <c r="A1508" i="33"/>
  <c r="A1509" i="33"/>
  <c r="A1510" i="33"/>
  <c r="A1511" i="33"/>
  <c r="A1512" i="33"/>
  <c r="A1513" i="33"/>
  <c r="A1514" i="33"/>
  <c r="A1515" i="33"/>
  <c r="A1516" i="33"/>
  <c r="A1517" i="33"/>
  <c r="A1518" i="33"/>
  <c r="A1519" i="33"/>
  <c r="A1520" i="33"/>
  <c r="A1521" i="33"/>
  <c r="A1522" i="33"/>
  <c r="A1523" i="33"/>
  <c r="A1524" i="33"/>
  <c r="A1525" i="33"/>
  <c r="A1526" i="33"/>
  <c r="A1527" i="33"/>
  <c r="A1528" i="33"/>
  <c r="A1529" i="33"/>
  <c r="A1530" i="33"/>
  <c r="A1531" i="33"/>
  <c r="A1532" i="33"/>
  <c r="A1533" i="33"/>
  <c r="A1534" i="33"/>
  <c r="A1535" i="33"/>
  <c r="A1536" i="33"/>
  <c r="A1537" i="33"/>
  <c r="A1538" i="33"/>
  <c r="A1539" i="33"/>
  <c r="A1540" i="33"/>
  <c r="A1541" i="33"/>
  <c r="A1542" i="33"/>
  <c r="A1543" i="33"/>
  <c r="A1544" i="33"/>
  <c r="A1545" i="33"/>
  <c r="A1546" i="33"/>
  <c r="A1547" i="33"/>
  <c r="A1548" i="33"/>
  <c r="A1549" i="33"/>
  <c r="A1550" i="33"/>
  <c r="A1551" i="33"/>
  <c r="A1552" i="33"/>
  <c r="A1553" i="33"/>
  <c r="A1554" i="33"/>
  <c r="A1555" i="33"/>
  <c r="A1556" i="33"/>
  <c r="A1557" i="33"/>
  <c r="A1558" i="33"/>
  <c r="A1559" i="33"/>
  <c r="A1560" i="33"/>
  <c r="A1561" i="33"/>
  <c r="A1562" i="33"/>
  <c r="A1563" i="33"/>
  <c r="A1564" i="33"/>
  <c r="A1565" i="33"/>
  <c r="A1566" i="33"/>
  <c r="A1567" i="33"/>
  <c r="A1568" i="33"/>
  <c r="A1569" i="33"/>
  <c r="A1570" i="33"/>
  <c r="A1571" i="33"/>
  <c r="A1572" i="33"/>
  <c r="A1573" i="33"/>
  <c r="A1574" i="33"/>
  <c r="A1575" i="33"/>
  <c r="A1576" i="33"/>
  <c r="A1577" i="33"/>
  <c r="A1578" i="33"/>
  <c r="A1579" i="33"/>
  <c r="A1580" i="33"/>
  <c r="A1581" i="33"/>
  <c r="A1582" i="33"/>
  <c r="A1583" i="33"/>
  <c r="A1584" i="33"/>
  <c r="A1585" i="33"/>
  <c r="A1586" i="33"/>
  <c r="A1587" i="33"/>
  <c r="A1588" i="33"/>
  <c r="A1589" i="33"/>
  <c r="A1590" i="33"/>
  <c r="A1591" i="33"/>
  <c r="A1592" i="33"/>
  <c r="A1593" i="33"/>
  <c r="A1594" i="33"/>
  <c r="A1595" i="33"/>
  <c r="A1596" i="33"/>
  <c r="A1597" i="33"/>
  <c r="A1598" i="33"/>
  <c r="A1599" i="33"/>
  <c r="A1600" i="33"/>
  <c r="A1601" i="33"/>
  <c r="A1602" i="33"/>
  <c r="A1603" i="33"/>
  <c r="A1604" i="33"/>
  <c r="A1605" i="33"/>
  <c r="A1606" i="33"/>
  <c r="A1607" i="33"/>
  <c r="A1608" i="33"/>
  <c r="A1609" i="33"/>
  <c r="A1610" i="33"/>
  <c r="A1611" i="33"/>
  <c r="A1612" i="33"/>
  <c r="A1613" i="33"/>
  <c r="A1614" i="33"/>
  <c r="A1615" i="33"/>
  <c r="A1616" i="33"/>
  <c r="A1617" i="33"/>
  <c r="A1618" i="33"/>
  <c r="A1619" i="33"/>
  <c r="A1620" i="33"/>
  <c r="A1621" i="33"/>
  <c r="A1622" i="33"/>
  <c r="A1623" i="33"/>
  <c r="A1624" i="33"/>
  <c r="A1625" i="33"/>
  <c r="A1626" i="33"/>
  <c r="A1627" i="33"/>
  <c r="A1628" i="33"/>
  <c r="A1629" i="33"/>
  <c r="A1630" i="33"/>
  <c r="A1631" i="33"/>
  <c r="A1632" i="33"/>
  <c r="A1633" i="33"/>
  <c r="A1634" i="33"/>
  <c r="A1635" i="33"/>
  <c r="A1636" i="33"/>
  <c r="A1637" i="33"/>
  <c r="A1638" i="33"/>
  <c r="A1639" i="33"/>
  <c r="A1640" i="33"/>
  <c r="A1641" i="33"/>
  <c r="A1642" i="33"/>
  <c r="A1643" i="33"/>
  <c r="A1644" i="33"/>
  <c r="A1645" i="33"/>
  <c r="A1646" i="33"/>
  <c r="A1647" i="33"/>
  <c r="A1648" i="33"/>
  <c r="A1649" i="33"/>
  <c r="A1650" i="33"/>
  <c r="A1651" i="33"/>
  <c r="A1652" i="33"/>
  <c r="A1653" i="33"/>
  <c r="A1654" i="33"/>
  <c r="A1655" i="33"/>
  <c r="A1656" i="33"/>
  <c r="A1657" i="33"/>
  <c r="A1658" i="33"/>
  <c r="A1659" i="33"/>
  <c r="A1660" i="33"/>
  <c r="A1661" i="33"/>
  <c r="A1662" i="33"/>
  <c r="A1663" i="33"/>
  <c r="A1664" i="33"/>
  <c r="A1665" i="33"/>
  <c r="A1666" i="33"/>
  <c r="A1667" i="33"/>
  <c r="A1668" i="33"/>
  <c r="A1669" i="33"/>
  <c r="A1670" i="33"/>
  <c r="A1671" i="33"/>
  <c r="A1672" i="33"/>
  <c r="A1673" i="33"/>
  <c r="A1674" i="33"/>
  <c r="A1675" i="33"/>
  <c r="A1676" i="33"/>
  <c r="A1677" i="33"/>
  <c r="A1678" i="33"/>
  <c r="A1679" i="33"/>
  <c r="A1680" i="33"/>
  <c r="A1681" i="33"/>
  <c r="A1682" i="33"/>
  <c r="A1683" i="33"/>
  <c r="A1684" i="33"/>
  <c r="A1685" i="33"/>
  <c r="A1686" i="33"/>
  <c r="A1687" i="33"/>
  <c r="A1688" i="33"/>
  <c r="A1689" i="33"/>
  <c r="A1690" i="33"/>
  <c r="A1691" i="33"/>
  <c r="A1692" i="33"/>
  <c r="A1693" i="33"/>
  <c r="A1694" i="33"/>
  <c r="A1695" i="33"/>
  <c r="A1696" i="33"/>
  <c r="A1697" i="33"/>
  <c r="A1698" i="33"/>
  <c r="A1699" i="33"/>
  <c r="A1700" i="33"/>
  <c r="A1701" i="33"/>
  <c r="A1702" i="33"/>
  <c r="A1703" i="33"/>
  <c r="A1704" i="33"/>
  <c r="A1705" i="33"/>
  <c r="A1706" i="33"/>
  <c r="A1707" i="33"/>
  <c r="A1708" i="33"/>
  <c r="A1709" i="33"/>
  <c r="A1710" i="33"/>
  <c r="A1711" i="33"/>
  <c r="A1712" i="33"/>
  <c r="A1713" i="33"/>
  <c r="A1714" i="33"/>
  <c r="A1715" i="33"/>
  <c r="A1716" i="33"/>
  <c r="A1717" i="33"/>
  <c r="A1718" i="33"/>
  <c r="A1719" i="33"/>
  <c r="A1720" i="33"/>
  <c r="A1721" i="33"/>
  <c r="A1722" i="33"/>
  <c r="A1723" i="33"/>
  <c r="A1724" i="33"/>
  <c r="A1725" i="33"/>
  <c r="A1726" i="33"/>
  <c r="A1727" i="33"/>
  <c r="A1728" i="33"/>
  <c r="A1729" i="33"/>
  <c r="A1730" i="33"/>
  <c r="A1731" i="33"/>
  <c r="A1732" i="33"/>
  <c r="A1733" i="33"/>
  <c r="A1734" i="33"/>
  <c r="A1735" i="33"/>
  <c r="A1736" i="33"/>
  <c r="A1737" i="33"/>
  <c r="A1738" i="33"/>
  <c r="A1739" i="33"/>
  <c r="A1740" i="33"/>
  <c r="A1741" i="33"/>
  <c r="A1742" i="33"/>
  <c r="A1743" i="33"/>
  <c r="A1744" i="33"/>
  <c r="A1745" i="33"/>
  <c r="A1746" i="33"/>
  <c r="A1747" i="33"/>
  <c r="A1748" i="33"/>
  <c r="A1749" i="33"/>
  <c r="A1750" i="33"/>
  <c r="A1751" i="33"/>
  <c r="A1752" i="33"/>
  <c r="A1753" i="33"/>
  <c r="A1754" i="33"/>
  <c r="A1755" i="33"/>
  <c r="A1756" i="33"/>
  <c r="A1757" i="33"/>
  <c r="A1758" i="33"/>
  <c r="A1759" i="33"/>
  <c r="A1760" i="33"/>
  <c r="A1761" i="33"/>
  <c r="A1762" i="33"/>
  <c r="A1763" i="33"/>
  <c r="A1764" i="33"/>
  <c r="A1765" i="33"/>
  <c r="A1766" i="33"/>
  <c r="A1767" i="33"/>
  <c r="A1768" i="33"/>
  <c r="A1769" i="33"/>
  <c r="A1770" i="33"/>
  <c r="A1771" i="33"/>
  <c r="A1772" i="33"/>
  <c r="A1773" i="33"/>
  <c r="A1774" i="33"/>
  <c r="A1775" i="33"/>
  <c r="A1776" i="33"/>
  <c r="A1777" i="33"/>
  <c r="A1778" i="33"/>
  <c r="A1779" i="33"/>
  <c r="A1780" i="33"/>
  <c r="A1781" i="33"/>
  <c r="A1782" i="33"/>
  <c r="A1783" i="33"/>
  <c r="A1784" i="33"/>
  <c r="A1785" i="33"/>
  <c r="A1786" i="33"/>
  <c r="A1787" i="33"/>
  <c r="A1788" i="33"/>
  <c r="A1789" i="33"/>
  <c r="A1790" i="33"/>
  <c r="A1791" i="33"/>
  <c r="A1792" i="33"/>
  <c r="A1793" i="33"/>
  <c r="A1794" i="33"/>
  <c r="A1795" i="33"/>
  <c r="A1796" i="33"/>
  <c r="A1797" i="33"/>
  <c r="A1798" i="33"/>
  <c r="A1799" i="33"/>
  <c r="A1800" i="33"/>
  <c r="A1801" i="33"/>
  <c r="A1802" i="33"/>
  <c r="A1803" i="33"/>
  <c r="A1804" i="33"/>
  <c r="A1805" i="33"/>
  <c r="A1806" i="33"/>
  <c r="A1807" i="33"/>
  <c r="A1808" i="33"/>
  <c r="A1809" i="33"/>
  <c r="A1810" i="33"/>
  <c r="A1811" i="33"/>
  <c r="A1812" i="33"/>
  <c r="A1813" i="33"/>
  <c r="A1814" i="33"/>
  <c r="A1815" i="33"/>
  <c r="A1816" i="33"/>
  <c r="A1817" i="33"/>
  <c r="A1818" i="33"/>
  <c r="A1819" i="33"/>
  <c r="A1820" i="33"/>
  <c r="A1821" i="33"/>
  <c r="A1822" i="33"/>
  <c r="A1823" i="33"/>
  <c r="A1824" i="33"/>
  <c r="A1825" i="33"/>
  <c r="A1826" i="33"/>
  <c r="A1827" i="33"/>
  <c r="A1828" i="33"/>
  <c r="A1829" i="33"/>
  <c r="A1830" i="33"/>
  <c r="A1831" i="33"/>
  <c r="A1832" i="33"/>
  <c r="A1833" i="33"/>
  <c r="A1834" i="33"/>
  <c r="A1835" i="33"/>
  <c r="A1836" i="33"/>
  <c r="A1837" i="33"/>
  <c r="A1838" i="33"/>
  <c r="A1839" i="33"/>
  <c r="A1840" i="33"/>
  <c r="A1841" i="33"/>
  <c r="A1842" i="33"/>
  <c r="A1843" i="33"/>
  <c r="A1844" i="33"/>
  <c r="A1845" i="33"/>
  <c r="A1846" i="33"/>
  <c r="A1847" i="33"/>
  <c r="A1848" i="33"/>
  <c r="A1849" i="33"/>
  <c r="A1850" i="33"/>
  <c r="A1851" i="33"/>
  <c r="A1852" i="33"/>
  <c r="A1853" i="33"/>
  <c r="A1854" i="33"/>
  <c r="A1855" i="33"/>
  <c r="A1856" i="33"/>
  <c r="A1857" i="33"/>
  <c r="A1858" i="33"/>
  <c r="A1859" i="33"/>
  <c r="A1860" i="33"/>
  <c r="A1861" i="33"/>
  <c r="A1862" i="33"/>
  <c r="A1863" i="33"/>
  <c r="A1864" i="33"/>
  <c r="A1865" i="33"/>
  <c r="A1866" i="33"/>
  <c r="A1867" i="33"/>
  <c r="A1868" i="33"/>
  <c r="A1869" i="33"/>
  <c r="A1870" i="33"/>
  <c r="A1871" i="33"/>
  <c r="A1872" i="33"/>
  <c r="A1873" i="33"/>
  <c r="A1874" i="33"/>
  <c r="A1875" i="33"/>
  <c r="A1876" i="33"/>
  <c r="A1877" i="33"/>
  <c r="A1878" i="33"/>
  <c r="A1879" i="33"/>
  <c r="A1880" i="33"/>
  <c r="A1881" i="33"/>
  <c r="A1882" i="33"/>
  <c r="A1883" i="33"/>
  <c r="A1884" i="33"/>
  <c r="A1885" i="33"/>
  <c r="A1886" i="33"/>
  <c r="A1887" i="33"/>
  <c r="A1888" i="33"/>
  <c r="A1889" i="33"/>
  <c r="A1890" i="33"/>
  <c r="A1891" i="33"/>
  <c r="A1892" i="33"/>
  <c r="A1893" i="33"/>
  <c r="A1894" i="33"/>
  <c r="A1895" i="33"/>
  <c r="A1896" i="33"/>
  <c r="A1897" i="33"/>
  <c r="A1898" i="33"/>
  <c r="A1899" i="33"/>
  <c r="A1900" i="33"/>
  <c r="A1901" i="33"/>
  <c r="A1902" i="33"/>
  <c r="A1903" i="33"/>
  <c r="A1904" i="33"/>
  <c r="A1905" i="33"/>
  <c r="A1906" i="33"/>
  <c r="A1907" i="33"/>
  <c r="A1908" i="33"/>
  <c r="A1909" i="33"/>
  <c r="A1910" i="33"/>
  <c r="A1911" i="33"/>
  <c r="A1912" i="33"/>
  <c r="A1913" i="33"/>
  <c r="A1914" i="33"/>
  <c r="A1915" i="33"/>
  <c r="A1916" i="33"/>
  <c r="A1917" i="33"/>
  <c r="A1918" i="33"/>
  <c r="A1919" i="33"/>
  <c r="A1920" i="33"/>
  <c r="A1921" i="33"/>
  <c r="A1922" i="33"/>
  <c r="A1923" i="33"/>
  <c r="A1924" i="33"/>
  <c r="A1925" i="33"/>
  <c r="A1926" i="33"/>
  <c r="A1927" i="33"/>
  <c r="A1928" i="33"/>
  <c r="A1929" i="33"/>
  <c r="A1930" i="33"/>
  <c r="A1931" i="33"/>
  <c r="A1932" i="33"/>
  <c r="A1933" i="33"/>
  <c r="A1934" i="33"/>
  <c r="A1935" i="33"/>
  <c r="A1936" i="33"/>
  <c r="A1937" i="33"/>
  <c r="A1938" i="33"/>
  <c r="A1939" i="33"/>
  <c r="A1940" i="33"/>
  <c r="A1941" i="33"/>
  <c r="A1942" i="33"/>
  <c r="A1943" i="33"/>
  <c r="A1944" i="33"/>
  <c r="A1945" i="33"/>
  <c r="A1946" i="33"/>
  <c r="A1947" i="33"/>
  <c r="A1948" i="33"/>
  <c r="A1949" i="33"/>
  <c r="A1950" i="33"/>
  <c r="A1951" i="33"/>
  <c r="A1952" i="33"/>
  <c r="A1953" i="33"/>
  <c r="A1954" i="33"/>
  <c r="A1955" i="33"/>
  <c r="A1956" i="33"/>
  <c r="A1957" i="33"/>
  <c r="A1958" i="33"/>
  <c r="A1959" i="33"/>
  <c r="A1960" i="33"/>
  <c r="A1961" i="33"/>
  <c r="A1962" i="33"/>
  <c r="A1963" i="33"/>
  <c r="A1964" i="33"/>
  <c r="A1965" i="33"/>
  <c r="A1966" i="33"/>
  <c r="A1967" i="33"/>
  <c r="A1968" i="33"/>
  <c r="A1969" i="33"/>
  <c r="A1970" i="33"/>
  <c r="A1971" i="33"/>
  <c r="A1972" i="33"/>
  <c r="A1973" i="33"/>
  <c r="A1974" i="33"/>
  <c r="A1975" i="33"/>
  <c r="A1976" i="33"/>
  <c r="A1977" i="33"/>
  <c r="A1978" i="33"/>
  <c r="A1979" i="33"/>
  <c r="A1980" i="33"/>
  <c r="A1981" i="33"/>
  <c r="A1982" i="33"/>
  <c r="A1983" i="33"/>
  <c r="A1984" i="33"/>
  <c r="A1985" i="33"/>
  <c r="A1986" i="33"/>
  <c r="A1987" i="33"/>
  <c r="A1988" i="33"/>
  <c r="A1989" i="33"/>
  <c r="A1990" i="33"/>
  <c r="A1991" i="33"/>
  <c r="A1992" i="33"/>
  <c r="A1993" i="33"/>
  <c r="A1994" i="33"/>
  <c r="A1995" i="33"/>
  <c r="A1996" i="33"/>
  <c r="A1997" i="33"/>
  <c r="A1998" i="33"/>
  <c r="A1999" i="33"/>
  <c r="A2000" i="33"/>
  <c r="A2001" i="33"/>
  <c r="A2002" i="33"/>
  <c r="A2003" i="33"/>
  <c r="A2004" i="33"/>
  <c r="A2005" i="33"/>
  <c r="A2006" i="33"/>
  <c r="A2007" i="33"/>
  <c r="A2008" i="33"/>
  <c r="A2009" i="33"/>
  <c r="A2010" i="33"/>
  <c r="A2011" i="33"/>
  <c r="A2012" i="33"/>
  <c r="A2013" i="33"/>
  <c r="A2014" i="33"/>
  <c r="A2015" i="33"/>
  <c r="A2016" i="33"/>
  <c r="A2017" i="33"/>
  <c r="A2018" i="33"/>
  <c r="A2019" i="33"/>
  <c r="A2020" i="33"/>
  <c r="A2021" i="33"/>
  <c r="A2022" i="33"/>
  <c r="A2023" i="33"/>
  <c r="A2024" i="33"/>
  <c r="A2025" i="33"/>
  <c r="A2026" i="33"/>
  <c r="A2027" i="33"/>
  <c r="A2028" i="33"/>
  <c r="A2029" i="33"/>
  <c r="A2030" i="33"/>
  <c r="A2031" i="33"/>
  <c r="A2032" i="33"/>
  <c r="A2033" i="33"/>
  <c r="A2034" i="33"/>
  <c r="A2035" i="33"/>
  <c r="A2036" i="33"/>
  <c r="A2037" i="33"/>
  <c r="A2038" i="33"/>
  <c r="A2039" i="33"/>
  <c r="A2040" i="33"/>
  <c r="A2041" i="33"/>
  <c r="A2042" i="33"/>
  <c r="A2043" i="33"/>
  <c r="A2044" i="33"/>
  <c r="A2045" i="33"/>
  <c r="A2046" i="33"/>
  <c r="A2047" i="33"/>
  <c r="A2048" i="33"/>
  <c r="A2049" i="33"/>
  <c r="A2050" i="33"/>
  <c r="A2051" i="33"/>
  <c r="A2052" i="33"/>
  <c r="A2053" i="33"/>
  <c r="A2054" i="33"/>
  <c r="A2055" i="33"/>
  <c r="A2056" i="33"/>
  <c r="A2057" i="33"/>
  <c r="A2058" i="33"/>
  <c r="A2059" i="33"/>
  <c r="A2060" i="33"/>
  <c r="A2061" i="33"/>
  <c r="A2062" i="33"/>
  <c r="A2063" i="33"/>
  <c r="A2064" i="33"/>
  <c r="A2065" i="33"/>
  <c r="A2066" i="33"/>
  <c r="A2067" i="33"/>
  <c r="A2068" i="33"/>
  <c r="A2069" i="33"/>
  <c r="A2070" i="33"/>
  <c r="A2071" i="33"/>
  <c r="A2072" i="33"/>
  <c r="A2073" i="33"/>
  <c r="A2074" i="33"/>
  <c r="A2075" i="33"/>
  <c r="A2076" i="33"/>
  <c r="A2077" i="33"/>
  <c r="A2078" i="33"/>
  <c r="A2079" i="33"/>
  <c r="A2080" i="33"/>
  <c r="A2081" i="33"/>
  <c r="A2082" i="33"/>
  <c r="A2083" i="33"/>
  <c r="A2084" i="33"/>
  <c r="A2085" i="33"/>
  <c r="A2086" i="33"/>
  <c r="A2087" i="33"/>
  <c r="A2088" i="33"/>
  <c r="A2089" i="33"/>
  <c r="A2090" i="33"/>
  <c r="A2091" i="33"/>
  <c r="A2092" i="33"/>
  <c r="A2093" i="33"/>
  <c r="A2094" i="33"/>
  <c r="A2095" i="33"/>
  <c r="A2096" i="33"/>
  <c r="A2097" i="33"/>
  <c r="A2098" i="33"/>
  <c r="A2099" i="33"/>
  <c r="A2100" i="33"/>
  <c r="A2101" i="33"/>
  <c r="A2102" i="33"/>
  <c r="A2103" i="33"/>
  <c r="A2104" i="33"/>
  <c r="A2105" i="33"/>
  <c r="A2106" i="33"/>
  <c r="A2107" i="33"/>
  <c r="A2108" i="33"/>
  <c r="A2109" i="33"/>
  <c r="A2110" i="33"/>
  <c r="A2111" i="33"/>
  <c r="A2112" i="33"/>
  <c r="A2113" i="33"/>
  <c r="A2114" i="33"/>
  <c r="A2115" i="33"/>
  <c r="A2116" i="33"/>
  <c r="A2117" i="33"/>
  <c r="A2118" i="33"/>
  <c r="A2119" i="33"/>
  <c r="A2120" i="33"/>
  <c r="A2121" i="33"/>
  <c r="A2122" i="33"/>
  <c r="A2123" i="33"/>
  <c r="A2124" i="33"/>
  <c r="A2125" i="33"/>
  <c r="A2126" i="33"/>
  <c r="A2127" i="33"/>
  <c r="A2128" i="33"/>
  <c r="A2129" i="33"/>
  <c r="A2130" i="33"/>
  <c r="A2131" i="33"/>
  <c r="A2132" i="33"/>
  <c r="A2133" i="33"/>
  <c r="A2134" i="33"/>
  <c r="A2135" i="33"/>
  <c r="A2136" i="33"/>
  <c r="A2137" i="33"/>
  <c r="A2138" i="33"/>
  <c r="A2139" i="33"/>
  <c r="A2140" i="33"/>
  <c r="A2141" i="33"/>
  <c r="A2142" i="33"/>
  <c r="A2143" i="33"/>
  <c r="A2144" i="33"/>
  <c r="A2145" i="33"/>
  <c r="A2146" i="33"/>
  <c r="A2147" i="33"/>
  <c r="A2148" i="33"/>
  <c r="A2149" i="33"/>
  <c r="A2150" i="33"/>
  <c r="A2151" i="33"/>
  <c r="A2152" i="33"/>
  <c r="A2153" i="33"/>
  <c r="A2154" i="33"/>
  <c r="A2155" i="33"/>
  <c r="A2156" i="33"/>
  <c r="A2157" i="33"/>
  <c r="A2158" i="33"/>
  <c r="A2159" i="33"/>
  <c r="A2160" i="33"/>
  <c r="A2161" i="33"/>
  <c r="A2162" i="33"/>
  <c r="A2163" i="33"/>
  <c r="A2164" i="33"/>
  <c r="A2165" i="33"/>
  <c r="A2166" i="33"/>
  <c r="A2167" i="33"/>
  <c r="A2168" i="33"/>
  <c r="A2169" i="33"/>
  <c r="A2170" i="33"/>
  <c r="A2171" i="33"/>
  <c r="A2172" i="33"/>
  <c r="A2173" i="33"/>
  <c r="A2174" i="33"/>
  <c r="A2175" i="33"/>
  <c r="A2176" i="33"/>
  <c r="A2177" i="33"/>
  <c r="A2178" i="33"/>
  <c r="A2179" i="33"/>
  <c r="A2180" i="33"/>
  <c r="A2181" i="33"/>
  <c r="A2182" i="33"/>
  <c r="A2183" i="33"/>
  <c r="A2184" i="33"/>
  <c r="A2185" i="33"/>
  <c r="A2186" i="33"/>
  <c r="A2187" i="33"/>
  <c r="A2188" i="33"/>
  <c r="A2189" i="33"/>
  <c r="A2190" i="33"/>
  <c r="A2191" i="33"/>
  <c r="A2192" i="33"/>
  <c r="A2193" i="33"/>
  <c r="A2194" i="33"/>
  <c r="A2195" i="33"/>
  <c r="A2196" i="33"/>
  <c r="A2197" i="33"/>
  <c r="A2198" i="33"/>
  <c r="A2199" i="33"/>
  <c r="A2200" i="33"/>
  <c r="A2201" i="33"/>
  <c r="A2202" i="33"/>
  <c r="A2203" i="33"/>
  <c r="A2204" i="33"/>
  <c r="A2205" i="33"/>
  <c r="A2206" i="33"/>
  <c r="A2207" i="33"/>
  <c r="A2208" i="33"/>
  <c r="A2209" i="33"/>
  <c r="A2210" i="33"/>
  <c r="A2211" i="33"/>
  <c r="A2212" i="33"/>
  <c r="A2213" i="33"/>
  <c r="A2214" i="33"/>
  <c r="A2215" i="33"/>
  <c r="A2216" i="33"/>
  <c r="A2217" i="33"/>
  <c r="A2218" i="33"/>
  <c r="A2219" i="33"/>
  <c r="A2220" i="33"/>
  <c r="A2221" i="33"/>
  <c r="A2222" i="33"/>
  <c r="A2223" i="33"/>
  <c r="A2224" i="33"/>
  <c r="A2225" i="33"/>
  <c r="A2226" i="33"/>
  <c r="A2227" i="33"/>
  <c r="A2228" i="33"/>
  <c r="A2229" i="33"/>
  <c r="A2230" i="33"/>
  <c r="A2231" i="33"/>
  <c r="A2232" i="33"/>
  <c r="A2233" i="33"/>
  <c r="A2234" i="33"/>
  <c r="A2235" i="33"/>
  <c r="A2236" i="33"/>
  <c r="A2237" i="33"/>
  <c r="A2238" i="33"/>
  <c r="A2239" i="33"/>
  <c r="A2240" i="33"/>
  <c r="A2241" i="33"/>
  <c r="A2242" i="33"/>
  <c r="A2243" i="33"/>
  <c r="A2244" i="33"/>
  <c r="A2245" i="33"/>
  <c r="A2246" i="33"/>
  <c r="A2247" i="33"/>
  <c r="A2248" i="33"/>
  <c r="A2249" i="33"/>
  <c r="A2250" i="33"/>
  <c r="A2251" i="33"/>
  <c r="A2252" i="33"/>
  <c r="A2253" i="33"/>
  <c r="A2254" i="33"/>
  <c r="A2255" i="33"/>
  <c r="A2256" i="33"/>
  <c r="A2257" i="33"/>
  <c r="A2258" i="33"/>
  <c r="A2259" i="33"/>
  <c r="A2260" i="33"/>
  <c r="A2261" i="33"/>
  <c r="A2262" i="33"/>
  <c r="A2263" i="33"/>
  <c r="A2264" i="33"/>
  <c r="A2265" i="33"/>
  <c r="A2266" i="33"/>
  <c r="A2267" i="33"/>
  <c r="A2268" i="33"/>
  <c r="A2269" i="33"/>
  <c r="A2270" i="33"/>
  <c r="A2271" i="33"/>
  <c r="A2272" i="33"/>
  <c r="A2273" i="33"/>
  <c r="A2274" i="33"/>
  <c r="A2275" i="33"/>
  <c r="A2276" i="33"/>
  <c r="A2277" i="33"/>
  <c r="A2278" i="33"/>
  <c r="A2279" i="33"/>
  <c r="A2280" i="33"/>
  <c r="A2281" i="33"/>
  <c r="A2282" i="33"/>
  <c r="A2283" i="33"/>
  <c r="A2284" i="33"/>
  <c r="A2285" i="33"/>
  <c r="A2286" i="33"/>
  <c r="A2287" i="33"/>
  <c r="A2288" i="33"/>
  <c r="A2289" i="33"/>
  <c r="A2290" i="33"/>
  <c r="A2291" i="33"/>
  <c r="A2292" i="33"/>
  <c r="A2293" i="33"/>
  <c r="A2294" i="33"/>
  <c r="A2295" i="33"/>
  <c r="A2296" i="33"/>
  <c r="A2297" i="33"/>
  <c r="A2298" i="33"/>
  <c r="A2299" i="33"/>
  <c r="A2300" i="33"/>
  <c r="A2301" i="33"/>
  <c r="A2302" i="33"/>
  <c r="A2303" i="33"/>
  <c r="A2304" i="33"/>
  <c r="A2305" i="33"/>
  <c r="A2306" i="33"/>
  <c r="A2307" i="33"/>
  <c r="A2308" i="33"/>
  <c r="A2309" i="33"/>
  <c r="A2310" i="33"/>
  <c r="A2311" i="33"/>
  <c r="A2312" i="33"/>
  <c r="A2313" i="33"/>
  <c r="A2314" i="33"/>
  <c r="A2315" i="33"/>
  <c r="A2316" i="33"/>
  <c r="A2317" i="33"/>
  <c r="A2318" i="33"/>
  <c r="A2319" i="33"/>
  <c r="A2320" i="33"/>
  <c r="A2321" i="33"/>
  <c r="A2322" i="33"/>
  <c r="A2323" i="33"/>
  <c r="A2324" i="33"/>
  <c r="A2325" i="33"/>
  <c r="A2326" i="33"/>
  <c r="A2327" i="33"/>
  <c r="A2328" i="33"/>
  <c r="A2329" i="33"/>
  <c r="A2330" i="33"/>
  <c r="A2331" i="33"/>
  <c r="A2332" i="33"/>
  <c r="A2333" i="33"/>
  <c r="A2334" i="33"/>
  <c r="A2335" i="33"/>
  <c r="A2336" i="33"/>
  <c r="A2337" i="33"/>
  <c r="A2338" i="33"/>
  <c r="A2339" i="33"/>
  <c r="A2340" i="33"/>
  <c r="A2341" i="33"/>
  <c r="A2342" i="33"/>
  <c r="A2343" i="33"/>
  <c r="A2344" i="33"/>
  <c r="A2345" i="33"/>
  <c r="A2346" i="33"/>
  <c r="A2347" i="33"/>
  <c r="A2348" i="33"/>
  <c r="A2349" i="33"/>
  <c r="A2350" i="33"/>
  <c r="A2351" i="33"/>
  <c r="A2352" i="33"/>
  <c r="A2353" i="33"/>
  <c r="A2354" i="33"/>
  <c r="A2355" i="33"/>
  <c r="A2356" i="33"/>
  <c r="A2357" i="33"/>
  <c r="A2358" i="33"/>
  <c r="A2359" i="33"/>
  <c r="A2360" i="33"/>
  <c r="A2361" i="33"/>
  <c r="A2362" i="33"/>
  <c r="A2363" i="33"/>
  <c r="A2364" i="33"/>
  <c r="A2365" i="33"/>
  <c r="A2366" i="33"/>
  <c r="A2367" i="33"/>
  <c r="A2368" i="33"/>
  <c r="A2369" i="33"/>
  <c r="A2370" i="33"/>
  <c r="A2371" i="33"/>
  <c r="A2372" i="33"/>
  <c r="A2373" i="33"/>
  <c r="A2374" i="33"/>
  <c r="A2375" i="33"/>
  <c r="A2376" i="33"/>
  <c r="A2377" i="33"/>
  <c r="A2378" i="33"/>
  <c r="A2379" i="33"/>
  <c r="A2380" i="33"/>
  <c r="A2381" i="33"/>
  <c r="A2382" i="33"/>
  <c r="A2383" i="33"/>
  <c r="A2384" i="33"/>
  <c r="A2385" i="33"/>
  <c r="A2386" i="33"/>
  <c r="A2387" i="33"/>
  <c r="A2388" i="33"/>
  <c r="A2389" i="33"/>
  <c r="A2390" i="33"/>
  <c r="A2391" i="33"/>
  <c r="A2392" i="33"/>
  <c r="A2393" i="33"/>
  <c r="A2394" i="33"/>
  <c r="A2395" i="33"/>
  <c r="A2396" i="33"/>
  <c r="A2397" i="33"/>
  <c r="A2398" i="33"/>
  <c r="A2399" i="33"/>
  <c r="A2400" i="33"/>
  <c r="A2401" i="33"/>
  <c r="A2402" i="33"/>
  <c r="A2403" i="33"/>
  <c r="A2404" i="33"/>
  <c r="A2405" i="33"/>
  <c r="A2406" i="33"/>
  <c r="A2407" i="33"/>
  <c r="A2408" i="33"/>
  <c r="A2409" i="33"/>
  <c r="A2410" i="33"/>
  <c r="A2411" i="33"/>
  <c r="A2412" i="33"/>
  <c r="A2413" i="33"/>
  <c r="A2414" i="33"/>
  <c r="A2415" i="33"/>
  <c r="A2416" i="33"/>
  <c r="A2417" i="33"/>
  <c r="A2418" i="33"/>
  <c r="A2419" i="33"/>
  <c r="A2420" i="33"/>
  <c r="A2421" i="33"/>
  <c r="A2422" i="33"/>
  <c r="A2423" i="33"/>
  <c r="A2424" i="33"/>
  <c r="A2425" i="33"/>
  <c r="A2426" i="33"/>
  <c r="A2427" i="33"/>
  <c r="A2428" i="33"/>
  <c r="A2429" i="33"/>
  <c r="A2430" i="33"/>
  <c r="A2431" i="33"/>
  <c r="A2432" i="33"/>
  <c r="A2433" i="33"/>
  <c r="A2434" i="33"/>
  <c r="A2435" i="33"/>
  <c r="A2436" i="33"/>
  <c r="A2437" i="33"/>
  <c r="A2438" i="33"/>
  <c r="A2439" i="33"/>
  <c r="A2440" i="33"/>
  <c r="A2441" i="33"/>
  <c r="A2442" i="33"/>
  <c r="A2443" i="33"/>
  <c r="A2444" i="33"/>
  <c r="A2445" i="33"/>
  <c r="A2446" i="33"/>
  <c r="A2447" i="33"/>
  <c r="A2448" i="33"/>
  <c r="A2449" i="33"/>
  <c r="A2450" i="33"/>
  <c r="A2451" i="33"/>
  <c r="A2452" i="33"/>
  <c r="A2453" i="33"/>
  <c r="A2454" i="33"/>
  <c r="A2455" i="33"/>
  <c r="A2456" i="33"/>
  <c r="A2457" i="33"/>
  <c r="A2458" i="33"/>
  <c r="A2459" i="33"/>
  <c r="A2460" i="33"/>
  <c r="A2461" i="33"/>
  <c r="A2462" i="33"/>
  <c r="A2463" i="33"/>
  <c r="A2464" i="33"/>
  <c r="A2465" i="33"/>
  <c r="A2466" i="33"/>
  <c r="A2467" i="33"/>
  <c r="A2468" i="33"/>
  <c r="A2469" i="33"/>
  <c r="A2470" i="33"/>
  <c r="A2471" i="33"/>
  <c r="A2472" i="33"/>
  <c r="A2473" i="33"/>
  <c r="A2474" i="33"/>
  <c r="A2475" i="33"/>
  <c r="A2476" i="33"/>
  <c r="A2477" i="33"/>
  <c r="A2478" i="33"/>
  <c r="A2479" i="33"/>
  <c r="A2480" i="33"/>
  <c r="A2481" i="33"/>
  <c r="A2482" i="33"/>
  <c r="A2483" i="33"/>
  <c r="A2484" i="33"/>
  <c r="A2485" i="33"/>
  <c r="A2486" i="33"/>
  <c r="A2487" i="33"/>
  <c r="A2488" i="33"/>
  <c r="A2489" i="33"/>
  <c r="A2490" i="33"/>
  <c r="A2491" i="33"/>
  <c r="A2492" i="33"/>
  <c r="A2493" i="33"/>
  <c r="A2494" i="33"/>
  <c r="A2495" i="33"/>
  <c r="A2496" i="33"/>
  <c r="A2497" i="33"/>
  <c r="A2498" i="33"/>
  <c r="A2499" i="33"/>
  <c r="A2500" i="33"/>
  <c r="A2501" i="33"/>
  <c r="A2502" i="33"/>
  <c r="A2503" i="33"/>
  <c r="A2504" i="33"/>
  <c r="A2505" i="33"/>
  <c r="A2506" i="33"/>
  <c r="A2507" i="33"/>
  <c r="A2508" i="33"/>
  <c r="A2509" i="33"/>
  <c r="A2510" i="33"/>
  <c r="A2511" i="33"/>
  <c r="A2512" i="33"/>
  <c r="A2513" i="33"/>
  <c r="A2514" i="33"/>
  <c r="A2515" i="33"/>
  <c r="A2516" i="33"/>
  <c r="A2517" i="33"/>
  <c r="A2518" i="33"/>
  <c r="A2519" i="33"/>
  <c r="A2520" i="33"/>
  <c r="A2521" i="33"/>
  <c r="A2522" i="33"/>
  <c r="A2523" i="33"/>
  <c r="A2524" i="33"/>
  <c r="A2525" i="33"/>
  <c r="A2526" i="33"/>
  <c r="A2527" i="33"/>
  <c r="A2528" i="33"/>
  <c r="A2529" i="33"/>
  <c r="A2530" i="33"/>
  <c r="A2531" i="33"/>
  <c r="A2532" i="33"/>
  <c r="A2533" i="33"/>
  <c r="A2534" i="33"/>
  <c r="A2535" i="33"/>
  <c r="A2536" i="33"/>
  <c r="A2537" i="33"/>
  <c r="A2538" i="33"/>
  <c r="A2539" i="33"/>
  <c r="A2540" i="33"/>
  <c r="A2541" i="33"/>
  <c r="A2542" i="33"/>
  <c r="A2543" i="33"/>
  <c r="A2544" i="33"/>
  <c r="A2545" i="33"/>
  <c r="A2546" i="33"/>
  <c r="A2547" i="33"/>
  <c r="A2548" i="33"/>
  <c r="A2549" i="33"/>
  <c r="A2550" i="33"/>
  <c r="A2551" i="33"/>
  <c r="A2552" i="33"/>
  <c r="A2553" i="33"/>
  <c r="A2554" i="33"/>
  <c r="A2555" i="33"/>
  <c r="A2556" i="33"/>
  <c r="A2557" i="33"/>
  <c r="A2558" i="33"/>
  <c r="A2559" i="33"/>
  <c r="A2560" i="33"/>
  <c r="A2561" i="33"/>
  <c r="A2562" i="33"/>
  <c r="A2563" i="33"/>
  <c r="A2564" i="33"/>
  <c r="A2565" i="33"/>
  <c r="A2566" i="33"/>
  <c r="A2567" i="33"/>
  <c r="A2568" i="33"/>
  <c r="A2569" i="33"/>
  <c r="A2570" i="33"/>
  <c r="A2571" i="33"/>
  <c r="A2572" i="33"/>
  <c r="A2573" i="33"/>
  <c r="A2574" i="33"/>
  <c r="A2575" i="33"/>
  <c r="A2576" i="33"/>
  <c r="A2577" i="33"/>
  <c r="A2578" i="33"/>
  <c r="A2579" i="33"/>
  <c r="A2580" i="33"/>
  <c r="A2581" i="33"/>
  <c r="A2582" i="33"/>
  <c r="A2583" i="33"/>
  <c r="A2584" i="33"/>
  <c r="A2585" i="33"/>
  <c r="A2586" i="33"/>
  <c r="A2587" i="33"/>
  <c r="A2588" i="33"/>
  <c r="A2589" i="33"/>
  <c r="A2590" i="33"/>
  <c r="A2591" i="33"/>
  <c r="A2592" i="33"/>
  <c r="A2593" i="33"/>
  <c r="A2594" i="33"/>
  <c r="A2595" i="33"/>
  <c r="A2596" i="33"/>
  <c r="A2597" i="33"/>
  <c r="A2598" i="33"/>
  <c r="A2599" i="33"/>
  <c r="A2600" i="33"/>
  <c r="A2601" i="33"/>
  <c r="A2602" i="33"/>
  <c r="A2603" i="33"/>
  <c r="A2604" i="33"/>
  <c r="A2605" i="33"/>
  <c r="A2606" i="33"/>
  <c r="A2607" i="33"/>
  <c r="A2608" i="33"/>
  <c r="A2609" i="33"/>
  <c r="A2610" i="33"/>
  <c r="A2611" i="33"/>
  <c r="A2612" i="33"/>
  <c r="A2613" i="33"/>
  <c r="A2614" i="33"/>
  <c r="A2615" i="33"/>
  <c r="A2616" i="33"/>
  <c r="A2617" i="33"/>
  <c r="A2618" i="33"/>
  <c r="A2619" i="33"/>
  <c r="A2620" i="33"/>
  <c r="A2621" i="33"/>
  <c r="A2622" i="33"/>
  <c r="A2623" i="33"/>
  <c r="A2624" i="33"/>
  <c r="A2625" i="33"/>
  <c r="A2626" i="33"/>
  <c r="A2627" i="33"/>
  <c r="A2628" i="33"/>
  <c r="A2629" i="33"/>
  <c r="A2630" i="33"/>
  <c r="A2631" i="33"/>
  <c r="A1" i="33"/>
  <c r="L7" i="34" l="1"/>
  <c r="I6" i="34"/>
  <c r="F6" i="34"/>
  <c r="L6" i="34"/>
  <c r="I7" i="34"/>
  <c r="K6" i="34"/>
  <c r="H6" i="34"/>
  <c r="J6" i="34"/>
  <c r="G6" i="34"/>
  <c r="E6" i="34"/>
  <c r="E13" i="34"/>
  <c r="B7" i="34"/>
  <c r="B6" i="34"/>
  <c r="E21" i="34"/>
  <c r="E7" i="34"/>
  <c r="D6" i="34"/>
  <c r="C6" i="34"/>
  <c r="B313" i="30"/>
  <c r="F313" i="30"/>
  <c r="E314" i="30"/>
  <c r="D315" i="30"/>
  <c r="C316" i="30"/>
  <c r="B317" i="30"/>
  <c r="F317" i="30"/>
  <c r="E318" i="30"/>
  <c r="D319" i="30"/>
  <c r="B322" i="30"/>
  <c r="B314" i="30"/>
  <c r="F314" i="30"/>
  <c r="D316" i="30"/>
  <c r="B318" i="30"/>
  <c r="E319" i="30"/>
  <c r="C314" i="30"/>
  <c r="F315" i="30"/>
  <c r="C318" i="30"/>
  <c r="F319" i="30"/>
  <c r="D314" i="30"/>
  <c r="B316" i="30"/>
  <c r="E317" i="30"/>
  <c r="D318" i="30"/>
  <c r="C313" i="30"/>
  <c r="E315" i="30"/>
  <c r="C317" i="30"/>
  <c r="F318" i="30"/>
  <c r="D313" i="30"/>
  <c r="B315" i="30"/>
  <c r="E316" i="30"/>
  <c r="D317" i="30"/>
  <c r="B319" i="30"/>
  <c r="E313" i="30"/>
  <c r="C315" i="30"/>
  <c r="F316" i="30"/>
  <c r="C319" i="30"/>
  <c r="B21" i="34"/>
  <c r="B17" i="34"/>
  <c r="B13" i="34"/>
  <c r="B16" i="34"/>
  <c r="C13" i="34"/>
  <c r="B15" i="34"/>
  <c r="B14" i="34"/>
  <c r="B20" i="34"/>
  <c r="B19" i="34"/>
  <c r="B18" i="34"/>
  <c r="F7" i="34"/>
  <c r="G7" i="34"/>
  <c r="K7" i="34"/>
  <c r="J7" i="34"/>
  <c r="H7" i="34"/>
  <c r="C14" i="34"/>
  <c r="C7" i="34"/>
  <c r="D7" i="34"/>
  <c r="H8" i="34"/>
  <c r="C8" i="34"/>
  <c r="F15" i="34"/>
  <c r="G13" i="34"/>
  <c r="G15" i="34"/>
  <c r="I16" i="34"/>
  <c r="L16" i="34"/>
  <c r="J16" i="34"/>
  <c r="K16" i="34"/>
  <c r="L21" i="34"/>
  <c r="L17" i="34"/>
  <c r="L13" i="34"/>
  <c r="K18" i="34"/>
  <c r="K14" i="34"/>
  <c r="J19" i="34"/>
  <c r="J15" i="34"/>
  <c r="I20" i="34"/>
  <c r="F21" i="34"/>
  <c r="F17" i="34"/>
  <c r="F13" i="34"/>
  <c r="K17" i="34"/>
  <c r="J18" i="34"/>
  <c r="I19" i="34"/>
  <c r="F16" i="34"/>
  <c r="L19" i="34"/>
  <c r="K20" i="34"/>
  <c r="J21" i="34"/>
  <c r="J13" i="34"/>
  <c r="I14" i="34"/>
  <c r="L18" i="34"/>
  <c r="L14" i="34"/>
  <c r="K19" i="34"/>
  <c r="K15" i="34"/>
  <c r="J20" i="34"/>
  <c r="I21" i="34"/>
  <c r="I17" i="34"/>
  <c r="I13" i="34"/>
  <c r="F18" i="34"/>
  <c r="F14" i="34"/>
  <c r="L20" i="34"/>
  <c r="K21" i="34"/>
  <c r="K13" i="34"/>
  <c r="J14" i="34"/>
  <c r="I15" i="34"/>
  <c r="F20" i="34"/>
  <c r="D18" i="34"/>
  <c r="L15" i="34"/>
  <c r="J17" i="34"/>
  <c r="I18" i="34"/>
  <c r="F19" i="34"/>
  <c r="C16" i="34"/>
  <c r="C18" i="34"/>
  <c r="C19" i="34"/>
  <c r="C21" i="34"/>
  <c r="C17" i="34"/>
  <c r="C20" i="34"/>
  <c r="C15" i="34"/>
  <c r="B327" i="30"/>
  <c r="D329" i="30"/>
  <c r="C330" i="30"/>
  <c r="B331" i="30"/>
  <c r="D333" i="30"/>
  <c r="C334" i="30"/>
  <c r="D330" i="30"/>
  <c r="C327" i="30"/>
  <c r="B328" i="30"/>
  <c r="C331" i="30"/>
  <c r="D334" i="30"/>
  <c r="B337" i="30"/>
  <c r="D327" i="30"/>
  <c r="C328" i="30"/>
  <c r="B329" i="30"/>
  <c r="D331" i="30"/>
  <c r="C332" i="30"/>
  <c r="B333" i="30"/>
  <c r="B332" i="30"/>
  <c r="D328" i="30"/>
  <c r="C329" i="30"/>
  <c r="B330" i="30"/>
  <c r="D332" i="30"/>
  <c r="C333" i="30"/>
  <c r="B334" i="30"/>
  <c r="G21" i="34"/>
  <c r="G17" i="34"/>
  <c r="G16" i="34"/>
  <c r="G19" i="34"/>
  <c r="G18" i="34"/>
  <c r="G14" i="34"/>
  <c r="G20" i="34"/>
  <c r="D19" i="34"/>
  <c r="B8" i="34"/>
  <c r="D14" i="34"/>
  <c r="D17" i="34"/>
  <c r="D21" i="34"/>
  <c r="D16" i="34"/>
  <c r="D20" i="34"/>
  <c r="D15" i="34"/>
  <c r="B24" i="34"/>
  <c r="D13" i="34"/>
  <c r="H20" i="34"/>
  <c r="E16" i="34"/>
  <c r="E14" i="34"/>
  <c r="L8" i="34"/>
  <c r="G8" i="34"/>
  <c r="K8" i="34"/>
  <c r="I8" i="34"/>
  <c r="F8" i="34"/>
  <c r="J8" i="34"/>
  <c r="E17" i="34"/>
  <c r="E19" i="34"/>
  <c r="E15" i="34"/>
  <c r="E20" i="34"/>
  <c r="H15" i="34"/>
  <c r="H17" i="34"/>
  <c r="H14" i="34"/>
  <c r="H16" i="34"/>
  <c r="H13" i="34"/>
  <c r="E18" i="34"/>
  <c r="D8" i="34"/>
  <c r="H21" i="34"/>
  <c r="H18" i="34"/>
  <c r="H19" i="34"/>
  <c r="E8" i="34"/>
  <c r="D320" i="30" l="1"/>
  <c r="C320" i="30"/>
  <c r="F320" i="30"/>
  <c r="E320" i="30"/>
  <c r="B320" i="30"/>
  <c r="K9" i="34"/>
  <c r="B9" i="34"/>
  <c r="C9" i="34"/>
  <c r="F9" i="34"/>
  <c r="E9" i="34"/>
  <c r="L9" i="34"/>
  <c r="G9" i="34"/>
  <c r="D9" i="34"/>
  <c r="H9" i="34"/>
  <c r="I9" i="34"/>
  <c r="J9" i="34"/>
  <c r="C335" i="30"/>
  <c r="D335" i="30"/>
  <c r="B335" i="30"/>
  <c r="K22" i="34"/>
  <c r="I22" i="34"/>
  <c r="E22" i="34"/>
  <c r="F22" i="34"/>
  <c r="H22" i="34"/>
  <c r="C22" i="34"/>
  <c r="G22" i="34"/>
  <c r="D22" i="34"/>
  <c r="J22" i="34"/>
  <c r="L22" i="34"/>
  <c r="B22" i="34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s://portailspid.horsprod.siv.sncf.fr/mediationDemandes/client/public"/>
  </connection>
</connections>
</file>

<file path=xl/sharedStrings.xml><?xml version="1.0" encoding="utf-8"?>
<sst xmlns="http://schemas.openxmlformats.org/spreadsheetml/2006/main" count="2245" uniqueCount="601">
  <si>
    <t>TRANSVERSE</t>
  </si>
  <si>
    <t>MUTUALISE</t>
  </si>
  <si>
    <t>VOYAGEURS</t>
  </si>
  <si>
    <t>ERP-BI</t>
  </si>
  <si>
    <t>ESP</t>
  </si>
  <si>
    <t>Qualifiée</t>
  </si>
  <si>
    <t>En Attente</t>
  </si>
  <si>
    <t>FA EXP</t>
  </si>
  <si>
    <t>Total général</t>
  </si>
  <si>
    <t>Samuel Vicat (TRANSVERSE)</t>
  </si>
  <si>
    <t>Prats Denis (TRANSVERSE)</t>
  </si>
  <si>
    <t>Osias Samson (RH-CO-WEB)</t>
  </si>
  <si>
    <t>En cours</t>
  </si>
  <si>
    <t>Tallet François (TRANSVERSE)</t>
  </si>
  <si>
    <t>Rossa Fabien (MAT-FRET-TRACTION)</t>
  </si>
  <si>
    <t>Franck Gobet (ESP)</t>
  </si>
  <si>
    <t>Retard</t>
  </si>
  <si>
    <t>Total</t>
  </si>
  <si>
    <t>Réalisé par L.Fontaine et A.Ponche</t>
  </si>
  <si>
    <t>SNCF RESEAU</t>
  </si>
  <si>
    <t>De Biase Jonathan (TRANSVERSE)</t>
  </si>
  <si>
    <t>Prelewicz Jerome (ERP-BI)</t>
  </si>
  <si>
    <t>Choury Samuel (MAT-FRET-TRACTION)</t>
  </si>
  <si>
    <t>Machtalay Marouane (MAT-FRET-TRACTION)</t>
  </si>
  <si>
    <t>Lamoine Pierre (MAT-FRET-TRACTION)</t>
  </si>
  <si>
    <t>Rémy Demangeot (RH-CO-WEB)</t>
  </si>
  <si>
    <t>Mat-Fret</t>
  </si>
  <si>
    <t>Mutualisé</t>
  </si>
  <si>
    <t>Sncf Reseau</t>
  </si>
  <si>
    <t>Transverse</t>
  </si>
  <si>
    <t>Voyageurs</t>
  </si>
  <si>
    <t>Rh-Co Web</t>
  </si>
  <si>
    <t>Gestion Flux</t>
  </si>
  <si>
    <t>VSC</t>
  </si>
  <si>
    <t>A qualifier</t>
  </si>
  <si>
    <t>Urgents</t>
  </si>
  <si>
    <t>Attente</t>
  </si>
  <si>
    <t>A faire</t>
  </si>
  <si>
    <t>Réalisées</t>
  </si>
  <si>
    <t>HiddenCol</t>
  </si>
  <si>
    <t>Outil</t>
  </si>
  <si>
    <t>Urgence</t>
  </si>
  <si>
    <t>Niveau</t>
  </si>
  <si>
    <t>CRQ#</t>
  </si>
  <si>
    <t>Status</t>
  </si>
  <si>
    <t>Pas avant</t>
  </si>
  <si>
    <t>Pas après</t>
  </si>
  <si>
    <t>Date Max</t>
  </si>
  <si>
    <t>Réalisateur</t>
  </si>
  <si>
    <t>Appli</t>
  </si>
  <si>
    <t>Description</t>
  </si>
  <si>
    <t>Support</t>
  </si>
  <si>
    <t>Standard</t>
  </si>
  <si>
    <t>Ould Brahim Thierry (SNCF RESEAU)</t>
  </si>
  <si>
    <t>REFONTE INTRANET SNC</t>
  </si>
  <si>
    <t>RI 7.0 hors prod : intervention sur des comptes itms dont le mot de pass est trop faible</t>
  </si>
  <si>
    <t>Suivi</t>
  </si>
  <si>
    <t>Alessi Thomas (SNCF RESEAU)</t>
  </si>
  <si>
    <t>ISI AIP-SYS</t>
  </si>
  <si>
    <t>GODEC {INT-17918} ISI-AIP SPOT Demande d'accès à vsphere pour arrêt/relance de VMs</t>
  </si>
  <si>
    <t>CRQ</t>
  </si>
  <si>
    <t>N3</t>
  </si>
  <si>
    <t>LS_ADMINISTRATION_SY</t>
  </si>
  <si>
    <t>ajout de groupes dans ad de recette - EXP-CDS SP MUTUALISE</t>
  </si>
  <si>
    <t>N4</t>
  </si>
  <si>
    <t>TECHNO</t>
  </si>
  <si>
    <t>LS TEC-INFRASTRUCTUR</t>
  </si>
  <si>
    <t>Autre{FA#1834} UYBBMUT01 FS saturé /export/xibb/oracle_product</t>
  </si>
  <si>
    <t>Jérémie Peltier (TECHNO)</t>
  </si>
  <si>
    <t>MOBILPLUS</t>
  </si>
  <si>
    <t>MOBILPLUS{FA#942} Espace disque partition /sncf 80 % used</t>
  </si>
  <si>
    <t>GODEC {OT-1066} OTARIE OTARIE Fourniture des comptes d'accès serveurs IIS MOE et MOA</t>
  </si>
  <si>
    <t>IDAP</t>
  </si>
  <si>
    <t>IDAP{FA#1604} 0001604 : IDAP - Augmentation File System</t>
  </si>
  <si>
    <t>Jonathan De Biase (TRANSVERSE)</t>
  </si>
  <si>
    <t>LS INET PKI ENTREPRI</t>
  </si>
  <si>
    <t>LS INET PKI ENTREPRISE{FA#2643} Mise en place d'une rotation des logs sur XITLMWBIF2R</t>
  </si>
  <si>
    <t>Arkadi Allakhverdyan (VOYAGEURS)</t>
  </si>
  <si>
    <t>ARS</t>
  </si>
  <si>
    <t>Demande de dump de production et rechargement sur la recette. -BASE DE DONNEES LIVRAISON MCO DEMA...</t>
  </si>
  <si>
    <t>INC</t>
  </si>
  <si>
    <t>Jean-christophe Casanova (TRANSVERSE)</t>
  </si>
  <si>
    <t>ARW demande Demande d’habilitation Hors Ressources Métiers</t>
  </si>
  <si>
    <t>Chavas Patrick (SNCF RESEAU)</t>
  </si>
  <si>
    <t>Decoupage de la demande maia : 144391 partie Systeme Unix File Descriptor</t>
  </si>
  <si>
    <t xml:space="preserve">GODEC {INT-17973} ISI-AIP SPOT MOA x70ertbied5 Demande de snapshot </t>
  </si>
  <si>
    <t>N2</t>
  </si>
  <si>
    <t>A/R du nœud Primaire du cluster système du BROKER et tests de bascule</t>
  </si>
  <si>
    <t>Geoffroy Baechle (TRANSVERSE)</t>
  </si>
  <si>
    <t>DNS demandeDNS Nationaux – Changement Modification DNS APP-PORTAL</t>
  </si>
  <si>
    <t>Qualification</t>
  </si>
  <si>
    <t>ORME</t>
  </si>
  <si>
    <t>Urgent</t>
  </si>
  <si>
    <t>Bouihat Brahim (ERP-BI)</t>
  </si>
  <si>
    <t>ERP DEC - COPERNIC</t>
  </si>
  <si>
    <t>(VMWARE HPROD LILLE) demande de lun</t>
  </si>
  <si>
    <t>Demangeot Rémy (RH-CO-WEB)</t>
  </si>
  <si>
    <t>HELIOS</t>
  </si>
  <si>
    <t>ERP - 0 - COMMUN</t>
  </si>
  <si>
    <t>GESTION DES DEMANDES</t>
  </si>
  <si>
    <t>IDAS SID V2</t>
  </si>
  <si>
    <t>Problème de lancement de lot SSIS en production</t>
  </si>
  <si>
    <t>PAGINE</t>
  </si>
  <si>
    <t>X64LMWBIOT2 PAGINE</t>
  </si>
  <si>
    <t>PANDORE</t>
  </si>
  <si>
    <t>PANDORE - DG Broker et autres configurations</t>
  </si>
  <si>
    <t>Demande d'ajout de disque uemrbdp01</t>
  </si>
  <si>
    <t>OPENAM INTEG - uopejvi01/uopejvi02 - Purge des logs Jboss</t>
  </si>
  <si>
    <t>NER</t>
  </si>
  <si>
    <t>NER PROD : Redressement de pdf dans le répertoire de consultation des pièces jointes (ER)</t>
  </si>
  <si>
    <t>Benoit Oudart (MAT-FRET-TRACTION)</t>
  </si>
  <si>
    <t>OCTOPUS PROD Arret relance du serveur S64LMWBIFEO</t>
  </si>
  <si>
    <t>François Tallet (TRANSVERSE)</t>
  </si>
  <si>
    <t>SAS - Modification - Utilisateur - CDS concerné :Production Train</t>
  </si>
  <si>
    <t>MAT-FRET-TRACTION</t>
  </si>
  <si>
    <t>CYPRES</t>
  </si>
  <si>
    <t>CYPRES - Octroi de droits sur répertoire</t>
  </si>
  <si>
    <t>AJOUT DNS réseau POLARIS - EXP-CDS SP MUTUALISE</t>
  </si>
  <si>
    <t>PUMA</t>
  </si>
  <si>
    <t>PPRD OSMOSE Rafraîchissement complet de la Staging OSMOSE</t>
  </si>
  <si>
    <t>GODEC {INT-17989} ISI-AIP DUMP de prod sur koala.moa4</t>
  </si>
  <si>
    <t>Suppression d'acces aux base de données Oracle</t>
  </si>
  <si>
    <t>Fontes Eric (ERP-BI)</t>
  </si>
  <si>
    <t>ERP DEC</t>
  </si>
  <si>
    <t>RALF PROD : Accès aux dossiers GALILEI</t>
  </si>
  <si>
    <t>Ramzi Merzouga (SNCF RESEAU)</t>
  </si>
  <si>
    <t>BREHAT</t>
  </si>
  <si>
    <t>INFOCENTRE BREHAT{FA#1999} LOGROTATExivertbid69:Oracle:BIC/produits/admin/CR_ORACLE</t>
  </si>
  <si>
    <t>LES HALLES</t>
  </si>
  <si>
    <t>[LES HALLES]{FA#2340} [ulhabdd11] LOG ROTATE ORACLE]</t>
  </si>
  <si>
    <t>INET DNS INTRANET</t>
  </si>
  <si>
    <t>DNS demande DNS Nationaux - Changement</t>
  </si>
  <si>
    <t>LIBRE SERVICE RH ajout d'espace disque</t>
  </si>
  <si>
    <t>RH-CO-WEB</t>
  </si>
  <si>
    <t>NADON</t>
  </si>
  <si>
    <t xml:space="preserve">NADON PRODUCTION Mise en place d'un partage sur le server NADON de production : X64lmwbijxp </t>
  </si>
  <si>
    <t>INET ESPACE COMMUNAU</t>
  </si>
  <si>
    <t>otrs-usi.sncf.fr Test de restauration de la base de données</t>
  </si>
  <si>
    <t>ORME Production - Demande de réactivation des remontées d’alarmes</t>
  </si>
  <si>
    <t>Aubry Cédric (TRANSVERSE)</t>
  </si>
  <si>
    <t>LS INFRASTRUCTURE DE</t>
  </si>
  <si>
    <t>GRIFFE : changement mode d'affichage DQTI60</t>
  </si>
  <si>
    <t>MAJ des users du groupement HELIOS</t>
  </si>
  <si>
    <t>SAS - Creation - Utilisateur - CDS concerné : GESTION</t>
  </si>
  <si>
    <t>ERP - LI</t>
  </si>
  <si>
    <t>PLI-PLANIF - Relance cycle de planification PLI_Pc_OM_KITS</t>
  </si>
  <si>
    <t>GESTION DES FLUX</t>
  </si>
  <si>
    <t>ERP - GEREMI</t>
  </si>
  <si>
    <t>Malod Pierre Emmanuel (SNCF RESEAU)</t>
  </si>
  <si>
    <t>GODEC {PT-6117} SPOT SPOT: décommissionnement de 21 VM sur les 2 clusters ex 2IL Ermont</t>
  </si>
  <si>
    <t>GU MED</t>
  </si>
  <si>
    <t>passage de script d'extraction de données sur l'environnement de production</t>
  </si>
  <si>
    <t>Réalisée</t>
  </si>
  <si>
    <t>TRESO ENCAISSEMENT P</t>
  </si>
  <si>
    <t>KTP alertes STD_ALL_CPU_CRIT entre 3h et 3h40</t>
  </si>
  <si>
    <t>Support POF Environnement RLTC1 toujours inexploitable</t>
  </si>
  <si>
    <t>DOP R0 UALCBDR01Ajouts LUNS suite INC000001001697</t>
  </si>
  <si>
    <t>PortailPRESTO OFFRE PROD Création comptes TIA U1</t>
  </si>
  <si>
    <t>IHM TELETRANSMISSION</t>
  </si>
  <si>
    <t>IHM TELETRANSMISSION SIVE PRODUCTION - Augmentation et création FS</t>
  </si>
  <si>
    <t>IHM TELETRANSMISSION SIVE INTEGRATION - Augmentation et création FS</t>
  </si>
  <si>
    <t>IHM TELETRANSMISSION SIVE RECETTE - Augmentation et création FS</t>
  </si>
  <si>
    <t>2t VCPU sur VM S64LMWBIHG8 X64LMWBIHDG X64LMWBIHDF - EXP-CDS SP MUTUALISE</t>
  </si>
  <si>
    <t>EASY GROUP REC démantèlement serveur</t>
  </si>
  <si>
    <t>Augmentation Disque SAN sur S64LMWBIHGA - EXP-CDS SP MUTUALISE</t>
  </si>
  <si>
    <t>Création de partitions sur WYBDCSOP01 - EXP-CDS SP MUTUALISE</t>
  </si>
  <si>
    <t>Augmentation Disque SAN sur S64LMWBIHGB - EXP-CDS SP MUTUALISE</t>
  </si>
  <si>
    <t>N5</t>
  </si>
  <si>
    <t>DOP I4 HYDRA BIDP004 non référencée dans le tnsnames.ora</t>
  </si>
  <si>
    <t>ACCES_PLUS_ICARE</t>
  </si>
  <si>
    <t>ICARE V3.5 REC Création groupe AD de Recette en ecriture pour acces aux logs serveurs applicatif et BDD</t>
  </si>
  <si>
    <t>Patrice Martin (MAT-FRET-TRACTION)</t>
  </si>
  <si>
    <t>NRP</t>
  </si>
  <si>
    <t>NRP{FA#1975} NRP - Alarmes Tivoli faux positifs</t>
  </si>
  <si>
    <t>BACKOFFICE FACTURATI</t>
  </si>
  <si>
    <t>BACKOFFICE FACTURATION{FA#1899} Modification de consignes</t>
  </si>
  <si>
    <t>INFOCENTRE PANDA</t>
  </si>
  <si>
    <t>INFOCENTRE PANDA{FA#1987} LOG ROTATE Mise en place d'une purge des logs (logretate)</t>
  </si>
  <si>
    <t>Sebastien Bertholat (TRANSVERSE)</t>
  </si>
  <si>
    <t>OPENAM</t>
  </si>
  <si>
    <t>OPENAM{FA#2354} OPENAM - uopejvp02 OPE_NPS_OPE_DISK_Jbo_server_C1</t>
  </si>
  <si>
    <t>REFONTE INTRANET SNCF{FA#2371} Mise en place backup générique</t>
  </si>
  <si>
    <t>REFONTE INTRANET SNCF{FA#2180} REFONTE INTRANET SNCF - x64lmwbijy8 - Base de donné HS</t>
  </si>
  <si>
    <t>ISI AIP-SYS{FA#2058} LOGROTATE : /produits/admin/CR_ORACLE</t>
  </si>
  <si>
    <t>Patrick Chavas (SNCF RESEAU)</t>
  </si>
  <si>
    <t>ISI AIP-SYS{FA#2025} LOG ROTATE Mise en place d'une purge des logs (logretate)</t>
  </si>
  <si>
    <t>LS FLUXBOX</t>
  </si>
  <si>
    <t>LS FLUXBOX{FA#1489} Mise à jour procédure GCSPS01 - FLUXBOX</t>
  </si>
  <si>
    <t>INFOCENTRE PANDA{FA#2071} mettre à jour les paramètres du diskgroup</t>
  </si>
  <si>
    <t>INFOCENTRE RNAS</t>
  </si>
  <si>
    <t>INFOCENTRE RNAS{FA#1994} Suite des actions</t>
  </si>
  <si>
    <t>CANALTRAIN</t>
  </si>
  <si>
    <t>CANALTRAIN{FA#2420} Logs websphere localisés sur /moteurs</t>
  </si>
  <si>
    <t>REFONTE INTRANET SNCF{FA#2196} REFONTE INTRANET SNCF - sitlmwbig1o - rétention backup</t>
  </si>
  <si>
    <t>Yassine Jabrane (RH-CO-WEB)</t>
  </si>
  <si>
    <t>MDM SIRH</t>
  </si>
  <si>
    <t>MDM SIRH{FA#1830} Modification environnement utilisateur oracle</t>
  </si>
  <si>
    <t>SPOT</t>
  </si>
  <si>
    <t>SPOT{FA#2549} Problème init.ora sur SPOTIMP (hors prod)</t>
  </si>
  <si>
    <t>PSCS</t>
  </si>
  <si>
    <t>PSCS{FA#349} PSCS rotation de logs oracle sous /moteurs</t>
  </si>
  <si>
    <t>Samuel Choury (MAT-FRET-TRACTION)</t>
  </si>
  <si>
    <t>LS SPID{FA#2432} Plan de Prod LES HALLES QUALIF Purge logs</t>
  </si>
  <si>
    <t>DNS demandeDNS Nationaux – Changement PJUY12771</t>
  </si>
  <si>
    <t>DNS demandeDNS Nationaux – Changement Modification DNS SOCA</t>
  </si>
  <si>
    <t>création nouveaux comptes accès Bastions Unix - EXP-CDS SP MUTUALISE</t>
  </si>
  <si>
    <t>DIGITAL REGIONS</t>
  </si>
  <si>
    <t>AD COMMUN\DSITX_DIGITAL_REGIONS_Integrateurs_GG Ajout compte ADM PAPO01841_ADM</t>
  </si>
  <si>
    <t>Demande d'ajout de disque u000bdp08</t>
  </si>
  <si>
    <t>Traens Emeline (ERP-BI)</t>
  </si>
  <si>
    <t>ERP - VVIFI2</t>
  </si>
  <si>
    <t>Demande d'exécution du traitement S1_PCINTE504 Demie Interface PIRGE NG</t>
  </si>
  <si>
    <t>Sanel Alkadic (ESP)</t>
  </si>
  <si>
    <t>CARTO TN RECETTE modifications de répertoires</t>
  </si>
  <si>
    <t>NAVI - Demande d'accès Internet Serveur pour SEIGNOBOSC Guillaume 7911073T</t>
  </si>
  <si>
    <t>CARTO TN PREPROD Modifications de répertoires</t>
  </si>
  <si>
    <t>INTERFACE MANAGER</t>
  </si>
  <si>
    <t>IM PROD récupération des logs applicatifs de production du 26/01</t>
  </si>
  <si>
    <t>CARTO TN PROD Modifications de répertoires</t>
  </si>
  <si>
    <t>Qualifiée 3j 20:27</t>
  </si>
  <si>
    <t>PMT</t>
  </si>
  <si>
    <t>PMT qualif modificcation de BOOT_USER</t>
  </si>
  <si>
    <t>DSMAT</t>
  </si>
  <si>
    <t>Vérification des consignes du serveur X64LMWBIN0Y</t>
  </si>
  <si>
    <t>THALES_TGV</t>
  </si>
  <si>
    <t>THALES R7Modification CFT</t>
  </si>
  <si>
    <t>LS SAMU(MOSAIQUE)</t>
  </si>
  <si>
    <t>MZ - PRODUCTION - Activation_TLS_1.1_NUC -POC-INTEGRATION VOYAGES-DISTRIBUTION</t>
  </si>
  <si>
    <t>GMAO CST GARE</t>
  </si>
  <si>
    <t>GMAO CST GARE Monitoring CPU</t>
  </si>
  <si>
    <t>ON TIME QUALIFICATION cle public de rundeck</t>
  </si>
  <si>
    <t>NAVILOG Demande de migration de VM - EXP-CDS SP MUTUALISE</t>
  </si>
  <si>
    <t>SAS - Partenaire PORTCROS PPPISTE Création pool de production</t>
  </si>
  <si>
    <t>IDAS SID V2 Modification script</t>
  </si>
  <si>
    <t>LS ARW</t>
  </si>
  <si>
    <t>ADMA/ADM2 Création compte ADMA et ADM2 pour SPID TECH</t>
  </si>
  <si>
    <t>Baie MUT N2 a soulager</t>
  </si>
  <si>
    <t>GEOMAPS</t>
  </si>
  <si>
    <t>GEOMAPS Prise en compte nouvelle consignes</t>
  </si>
  <si>
    <t>CZJ0460ZXQ</t>
  </si>
  <si>
    <t>modification nom afficahge - EXP-CDS SP MUTUALISE</t>
  </si>
  <si>
    <t>SGV:INT demande de passage script BDD -POC-INTEGRATION VOYAGES-TRANSPORTEUR</t>
  </si>
  <si>
    <t>l’accès au répertoire DSL dans : \\se3lmwbid8d.commun.ad.sncf.fr\DSL aux utilisateurs suivants :</t>
  </si>
  <si>
    <t>GOP R2 UALCBDR02 BOUP002 ORA-01653: impossible d'étendre la table UP01_V10.TP01_MESSAGES</t>
  </si>
  <si>
    <t>EMR PRODuemrbdp01/bpe3001</t>
  </si>
  <si>
    <t>ACCELIOAjout du compte ZMGR11951 dans le groupe ZGACOMOE dans l'AD de REC -POC-INTEGRATION VO...</t>
  </si>
  <si>
    <t>MZ PREPROD - Acces Particuliers Machine -POC-INTEGRATION VOYAGES-DISTRIBUTION</t>
  </si>
  <si>
    <t>MZ PREPROD - Acces Particuliers Utilisateur -POC-INTEGRATION VOYAGES-DISTRIBUTION</t>
  </si>
  <si>
    <t>MZ RECETTE - Acces Particuliers Machine -POC-INTEGRATION VOYAGES-DISTRIBUTION</t>
  </si>
  <si>
    <t>MZ RECETTE - Acces Particuliers Utilisateur -POC-INTEGRATION VOYAGES-DISTRIBUTION</t>
  </si>
  <si>
    <t>Codage DNS OP PROD</t>
  </si>
  <si>
    <t>Close</t>
  </si>
  <si>
    <t>LS PLATEFORME MUTUAL</t>
  </si>
  <si>
    <t>Obsolescence 2003 Mise en place de l'alarming TIVOLI (standard, services applicatifs+ graphes) et MAJ des consignes</t>
  </si>
  <si>
    <t>THALES prod : Demande Rapport AWR -POC-INTEGRATION VOYAGES-TRANSPORTEUR</t>
  </si>
  <si>
    <t>PLATEFORME SST RESEA</t>
  </si>
  <si>
    <t>PSST Modification d'un paramètre dans le Log4Net.config</t>
  </si>
  <si>
    <t>OPTIMAT en Production Ajout de profils</t>
  </si>
  <si>
    <t>Julien Jean (TRANSVERSE)</t>
  </si>
  <si>
    <t>DNS demandeDNS Nationaux – Changement Modification DNS pour DEV ESLOCO</t>
  </si>
  <si>
    <t>RSO:REC Création user Cécile DAUDIN AD Qlikview -POC-INTEGRATION VOYAGES-TRANSPORTEUR</t>
  </si>
  <si>
    <t>RSO:PROD Création user Cécile DAUDIN pour AD Qlikview Prosper -POC-INTEGRATION VOYAGES-TRANSP...</t>
  </si>
  <si>
    <t>Demande de récupération du poste S64LIXBIA0V et S64LMWBIAID pour BUREAU Laurent</t>
  </si>
  <si>
    <t>DNS demandeDNS Nationaux – Changement Modif/ DNS pour digitalndd</t>
  </si>
  <si>
    <t>Demande de droit Admin sur le Front End Lync - EXP-CDS SP MUTUALISE</t>
  </si>
  <si>
    <t>EASY GROUP PROD démantèlement serveur</t>
  </si>
  <si>
    <t>IPROD</t>
  </si>
  <si>
    <t>IPROD PROD - Contrôle service CFT opérationnel le 31/01</t>
  </si>
  <si>
    <t>DNS demandeDNS Nationaux – Changement Modif DNS pour LES HALLES DEVELOPPEMENT API IV</t>
  </si>
  <si>
    <t>DNS demandeDNS Nationaux – Changement Modif DNS pour LES HALLS PREPODUCTION</t>
  </si>
  <si>
    <t>DNS demandeDNS Nationaux – Changement Modif DNS pour LES HALLES DÉVELOPPEMENT</t>
  </si>
  <si>
    <t>EDILIST-E</t>
  </si>
  <si>
    <t>EDILIST-E -Mise offline du site WEB</t>
  </si>
  <si>
    <t>DNS demandeDNS Nationaux – Changement ajout DNS pour OPEN ARCHIVES</t>
  </si>
  <si>
    <t>AGIL</t>
  </si>
  <si>
    <t>AGIL - OPPRAGIL - TABCO E2 Archivage Avis CFE 2016</t>
  </si>
  <si>
    <t>DNS demandeDNS Nationaux – Changement Modification DNS pour p-paysdeloire</t>
  </si>
  <si>
    <t>EDILIST-E Pouvez vous mettre les sites de PROD offline ?</t>
  </si>
  <si>
    <t>s64lmwbig5x : connexion impossible</t>
  </si>
  <si>
    <t>DNS demandeDNS Nationaux – Changement Création DNS pour POLLY Fabien</t>
  </si>
  <si>
    <t>Problème redolog - complement à la demande 165537 -Urgent</t>
  </si>
  <si>
    <t>s64lmwbig5z: connexion impossible</t>
  </si>
  <si>
    <t>DNS demandeDNS Nationaux – Changement ajout DNS externe traction-sncf.fr</t>
  </si>
  <si>
    <t>DHCP Demande Renseignement Accès au servicePrécision si nécessaire</t>
  </si>
  <si>
    <t>MUST OFFRE DE PROD Création accès</t>
  </si>
  <si>
    <t>PHILEAS PROD Modification de profil de compte -POC-INTEGRATION VOYAGES-PRODUCTION VOYAGEURS</t>
  </si>
  <si>
    <t>s64lmwbig5y: connexion impossible</t>
  </si>
  <si>
    <t>Messagerie demande de service SMTP Souscription</t>
  </si>
  <si>
    <t>SAS - Creation - Utilisateur - CDS concerné : Production Train</t>
  </si>
  <si>
    <t>CANALBOX</t>
  </si>
  <si>
    <t>CANALBOX Consigne exceptionnelle pour valider les données NAVITIA les 28 et 29/01/2017</t>
  </si>
  <si>
    <t>Mise à jour des PSP sur SMZFRLPD001 (suite INC000001003878)</t>
  </si>
  <si>
    <t>CARTOTN HORSPROD Demande DNS</t>
  </si>
  <si>
    <t>CARTOTN PROD Demande de DNS</t>
  </si>
  <si>
    <t>CENTRALISATION SERVEURS REGIONAUX DDSIM Augmenter un FS en RECETTE</t>
  </si>
  <si>
    <t>Messagerie Demande de service MESSPROD Renseignements</t>
  </si>
  <si>
    <t>Qualification 4j 23:25</t>
  </si>
  <si>
    <t>ARW demande DFS Renseignements Accès répertoire partagé</t>
  </si>
  <si>
    <t>DNS demandeDNS Nationaux – Changement Création DNS pour OPERA</t>
  </si>
  <si>
    <t>CENTRALISATION SERVEURS REGIONAUX DDSIM Augmenter un FS en PRODUCTION</t>
  </si>
  <si>
    <t>Qualification 4j 23:35</t>
  </si>
  <si>
    <t>PortailPRESTO Bastion Windows Habilitation</t>
  </si>
  <si>
    <t>GIMR</t>
  </si>
  <si>
    <t>Copie des données de PRODUCTION sur la POST_PROD</t>
  </si>
  <si>
    <t>LS SAMU(ART)</t>
  </si>
  <si>
    <t>ART - PROD - Param AD Serveurs Web Gene -POC-INTEGRATION VOYAGES-DISTRIBUTION</t>
  </si>
  <si>
    <t>INET MEMO IPHONE MDM</t>
  </si>
  <si>
    <t>LYON INET MEMO IPHONE MDM{FA#2410} Passage dans le bac Tivoli de production</t>
  </si>
  <si>
    <t>LS INFRASTRUCTURE VI</t>
  </si>
  <si>
    <t>Rajout de ressources à l'organisation vCloud "FRET_GC_DEV"</t>
  </si>
  <si>
    <t>Rajout de ressources à l'organisation vCloud "FRET_GC_R7"</t>
  </si>
  <si>
    <t>Rajout de ressources à l'organisation vCloud "FRET_PORTAIL_DAC"</t>
  </si>
  <si>
    <t>PMT Prod nouveau compte de service svaPMTUSR016. -POC-INTEGRATION VOYAGES-PRODUCTION VOYAGEURS</t>
  </si>
  <si>
    <t>ARS{FA#2178} LOG ROTATE uarsbdh04Agents Oracle non disponible</t>
  </si>
  <si>
    <t>LS FLUXBOX{FA#2583} LS FLUXBOX PROD Modification de la consigne</t>
  </si>
  <si>
    <t>LS FEDERATION IDENTI</t>
  </si>
  <si>
    <t>LS FEDERATION IDENTITES{FA#2405} XNALMWBILIU - Partition /applis/apache 80 %</t>
  </si>
  <si>
    <t>LS SAMU(REFPROD)</t>
  </si>
  <si>
    <t>REFPROD{FA#2521} REFPROD PROD purge de log des sauvegardes RMAN</t>
  </si>
  <si>
    <t>{FA#2729} REFONTE INTRANET SNCF - XITLMWBIG9U STDLX_ALL_VOLUME_WARN Partition /opt/ibm 81 %</t>
  </si>
  <si>
    <t>HELIOS{FA#2062} Habilitation SQL HELIOS</t>
  </si>
  <si>
    <t>NRP{FA#2721} NRP PROD PREPROD QUAL home oracle pollué</t>
  </si>
  <si>
    <t>PORTAIL WCM</t>
  </si>
  <si>
    <t>PORTAIL WCM{FA#2097} Ajout purge BACKUP OBSELETE</t>
  </si>
  <si>
    <t>TIPI</t>
  </si>
  <si>
    <t>TIPI{FA#2176} LOG ROTATE utembdt01Agents Oracle non disponible</t>
  </si>
  <si>
    <t>LS SPID{FA#2321} ulhabdd11 Uproc AUOLHASIHD en erreur</t>
  </si>
  <si>
    <t>LS SAMU(DEMAT-DA)</t>
  </si>
  <si>
    <t>DEMAT-DA{FA#2679} Logs des sauvegardes RMAN non épurés serveur s64lmwbif9x</t>
  </si>
  <si>
    <t>ERP DEC - ACHATS</t>
  </si>
  <si>
    <t>ERP DEC - ACHATS{FA#2103} Purge</t>
  </si>
  <si>
    <t>REFONTE INTRANET SNCF{FA#1951} Nettoyage</t>
  </si>
  <si>
    <t>LS INFRASTRUCTURE VIRTUELLE- VMWARE{FA#2184} Ajout backup intermédiaire</t>
  </si>
  <si>
    <t>LES HALLES{FA#1962} Purge</t>
  </si>
  <si>
    <t>LES HALLES{FA#2455} ulhabdd11 : base bdlhdei en noarchivelog</t>
  </si>
  <si>
    <t>LS PLATEFORME MUTUALISEE DEC{FA#2557} le home de l'utilisateur oracle est polué</t>
  </si>
  <si>
    <t>PUMA{FA#2574} S64LMWBIH1S PUMA PRE-PRODblocage de l'application et de la base ORACLE</t>
  </si>
  <si>
    <t>TIPI{FA#2553} purge des trace oracle</t>
  </si>
  <si>
    <t>PROSUR</t>
  </si>
  <si>
    <t>PROSUR{FA#2554} PROSUR Serveur X64LMWBINMI - Rotation de log</t>
  </si>
  <si>
    <t>NRP{FA#2720} NRP INT pas de profile oracle</t>
  </si>
  <si>
    <t>DEMAT-DA</t>
  </si>
  <si>
    <t>DEMAT-DA{FA#2677} Nettoyage du Home Oracle serveur s64lmwbif9x</t>
  </si>
  <si>
    <t>LES HALLES{FA#1671} resize a 1G</t>
  </si>
  <si>
    <t>INET DNS INTRANET{FA#2299} Harmonisation des zones DNS</t>
  </si>
  <si>
    <t>DEMAT-DA{FA#2707} Nettoyage du Home Oracle serveur s64lmwbif9x et s64lmwbif9w</t>
  </si>
  <si>
    <t>DEMAT-DA PROD Test restauration fichier de sauvegarde</t>
  </si>
  <si>
    <t>GRC-CMGA</t>
  </si>
  <si>
    <t>GRC-CMGA PROD Test restauration fichier de sauvegarde</t>
  </si>
  <si>
    <t>SSI PROD integration fichier ldif</t>
  </si>
  <si>
    <t>FELIX</t>
  </si>
  <si>
    <t>FELIX Repositionnement des traitements associés à la facturation P1 de Janvier le 15 de chaque mois</t>
  </si>
  <si>
    <t>Samson Osias (MAT-FRET-TRACTION)</t>
  </si>
  <si>
    <t>DEMAT-DA{FA#2725} home oracle nettoyage fs</t>
  </si>
  <si>
    <t>LS GEMINIWEB</t>
  </si>
  <si>
    <t>GEMINIWEB{FA#2748} Mise en place du backup</t>
  </si>
  <si>
    <t>AGIL - OPAGIL - TABCO E2 Archivage Avis CFE 2016</t>
  </si>
  <si>
    <t>PANAM</t>
  </si>
  <si>
    <t>PANAM{FA#2728} PANAM Mise à jour des consignes S64LMWBII5E_URL et S64LMWBII5D_URL</t>
  </si>
  <si>
    <t>DEMATERIALISATION_DO</t>
  </si>
  <si>
    <t>DEMATERIALISATION_DOCUMENTS{FA#2734} U000bdp02 reduction de la flash prod dg</t>
  </si>
  <si>
    <t>TIPI{FA#2591} U000BDT03 purge des trace oracle</t>
  </si>
  <si>
    <t>SHOS</t>
  </si>
  <si>
    <t>SHOS{FA#2702} uhosbdr01 réduction FS et réallocation d'espace</t>
  </si>
  <si>
    <t>TIPI{FA#2589} ECLER/TIPI/ECLERNET PROD U000BDP04 purge des trace oracle</t>
  </si>
  <si>
    <t>TIPI{FA#2590} ECLER/TIPI/ECLERNET Recette U000BDT02 purge des trace oracle</t>
  </si>
  <si>
    <t>OGIVE</t>
  </si>
  <si>
    <t>OGIVE{FA#2810} Modification consigne OGIVE S64P17BICW3</t>
  </si>
  <si>
    <t xml:space="preserve">PROD SUPPLYCHAIN Lancement transfert des fichiers SINAPPS puis les traitements SINAPPS dans la foulée </t>
  </si>
  <si>
    <t>ARS{FA#2831} LOG ROTATE ARS Prod UARSBDT02 Agents Oracle non disponible</t>
  </si>
  <si>
    <t>PUMA{FA#2570} S64LMWBIH1Q PUMA PRODblocage de l'application et de la base ORACLE</t>
  </si>
  <si>
    <t>ARS{FA#2306} HUOAR904HD ABORTED 3070962 RORA uarsbdh04</t>
  </si>
  <si>
    <t>NRP{FA#2390} Purge automatique des alert et trace sur NRP PP</t>
  </si>
  <si>
    <t>LES HALLES{FA#2429} Plan de Prod LES HALLES PROD Mettre en place la suppression automatiques de</t>
  </si>
  <si>
    <t>TITAN{FA#2858} ASM DG TTN_PROD_DATA_DG mal dimentionné</t>
  </si>
  <si>
    <t>DEMATERIALISATION_DOCUMENTS{FA#2857} DG DQM_PROD_DATA_DG mal dimentionné</t>
  </si>
  <si>
    <t>LS INFRASTRUCTURE VIRTUELLE- VMWARE{FA#2213} Rétention sauvegarde RMAN sature le /bkp01 serveur</t>
  </si>
  <si>
    <t>ARS{FA#2324} LOG ROTATE uarsbdh04</t>
  </si>
  <si>
    <t>ARS{FA#2832} LOG ROTATE ARS Prod UARSBDP03 Agents Oracle non disponible</t>
  </si>
  <si>
    <t>RH-PILOTAGE{FA#2727} RH-PILOTAGE PROD X64LMWBIDPK - Mise à jour de la purge de répertoire</t>
  </si>
  <si>
    <t>CHENE{FA#2683} CHENE INTEGRATION Non respect des normes SNCF - FS /datas au lieu de /data01</t>
  </si>
  <si>
    <t>ARS{FA#2830} LOG ROTATE ARS Pré Production UARSBDH03 Agents Oracle non disponible</t>
  </si>
  <si>
    <t>PORTAIL METIER FRET{FA#1752} Saturation du FS /logs sur X64LMWBIMEO</t>
  </si>
  <si>
    <t>GOP_V2{FA#2310} Plan de Prod GOP_V2 PROD Mettre en place la suppression automatiques des cores</t>
  </si>
  <si>
    <t>PUMA{FA#2571} S64LMWBIH19 PUMA Recetteblocage de l'application et de la base ORACLE</t>
  </si>
  <si>
    <t>ARS{FA#2818} LOG ROTATE ARS DEV UARSBDT02 Agents Oracle non disponible</t>
  </si>
  <si>
    <t>ARS{FA#2833} LOG ROTATE ARS Prod UARSBDP04 Agents Oracle non disponible</t>
  </si>
  <si>
    <t>LES HALLES{FA#2431} Plan de Prod LES HALLES QUALIF Mettre en place la suppression automatiques</t>
  </si>
  <si>
    <t>CAR{FA#2799} ucarbdt01 Uproc IUPC2001HD en erreur faute de place</t>
  </si>
  <si>
    <t>NEO{FA#2760} NEO PRE PROD Serveur inaccessible</t>
  </si>
  <si>
    <t>NRP{FA#2819} NRP S64LMWBIG3I Integration Saturation du FS /data01</t>
  </si>
  <si>
    <t>NRP{FA#2839} NRP X64LMWBILUF Développement Saturation du FS /data01</t>
  </si>
  <si>
    <t>LS SPID{FA#1897} Saturation de la partition /opt à cause d'une mauvaise gestion de logs</t>
  </si>
  <si>
    <t>LS ARW{FA#2536} LS ARW PROD XIWERTBIE5K - Pas de consignes</t>
  </si>
  <si>
    <t>Cedric Aubry (TRANSVERSE)</t>
  </si>
  <si>
    <t>LS INFRASTRUCTURE POSTES VIRTUELS{FA#2585} Correction de l'alarming Tivoli sur l alerte de type VM</t>
  </si>
  <si>
    <t>NRP{FA#2836} NRP S64LMWBIG3U Intégration Saturation du FS /data01</t>
  </si>
  <si>
    <t>ARS{FA#2835} LOG ROTATE UARSBDP06 Agents Oracle non disponible</t>
  </si>
  <si>
    <t>TIPI{FA#2856} DG ASM FLASH PROD DG mal taillé</t>
  </si>
  <si>
    <t>GOP_V2{FA#2854} UALCBDP02 TBS_UAINF_UNDO : 3.93 pct d espace disponible sur la base bpia001</t>
  </si>
  <si>
    <t>GOP_V2{FA#2311} Plan de Prod GOP_V2 PROD Mettre en place la suppression automatiques des cores</t>
  </si>
  <si>
    <t>KTP{FA#2736} KTP alertes STD_ALL_VOLUME_WARN</t>
  </si>
  <si>
    <t>ARS{FA#2834} LOG ROTATE ARS Prod UARSBDP05 Agents Oracle non disponible</t>
  </si>
  <si>
    <t>COSINUS{FA#2747} Entrée DNS incorrecte</t>
  </si>
  <si>
    <t>LS SPID{FA#2573} S64LMWBIH1R PUMA PRE-PRODblocage de l'application et de la base ORACLE</t>
  </si>
  <si>
    <t>GESTION COMMERCIALE{FA#1144} répertoire utilisateur postgres contient plein de fichiers qui n'ont</t>
  </si>
  <si>
    <t>DEMAT-DA{FA#2724} deux produits oracle</t>
  </si>
  <si>
    <t>PROSUR{FA#2554} PROSUR - Rotation de log</t>
  </si>
  <si>
    <t>LES HALLES{FA#2436} Plan de Prod LES HALLES PRE-PROD Mettre en place la suppression automatique</t>
  </si>
  <si>
    <t>TABLETTE D ASTREINTE{FA#2631} Postgres ne démarre pas au boot du serveur</t>
  </si>
  <si>
    <t>CGE_PP_EXPLOITATION{FA#2822} INC000000977548 UYNBNWP20 XSOS:YNB_UAA_ALL_LCA_NbError_C1 / NetWorke</t>
  </si>
  <si>
    <t>PUMA{FA#2572} S64LMWBIEC5 PUMA Testblocage de l'application et de la base ORACLE</t>
  </si>
  <si>
    <t>LS INFRASTRUCTURE VIRTUELLE - SOLARIS{FA#2718} LS INFRASTRUCTURE VIRTUELLE - SOLARIS - SRHLMWBIH</t>
  </si>
  <si>
    <t>NRP{FA#2739} NRP PROD et surement les autres aussi purge des traces oracle</t>
  </si>
  <si>
    <t>PUMA{FA#2566} S64LMWBIH1P PUMA PRODblocage de l'application et de la base ORACLE</t>
  </si>
  <si>
    <t>BT-BU PROD : deplacement de la VM sur l'infrastructure PROD</t>
  </si>
  <si>
    <t>RALF - Création d'un user pour test sur l'URL de PREPROD</t>
  </si>
  <si>
    <t>Dexpert Grégory (VOYAGEURS)</t>
  </si>
  <si>
    <t>Verbruggen Thomas (GESTION DES DEMANDES)</t>
  </si>
  <si>
    <t>Dumont Loic (RH-CO-WEB)</t>
  </si>
  <si>
    <t>à réaliser le 27/01 avant 20h - Dépose fichiers</t>
  </si>
  <si>
    <t>Qualification 3j 18:28</t>
  </si>
  <si>
    <t xml:space="preserve">PPROD TRANSVERSE Droits Oracle pour analyse des requetes en MAB </t>
  </si>
  <si>
    <t>Benaicha Nizar (RH-CO-WEB)</t>
  </si>
  <si>
    <t>FARO</t>
  </si>
  <si>
    <t>Habilitation pour une nouvelle MOA à un répertoire de flux en PRODUCTION</t>
  </si>
  <si>
    <t>Demande Ajout Groupe BASTION à la liste des membres d'un groupe bastion logiciel sur OP_I.</t>
  </si>
  <si>
    <t>PORTAIL REXPROD</t>
  </si>
  <si>
    <t xml:space="preserve">PRODUCTION et RECETTE - paramétrage de la jvm </t>
  </si>
  <si>
    <t>Qualification 4j 20:02</t>
  </si>
  <si>
    <t>Eric Fontes (ERP-BI)</t>
  </si>
  <si>
    <t>PUMA PRE-PRODAugmentation FS /scratch -DC-DATACENTER LYON HEBERGEMENT</t>
  </si>
  <si>
    <t>Demande d'investigation</t>
  </si>
  <si>
    <t>ICARE REC DEmande réinitialisation mpd cpt 6908032F</t>
  </si>
  <si>
    <t>DNS demandeDNS Nationaux – Changement Modif DNS pour R@pports</t>
  </si>
  <si>
    <t>THALES REC2 Modification de la PGA sur BOSNHI2 -POC-INTEGRATION VOYAGES-TRANSPORTEUR</t>
  </si>
  <si>
    <t>ARW demande Habilitation|Sous reseau | Creation Niveau AD</t>
  </si>
  <si>
    <t>Demande d'habilitation bastion ART Production, Pré-production, Recette -POC-INTEGRATION VOYAGES-...</t>
  </si>
  <si>
    <t xml:space="preserve">Messagerie demande de service SMTP SouscriptionI53GEVTR637 </t>
  </si>
  <si>
    <t>Qualification 4j 21:24</t>
  </si>
  <si>
    <t>ARW demande Habilitation|Sous reseau | Creation Niveau AD INfrapole INDRE Limousin</t>
  </si>
  <si>
    <t>SAS Demande de prestation - Modification - VM - CDS concerné : PORTCROS PPPiste</t>
  </si>
  <si>
    <t>ARW demande Habilitation|Sous reseau | Creation Niveau AD Précision si nécessaire</t>
  </si>
  <si>
    <t>LS PROTECTION PERIPH</t>
  </si>
  <si>
    <t>Correction du nom d'un groupe AD contenant un espace</t>
  </si>
  <si>
    <t>SAS - Modification - Utilisateur - CDS concerné :Gestion</t>
  </si>
  <si>
    <t xml:space="preserve">Messagerie demande de service SMTP SouscriptionDSMAT FIXE </t>
  </si>
  <si>
    <t>DNS demandeDNS Nationaux – Changement Modification DNS pour GEOMOBILES</t>
  </si>
  <si>
    <t>S64ERTBIC52 &amp; S64LMWBIFNOBascule de la supervision des 2 serveurs</t>
  </si>
  <si>
    <t>Réactualisation de MDP</t>
  </si>
  <si>
    <t>RHUMBA</t>
  </si>
  <si>
    <t>Purge PROD</t>
  </si>
  <si>
    <t>RHumba: Copie QVD en PROD</t>
  </si>
  <si>
    <t>RUN-SUPP-0117 : EPROD : lancement des cubes DEC COPERNIC Lundi matin suite au traitement COPERNIC</t>
  </si>
  <si>
    <t>ARW Supression d'OU's Vides</t>
  </si>
  <si>
    <t>[DNS] [demande]DNS Nationaux – Changement [ajout DNS pour ORCHESTRAL II] [PERF]]</t>
  </si>
  <si>
    <t>Frederic Debost (VOYAGEURS)</t>
  </si>
  <si>
    <t>CRQ000000272827 Thales Rec2 Merci d'agrandir le tablespace temporaire TBS_SOC_TEMPORAIRE pour la création de l'index :</t>
  </si>
  <si>
    <t>GCS Horsprod demande de DNS - EXP-CDS SP MUTUALISE</t>
  </si>
  <si>
    <t>Qualification 4j 23:30</t>
  </si>
  <si>
    <t>RUN-ASSIST-TMA10.3.4 ERECMCOR : installation CSR pour QC 13118</t>
  </si>
  <si>
    <t>CLO - PROD - Demande de création de compte + habilitation</t>
  </si>
  <si>
    <t>CLO - PROD - Demande habilitation - VIOLA Sophie (8609762M)</t>
  </si>
  <si>
    <t>Qualification 4j 17:17</t>
  </si>
  <si>
    <t>Qualification 4j 20:24</t>
  </si>
  <si>
    <t>Qualifiée 4j 21:33</t>
  </si>
  <si>
    <t>Qualification 4j 22:13</t>
  </si>
  <si>
    <t>Qualification 4j 23:05</t>
  </si>
  <si>
    <t>Qualification 4j 23:24</t>
  </si>
  <si>
    <t>Demandes CDS SP en cours - 2017-01-27 17:24:54</t>
  </si>
  <si>
    <t>Bulcourt Germain (VOYAGEURS)</t>
  </si>
  <si>
    <t>Qualifiée 2j 06:35</t>
  </si>
  <si>
    <t>Qualification 2j 06:35</t>
  </si>
  <si>
    <t>Qualifiée 2j 14:35</t>
  </si>
  <si>
    <t>Qualification 2j 15:48</t>
  </si>
  <si>
    <t>Qualifiée 2j 16:10</t>
  </si>
  <si>
    <t>Qualifiée 2j 17:13</t>
  </si>
  <si>
    <t>Qualifiée 2j 17:58</t>
  </si>
  <si>
    <t>Qualification 2j 18:35</t>
  </si>
  <si>
    <t>Qualifiée 2j 18:36</t>
  </si>
  <si>
    <t>Qualification 2j 18:39</t>
  </si>
  <si>
    <t>Qualifiée 2j 20:04</t>
  </si>
  <si>
    <t>Qualification 2j 20:30</t>
  </si>
  <si>
    <t>Qualification 2j 20:31</t>
  </si>
  <si>
    <t>Qualification 2j 20:32</t>
  </si>
  <si>
    <t>Qualification 2j 20:56</t>
  </si>
  <si>
    <t>Qualification 2j 21:11</t>
  </si>
  <si>
    <t>Qualification 2j 21:50</t>
  </si>
  <si>
    <t>Qualification 2j 21:54</t>
  </si>
  <si>
    <t>Qualification 2j 22:00</t>
  </si>
  <si>
    <t>Qualification 2j 22:27</t>
  </si>
  <si>
    <t>Qualifiée 2j 23:20</t>
  </si>
  <si>
    <t>FA EXP 2j 23:35</t>
  </si>
  <si>
    <t>Qualification 3j 06:35</t>
  </si>
  <si>
    <t>Qualification 3j 14:35</t>
  </si>
  <si>
    <t>Qualifiée 3j 14:35</t>
  </si>
  <si>
    <t>Qualifiée 3j 15:09</t>
  </si>
  <si>
    <t>Qualification 3j 15:58</t>
  </si>
  <si>
    <t>Qualification 3j 15:59</t>
  </si>
  <si>
    <t>Qualifiée 3j 16:35</t>
  </si>
  <si>
    <t>Qualifiée 3j 16:36</t>
  </si>
  <si>
    <t>Qualification 3j 16:37</t>
  </si>
  <si>
    <t>Qualification 3j 16:42</t>
  </si>
  <si>
    <t>Qualification 3j 17:13</t>
  </si>
  <si>
    <t>Qualification 3j 17:16</t>
  </si>
  <si>
    <t>Qualification 3j 17:20</t>
  </si>
  <si>
    <t>Qualification 3j 17:31</t>
  </si>
  <si>
    <t>Qualification 3j 17:51</t>
  </si>
  <si>
    <t>Qualifiée 3j 17:55</t>
  </si>
  <si>
    <t>Qualification 3j 17:58</t>
  </si>
  <si>
    <t>Qualifiée 3j 18:15</t>
  </si>
  <si>
    <t>Qualification 3j 18:51</t>
  </si>
  <si>
    <t>Qualification 3j 20:09</t>
  </si>
  <si>
    <t>Qualifiée 3j 20:41</t>
  </si>
  <si>
    <t>Damien Gourjux (VOYAGEURS)</t>
  </si>
  <si>
    <t>Qualification 3j 21:09</t>
  </si>
  <si>
    <t>Qualification 3j 21:32</t>
  </si>
  <si>
    <t>Qualifiée 3j 21:39</t>
  </si>
  <si>
    <t>Qualification 3j 23:30</t>
  </si>
  <si>
    <t>Qualification 3j 23:35</t>
  </si>
  <si>
    <t>Qualification 4j 00:35</t>
  </si>
  <si>
    <t>Qualifiée 4j 06:35</t>
  </si>
  <si>
    <t>Qualification 4j 06:35</t>
  </si>
  <si>
    <t>Qualification 4j 14:35</t>
  </si>
  <si>
    <t>Certificat d'application pour VMWare View SEMAFORE</t>
  </si>
  <si>
    <t>SAS - Creation - Utilisateur - CDS concerné : CdS - PRODUCTION - Train Communicant</t>
  </si>
  <si>
    <t>Demande Habilitation sur IHM DMAT -POC-INTEGRATION VOYAGES-DISTRIBUTION</t>
  </si>
  <si>
    <t>Qualification 4j 15:35</t>
  </si>
  <si>
    <t>Qualification 4j 15:51</t>
  </si>
  <si>
    <t>Qualifiée 4j 15:58</t>
  </si>
  <si>
    <t>Qualification 4j 16:08</t>
  </si>
  <si>
    <t>Qualification 4j 16:11</t>
  </si>
  <si>
    <t>Qualification 4j 16:32</t>
  </si>
  <si>
    <t>En Attente 4j 17:21</t>
  </si>
  <si>
    <t>En Attente 4j 17:22</t>
  </si>
  <si>
    <t>Qualification 4j 17:23</t>
  </si>
  <si>
    <t>Qualification 4j 17:27</t>
  </si>
  <si>
    <t>Qualification 4j 17:58</t>
  </si>
  <si>
    <t>Qualifiée 4j 18:05</t>
  </si>
  <si>
    <t>Qualification 4j 18:05</t>
  </si>
  <si>
    <t>Qualification 4j 18:06</t>
  </si>
  <si>
    <t>Qualification 4j 18:08</t>
  </si>
  <si>
    <t>Qualification 4j 18:10</t>
  </si>
  <si>
    <t>Qualification 4j 18:16</t>
  </si>
  <si>
    <t>Qualification 4j 18:42</t>
  </si>
  <si>
    <t>Qualifiée 4j 18:50</t>
  </si>
  <si>
    <t>Qualification 4j 18:49</t>
  </si>
  <si>
    <t>Qualification 4j 18:59</t>
  </si>
  <si>
    <t>Qualification 4j 19:19</t>
  </si>
  <si>
    <t>Qualification 4j 19:44</t>
  </si>
  <si>
    <t>Qualification 4j 19:46</t>
  </si>
  <si>
    <t>Qualification 4j 19:51</t>
  </si>
  <si>
    <t>Qualification 4j 19:59</t>
  </si>
  <si>
    <t>Qualification 4j 20:12</t>
  </si>
  <si>
    <t>Qualification 4j 20:17</t>
  </si>
  <si>
    <t>Qualifiée 4j 20:27</t>
  </si>
  <si>
    <t>Qualification 4j 20:44</t>
  </si>
  <si>
    <t>Qualification 4j 21:07</t>
  </si>
  <si>
    <t>Qualification 4j 21:40</t>
  </si>
  <si>
    <t>Qualifiée 4j 21:50</t>
  </si>
  <si>
    <t>Qualifiée 4j 21:51</t>
  </si>
  <si>
    <t>Qualifiée 4j 21:56</t>
  </si>
  <si>
    <t>Qualification 4j 21:59</t>
  </si>
  <si>
    <t>Qualification 4j 22:02</t>
  </si>
  <si>
    <t>Qualification 4j 22:17</t>
  </si>
  <si>
    <t>Qualifiée 4j 22:18</t>
  </si>
  <si>
    <t>Qualification 4j 22:36</t>
  </si>
  <si>
    <t>CLO - PROD - Demande d'habilitation</t>
  </si>
  <si>
    <t>Qualification 4j 22:42</t>
  </si>
  <si>
    <t>GODEC {INT-17962} ISI-AIP Augmentation de FS sur le serveur SVN 2IL x70lixkg598</t>
  </si>
  <si>
    <t>Qualification 4j 22:56</t>
  </si>
  <si>
    <t>GODEC {A3-77} A3INET MEE - Demande de vérification de sauvegarde - base "a3inet"</t>
  </si>
  <si>
    <t>En Attente 4j 22:59</t>
  </si>
  <si>
    <t>GODEC {HU-751} HUBIC Crétaion et modificatio des comptes système Linux sur les serveurs MFT et ESB hubic de produ</t>
  </si>
  <si>
    <t>Qualification 4j 23:00</t>
  </si>
  <si>
    <t>DNS demandeDNS Nationaux – Changement Création DNS pour fret</t>
  </si>
  <si>
    <t>Qualification 4j 23:04</t>
  </si>
  <si>
    <t>DNS demandeDNS Nationaux – Changement ajout DNS pour api-poc</t>
  </si>
  <si>
    <t>ARW demande Habilitation|Sous reseau | Creation Niveau AD WIFI-EIC PE UO L1 BROU</t>
  </si>
  <si>
    <t>RLMmigration ARIES - EXP-CDS SP MUTUALISE</t>
  </si>
  <si>
    <t>RLMmigration ARIES - EXP-CDS SP MUTUALISE - EXP-CDS SP MUTUALISE</t>
  </si>
  <si>
    <t>Qualification 4j 23:31</t>
  </si>
  <si>
    <t>Qualification 4j 23:33</t>
  </si>
  <si>
    <t>Qualifiée 5j 06:35</t>
  </si>
  <si>
    <t>Qualifiée 5j 16:05</t>
  </si>
  <si>
    <t>FA EXP 5j 23:35</t>
  </si>
  <si>
    <t>Qualifiée 6j 06:35</t>
  </si>
  <si>
    <t>Qualification 6j 15:35</t>
  </si>
  <si>
    <t>FA EXP 9j 23:35</t>
  </si>
  <si>
    <t>Qualifiée 11j 06:35</t>
  </si>
  <si>
    <t>Qualification 11j 22:57</t>
  </si>
  <si>
    <t>En Attente 12j 06:35</t>
  </si>
  <si>
    <t>FA EXP 12j 23:35</t>
  </si>
  <si>
    <t>Qualifiée 13j 06:35</t>
  </si>
  <si>
    <t>FA EXP 13j 23:35</t>
  </si>
  <si>
    <t>FA EXP 16j 23:35</t>
  </si>
  <si>
    <t>Qualifiée 20j 06:35</t>
  </si>
  <si>
    <t>FA EXP 23j 23:35</t>
  </si>
  <si>
    <t>Qualification 27j 23:35</t>
  </si>
  <si>
    <t>FA EXP 30j 23:35</t>
  </si>
  <si>
    <t>En Attente 31j 06:35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</si>
</sst>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sz val="12"/>
      <color rgb="FF545454"/>
      <name val="Arial"/>
      <family val="2"/>
    </font>
    <font>
      <sz val="9"/>
      <color rgb="FF444444"/>
      <name val="Arial"/>
      <family val="2"/>
    </font>
    <font>
      <sz val="11"/>
      <color rgb="FF141414"/>
      <name val="Arial"/>
      <family val="2"/>
    </font>
    <font>
      <b/>
      <sz val="13"/>
      <color theme="1"/>
      <name val="Calibri"/>
      <family val="2"/>
      <scheme val="minor"/>
    </font>
    <font>
      <sz val="9"/>
      <color rgb="FF111111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164" fontId="0" fillId="0" borderId="0" xfId="0" applyNumberFormat="1"/>
    <xf numFmtId="22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17" fontId="0" fillId="0" borderId="0" xfId="0" applyNumberFormat="1"/>
    <xf numFmtId="0" fontId="0" fillId="0" borderId="2" xfId="0" applyBorder="1"/>
    <xf numFmtId="0" fontId="0" fillId="0" borderId="0" xfId="0" applyBorder="1"/>
    <xf numFmtId="0" fontId="1" fillId="2" borderId="3" xfId="0" applyFont="1" applyFill="1" applyBorder="1" applyAlignment="1">
      <alignment horizontal="left"/>
    </xf>
    <xf numFmtId="0" fontId="1" fillId="2" borderId="3" xfId="0" applyNumberFormat="1" applyFont="1" applyFill="1" applyBorder="1"/>
    <xf numFmtId="22" fontId="0" fillId="0" borderId="2" xfId="0" applyNumberFormat="1" applyBorder="1"/>
    <xf numFmtId="9" fontId="0" fillId="0" borderId="0" xfId="0" applyNumberFormat="1"/>
    <xf numFmtId="14" fontId="2" fillId="0" borderId="0" xfId="0" applyNumberFormat="1" applyFont="1"/>
    <xf numFmtId="0" fontId="3" fillId="0" borderId="4" xfId="0" applyFont="1" applyBorder="1" applyAlignment="1">
      <alignment horizontal="left" vertical="center" readingOrder="1"/>
    </xf>
    <xf numFmtId="14" fontId="4" fillId="0" borderId="0" xfId="0" applyNumberFormat="1" applyFont="1"/>
    <xf numFmtId="14" fontId="0" fillId="0" borderId="2" xfId="0" applyNumberFormat="1" applyBorder="1"/>
    <xf numFmtId="164" fontId="5" fillId="0" borderId="0" xfId="0" applyNumberFormat="1" applyFont="1"/>
    <xf numFmtId="14" fontId="1" fillId="3" borderId="1" xfId="0" applyNumberFormat="1" applyFont="1" applyFill="1" applyBorder="1"/>
    <xf numFmtId="0" fontId="7" fillId="5" borderId="1" xfId="0" applyFont="1" applyFill="1" applyBorder="1"/>
    <xf numFmtId="0" fontId="0" fillId="6" borderId="1" xfId="0" applyFill="1" applyBorder="1"/>
    <xf numFmtId="14" fontId="6" fillId="0" borderId="0" xfId="0" applyNumberFormat="1" applyFont="1"/>
    <xf numFmtId="0" fontId="1" fillId="7" borderId="1" xfId="0" applyFont="1" applyFill="1" applyBorder="1"/>
    <xf numFmtId="0" fontId="0" fillId="0" borderId="0" xfId="0" applyFill="1" applyBorder="1"/>
    <xf numFmtId="0" fontId="2" fillId="0" borderId="0" xfId="0" applyFont="1"/>
    <xf numFmtId="0" fontId="0" fillId="4" borderId="1" xfId="0" applyFill="1" applyBorder="1"/>
    <xf numFmtId="0" fontId="8" fillId="0" borderId="0" xfId="0" applyFont="1"/>
    <xf numFmtId="0" fontId="0" fillId="0" borderId="1" xfId="0" applyNumberFormat="1" applyBorder="1"/>
    <xf numFmtId="0" fontId="0" fillId="0" borderId="1" xfId="0" applyNumberFormat="1" applyFont="1" applyBorder="1"/>
    <xf numFmtId="0" fontId="0" fillId="0" borderId="1" xfId="0" applyNumberFormat="1" applyFont="1" applyFill="1" applyBorder="1"/>
    <xf numFmtId="0" fontId="1" fillId="3" borderId="1" xfId="0" applyNumberFormat="1" applyFont="1" applyFill="1" applyBorder="1"/>
    <xf numFmtId="0" fontId="7" fillId="5" borderId="1" xfId="0" applyNumberFormat="1" applyFont="1" applyFill="1" applyBorder="1"/>
    <xf numFmtId="0" fontId="1" fillId="7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Previsionnel!$A$13</c:f>
              <c:strCache>
                <c:ptCount val="1"/>
                <c:pt idx="0">
                  <c:v>ERP-BI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Previsionnel!$B$13:$E$13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er>
          <c:idx val="1"/>
          <c:order val="1"/>
          <c:tx>
            <c:strRef>
              <c:f>Previsionnel!$A$14</c:f>
              <c:strCache>
                <c:ptCount val="1"/>
                <c:pt idx="0">
                  <c:v>Mat-Fret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Previsionnel!$B$14:$E$14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</c:ser>
        <c:ser>
          <c:idx val="2"/>
          <c:order val="2"/>
          <c:tx>
            <c:strRef>
              <c:f>Previsionnel!$A$15</c:f>
              <c:strCache>
                <c:ptCount val="1"/>
                <c:pt idx="0">
                  <c:v>Mutualisé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Previsionnel!$A$16</c:f>
              <c:strCache>
                <c:ptCount val="1"/>
                <c:pt idx="0">
                  <c:v>Sncf Reseau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Previsionnel!$B$16:$E$16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4"/>
          <c:order val="4"/>
          <c:tx>
            <c:strRef>
              <c:f>Previsionnel!$A$17</c:f>
              <c:strCache>
                <c:ptCount val="1"/>
                <c:pt idx="0">
                  <c:v>Transverse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Previsionnel!$B$17:$E$17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19</c:v>
                </c:pt>
              </c:numCache>
            </c:numRef>
          </c:val>
        </c:ser>
        <c:ser>
          <c:idx val="5"/>
          <c:order val="5"/>
          <c:tx>
            <c:strRef>
              <c:f>Previsionnel!$A$18</c:f>
              <c:strCache>
                <c:ptCount val="1"/>
                <c:pt idx="0">
                  <c:v>Voyageurs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Previsionnel!$B$18:$E$18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13</c:v>
                </c:pt>
              </c:numCache>
            </c:numRef>
          </c:val>
        </c:ser>
        <c:ser>
          <c:idx val="6"/>
          <c:order val="6"/>
          <c:tx>
            <c:strRef>
              <c:f>Previsionnel!$A$19</c:f>
              <c:strCache>
                <c:ptCount val="1"/>
                <c:pt idx="0">
                  <c:v>Rh-Co Web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Previsionnel!$B$19:$E$19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3</c:v>
                </c:pt>
              </c:numCache>
            </c:numRef>
          </c:val>
        </c:ser>
        <c:ser>
          <c:idx val="7"/>
          <c:order val="7"/>
          <c:tx>
            <c:strRef>
              <c:f>Previsionnel!$A$20</c:f>
              <c:strCache>
                <c:ptCount val="1"/>
                <c:pt idx="0">
                  <c:v>Gestion Flux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Previsionnel!$B$20:$E$20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ser>
          <c:idx val="8"/>
          <c:order val="8"/>
          <c:tx>
            <c:strRef>
              <c:f>Previsionnel!$A$21</c:f>
              <c:strCache>
                <c:ptCount val="1"/>
                <c:pt idx="0">
                  <c:v>ESP</c:v>
                </c:pt>
              </c:strCache>
            </c:strRef>
          </c:tx>
          <c:invertIfNegative val="0"/>
          <c:cat>
            <c:numRef>
              <c:f>Previsionnel!$B$12:$E$12</c:f>
              <c:numCache>
                <c:formatCode>m/d/yyyy</c:formatCode>
                <c:ptCount val="4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</c:numCache>
            </c:numRef>
          </c:cat>
          <c:val>
            <c:numRef>
              <c:f>Previsionnel!$B$21:$E$21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08640"/>
        <c:axId val="87888256"/>
      </c:barChart>
      <c:dateAx>
        <c:axId val="878086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87888256"/>
        <c:crosses val="autoZero"/>
        <c:auto val="1"/>
        <c:lblOffset val="100"/>
        <c:baseTimeUnit val="days"/>
      </c:dateAx>
      <c:valAx>
        <c:axId val="87888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7808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Previsionnel!$A$6</c:f>
              <c:strCache>
                <c:ptCount val="1"/>
                <c:pt idx="0">
                  <c:v>A qualifier</c:v>
                </c:pt>
              </c:strCache>
            </c:strRef>
          </c:tx>
          <c:invertIfNegative val="0"/>
          <c:cat>
            <c:numRef>
              <c:f>Previsionnel!$B$5:$F$5</c:f>
              <c:numCache>
                <c:formatCode>m/d/yyyy</c:formatCode>
                <c:ptCount val="5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  <c:pt idx="4">
                  <c:v>42767</c:v>
                </c:pt>
              </c:numCache>
            </c:numRef>
          </c:cat>
          <c:val>
            <c:numRef>
              <c:f>Previsionnel!$B$6:$F$6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</c:v>
                </c:pt>
                <c:pt idx="4">
                  <c:v>13</c:v>
                </c:pt>
              </c:numCache>
            </c:numRef>
          </c:val>
        </c:ser>
        <c:ser>
          <c:idx val="1"/>
          <c:order val="1"/>
          <c:tx>
            <c:strRef>
              <c:f>Previsionnel!$A$7</c:f>
              <c:strCache>
                <c:ptCount val="1"/>
                <c:pt idx="0">
                  <c:v>Qualifiée</c:v>
                </c:pt>
              </c:strCache>
            </c:strRef>
          </c:tx>
          <c:invertIfNegative val="0"/>
          <c:cat>
            <c:numRef>
              <c:f>Previsionnel!$B$5:$F$5</c:f>
              <c:numCache>
                <c:formatCode>m/d/yyyy</c:formatCode>
                <c:ptCount val="5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  <c:pt idx="4">
                  <c:v>42767</c:v>
                </c:pt>
              </c:numCache>
            </c:numRef>
          </c:cat>
          <c:val>
            <c:numRef>
              <c:f>Previsionnel!$B$7:$F$7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24</c:v>
                </c:pt>
                <c:pt idx="3">
                  <c:v>40</c:v>
                </c:pt>
                <c:pt idx="4">
                  <c:v>50</c:v>
                </c:pt>
              </c:numCache>
            </c:numRef>
          </c:val>
        </c:ser>
        <c:ser>
          <c:idx val="2"/>
          <c:order val="2"/>
          <c:tx>
            <c:strRef>
              <c:f>Previsionnel!$A$8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numRef>
              <c:f>Previsionnel!$B$5:$F$5</c:f>
              <c:numCache>
                <c:formatCode>m/d/yyyy</c:formatCode>
                <c:ptCount val="5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  <c:pt idx="4">
                  <c:v>42767</c:v>
                </c:pt>
              </c:numCache>
            </c:numRef>
          </c:cat>
          <c:val>
            <c:numRef>
              <c:f>Previsionnel!$B$8:$F$8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</c:ser>
        <c:ser>
          <c:idx val="3"/>
          <c:order val="3"/>
          <c:tx>
            <c:strRef>
              <c:f>Previsionnel!$A$9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numRef>
              <c:f>Previsionnel!$B$5:$F$5</c:f>
              <c:numCache>
                <c:formatCode>m/d/yyyy</c:formatCode>
                <c:ptCount val="5"/>
                <c:pt idx="0">
                  <c:v>42763</c:v>
                </c:pt>
                <c:pt idx="1">
                  <c:v>42764</c:v>
                </c:pt>
                <c:pt idx="2">
                  <c:v>42765</c:v>
                </c:pt>
                <c:pt idx="3">
                  <c:v>42766</c:v>
                </c:pt>
                <c:pt idx="4">
                  <c:v>42767</c:v>
                </c:pt>
              </c:numCache>
            </c:numRef>
          </c:cat>
          <c:val>
            <c:numRef>
              <c:f>Previsionnel!$B$9:$F$9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27</c:v>
                </c:pt>
                <c:pt idx="3">
                  <c:v>42</c:v>
                </c:pt>
                <c:pt idx="4">
                  <c:v>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910656"/>
        <c:axId val="87912448"/>
      </c:barChart>
      <c:dateAx>
        <c:axId val="87910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87912448"/>
        <c:crosses val="autoZero"/>
        <c:auto val="1"/>
        <c:lblOffset val="100"/>
        <c:baseTimeUnit val="days"/>
      </c:dateAx>
      <c:valAx>
        <c:axId val="87912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7910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114300</xdr:rowOff>
    </xdr:from>
    <xdr:to>
      <xdr:col>3</xdr:col>
      <xdr:colOff>260640</xdr:colOff>
      <xdr:row>3</xdr:row>
      <xdr:rowOff>24653</xdr:rowOff>
    </xdr:to>
    <xdr:sp macro="[0]!Actualisationdonnées" textlink="">
      <xdr:nvSpPr>
        <xdr:cNvPr id="2" name="Rectangle 1"/>
        <xdr:cNvSpPr/>
      </xdr:nvSpPr>
      <xdr:spPr>
        <a:xfrm>
          <a:off x="781050" y="114300"/>
          <a:ext cx="1679865" cy="4818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Actualisation des  Données</a:t>
          </a:r>
        </a:p>
      </xdr:txBody>
    </xdr:sp>
    <xdr:clientData/>
  </xdr:twoCellAnchor>
  <xdr:twoCellAnchor>
    <xdr:from>
      <xdr:col>12</xdr:col>
      <xdr:colOff>219075</xdr:colOff>
      <xdr:row>20</xdr:row>
      <xdr:rowOff>0</xdr:rowOff>
    </xdr:from>
    <xdr:to>
      <xdr:col>18</xdr:col>
      <xdr:colOff>219075</xdr:colOff>
      <xdr:row>34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190500</xdr:colOff>
      <xdr:row>5</xdr:row>
      <xdr:rowOff>0</xdr:rowOff>
    </xdr:from>
    <xdr:to>
      <xdr:col>18</xdr:col>
      <xdr:colOff>190500</xdr:colOff>
      <xdr:row>19</xdr:row>
      <xdr:rowOff>47625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public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99"/>
  <sheetViews>
    <sheetView tabSelected="1" topLeftCell="A28" zoomScale="85" zoomScaleNormal="85" workbookViewId="0">
      <selection activeCell="C52" sqref="C52"/>
    </sheetView>
  </sheetViews>
  <sheetFormatPr baseColWidth="10" defaultRowHeight="15" x14ac:dyDescent="0.25"/>
  <cols>
    <col min="1" max="1" width="21.7109375" customWidth="1"/>
    <col min="2" max="2" width="8.42578125" customWidth="1"/>
    <col min="3" max="3" width="11.28515625" customWidth="1"/>
    <col min="4" max="4" width="10.28515625" customWidth="1"/>
    <col min="5" max="5" width="8.42578125" customWidth="1"/>
    <col min="6" max="6" width="13.28515625" customWidth="1"/>
    <col min="7" max="8" width="16" customWidth="1"/>
    <col min="9" max="9" width="12.42578125" style="1" customWidth="1"/>
    <col min="10" max="10" width="44.140625" customWidth="1"/>
    <col min="11" max="11" width="24.140625" customWidth="1"/>
    <col min="12" max="12" width="81.140625" customWidth="1"/>
    <col min="13" max="13" width="9.42578125" customWidth="1"/>
    <col min="14" max="14" width="10.28515625" customWidth="1"/>
    <col min="15" max="15" width="8" customWidth="1"/>
    <col min="16" max="16" width="9.42578125" bestFit="1" customWidth="1"/>
    <col min="17" max="17" width="13.42578125" bestFit="1" customWidth="1"/>
    <col min="18" max="18" width="18.5703125" bestFit="1" customWidth="1"/>
    <col min="19" max="20" width="19.140625" bestFit="1" customWidth="1"/>
    <col min="21" max="21" width="41.140625" customWidth="1"/>
    <col min="22" max="22" width="30" bestFit="1" customWidth="1"/>
    <col min="23" max="23" width="81.140625" customWidth="1"/>
  </cols>
  <sheetData>
    <row r="1" spans="1:1" x14ac:dyDescent="0.25">
      <c r="A1" t="s">
        <v>469</v>
      </c>
    </row>
    <row r="2" spans="1:1" x14ac:dyDescent="0.25">
      <c r="A2" t="s">
        <v>16</v>
      </c>
    </row>
    <row r="3" spans="1:1" x14ac:dyDescent="0.25">
      <c r="A3">
        <v>28</v>
      </c>
    </row>
    <row r="4" spans="1:1" x14ac:dyDescent="0.25">
      <c r="A4" t="s">
        <v>17</v>
      </c>
    </row>
    <row r="5" spans="1:1" x14ac:dyDescent="0.25">
      <c r="A5">
        <v>276</v>
      </c>
    </row>
    <row r="6" spans="1:1" x14ac:dyDescent="0.25">
      <c r="A6" t="s">
        <v>35</v>
      </c>
    </row>
    <row r="7" spans="1:1" x14ac:dyDescent="0.25">
      <c r="A7">
        <v>6</v>
      </c>
    </row>
    <row r="8" spans="1:1" x14ac:dyDescent="0.25">
      <c r="A8" t="s">
        <v>36</v>
      </c>
    </row>
    <row r="9" spans="1:1" x14ac:dyDescent="0.25">
      <c r="A9">
        <v>21</v>
      </c>
    </row>
    <row r="10" spans="1:1" x14ac:dyDescent="0.25">
      <c r="A10" t="s">
        <v>37</v>
      </c>
    </row>
    <row r="11" spans="1:1" x14ac:dyDescent="0.25">
      <c r="A11" s="7">
        <v>43282</v>
      </c>
    </row>
    <row r="12" spans="1:1" x14ac:dyDescent="0.25">
      <c r="A12" t="s">
        <v>38</v>
      </c>
    </row>
    <row r="13" spans="1:1" x14ac:dyDescent="0.25">
      <c r="A13">
        <v>50</v>
      </c>
    </row>
    <row r="14" spans="1:1" x14ac:dyDescent="0.25">
      <c r="A14" t="s">
        <v>7</v>
      </c>
    </row>
    <row r="15" spans="1:1" x14ac:dyDescent="0.25">
      <c r="A15">
        <v>103</v>
      </c>
    </row>
    <row r="17" spans="1:19" x14ac:dyDescent="0.25">
      <c r="A17" t="s">
        <v>39</v>
      </c>
      <c r="B17" t="s">
        <v>40</v>
      </c>
      <c r="C17" t="s">
        <v>41</v>
      </c>
      <c r="D17" t="s">
        <v>42</v>
      </c>
      <c r="E17" t="s">
        <v>43</v>
      </c>
      <c r="F17" t="s">
        <v>44</v>
      </c>
      <c r="G17" t="s">
        <v>45</v>
      </c>
      <c r="H17" t="s">
        <v>46</v>
      </c>
      <c r="I17" s="1" t="s">
        <v>47</v>
      </c>
      <c r="J17" t="s">
        <v>48</v>
      </c>
      <c r="K17" t="s">
        <v>49</v>
      </c>
      <c r="L17" t="s">
        <v>50</v>
      </c>
    </row>
    <row r="18" spans="1:19" x14ac:dyDescent="0.25">
      <c r="A18" t="s">
        <v>5</v>
      </c>
      <c r="B18" t="s">
        <v>51</v>
      </c>
      <c r="C18" t="s">
        <v>52</v>
      </c>
      <c r="E18">
        <v>162862</v>
      </c>
      <c r="F18" t="s">
        <v>5</v>
      </c>
      <c r="G18" s="3"/>
      <c r="H18" s="3">
        <v>42741</v>
      </c>
      <c r="I18" s="1">
        <v>42745.613194444442</v>
      </c>
      <c r="J18" t="s">
        <v>53</v>
      </c>
      <c r="K18" t="s">
        <v>54</v>
      </c>
      <c r="L18" t="s">
        <v>55</v>
      </c>
    </row>
    <row r="19" spans="1:19" x14ac:dyDescent="0.25">
      <c r="A19" t="s">
        <v>6</v>
      </c>
      <c r="B19" t="s">
        <v>56</v>
      </c>
      <c r="C19" t="s">
        <v>52</v>
      </c>
      <c r="E19">
        <v>163342</v>
      </c>
      <c r="F19" t="s">
        <v>6</v>
      </c>
      <c r="G19" s="3"/>
      <c r="H19" s="3"/>
      <c r="I19" s="1">
        <v>42747.52847222222</v>
      </c>
      <c r="J19" t="s">
        <v>57</v>
      </c>
      <c r="K19" t="s">
        <v>58</v>
      </c>
      <c r="L19" t="s">
        <v>59</v>
      </c>
    </row>
    <row r="20" spans="1:19" x14ac:dyDescent="0.25">
      <c r="A20" t="s">
        <v>6</v>
      </c>
      <c r="B20" t="s">
        <v>60</v>
      </c>
      <c r="C20" t="s">
        <v>52</v>
      </c>
      <c r="D20" t="s">
        <v>61</v>
      </c>
      <c r="E20">
        <v>271690</v>
      </c>
      <c r="F20" t="s">
        <v>6</v>
      </c>
      <c r="G20" s="3">
        <v>42746.451388888891</v>
      </c>
      <c r="H20" s="3">
        <v>42746.688888888886</v>
      </c>
      <c r="I20" s="1">
        <v>42748.648611111108</v>
      </c>
      <c r="J20" t="s">
        <v>1</v>
      </c>
      <c r="K20" t="s">
        <v>62</v>
      </c>
      <c r="L20" t="s">
        <v>63</v>
      </c>
    </row>
    <row r="21" spans="1:19" x14ac:dyDescent="0.25">
      <c r="A21" t="s">
        <v>7</v>
      </c>
      <c r="B21" t="s">
        <v>60</v>
      </c>
      <c r="C21" t="s">
        <v>52</v>
      </c>
      <c r="D21" t="s">
        <v>64</v>
      </c>
      <c r="E21">
        <v>267837</v>
      </c>
      <c r="F21" t="s">
        <v>7</v>
      </c>
      <c r="G21" s="3"/>
      <c r="H21" s="3">
        <v>42755</v>
      </c>
      <c r="I21" s="1">
        <v>42751.708333333336</v>
      </c>
      <c r="J21" t="s">
        <v>65</v>
      </c>
      <c r="K21" t="s">
        <v>66</v>
      </c>
      <c r="L21" t="s">
        <v>67</v>
      </c>
    </row>
    <row r="22" spans="1:19" x14ac:dyDescent="0.25">
      <c r="A22" t="s">
        <v>7</v>
      </c>
      <c r="B22" t="s">
        <v>60</v>
      </c>
      <c r="C22" t="s">
        <v>52</v>
      </c>
      <c r="D22" t="s">
        <v>61</v>
      </c>
      <c r="E22">
        <v>268236</v>
      </c>
      <c r="F22" t="s">
        <v>7</v>
      </c>
      <c r="G22" s="3">
        <v>43088.563888888886</v>
      </c>
      <c r="H22" s="3">
        <v>42754.563194444447</v>
      </c>
      <c r="I22" s="1">
        <v>42754.708333333336</v>
      </c>
      <c r="J22" t="s">
        <v>68</v>
      </c>
      <c r="K22" t="s">
        <v>69</v>
      </c>
      <c r="L22" t="s">
        <v>70</v>
      </c>
    </row>
    <row r="23" spans="1:19" x14ac:dyDescent="0.25">
      <c r="A23" t="s">
        <v>6</v>
      </c>
      <c r="B23" t="s">
        <v>56</v>
      </c>
      <c r="C23" t="s">
        <v>52</v>
      </c>
      <c r="E23">
        <v>164352</v>
      </c>
      <c r="F23" t="s">
        <v>6</v>
      </c>
      <c r="G23" s="3"/>
      <c r="H23" s="3"/>
      <c r="I23" s="1">
        <v>42755.333333333336</v>
      </c>
      <c r="J23" t="s">
        <v>57</v>
      </c>
      <c r="K23" t="s">
        <v>58</v>
      </c>
      <c r="L23" t="s">
        <v>71</v>
      </c>
    </row>
    <row r="24" spans="1:19" x14ac:dyDescent="0.25">
      <c r="A24" t="s">
        <v>7</v>
      </c>
      <c r="B24" t="s">
        <v>60</v>
      </c>
      <c r="C24" t="s">
        <v>52</v>
      </c>
      <c r="D24" t="s">
        <v>61</v>
      </c>
      <c r="E24">
        <v>268512</v>
      </c>
      <c r="F24" t="s">
        <v>7</v>
      </c>
      <c r="G24" s="3">
        <v>43089.580555555556</v>
      </c>
      <c r="H24" s="3">
        <v>42755.579861111109</v>
      </c>
      <c r="I24" s="1">
        <v>42755.708333333336</v>
      </c>
      <c r="J24" t="s">
        <v>1</v>
      </c>
      <c r="K24" t="s">
        <v>72</v>
      </c>
      <c r="L24" t="s">
        <v>73</v>
      </c>
      <c r="S24" s="3"/>
    </row>
    <row r="25" spans="1:19" x14ac:dyDescent="0.25">
      <c r="A25" t="s">
        <v>7</v>
      </c>
      <c r="B25" t="s">
        <v>60</v>
      </c>
      <c r="C25" t="s">
        <v>52</v>
      </c>
      <c r="D25" t="s">
        <v>61</v>
      </c>
      <c r="E25">
        <v>268506</v>
      </c>
      <c r="F25" t="s">
        <v>7</v>
      </c>
      <c r="G25" s="3">
        <v>43089.574305555558</v>
      </c>
      <c r="H25" s="3">
        <v>42755.574305555558</v>
      </c>
      <c r="I25" s="1">
        <v>42755.708333333336</v>
      </c>
      <c r="J25" t="s">
        <v>74</v>
      </c>
      <c r="K25" t="s">
        <v>75</v>
      </c>
      <c r="L25" t="s">
        <v>76</v>
      </c>
    </row>
    <row r="26" spans="1:19" x14ac:dyDescent="0.25">
      <c r="A26" t="s">
        <v>6</v>
      </c>
      <c r="B26" t="s">
        <v>60</v>
      </c>
      <c r="C26" t="s">
        <v>52</v>
      </c>
      <c r="D26" t="s">
        <v>61</v>
      </c>
      <c r="E26">
        <v>267516</v>
      </c>
      <c r="F26" t="s">
        <v>6</v>
      </c>
      <c r="G26" s="3">
        <v>43089.418749999997</v>
      </c>
      <c r="H26" s="3">
        <v>43099.734027777777</v>
      </c>
      <c r="I26" s="1">
        <v>42758.415277777778</v>
      </c>
      <c r="J26" t="s">
        <v>77</v>
      </c>
      <c r="K26" t="s">
        <v>78</v>
      </c>
      <c r="L26" t="s">
        <v>79</v>
      </c>
    </row>
    <row r="27" spans="1:19" x14ac:dyDescent="0.25">
      <c r="A27" t="s">
        <v>6</v>
      </c>
      <c r="B27" t="s">
        <v>80</v>
      </c>
      <c r="C27" t="s">
        <v>52</v>
      </c>
      <c r="D27" t="s">
        <v>64</v>
      </c>
      <c r="E27">
        <v>987229</v>
      </c>
      <c r="F27" t="s">
        <v>6</v>
      </c>
      <c r="G27" s="3"/>
      <c r="H27" s="3"/>
      <c r="I27" s="1">
        <v>42758.666666666664</v>
      </c>
      <c r="J27" t="s">
        <v>81</v>
      </c>
      <c r="L27" t="s">
        <v>82</v>
      </c>
    </row>
    <row r="28" spans="1:19" x14ac:dyDescent="0.25">
      <c r="A28" t="s">
        <v>6</v>
      </c>
      <c r="B28" t="s">
        <v>51</v>
      </c>
      <c r="C28" t="s">
        <v>52</v>
      </c>
      <c r="E28">
        <v>164654</v>
      </c>
      <c r="F28" t="s">
        <v>6</v>
      </c>
      <c r="G28" s="3"/>
      <c r="H28" s="3"/>
      <c r="I28" s="1">
        <v>42759.333333333336</v>
      </c>
      <c r="J28" t="s">
        <v>83</v>
      </c>
      <c r="K28" t="s">
        <v>58</v>
      </c>
      <c r="L28" t="s">
        <v>84</v>
      </c>
    </row>
    <row r="29" spans="1:19" x14ac:dyDescent="0.25">
      <c r="A29" t="s">
        <v>6</v>
      </c>
      <c r="B29" t="s">
        <v>56</v>
      </c>
      <c r="C29" t="s">
        <v>52</v>
      </c>
      <c r="E29">
        <v>164643</v>
      </c>
      <c r="F29" t="s">
        <v>6</v>
      </c>
      <c r="G29" s="3"/>
      <c r="H29" s="3"/>
      <c r="I29" s="1">
        <v>42759.696527777778</v>
      </c>
      <c r="J29" t="s">
        <v>53</v>
      </c>
      <c r="K29" t="s">
        <v>58</v>
      </c>
      <c r="L29" t="s">
        <v>85</v>
      </c>
    </row>
    <row r="30" spans="1:19" x14ac:dyDescent="0.25">
      <c r="A30" t="s">
        <v>6</v>
      </c>
      <c r="B30" t="s">
        <v>60</v>
      </c>
      <c r="C30" t="s">
        <v>52</v>
      </c>
      <c r="D30" t="s">
        <v>86</v>
      </c>
      <c r="E30">
        <v>273757</v>
      </c>
      <c r="F30" t="s">
        <v>6</v>
      </c>
      <c r="G30" s="3"/>
      <c r="H30" s="3">
        <v>42759.458333333336</v>
      </c>
      <c r="I30" s="1">
        <v>42760.540972222225</v>
      </c>
      <c r="J30" t="s">
        <v>19</v>
      </c>
      <c r="L30" t="s">
        <v>87</v>
      </c>
    </row>
    <row r="31" spans="1:19" x14ac:dyDescent="0.25">
      <c r="A31" t="s">
        <v>6</v>
      </c>
      <c r="B31" t="s">
        <v>80</v>
      </c>
      <c r="C31" t="s">
        <v>52</v>
      </c>
      <c r="D31" t="s">
        <v>64</v>
      </c>
      <c r="E31">
        <v>996733</v>
      </c>
      <c r="F31" t="s">
        <v>6</v>
      </c>
      <c r="G31" s="3"/>
      <c r="H31" s="3">
        <v>42761.208333333336</v>
      </c>
      <c r="I31" s="1">
        <v>42761.661805555559</v>
      </c>
      <c r="J31" t="s">
        <v>88</v>
      </c>
      <c r="L31" t="s">
        <v>89</v>
      </c>
    </row>
    <row r="32" spans="1:19" x14ac:dyDescent="0.25">
      <c r="A32" t="s">
        <v>90</v>
      </c>
      <c r="B32" t="s">
        <v>60</v>
      </c>
      <c r="C32" t="s">
        <v>52</v>
      </c>
      <c r="D32" t="s">
        <v>61</v>
      </c>
      <c r="E32">
        <v>272725</v>
      </c>
      <c r="F32" t="s">
        <v>90</v>
      </c>
      <c r="G32" s="3">
        <v>42751.622916666667</v>
      </c>
      <c r="H32" s="3"/>
      <c r="I32" s="1">
        <v>42762.369444444441</v>
      </c>
      <c r="J32" t="s">
        <v>88</v>
      </c>
      <c r="L32" t="s">
        <v>95</v>
      </c>
    </row>
    <row r="33" spans="1:12" x14ac:dyDescent="0.25">
      <c r="A33" t="s">
        <v>6</v>
      </c>
      <c r="B33" t="s">
        <v>51</v>
      </c>
      <c r="C33" t="s">
        <v>92</v>
      </c>
      <c r="E33">
        <v>165291</v>
      </c>
      <c r="F33" t="s">
        <v>6</v>
      </c>
      <c r="G33" s="3"/>
      <c r="H33" s="3">
        <v>42761</v>
      </c>
      <c r="I33" s="1">
        <v>42762.4375</v>
      </c>
      <c r="J33" t="s">
        <v>99</v>
      </c>
      <c r="K33" t="s">
        <v>100</v>
      </c>
      <c r="L33" t="s">
        <v>101</v>
      </c>
    </row>
    <row r="34" spans="1:12" x14ac:dyDescent="0.25">
      <c r="A34" t="s">
        <v>5</v>
      </c>
      <c r="B34" t="s">
        <v>51</v>
      </c>
      <c r="C34" t="s">
        <v>52</v>
      </c>
      <c r="E34">
        <v>163930</v>
      </c>
      <c r="F34" t="s">
        <v>5</v>
      </c>
      <c r="G34" s="3"/>
      <c r="H34" s="3">
        <v>42751</v>
      </c>
      <c r="I34" s="1">
        <v>42762.442361111112</v>
      </c>
      <c r="J34" t="s">
        <v>10</v>
      </c>
      <c r="K34" t="s">
        <v>102</v>
      </c>
      <c r="L34" t="s">
        <v>103</v>
      </c>
    </row>
    <row r="35" spans="1:12" x14ac:dyDescent="0.25">
      <c r="A35" t="s">
        <v>90</v>
      </c>
      <c r="B35" t="s">
        <v>56</v>
      </c>
      <c r="C35" t="s">
        <v>52</v>
      </c>
      <c r="E35">
        <v>165064</v>
      </c>
      <c r="F35" t="s">
        <v>90</v>
      </c>
      <c r="G35" s="3"/>
      <c r="H35" s="3"/>
      <c r="I35" s="1">
        <v>42762.445833333331</v>
      </c>
      <c r="J35" t="s">
        <v>470</v>
      </c>
      <c r="K35" t="s">
        <v>104</v>
      </c>
      <c r="L35" t="s">
        <v>105</v>
      </c>
    </row>
    <row r="36" spans="1:12" x14ac:dyDescent="0.25">
      <c r="A36" t="s">
        <v>90</v>
      </c>
      <c r="B36" t="s">
        <v>60</v>
      </c>
      <c r="C36" t="s">
        <v>52</v>
      </c>
      <c r="D36" t="s">
        <v>64</v>
      </c>
      <c r="E36">
        <v>274166</v>
      </c>
      <c r="F36" t="s">
        <v>90</v>
      </c>
      <c r="G36" s="3">
        <v>42758.915972222225</v>
      </c>
      <c r="H36" s="3"/>
      <c r="I36" s="1">
        <v>42762.48541666667</v>
      </c>
      <c r="J36" t="s">
        <v>2</v>
      </c>
      <c r="L36" t="s">
        <v>106</v>
      </c>
    </row>
    <row r="37" spans="1:12" x14ac:dyDescent="0.25">
      <c r="A37" t="s">
        <v>6</v>
      </c>
      <c r="B37" t="s">
        <v>60</v>
      </c>
      <c r="C37" t="s">
        <v>52</v>
      </c>
      <c r="D37" t="s">
        <v>64</v>
      </c>
      <c r="E37">
        <v>274282</v>
      </c>
      <c r="F37" t="s">
        <v>6</v>
      </c>
      <c r="G37" s="3">
        <v>42759.488194444442</v>
      </c>
      <c r="H37" s="3"/>
      <c r="I37" s="1">
        <v>42762.488194444442</v>
      </c>
      <c r="J37" t="s">
        <v>68</v>
      </c>
      <c r="L37" t="s">
        <v>107</v>
      </c>
    </row>
    <row r="38" spans="1:12" x14ac:dyDescent="0.25">
      <c r="A38" t="s">
        <v>152</v>
      </c>
      <c r="B38" t="s">
        <v>56</v>
      </c>
      <c r="C38" t="s">
        <v>92</v>
      </c>
      <c r="E38">
        <v>165427</v>
      </c>
      <c r="F38" t="s">
        <v>152</v>
      </c>
      <c r="G38" s="3">
        <v>42761.333333333336</v>
      </c>
      <c r="H38" s="3"/>
      <c r="I38" s="1">
        <v>42762.52847222222</v>
      </c>
      <c r="J38" t="s">
        <v>96</v>
      </c>
      <c r="K38" t="s">
        <v>108</v>
      </c>
      <c r="L38" t="s">
        <v>109</v>
      </c>
    </row>
    <row r="39" spans="1:12" x14ac:dyDescent="0.25">
      <c r="A39" t="s">
        <v>251</v>
      </c>
      <c r="B39" t="s">
        <v>60</v>
      </c>
      <c r="C39" t="s">
        <v>92</v>
      </c>
      <c r="D39" t="s">
        <v>86</v>
      </c>
      <c r="E39">
        <v>274829</v>
      </c>
      <c r="F39" t="s">
        <v>251</v>
      </c>
      <c r="G39" s="3">
        <v>42762.5</v>
      </c>
      <c r="H39" s="3">
        <v>42762.541666666664</v>
      </c>
      <c r="I39" s="1">
        <v>42762.541666666664</v>
      </c>
      <c r="J39" t="s">
        <v>110</v>
      </c>
      <c r="L39" t="s">
        <v>111</v>
      </c>
    </row>
    <row r="40" spans="1:12" x14ac:dyDescent="0.25">
      <c r="A40" s="13" t="s">
        <v>90</v>
      </c>
      <c r="B40" t="s">
        <v>80</v>
      </c>
      <c r="C40" t="s">
        <v>52</v>
      </c>
      <c r="D40" t="s">
        <v>64</v>
      </c>
      <c r="E40">
        <v>999192</v>
      </c>
      <c r="F40" t="s">
        <v>90</v>
      </c>
      <c r="G40" s="3"/>
      <c r="H40" s="3"/>
      <c r="I40" s="1">
        <v>42762.598611111112</v>
      </c>
      <c r="J40" t="s">
        <v>394</v>
      </c>
      <c r="L40" t="s">
        <v>113</v>
      </c>
    </row>
    <row r="41" spans="1:12" x14ac:dyDescent="0.25">
      <c r="A41" s="13" t="s">
        <v>90</v>
      </c>
      <c r="B41" t="s">
        <v>60</v>
      </c>
      <c r="C41" t="s">
        <v>52</v>
      </c>
      <c r="D41" t="s">
        <v>61</v>
      </c>
      <c r="E41">
        <v>274339</v>
      </c>
      <c r="F41" t="s">
        <v>90</v>
      </c>
      <c r="G41" s="3">
        <v>42760.613888888889</v>
      </c>
      <c r="H41" s="3">
        <v>42760.645833333336</v>
      </c>
      <c r="I41" s="1">
        <v>42762.609027777777</v>
      </c>
      <c r="J41" t="s">
        <v>0</v>
      </c>
      <c r="L41" t="s">
        <v>117</v>
      </c>
    </row>
    <row r="42" spans="1:12" x14ac:dyDescent="0.25">
      <c r="A42" s="13" t="s">
        <v>5</v>
      </c>
      <c r="B42" t="s">
        <v>51</v>
      </c>
      <c r="C42" t="s">
        <v>52</v>
      </c>
      <c r="E42">
        <v>165128</v>
      </c>
      <c r="F42" t="s">
        <v>5</v>
      </c>
      <c r="G42" s="3"/>
      <c r="H42" s="3">
        <v>42760</v>
      </c>
      <c r="I42" s="1">
        <v>42762.651388888888</v>
      </c>
      <c r="J42" t="s">
        <v>93</v>
      </c>
      <c r="K42" t="s">
        <v>118</v>
      </c>
      <c r="L42" t="s">
        <v>119</v>
      </c>
    </row>
    <row r="43" spans="1:12" x14ac:dyDescent="0.25">
      <c r="A43" s="13" t="s">
        <v>5</v>
      </c>
      <c r="B43" t="s">
        <v>51</v>
      </c>
      <c r="C43" t="s">
        <v>52</v>
      </c>
      <c r="E43">
        <v>159441</v>
      </c>
      <c r="F43" t="s">
        <v>5</v>
      </c>
      <c r="G43" s="3"/>
      <c r="H43" s="3">
        <v>43069</v>
      </c>
      <c r="I43" s="1">
        <v>42762.674305555556</v>
      </c>
      <c r="J43" t="s">
        <v>96</v>
      </c>
      <c r="K43" t="s">
        <v>97</v>
      </c>
      <c r="L43" t="s">
        <v>121</v>
      </c>
    </row>
    <row r="44" spans="1:12" x14ac:dyDescent="0.25">
      <c r="A44" t="s">
        <v>6</v>
      </c>
      <c r="B44" t="s">
        <v>56</v>
      </c>
      <c r="C44" t="s">
        <v>52</v>
      </c>
      <c r="E44">
        <v>165141</v>
      </c>
      <c r="F44" t="s">
        <v>6</v>
      </c>
      <c r="G44" s="3"/>
      <c r="H44" s="3"/>
      <c r="I44" s="1">
        <v>42762.674305555556</v>
      </c>
      <c r="J44" t="s">
        <v>83</v>
      </c>
      <c r="K44" t="s">
        <v>58</v>
      </c>
      <c r="L44" t="s">
        <v>120</v>
      </c>
    </row>
    <row r="45" spans="1:12" x14ac:dyDescent="0.25">
      <c r="A45" t="s">
        <v>152</v>
      </c>
      <c r="B45" t="s">
        <v>51</v>
      </c>
      <c r="C45" t="s">
        <v>52</v>
      </c>
      <c r="E45">
        <v>165150</v>
      </c>
      <c r="F45" t="s">
        <v>152</v>
      </c>
      <c r="G45" s="3">
        <v>42760</v>
      </c>
      <c r="H45" s="3">
        <v>42761</v>
      </c>
      <c r="I45" s="1">
        <v>42762.686805555553</v>
      </c>
      <c r="J45" t="s">
        <v>122</v>
      </c>
      <c r="K45" t="s">
        <v>123</v>
      </c>
      <c r="L45" t="s">
        <v>124</v>
      </c>
    </row>
    <row r="46" spans="1:12" x14ac:dyDescent="0.25">
      <c r="A46" t="s">
        <v>7</v>
      </c>
      <c r="B46" t="s">
        <v>60</v>
      </c>
      <c r="C46" t="s">
        <v>52</v>
      </c>
      <c r="D46" t="s">
        <v>64</v>
      </c>
      <c r="E46">
        <v>269465</v>
      </c>
      <c r="F46" t="s">
        <v>7</v>
      </c>
      <c r="G46" s="3">
        <v>43096.512499999997</v>
      </c>
      <c r="H46" s="3">
        <v>42762.511805555558</v>
      </c>
      <c r="I46" s="1">
        <v>42762.708333333336</v>
      </c>
      <c r="J46" t="s">
        <v>114</v>
      </c>
      <c r="K46" t="s">
        <v>128</v>
      </c>
      <c r="L46" t="s">
        <v>129</v>
      </c>
    </row>
    <row r="47" spans="1:12" x14ac:dyDescent="0.25">
      <c r="A47" t="s">
        <v>7</v>
      </c>
      <c r="B47" t="s">
        <v>60</v>
      </c>
      <c r="C47" t="s">
        <v>52</v>
      </c>
      <c r="D47" t="s">
        <v>64</v>
      </c>
      <c r="E47">
        <v>269453</v>
      </c>
      <c r="F47" t="s">
        <v>7</v>
      </c>
      <c r="G47" s="3">
        <v>43096.482638888891</v>
      </c>
      <c r="H47" s="3">
        <v>42762.481944444444</v>
      </c>
      <c r="I47" s="1">
        <v>42762.708333333336</v>
      </c>
      <c r="J47" t="s">
        <v>125</v>
      </c>
      <c r="K47" t="s">
        <v>126</v>
      </c>
      <c r="L47" t="s">
        <v>127</v>
      </c>
    </row>
    <row r="48" spans="1:12" x14ac:dyDescent="0.25">
      <c r="A48" s="13" t="s">
        <v>471</v>
      </c>
      <c r="B48" t="s">
        <v>51</v>
      </c>
      <c r="C48" t="s">
        <v>52</v>
      </c>
      <c r="E48">
        <v>164607</v>
      </c>
      <c r="F48" t="s">
        <v>5</v>
      </c>
      <c r="G48" s="3"/>
      <c r="H48" s="3">
        <v>42765</v>
      </c>
      <c r="I48" s="1">
        <v>42765</v>
      </c>
      <c r="J48" t="s">
        <v>114</v>
      </c>
      <c r="K48" t="s">
        <v>91</v>
      </c>
      <c r="L48" t="s">
        <v>138</v>
      </c>
    </row>
    <row r="49" spans="1:12" x14ac:dyDescent="0.25">
      <c r="A49" t="s">
        <v>472</v>
      </c>
      <c r="B49" t="s">
        <v>60</v>
      </c>
      <c r="C49" t="s">
        <v>52</v>
      </c>
      <c r="D49" t="s">
        <v>61</v>
      </c>
      <c r="E49">
        <v>274335</v>
      </c>
      <c r="F49" t="s">
        <v>90</v>
      </c>
      <c r="G49" s="3"/>
      <c r="H49" s="3">
        <v>42765</v>
      </c>
      <c r="I49" s="1">
        <v>42765</v>
      </c>
      <c r="J49" t="s">
        <v>0</v>
      </c>
      <c r="L49" t="s">
        <v>132</v>
      </c>
    </row>
    <row r="50" spans="1:12" x14ac:dyDescent="0.25">
      <c r="A50" s="13" t="s">
        <v>472</v>
      </c>
      <c r="B50" t="s">
        <v>80</v>
      </c>
      <c r="C50" t="s">
        <v>52</v>
      </c>
      <c r="D50" t="s">
        <v>64</v>
      </c>
      <c r="E50">
        <v>928675</v>
      </c>
      <c r="F50" t="s">
        <v>90</v>
      </c>
      <c r="G50" s="3"/>
      <c r="H50" s="3">
        <v>42765</v>
      </c>
      <c r="I50" s="1">
        <v>42765</v>
      </c>
      <c r="J50" t="s">
        <v>0</v>
      </c>
      <c r="K50" t="s">
        <v>130</v>
      </c>
      <c r="L50" t="s">
        <v>131</v>
      </c>
    </row>
    <row r="51" spans="1:12" x14ac:dyDescent="0.25">
      <c r="A51" t="s">
        <v>471</v>
      </c>
      <c r="B51" t="s">
        <v>51</v>
      </c>
      <c r="C51" t="s">
        <v>52</v>
      </c>
      <c r="E51">
        <v>164540</v>
      </c>
      <c r="F51" t="s">
        <v>5</v>
      </c>
      <c r="G51" s="3">
        <v>42758</v>
      </c>
      <c r="H51" s="3">
        <v>42765</v>
      </c>
      <c r="I51" s="1">
        <v>42765</v>
      </c>
      <c r="J51" t="s">
        <v>0</v>
      </c>
      <c r="K51" t="s">
        <v>136</v>
      </c>
      <c r="L51" t="s">
        <v>137</v>
      </c>
    </row>
    <row r="52" spans="1:12" x14ac:dyDescent="0.25">
      <c r="A52" t="s">
        <v>471</v>
      </c>
      <c r="B52" t="s">
        <v>51</v>
      </c>
      <c r="C52" t="s">
        <v>52</v>
      </c>
      <c r="E52">
        <v>165011</v>
      </c>
      <c r="F52" t="s">
        <v>5</v>
      </c>
      <c r="G52" s="3"/>
      <c r="H52" s="3">
        <v>42765</v>
      </c>
      <c r="I52" s="1">
        <v>42765</v>
      </c>
      <c r="J52" t="s">
        <v>133</v>
      </c>
      <c r="K52" t="s">
        <v>134</v>
      </c>
      <c r="L52" t="s">
        <v>135</v>
      </c>
    </row>
    <row r="53" spans="1:12" x14ac:dyDescent="0.25">
      <c r="A53" t="s">
        <v>473</v>
      </c>
      <c r="B53" t="s">
        <v>51</v>
      </c>
      <c r="C53" t="s">
        <v>52</v>
      </c>
      <c r="E53">
        <v>165322</v>
      </c>
      <c r="F53" t="s">
        <v>5</v>
      </c>
      <c r="G53" s="3"/>
      <c r="H53" s="3">
        <v>42760</v>
      </c>
      <c r="I53" s="1">
        <v>42765.333333333336</v>
      </c>
      <c r="J53" t="s">
        <v>133</v>
      </c>
      <c r="K53" t="s">
        <v>97</v>
      </c>
      <c r="L53" t="s">
        <v>142</v>
      </c>
    </row>
    <row r="54" spans="1:12" x14ac:dyDescent="0.25">
      <c r="A54" t="s">
        <v>473</v>
      </c>
      <c r="B54" t="s">
        <v>56</v>
      </c>
      <c r="C54" t="s">
        <v>52</v>
      </c>
      <c r="E54">
        <v>165127</v>
      </c>
      <c r="F54" t="s">
        <v>5</v>
      </c>
      <c r="G54" s="3">
        <v>42760.333333333336</v>
      </c>
      <c r="H54" s="3"/>
      <c r="I54" s="1">
        <v>42765.333333333336</v>
      </c>
      <c r="J54" t="s">
        <v>139</v>
      </c>
      <c r="K54" t="s">
        <v>140</v>
      </c>
      <c r="L54" t="s">
        <v>141</v>
      </c>
    </row>
    <row r="55" spans="1:12" x14ac:dyDescent="0.25">
      <c r="A55" t="s">
        <v>474</v>
      </c>
      <c r="B55" t="s">
        <v>80</v>
      </c>
      <c r="C55" t="s">
        <v>52</v>
      </c>
      <c r="D55" t="s">
        <v>64</v>
      </c>
      <c r="E55">
        <v>439</v>
      </c>
      <c r="F55" t="s">
        <v>90</v>
      </c>
      <c r="G55" s="3"/>
      <c r="H55" s="3"/>
      <c r="I55" s="1">
        <v>42765.384027777778</v>
      </c>
      <c r="J55" t="s">
        <v>112</v>
      </c>
      <c r="L55" t="s">
        <v>143</v>
      </c>
    </row>
    <row r="56" spans="1:12" x14ac:dyDescent="0.25">
      <c r="A56" t="s">
        <v>475</v>
      </c>
      <c r="B56" t="s">
        <v>56</v>
      </c>
      <c r="C56" t="s">
        <v>92</v>
      </c>
      <c r="E56">
        <v>165543</v>
      </c>
      <c r="F56" t="s">
        <v>5</v>
      </c>
      <c r="G56" s="3">
        <v>42762.333333333336</v>
      </c>
      <c r="H56" s="3"/>
      <c r="I56" s="1">
        <v>42765.398611111108</v>
      </c>
      <c r="J56" t="s">
        <v>419</v>
      </c>
      <c r="K56" t="s">
        <v>144</v>
      </c>
      <c r="L56" t="s">
        <v>145</v>
      </c>
    </row>
    <row r="57" spans="1:12" x14ac:dyDescent="0.25">
      <c r="A57" t="s">
        <v>476</v>
      </c>
      <c r="B57" t="s">
        <v>56</v>
      </c>
      <c r="C57" t="s">
        <v>52</v>
      </c>
      <c r="E57">
        <v>165159</v>
      </c>
      <c r="F57" t="s">
        <v>5</v>
      </c>
      <c r="G57" s="3"/>
      <c r="H57" s="3"/>
      <c r="I57" s="1">
        <v>42765.443055555559</v>
      </c>
      <c r="J57" t="s">
        <v>148</v>
      </c>
      <c r="K57" t="s">
        <v>58</v>
      </c>
      <c r="L57" t="s">
        <v>149</v>
      </c>
    </row>
    <row r="58" spans="1:12" x14ac:dyDescent="0.25">
      <c r="A58" t="s">
        <v>477</v>
      </c>
      <c r="B58" t="s">
        <v>51</v>
      </c>
      <c r="C58" t="s">
        <v>52</v>
      </c>
      <c r="E58">
        <v>165229</v>
      </c>
      <c r="F58" t="s">
        <v>5</v>
      </c>
      <c r="G58" s="3">
        <v>42762</v>
      </c>
      <c r="H58" s="3">
        <v>42765</v>
      </c>
      <c r="I58" s="1">
        <v>42765.474305555559</v>
      </c>
      <c r="J58" t="s">
        <v>133</v>
      </c>
      <c r="K58" t="s">
        <v>150</v>
      </c>
      <c r="L58" t="s">
        <v>151</v>
      </c>
    </row>
    <row r="59" spans="1:12" x14ac:dyDescent="0.25">
      <c r="A59" t="s">
        <v>478</v>
      </c>
      <c r="B59" t="s">
        <v>56</v>
      </c>
      <c r="C59" t="s">
        <v>52</v>
      </c>
      <c r="E59">
        <v>165239</v>
      </c>
      <c r="F59" t="s">
        <v>90</v>
      </c>
      <c r="G59" s="3"/>
      <c r="H59" s="3"/>
      <c r="I59" s="1">
        <v>42765.5</v>
      </c>
      <c r="J59" t="s">
        <v>21</v>
      </c>
      <c r="K59" t="s">
        <v>153</v>
      </c>
      <c r="L59" t="s">
        <v>154</v>
      </c>
    </row>
    <row r="60" spans="1:12" x14ac:dyDescent="0.25">
      <c r="A60" t="s">
        <v>479</v>
      </c>
      <c r="B60" t="s">
        <v>51</v>
      </c>
      <c r="C60" t="s">
        <v>92</v>
      </c>
      <c r="E60">
        <v>165592</v>
      </c>
      <c r="F60" t="s">
        <v>5</v>
      </c>
      <c r="G60" s="3"/>
      <c r="H60" s="3">
        <v>42762</v>
      </c>
      <c r="I60" s="1">
        <v>42765.500694444447</v>
      </c>
      <c r="J60" t="s">
        <v>3</v>
      </c>
      <c r="K60" t="s">
        <v>98</v>
      </c>
      <c r="L60" t="s">
        <v>155</v>
      </c>
    </row>
    <row r="61" spans="1:12" x14ac:dyDescent="0.25">
      <c r="A61" s="13" t="s">
        <v>480</v>
      </c>
      <c r="B61" t="s">
        <v>60</v>
      </c>
      <c r="C61" t="s">
        <v>52</v>
      </c>
      <c r="D61" t="s">
        <v>64</v>
      </c>
      <c r="E61">
        <v>274582</v>
      </c>
      <c r="F61" t="s">
        <v>90</v>
      </c>
      <c r="G61" s="3">
        <v>42760.500694444447</v>
      </c>
      <c r="H61" s="3"/>
      <c r="I61" s="1">
        <v>42765.50277777778</v>
      </c>
      <c r="J61" t="s">
        <v>0</v>
      </c>
      <c r="L61" t="s">
        <v>156</v>
      </c>
    </row>
    <row r="62" spans="1:12" x14ac:dyDescent="0.25">
      <c r="A62" s="13" t="s">
        <v>481</v>
      </c>
      <c r="B62" t="s">
        <v>51</v>
      </c>
      <c r="C62" t="s">
        <v>92</v>
      </c>
      <c r="E62">
        <v>165436</v>
      </c>
      <c r="F62" t="s">
        <v>5</v>
      </c>
      <c r="G62" s="3"/>
      <c r="H62" s="3">
        <v>42761</v>
      </c>
      <c r="I62" s="1">
        <v>42765.561805555553</v>
      </c>
      <c r="J62" t="s">
        <v>418</v>
      </c>
      <c r="K62" t="s">
        <v>115</v>
      </c>
      <c r="L62" t="s">
        <v>116</v>
      </c>
    </row>
    <row r="63" spans="1:12" x14ac:dyDescent="0.25">
      <c r="A63" s="13" t="s">
        <v>482</v>
      </c>
      <c r="B63" t="s">
        <v>60</v>
      </c>
      <c r="C63" t="s">
        <v>52</v>
      </c>
      <c r="D63" t="s">
        <v>64</v>
      </c>
      <c r="E63">
        <v>274628</v>
      </c>
      <c r="F63" t="s">
        <v>90</v>
      </c>
      <c r="G63" s="3">
        <v>42760.579861111109</v>
      </c>
      <c r="H63" s="3">
        <v>43021.5</v>
      </c>
      <c r="I63" s="1">
        <v>42765.579861111109</v>
      </c>
      <c r="J63" t="s">
        <v>2</v>
      </c>
      <c r="L63" t="s">
        <v>157</v>
      </c>
    </row>
    <row r="64" spans="1:12" x14ac:dyDescent="0.25">
      <c r="A64" t="s">
        <v>483</v>
      </c>
      <c r="B64" t="s">
        <v>60</v>
      </c>
      <c r="C64" t="s">
        <v>52</v>
      </c>
      <c r="D64" t="s">
        <v>61</v>
      </c>
      <c r="E64">
        <v>272391</v>
      </c>
      <c r="F64" t="s">
        <v>90</v>
      </c>
      <c r="G64" s="3">
        <v>42748.503472222219</v>
      </c>
      <c r="H64" s="3">
        <v>42753.416666666664</v>
      </c>
      <c r="I64" s="1">
        <v>42765.580555555556</v>
      </c>
      <c r="J64" t="s">
        <v>0</v>
      </c>
      <c r="K64" t="s">
        <v>158</v>
      </c>
      <c r="L64" t="s">
        <v>159</v>
      </c>
    </row>
    <row r="65" spans="1:12" x14ac:dyDescent="0.25">
      <c r="A65" t="s">
        <v>483</v>
      </c>
      <c r="B65" t="s">
        <v>60</v>
      </c>
      <c r="C65" t="s">
        <v>52</v>
      </c>
      <c r="D65" t="s">
        <v>64</v>
      </c>
      <c r="E65">
        <v>272386</v>
      </c>
      <c r="F65" t="s">
        <v>90</v>
      </c>
      <c r="G65" s="3">
        <v>42748.490277777775</v>
      </c>
      <c r="H65" s="3">
        <v>42752.416666666664</v>
      </c>
      <c r="I65" s="1">
        <v>42765.580555555556</v>
      </c>
      <c r="J65" t="s">
        <v>0</v>
      </c>
      <c r="K65" t="s">
        <v>158</v>
      </c>
      <c r="L65" t="s">
        <v>160</v>
      </c>
    </row>
    <row r="66" spans="1:12" x14ac:dyDescent="0.25">
      <c r="A66" t="s">
        <v>484</v>
      </c>
      <c r="B66" t="s">
        <v>60</v>
      </c>
      <c r="C66" t="s">
        <v>52</v>
      </c>
      <c r="D66" t="s">
        <v>64</v>
      </c>
      <c r="E66">
        <v>272378</v>
      </c>
      <c r="F66" t="s">
        <v>90</v>
      </c>
      <c r="G66" s="3">
        <v>42748.484027777777</v>
      </c>
      <c r="H66" s="3">
        <v>42751.416666666664</v>
      </c>
      <c r="I66" s="1">
        <v>42765.581250000003</v>
      </c>
      <c r="J66" t="s">
        <v>0</v>
      </c>
      <c r="K66" t="s">
        <v>158</v>
      </c>
      <c r="L66" t="s">
        <v>161</v>
      </c>
    </row>
    <row r="67" spans="1:12" x14ac:dyDescent="0.25">
      <c r="A67" t="s">
        <v>485</v>
      </c>
      <c r="B67" t="s">
        <v>60</v>
      </c>
      <c r="C67" t="s">
        <v>52</v>
      </c>
      <c r="D67" t="s">
        <v>61</v>
      </c>
      <c r="E67">
        <v>274646</v>
      </c>
      <c r="F67" t="s">
        <v>90</v>
      </c>
      <c r="G67" s="3">
        <v>42761.454861111109</v>
      </c>
      <c r="H67" s="3">
        <v>42761.638888888891</v>
      </c>
      <c r="I67" s="1">
        <v>42765.597916666666</v>
      </c>
      <c r="J67" t="s">
        <v>0</v>
      </c>
      <c r="L67" t="s">
        <v>162</v>
      </c>
    </row>
    <row r="68" spans="1:12" x14ac:dyDescent="0.25">
      <c r="A68" t="s">
        <v>486</v>
      </c>
      <c r="B68" t="s">
        <v>60</v>
      </c>
      <c r="C68" t="s">
        <v>52</v>
      </c>
      <c r="D68" t="s">
        <v>64</v>
      </c>
      <c r="E68">
        <v>274284</v>
      </c>
      <c r="F68" t="s">
        <v>90</v>
      </c>
      <c r="G68" s="3">
        <v>42765</v>
      </c>
      <c r="H68" s="3"/>
      <c r="I68" s="1">
        <v>42765.60833333333</v>
      </c>
      <c r="J68" t="s">
        <v>2</v>
      </c>
      <c r="L68" t="s">
        <v>163</v>
      </c>
    </row>
    <row r="69" spans="1:12" x14ac:dyDescent="0.25">
      <c r="A69" t="s">
        <v>487</v>
      </c>
      <c r="B69" t="s">
        <v>60</v>
      </c>
      <c r="C69" t="s">
        <v>52</v>
      </c>
      <c r="D69" t="s">
        <v>61</v>
      </c>
      <c r="E69">
        <v>274690</v>
      </c>
      <c r="F69" t="s">
        <v>90</v>
      </c>
      <c r="G69" s="3">
        <v>42761.45416666667</v>
      </c>
      <c r="H69" s="3">
        <v>42761.667361111111</v>
      </c>
      <c r="I69" s="1">
        <v>42765.635416666664</v>
      </c>
      <c r="J69" t="s">
        <v>0</v>
      </c>
      <c r="L69" t="s">
        <v>164</v>
      </c>
    </row>
    <row r="70" spans="1:12" x14ac:dyDescent="0.25">
      <c r="A70" t="s">
        <v>152</v>
      </c>
      <c r="B70" t="s">
        <v>60</v>
      </c>
      <c r="C70" t="s">
        <v>52</v>
      </c>
      <c r="D70" t="s">
        <v>61</v>
      </c>
      <c r="E70">
        <v>273786</v>
      </c>
      <c r="F70" t="s">
        <v>152</v>
      </c>
      <c r="G70" s="3">
        <v>42758.359027777777</v>
      </c>
      <c r="H70" s="3">
        <v>42765.636111111111</v>
      </c>
      <c r="I70" s="1">
        <v>42765.636111111111</v>
      </c>
      <c r="J70" t="s">
        <v>0</v>
      </c>
      <c r="L70" t="s">
        <v>165</v>
      </c>
    </row>
    <row r="71" spans="1:12" x14ac:dyDescent="0.25">
      <c r="A71" t="s">
        <v>488</v>
      </c>
      <c r="B71" t="s">
        <v>60</v>
      </c>
      <c r="C71" t="s">
        <v>52</v>
      </c>
      <c r="D71" t="s">
        <v>61</v>
      </c>
      <c r="E71">
        <v>274692</v>
      </c>
      <c r="F71" t="s">
        <v>90</v>
      </c>
      <c r="G71" s="3">
        <v>42761.51666666667</v>
      </c>
      <c r="H71" s="3">
        <v>42760.679166666669</v>
      </c>
      <c r="I71" s="1">
        <v>42765.638194444444</v>
      </c>
      <c r="J71" t="s">
        <v>0</v>
      </c>
      <c r="L71" t="s">
        <v>166</v>
      </c>
    </row>
    <row r="72" spans="1:12" x14ac:dyDescent="0.25">
      <c r="A72" t="s">
        <v>489</v>
      </c>
      <c r="B72" t="s">
        <v>80</v>
      </c>
      <c r="C72" t="s">
        <v>52</v>
      </c>
      <c r="D72" t="s">
        <v>167</v>
      </c>
      <c r="E72">
        <v>3028</v>
      </c>
      <c r="F72" t="s">
        <v>90</v>
      </c>
      <c r="G72" s="3"/>
      <c r="H72" s="3"/>
      <c r="I72" s="1">
        <v>42765.642361111109</v>
      </c>
      <c r="J72" t="s">
        <v>146</v>
      </c>
      <c r="L72" t="s">
        <v>168</v>
      </c>
    </row>
    <row r="73" spans="1:12" x14ac:dyDescent="0.25">
      <c r="A73" t="s">
        <v>490</v>
      </c>
      <c r="B73" t="s">
        <v>56</v>
      </c>
      <c r="C73" t="s">
        <v>92</v>
      </c>
      <c r="E73">
        <v>165644</v>
      </c>
      <c r="F73" t="s">
        <v>90</v>
      </c>
      <c r="G73" s="3">
        <v>42762.697916666664</v>
      </c>
      <c r="H73" s="3"/>
      <c r="I73" s="1">
        <v>42765.661111111112</v>
      </c>
      <c r="J73" t="s">
        <v>3</v>
      </c>
      <c r="K73" t="s">
        <v>147</v>
      </c>
      <c r="L73" t="s">
        <v>420</v>
      </c>
    </row>
    <row r="74" spans="1:12" x14ac:dyDescent="0.25">
      <c r="A74" t="s">
        <v>491</v>
      </c>
      <c r="B74" t="s">
        <v>51</v>
      </c>
      <c r="C74" t="s">
        <v>52</v>
      </c>
      <c r="E74">
        <v>161419</v>
      </c>
      <c r="F74" t="s">
        <v>5</v>
      </c>
      <c r="G74" s="3">
        <v>43090</v>
      </c>
      <c r="H74" s="3">
        <v>43099</v>
      </c>
      <c r="I74" s="1">
        <v>42765.697916666664</v>
      </c>
      <c r="J74" t="s">
        <v>2</v>
      </c>
      <c r="K74" t="s">
        <v>169</v>
      </c>
      <c r="L74" t="s">
        <v>170</v>
      </c>
    </row>
    <row r="75" spans="1:12" x14ac:dyDescent="0.25">
      <c r="A75" t="s">
        <v>492</v>
      </c>
      <c r="B75" t="s">
        <v>60</v>
      </c>
      <c r="C75" t="s">
        <v>52</v>
      </c>
      <c r="D75" t="s">
        <v>61</v>
      </c>
      <c r="E75">
        <v>269760</v>
      </c>
      <c r="F75" t="s">
        <v>7</v>
      </c>
      <c r="G75" s="3">
        <v>43098.635416666664</v>
      </c>
      <c r="H75" s="3">
        <v>42764.634722222225</v>
      </c>
      <c r="I75" s="1">
        <v>42765.708333333336</v>
      </c>
      <c r="J75" t="s">
        <v>125</v>
      </c>
      <c r="K75" t="s">
        <v>176</v>
      </c>
      <c r="L75" t="s">
        <v>188</v>
      </c>
    </row>
    <row r="76" spans="1:12" x14ac:dyDescent="0.25">
      <c r="A76" t="s">
        <v>492</v>
      </c>
      <c r="B76" t="s">
        <v>60</v>
      </c>
      <c r="C76" t="s">
        <v>52</v>
      </c>
      <c r="D76" t="s">
        <v>61</v>
      </c>
      <c r="E76">
        <v>269721</v>
      </c>
      <c r="F76" t="s">
        <v>7</v>
      </c>
      <c r="G76" s="3">
        <v>43098.579861111109</v>
      </c>
      <c r="H76" s="3">
        <v>42764.579861111109</v>
      </c>
      <c r="I76" s="1">
        <v>42765.708333333336</v>
      </c>
      <c r="J76" t="s">
        <v>171</v>
      </c>
      <c r="K76" t="s">
        <v>186</v>
      </c>
      <c r="L76" t="s">
        <v>187</v>
      </c>
    </row>
    <row r="77" spans="1:12" x14ac:dyDescent="0.25">
      <c r="A77" t="s">
        <v>492</v>
      </c>
      <c r="B77" t="s">
        <v>60</v>
      </c>
      <c r="C77" t="s">
        <v>52</v>
      </c>
      <c r="D77" t="s">
        <v>61</v>
      </c>
      <c r="E77">
        <v>269745</v>
      </c>
      <c r="F77" t="s">
        <v>7</v>
      </c>
      <c r="G77" s="3">
        <v>43098.620833333334</v>
      </c>
      <c r="H77" s="3">
        <v>42764.620138888888</v>
      </c>
      <c r="I77" s="1">
        <v>42765.708333333336</v>
      </c>
      <c r="J77" t="s">
        <v>178</v>
      </c>
      <c r="K77" t="s">
        <v>189</v>
      </c>
      <c r="L77" t="s">
        <v>190</v>
      </c>
    </row>
    <row r="78" spans="1:12" x14ac:dyDescent="0.25">
      <c r="A78" t="s">
        <v>492</v>
      </c>
      <c r="B78" t="s">
        <v>60</v>
      </c>
      <c r="C78" t="s">
        <v>52</v>
      </c>
      <c r="D78" t="s">
        <v>61</v>
      </c>
      <c r="E78">
        <v>269742</v>
      </c>
      <c r="F78" t="s">
        <v>7</v>
      </c>
      <c r="G78" s="3">
        <v>43098.617361111108</v>
      </c>
      <c r="H78" s="3">
        <v>42764.616666666669</v>
      </c>
      <c r="I78" s="1">
        <v>42765.708333333336</v>
      </c>
      <c r="J78" t="s">
        <v>125</v>
      </c>
      <c r="K78" t="s">
        <v>176</v>
      </c>
      <c r="L78" t="s">
        <v>177</v>
      </c>
    </row>
    <row r="79" spans="1:12" x14ac:dyDescent="0.25">
      <c r="A79" t="s">
        <v>492</v>
      </c>
      <c r="B79" t="s">
        <v>60</v>
      </c>
      <c r="C79" t="s">
        <v>52</v>
      </c>
      <c r="D79" t="s">
        <v>61</v>
      </c>
      <c r="E79">
        <v>269740</v>
      </c>
      <c r="F79" t="s">
        <v>7</v>
      </c>
      <c r="G79" s="3">
        <v>43098.613888888889</v>
      </c>
      <c r="H79" s="3">
        <v>42764.613888888889</v>
      </c>
      <c r="I79" s="1">
        <v>42765.708333333336</v>
      </c>
      <c r="J79" t="s">
        <v>171</v>
      </c>
      <c r="K79" t="s">
        <v>172</v>
      </c>
      <c r="L79" t="s">
        <v>173</v>
      </c>
    </row>
    <row r="80" spans="1:12" x14ac:dyDescent="0.25">
      <c r="A80" t="s">
        <v>492</v>
      </c>
      <c r="B80" t="s">
        <v>60</v>
      </c>
      <c r="C80" t="s">
        <v>52</v>
      </c>
      <c r="D80" t="s">
        <v>61</v>
      </c>
      <c r="E80">
        <v>269732</v>
      </c>
      <c r="F80" t="s">
        <v>7</v>
      </c>
      <c r="G80" s="3">
        <v>43098.603472222225</v>
      </c>
      <c r="H80" s="3">
        <v>42764.603472222225</v>
      </c>
      <c r="I80" s="1">
        <v>42765.708333333336</v>
      </c>
      <c r="J80" t="s">
        <v>1</v>
      </c>
      <c r="K80" t="s">
        <v>174</v>
      </c>
      <c r="L80" t="s">
        <v>175</v>
      </c>
    </row>
    <row r="81" spans="1:12" x14ac:dyDescent="0.25">
      <c r="A81" s="13" t="s">
        <v>492</v>
      </c>
      <c r="B81" t="s">
        <v>60</v>
      </c>
      <c r="C81" t="s">
        <v>52</v>
      </c>
      <c r="D81" t="s">
        <v>61</v>
      </c>
      <c r="E81">
        <v>269751</v>
      </c>
      <c r="F81" t="s">
        <v>7</v>
      </c>
      <c r="G81" s="3">
        <v>43098.629166666666</v>
      </c>
      <c r="H81" s="3">
        <v>42764.628472222219</v>
      </c>
      <c r="I81" s="1">
        <v>42765.708333333336</v>
      </c>
      <c r="J81" t="s">
        <v>125</v>
      </c>
      <c r="K81" t="s">
        <v>58</v>
      </c>
      <c r="L81" t="s">
        <v>183</v>
      </c>
    </row>
    <row r="82" spans="1:12" x14ac:dyDescent="0.25">
      <c r="A82" t="s">
        <v>492</v>
      </c>
      <c r="B82" t="s">
        <v>60</v>
      </c>
      <c r="C82" t="s">
        <v>52</v>
      </c>
      <c r="D82" t="s">
        <v>61</v>
      </c>
      <c r="E82">
        <v>269780</v>
      </c>
      <c r="F82" t="s">
        <v>7</v>
      </c>
      <c r="G82" s="3">
        <v>43098.652083333334</v>
      </c>
      <c r="H82" s="3">
        <v>42764.651388888888</v>
      </c>
      <c r="I82" s="1">
        <v>42765.708333333336</v>
      </c>
      <c r="J82" t="s">
        <v>178</v>
      </c>
      <c r="K82" t="s">
        <v>179</v>
      </c>
      <c r="L82" t="s">
        <v>180</v>
      </c>
    </row>
    <row r="83" spans="1:12" x14ac:dyDescent="0.25">
      <c r="A83" s="13" t="s">
        <v>492</v>
      </c>
      <c r="B83" t="s">
        <v>60</v>
      </c>
      <c r="C83" t="s">
        <v>52</v>
      </c>
      <c r="D83" t="s">
        <v>64</v>
      </c>
      <c r="E83">
        <v>269788</v>
      </c>
      <c r="F83" t="s">
        <v>7</v>
      </c>
      <c r="G83" s="3">
        <v>43098.656944444447</v>
      </c>
      <c r="H83" s="3">
        <v>42746.708333333336</v>
      </c>
      <c r="I83" s="1">
        <v>42765.708333333336</v>
      </c>
      <c r="J83" t="s">
        <v>201</v>
      </c>
      <c r="K83" t="s">
        <v>128</v>
      </c>
      <c r="L83" t="s">
        <v>202</v>
      </c>
    </row>
    <row r="84" spans="1:12" x14ac:dyDescent="0.25">
      <c r="A84" s="13" t="s">
        <v>492</v>
      </c>
      <c r="B84" t="s">
        <v>60</v>
      </c>
      <c r="C84" t="s">
        <v>52</v>
      </c>
      <c r="D84" t="s">
        <v>61</v>
      </c>
      <c r="E84">
        <v>269795</v>
      </c>
      <c r="F84" t="s">
        <v>7</v>
      </c>
      <c r="G84" s="3">
        <v>43098.662499999999</v>
      </c>
      <c r="H84" s="3">
        <v>42764.662499999999</v>
      </c>
      <c r="I84" s="1">
        <v>42765.708333333336</v>
      </c>
      <c r="J84" t="s">
        <v>114</v>
      </c>
      <c r="K84" t="s">
        <v>191</v>
      </c>
      <c r="L84" t="s">
        <v>192</v>
      </c>
    </row>
    <row r="85" spans="1:12" x14ac:dyDescent="0.25">
      <c r="A85" t="s">
        <v>492</v>
      </c>
      <c r="B85" t="s">
        <v>60</v>
      </c>
      <c r="C85" t="s">
        <v>52</v>
      </c>
      <c r="D85" t="s">
        <v>61</v>
      </c>
      <c r="E85">
        <v>269773</v>
      </c>
      <c r="F85" t="s">
        <v>7</v>
      </c>
      <c r="G85" s="3">
        <v>43098.646527777775</v>
      </c>
      <c r="H85" s="3">
        <v>42764.646527777775</v>
      </c>
      <c r="I85" s="1">
        <v>42765.708333333336</v>
      </c>
      <c r="J85" t="s">
        <v>178</v>
      </c>
      <c r="K85" t="s">
        <v>54</v>
      </c>
      <c r="L85" t="s">
        <v>182</v>
      </c>
    </row>
    <row r="86" spans="1:12" x14ac:dyDescent="0.25">
      <c r="A86" s="13" t="s">
        <v>492</v>
      </c>
      <c r="B86" t="s">
        <v>60</v>
      </c>
      <c r="C86" t="s">
        <v>52</v>
      </c>
      <c r="D86" t="s">
        <v>61</v>
      </c>
      <c r="E86">
        <v>269717</v>
      </c>
      <c r="F86" t="s">
        <v>7</v>
      </c>
      <c r="G86" s="3">
        <v>43098.569444444445</v>
      </c>
      <c r="H86" s="3">
        <v>42764.568055555559</v>
      </c>
      <c r="I86" s="1">
        <v>42765.708333333336</v>
      </c>
      <c r="J86" t="s">
        <v>110</v>
      </c>
      <c r="K86" t="s">
        <v>199</v>
      </c>
      <c r="L86" t="s">
        <v>200</v>
      </c>
    </row>
    <row r="87" spans="1:12" x14ac:dyDescent="0.25">
      <c r="A87" s="13" t="s">
        <v>492</v>
      </c>
      <c r="B87" t="s">
        <v>60</v>
      </c>
      <c r="C87" t="s">
        <v>52</v>
      </c>
      <c r="D87" t="s">
        <v>61</v>
      </c>
      <c r="E87">
        <v>269786</v>
      </c>
      <c r="F87" t="s">
        <v>7</v>
      </c>
      <c r="G87" s="3">
        <v>43098.655555555553</v>
      </c>
      <c r="H87" s="3">
        <v>42764.654861111114</v>
      </c>
      <c r="I87" s="1">
        <v>42765.708333333336</v>
      </c>
      <c r="J87" t="s">
        <v>178</v>
      </c>
      <c r="K87" t="s">
        <v>54</v>
      </c>
      <c r="L87" t="s">
        <v>181</v>
      </c>
    </row>
    <row r="88" spans="1:12" x14ac:dyDescent="0.25">
      <c r="A88" t="s">
        <v>492</v>
      </c>
      <c r="B88" t="s">
        <v>60</v>
      </c>
      <c r="C88" t="s">
        <v>52</v>
      </c>
      <c r="D88" t="s">
        <v>61</v>
      </c>
      <c r="E88">
        <v>269726</v>
      </c>
      <c r="F88" t="s">
        <v>7</v>
      </c>
      <c r="G88" s="3">
        <v>43098.59097222222</v>
      </c>
      <c r="H88" s="3">
        <v>42764.590277777781</v>
      </c>
      <c r="I88" s="1">
        <v>42765.708333333336</v>
      </c>
      <c r="J88" t="s">
        <v>194</v>
      </c>
      <c r="K88" t="s">
        <v>195</v>
      </c>
      <c r="L88" t="s">
        <v>196</v>
      </c>
    </row>
    <row r="89" spans="1:12" x14ac:dyDescent="0.25">
      <c r="A89" t="s">
        <v>492</v>
      </c>
      <c r="B89" t="s">
        <v>60</v>
      </c>
      <c r="C89" t="s">
        <v>52</v>
      </c>
      <c r="D89" t="s">
        <v>61</v>
      </c>
      <c r="E89">
        <v>269748</v>
      </c>
      <c r="F89" t="s">
        <v>7</v>
      </c>
      <c r="G89" s="3">
        <v>43098.625694444447</v>
      </c>
      <c r="H89" s="3">
        <v>42764.625</v>
      </c>
      <c r="I89" s="1">
        <v>42765.708333333336</v>
      </c>
      <c r="J89" t="s">
        <v>184</v>
      </c>
      <c r="K89" t="s">
        <v>58</v>
      </c>
      <c r="L89" t="s">
        <v>185</v>
      </c>
    </row>
    <row r="90" spans="1:12" x14ac:dyDescent="0.25">
      <c r="A90" t="s">
        <v>492</v>
      </c>
      <c r="B90" t="s">
        <v>60</v>
      </c>
      <c r="C90" t="s">
        <v>52</v>
      </c>
      <c r="D90" t="s">
        <v>64</v>
      </c>
      <c r="E90">
        <v>269532</v>
      </c>
      <c r="F90" t="s">
        <v>7</v>
      </c>
      <c r="G90" s="3">
        <v>43097.37222222222</v>
      </c>
      <c r="H90" s="3">
        <v>42763.37222222222</v>
      </c>
      <c r="I90" s="1">
        <v>42765.708333333336</v>
      </c>
      <c r="J90" t="s">
        <v>178</v>
      </c>
      <c r="K90" t="s">
        <v>54</v>
      </c>
      <c r="L90" t="s">
        <v>193</v>
      </c>
    </row>
    <row r="91" spans="1:12" x14ac:dyDescent="0.25">
      <c r="A91" t="s">
        <v>492</v>
      </c>
      <c r="B91" t="s">
        <v>60</v>
      </c>
      <c r="C91" t="s">
        <v>52</v>
      </c>
      <c r="D91" t="s">
        <v>64</v>
      </c>
      <c r="E91">
        <v>269531</v>
      </c>
      <c r="F91" t="s">
        <v>7</v>
      </c>
      <c r="G91" s="3">
        <v>43097.368750000001</v>
      </c>
      <c r="H91" s="3">
        <v>42763.359027777777</v>
      </c>
      <c r="I91" s="1">
        <v>42765.708333333336</v>
      </c>
      <c r="J91" t="s">
        <v>184</v>
      </c>
      <c r="K91" t="s">
        <v>197</v>
      </c>
      <c r="L91" t="s">
        <v>198</v>
      </c>
    </row>
    <row r="92" spans="1:12" x14ac:dyDescent="0.25">
      <c r="A92" t="s">
        <v>493</v>
      </c>
      <c r="B92" t="s">
        <v>80</v>
      </c>
      <c r="C92" t="s">
        <v>52</v>
      </c>
      <c r="D92" t="s">
        <v>64</v>
      </c>
      <c r="E92">
        <v>998843</v>
      </c>
      <c r="F92" t="s">
        <v>90</v>
      </c>
      <c r="G92" s="3"/>
      <c r="H92" s="3">
        <v>42766</v>
      </c>
      <c r="I92" s="1">
        <v>42766</v>
      </c>
      <c r="J92" t="s">
        <v>0</v>
      </c>
      <c r="L92" t="s">
        <v>204</v>
      </c>
    </row>
    <row r="93" spans="1:12" x14ac:dyDescent="0.25">
      <c r="A93" t="s">
        <v>493</v>
      </c>
      <c r="B93" t="s">
        <v>80</v>
      </c>
      <c r="C93" t="s">
        <v>52</v>
      </c>
      <c r="D93" t="s">
        <v>64</v>
      </c>
      <c r="E93">
        <v>994533</v>
      </c>
      <c r="F93" t="s">
        <v>90</v>
      </c>
      <c r="G93" s="3"/>
      <c r="H93" s="3">
        <v>42766</v>
      </c>
      <c r="I93" s="1">
        <v>42766</v>
      </c>
      <c r="J93" t="s">
        <v>0</v>
      </c>
      <c r="L93" t="s">
        <v>203</v>
      </c>
    </row>
    <row r="94" spans="1:12" x14ac:dyDescent="0.25">
      <c r="A94" t="s">
        <v>494</v>
      </c>
      <c r="B94" t="s">
        <v>56</v>
      </c>
      <c r="C94" t="s">
        <v>52</v>
      </c>
      <c r="E94">
        <v>165512</v>
      </c>
      <c r="F94" t="s">
        <v>90</v>
      </c>
      <c r="G94" s="3"/>
      <c r="H94" s="3"/>
      <c r="I94" s="1">
        <v>42766.333333333336</v>
      </c>
      <c r="J94" t="s">
        <v>0</v>
      </c>
      <c r="K94" t="s">
        <v>206</v>
      </c>
      <c r="L94" t="s">
        <v>207</v>
      </c>
    </row>
    <row r="95" spans="1:12" x14ac:dyDescent="0.25">
      <c r="A95" s="13" t="s">
        <v>494</v>
      </c>
      <c r="B95" t="s">
        <v>60</v>
      </c>
      <c r="C95" t="s">
        <v>52</v>
      </c>
      <c r="D95" t="s">
        <v>61</v>
      </c>
      <c r="E95">
        <v>275039</v>
      </c>
      <c r="F95" t="s">
        <v>90</v>
      </c>
      <c r="G95" s="3">
        <v>42762.606249999997</v>
      </c>
      <c r="H95" s="3">
        <v>42761.751388888886</v>
      </c>
      <c r="I95" s="1">
        <v>42766.333333333336</v>
      </c>
      <c r="J95" t="s">
        <v>2</v>
      </c>
      <c r="L95" t="s">
        <v>205</v>
      </c>
    </row>
    <row r="96" spans="1:12" x14ac:dyDescent="0.25">
      <c r="A96" t="s">
        <v>494</v>
      </c>
      <c r="B96" t="s">
        <v>60</v>
      </c>
      <c r="C96" t="s">
        <v>52</v>
      </c>
      <c r="D96" t="s">
        <v>61</v>
      </c>
      <c r="E96">
        <v>274878</v>
      </c>
      <c r="F96" t="s">
        <v>90</v>
      </c>
      <c r="G96" s="3">
        <v>42761.477083333331</v>
      </c>
      <c r="H96" s="3">
        <v>42761.583333333336</v>
      </c>
      <c r="I96" s="1">
        <v>42766.333333333336</v>
      </c>
      <c r="J96" t="s">
        <v>2</v>
      </c>
      <c r="L96" t="s">
        <v>218</v>
      </c>
    </row>
    <row r="97" spans="1:12" x14ac:dyDescent="0.25">
      <c r="A97" t="s">
        <v>251</v>
      </c>
      <c r="B97" t="s">
        <v>56</v>
      </c>
      <c r="C97" t="s">
        <v>52</v>
      </c>
      <c r="E97">
        <v>165519</v>
      </c>
      <c r="F97" t="s">
        <v>251</v>
      </c>
      <c r="G97" s="3">
        <v>42762.333333333336</v>
      </c>
      <c r="H97" s="3"/>
      <c r="I97" s="1">
        <v>42766.333333333336</v>
      </c>
      <c r="J97" t="s">
        <v>209</v>
      </c>
      <c r="K97" t="s">
        <v>210</v>
      </c>
      <c r="L97" t="s">
        <v>211</v>
      </c>
    </row>
    <row r="98" spans="1:12" x14ac:dyDescent="0.25">
      <c r="A98" s="13" t="s">
        <v>495</v>
      </c>
      <c r="B98" t="s">
        <v>51</v>
      </c>
      <c r="C98" t="s">
        <v>52</v>
      </c>
      <c r="E98">
        <v>165360</v>
      </c>
      <c r="F98" t="s">
        <v>5</v>
      </c>
      <c r="G98" s="3">
        <v>42761</v>
      </c>
      <c r="H98" s="3">
        <v>42762</v>
      </c>
      <c r="I98" s="1">
        <v>42766.333333333336</v>
      </c>
      <c r="J98" t="s">
        <v>133</v>
      </c>
      <c r="K98" t="s">
        <v>216</v>
      </c>
      <c r="L98" t="s">
        <v>217</v>
      </c>
    </row>
    <row r="99" spans="1:12" x14ac:dyDescent="0.25">
      <c r="A99" t="s">
        <v>494</v>
      </c>
      <c r="B99" t="s">
        <v>60</v>
      </c>
      <c r="C99" t="s">
        <v>52</v>
      </c>
      <c r="D99" t="s">
        <v>64</v>
      </c>
      <c r="E99">
        <v>275054</v>
      </c>
      <c r="F99" t="s">
        <v>90</v>
      </c>
      <c r="G99" s="3">
        <v>42761.896527777775</v>
      </c>
      <c r="H99" s="3"/>
      <c r="I99" s="1">
        <v>42766.333333333336</v>
      </c>
      <c r="J99" t="s">
        <v>0</v>
      </c>
      <c r="L99" t="s">
        <v>208</v>
      </c>
    </row>
    <row r="100" spans="1:12" x14ac:dyDescent="0.25">
      <c r="A100" s="13" t="s">
        <v>494</v>
      </c>
      <c r="B100" t="s">
        <v>60</v>
      </c>
      <c r="C100" t="s">
        <v>52</v>
      </c>
      <c r="D100" t="s">
        <v>64</v>
      </c>
      <c r="E100">
        <v>274823</v>
      </c>
      <c r="F100" t="s">
        <v>90</v>
      </c>
      <c r="G100" s="3">
        <v>42761.468055555553</v>
      </c>
      <c r="H100" s="3">
        <v>42761.583333333336</v>
      </c>
      <c r="I100" s="1">
        <v>42766.333333333336</v>
      </c>
      <c r="J100" t="s">
        <v>2</v>
      </c>
      <c r="L100" t="s">
        <v>213</v>
      </c>
    </row>
    <row r="101" spans="1:12" x14ac:dyDescent="0.25">
      <c r="A101" s="13" t="s">
        <v>494</v>
      </c>
      <c r="B101" t="s">
        <v>60</v>
      </c>
      <c r="C101" t="s">
        <v>52</v>
      </c>
      <c r="D101" t="s">
        <v>64</v>
      </c>
      <c r="E101">
        <v>274871</v>
      </c>
      <c r="F101" t="s">
        <v>90</v>
      </c>
      <c r="G101" s="3">
        <v>42761.47152777778</v>
      </c>
      <c r="H101" s="3">
        <v>42761.583333333336</v>
      </c>
      <c r="I101" s="1">
        <v>42766.333333333336</v>
      </c>
      <c r="J101" t="s">
        <v>2</v>
      </c>
      <c r="L101" t="s">
        <v>215</v>
      </c>
    </row>
    <row r="102" spans="1:12" x14ac:dyDescent="0.25">
      <c r="A102" s="13" t="s">
        <v>494</v>
      </c>
      <c r="B102" t="s">
        <v>80</v>
      </c>
      <c r="C102" t="s">
        <v>52</v>
      </c>
      <c r="D102" t="s">
        <v>64</v>
      </c>
      <c r="E102">
        <v>3792</v>
      </c>
      <c r="F102" t="s">
        <v>90</v>
      </c>
      <c r="G102" s="3"/>
      <c r="H102" s="3"/>
      <c r="I102" s="1">
        <v>42766.333333333336</v>
      </c>
      <c r="J102" t="s">
        <v>0</v>
      </c>
      <c r="L102" t="s">
        <v>214</v>
      </c>
    </row>
    <row r="103" spans="1:12" x14ac:dyDescent="0.25">
      <c r="A103" t="s">
        <v>496</v>
      </c>
      <c r="B103" t="s">
        <v>51</v>
      </c>
      <c r="C103" t="s">
        <v>52</v>
      </c>
      <c r="E103">
        <v>165353</v>
      </c>
      <c r="F103" t="s">
        <v>5</v>
      </c>
      <c r="G103" s="3"/>
      <c r="H103" s="3">
        <v>42762</v>
      </c>
      <c r="I103" s="1">
        <v>42766.356944444444</v>
      </c>
      <c r="J103" t="s">
        <v>2</v>
      </c>
      <c r="K103" t="s">
        <v>220</v>
      </c>
      <c r="L103" t="s">
        <v>221</v>
      </c>
    </row>
    <row r="104" spans="1:12" x14ac:dyDescent="0.25">
      <c r="A104" t="s">
        <v>497</v>
      </c>
      <c r="B104" t="s">
        <v>56</v>
      </c>
      <c r="C104" t="s">
        <v>52</v>
      </c>
      <c r="E104">
        <v>165090</v>
      </c>
      <c r="F104" t="s">
        <v>90</v>
      </c>
      <c r="G104" s="3">
        <v>42760.333333333336</v>
      </c>
      <c r="H104" s="3"/>
      <c r="I104" s="1">
        <v>42766.390972222223</v>
      </c>
      <c r="J104" t="s">
        <v>114</v>
      </c>
      <c r="K104" t="s">
        <v>222</v>
      </c>
      <c r="L104" t="s">
        <v>223</v>
      </c>
    </row>
    <row r="105" spans="1:12" x14ac:dyDescent="0.25">
      <c r="A105" t="s">
        <v>498</v>
      </c>
      <c r="B105" t="s">
        <v>56</v>
      </c>
      <c r="C105" t="s">
        <v>52</v>
      </c>
      <c r="E105">
        <v>162730</v>
      </c>
      <c r="F105" t="s">
        <v>90</v>
      </c>
      <c r="G105" s="3">
        <v>42744.333333333336</v>
      </c>
      <c r="H105" s="3"/>
      <c r="I105" s="1">
        <v>42766.39166666667</v>
      </c>
      <c r="J105" t="s">
        <v>2</v>
      </c>
      <c r="K105" t="s">
        <v>224</v>
      </c>
      <c r="L105" t="s">
        <v>225</v>
      </c>
    </row>
    <row r="106" spans="1:12" x14ac:dyDescent="0.25">
      <c r="A106" t="s">
        <v>499</v>
      </c>
      <c r="B106" t="s">
        <v>60</v>
      </c>
      <c r="C106" t="s">
        <v>52</v>
      </c>
      <c r="D106" t="s">
        <v>86</v>
      </c>
      <c r="E106">
        <v>268426</v>
      </c>
      <c r="F106" t="s">
        <v>5</v>
      </c>
      <c r="G106" s="3"/>
      <c r="H106" s="3">
        <v>42766.416666666664</v>
      </c>
      <c r="I106" s="1">
        <v>42766.416666666664</v>
      </c>
      <c r="J106" t="s">
        <v>2</v>
      </c>
      <c r="K106" t="s">
        <v>226</v>
      </c>
      <c r="L106" t="s">
        <v>227</v>
      </c>
    </row>
    <row r="107" spans="1:12" x14ac:dyDescent="0.25">
      <c r="A107" t="s">
        <v>500</v>
      </c>
      <c r="B107" t="s">
        <v>51</v>
      </c>
      <c r="C107" t="s">
        <v>52</v>
      </c>
      <c r="E107">
        <v>165372</v>
      </c>
      <c r="F107" t="s">
        <v>5</v>
      </c>
      <c r="G107" s="3"/>
      <c r="H107" s="3">
        <v>42766</v>
      </c>
      <c r="I107" s="1">
        <v>42766.417361111111</v>
      </c>
      <c r="J107" t="s">
        <v>114</v>
      </c>
      <c r="K107" t="s">
        <v>228</v>
      </c>
      <c r="L107" t="s">
        <v>229</v>
      </c>
    </row>
    <row r="108" spans="1:12" x14ac:dyDescent="0.25">
      <c r="A108" t="s">
        <v>501</v>
      </c>
      <c r="B108" t="s">
        <v>60</v>
      </c>
      <c r="C108" t="s">
        <v>52</v>
      </c>
      <c r="D108" t="s">
        <v>64</v>
      </c>
      <c r="E108">
        <v>274809</v>
      </c>
      <c r="F108" t="s">
        <v>90</v>
      </c>
      <c r="G108" s="3">
        <v>42762.332638888889</v>
      </c>
      <c r="H108" s="3">
        <v>42762.334027777775</v>
      </c>
      <c r="I108" s="1">
        <v>42766.418055555558</v>
      </c>
      <c r="J108" t="s">
        <v>0</v>
      </c>
      <c r="L108" t="s">
        <v>230</v>
      </c>
    </row>
    <row r="109" spans="1:12" x14ac:dyDescent="0.25">
      <c r="A109" t="s">
        <v>502</v>
      </c>
      <c r="B109" t="s">
        <v>60</v>
      </c>
      <c r="C109" t="s">
        <v>52</v>
      </c>
      <c r="D109" t="s">
        <v>64</v>
      </c>
      <c r="E109">
        <v>274548</v>
      </c>
      <c r="F109" t="s">
        <v>90</v>
      </c>
      <c r="G109" s="3">
        <v>42760.631944444445</v>
      </c>
      <c r="H109" s="3">
        <v>42761.494444444441</v>
      </c>
      <c r="I109" s="1">
        <v>42766.42083333333</v>
      </c>
      <c r="J109" t="s">
        <v>112</v>
      </c>
      <c r="L109" t="s">
        <v>231</v>
      </c>
    </row>
    <row r="110" spans="1:12" x14ac:dyDescent="0.25">
      <c r="A110" t="s">
        <v>503</v>
      </c>
      <c r="B110" t="s">
        <v>60</v>
      </c>
      <c r="C110" t="s">
        <v>52</v>
      </c>
      <c r="D110" t="s">
        <v>61</v>
      </c>
      <c r="E110">
        <v>274558</v>
      </c>
      <c r="F110" t="s">
        <v>90</v>
      </c>
      <c r="G110" s="3">
        <v>42765.208333333336</v>
      </c>
      <c r="H110" s="3">
        <v>42765.916666666664</v>
      </c>
      <c r="I110" s="1">
        <v>42766.443055555559</v>
      </c>
      <c r="J110" t="s">
        <v>0</v>
      </c>
      <c r="L110" t="s">
        <v>232</v>
      </c>
    </row>
    <row r="111" spans="1:12" x14ac:dyDescent="0.25">
      <c r="A111" t="s">
        <v>504</v>
      </c>
      <c r="B111" t="s">
        <v>60</v>
      </c>
      <c r="C111" t="s">
        <v>52</v>
      </c>
      <c r="D111" t="s">
        <v>61</v>
      </c>
      <c r="E111">
        <v>274828</v>
      </c>
      <c r="F111" t="s">
        <v>90</v>
      </c>
      <c r="G111" s="3">
        <v>42761.435416666667</v>
      </c>
      <c r="H111" s="3"/>
      <c r="I111" s="1">
        <v>42766.445138888892</v>
      </c>
      <c r="J111" t="s">
        <v>133</v>
      </c>
      <c r="L111" t="s">
        <v>233</v>
      </c>
    </row>
    <row r="112" spans="1:12" x14ac:dyDescent="0.25">
      <c r="A112" t="s">
        <v>505</v>
      </c>
      <c r="B112" t="s">
        <v>60</v>
      </c>
      <c r="C112" t="s">
        <v>52</v>
      </c>
      <c r="D112" t="s">
        <v>61</v>
      </c>
      <c r="E112">
        <v>271847</v>
      </c>
      <c r="F112" t="s">
        <v>90</v>
      </c>
      <c r="G112" s="3">
        <v>42746.450694444444</v>
      </c>
      <c r="H112" s="3">
        <v>42766.447916666664</v>
      </c>
      <c r="I112" s="1">
        <v>42766.447916666664</v>
      </c>
      <c r="J112" t="s">
        <v>0</v>
      </c>
      <c r="K112" t="s">
        <v>234</v>
      </c>
      <c r="L112" t="s">
        <v>235</v>
      </c>
    </row>
    <row r="113" spans="1:12" x14ac:dyDescent="0.25">
      <c r="A113" t="s">
        <v>506</v>
      </c>
      <c r="B113" t="s">
        <v>60</v>
      </c>
      <c r="C113" t="s">
        <v>52</v>
      </c>
      <c r="D113" t="s">
        <v>86</v>
      </c>
      <c r="E113">
        <v>273054</v>
      </c>
      <c r="F113" t="s">
        <v>90</v>
      </c>
      <c r="G113" s="3">
        <v>42753.677083333336</v>
      </c>
      <c r="H113" s="3"/>
      <c r="I113" s="1">
        <v>42766.455555555556</v>
      </c>
      <c r="J113" t="s">
        <v>0</v>
      </c>
      <c r="L113" t="s">
        <v>236</v>
      </c>
    </row>
    <row r="114" spans="1:12" x14ac:dyDescent="0.25">
      <c r="A114" t="s">
        <v>507</v>
      </c>
      <c r="B114" t="s">
        <v>80</v>
      </c>
      <c r="C114" t="s">
        <v>52</v>
      </c>
      <c r="D114" t="s">
        <v>64</v>
      </c>
      <c r="E114">
        <v>982396</v>
      </c>
      <c r="F114" t="s">
        <v>90</v>
      </c>
      <c r="G114" s="3"/>
      <c r="H114" s="3"/>
      <c r="I114" s="1">
        <v>42766.469444444447</v>
      </c>
      <c r="J114" t="s">
        <v>0</v>
      </c>
      <c r="L114" t="s">
        <v>143</v>
      </c>
    </row>
    <row r="115" spans="1:12" x14ac:dyDescent="0.25">
      <c r="A115" t="s">
        <v>508</v>
      </c>
      <c r="B115" t="s">
        <v>51</v>
      </c>
      <c r="C115" t="s">
        <v>52</v>
      </c>
      <c r="E115">
        <v>164990</v>
      </c>
      <c r="F115" t="s">
        <v>5</v>
      </c>
      <c r="G115" s="3"/>
      <c r="H115" s="3">
        <v>42760</v>
      </c>
      <c r="I115" s="1">
        <v>42766.472222222219</v>
      </c>
      <c r="J115" t="s">
        <v>114</v>
      </c>
      <c r="K115" t="s">
        <v>237</v>
      </c>
      <c r="L115" t="s">
        <v>238</v>
      </c>
    </row>
    <row r="116" spans="1:12" x14ac:dyDescent="0.25">
      <c r="A116" t="s">
        <v>509</v>
      </c>
      <c r="B116" t="s">
        <v>60</v>
      </c>
      <c r="C116" t="s">
        <v>52</v>
      </c>
      <c r="D116" t="s">
        <v>61</v>
      </c>
      <c r="E116">
        <v>267421</v>
      </c>
      <c r="F116" t="s">
        <v>90</v>
      </c>
      <c r="G116" s="3">
        <v>43082.677083333336</v>
      </c>
      <c r="H116" s="3"/>
      <c r="I116" s="1">
        <v>42766.474305555559</v>
      </c>
      <c r="J116" t="s">
        <v>0</v>
      </c>
      <c r="L116" t="s">
        <v>239</v>
      </c>
    </row>
    <row r="117" spans="1:12" x14ac:dyDescent="0.25">
      <c r="A117" t="s">
        <v>152</v>
      </c>
      <c r="B117" t="s">
        <v>60</v>
      </c>
      <c r="C117" t="s">
        <v>52</v>
      </c>
      <c r="D117" t="s">
        <v>61</v>
      </c>
      <c r="E117">
        <v>274885</v>
      </c>
      <c r="F117" t="s">
        <v>152</v>
      </c>
      <c r="G117" s="3">
        <v>42762.61041666667</v>
      </c>
      <c r="H117" s="3">
        <v>42765.517361111109</v>
      </c>
      <c r="I117" s="1">
        <v>42766.477083333331</v>
      </c>
      <c r="J117" t="s">
        <v>212</v>
      </c>
      <c r="L117" t="s">
        <v>240</v>
      </c>
    </row>
    <row r="118" spans="1:12" x14ac:dyDescent="0.25">
      <c r="A118" t="s">
        <v>510</v>
      </c>
      <c r="B118" t="s">
        <v>60</v>
      </c>
      <c r="C118" t="s">
        <v>52</v>
      </c>
      <c r="D118" t="s">
        <v>64</v>
      </c>
      <c r="E118">
        <v>274737</v>
      </c>
      <c r="F118" t="s">
        <v>5</v>
      </c>
      <c r="G118" s="3">
        <v>42761.48541666667</v>
      </c>
      <c r="H118" s="3">
        <v>42761.416666666664</v>
      </c>
      <c r="I118" s="1">
        <v>42766.486111111109</v>
      </c>
      <c r="J118" t="s">
        <v>2</v>
      </c>
      <c r="L118" t="s">
        <v>241</v>
      </c>
    </row>
    <row r="119" spans="1:12" x14ac:dyDescent="0.25">
      <c r="A119" t="s">
        <v>421</v>
      </c>
      <c r="B119" t="s">
        <v>60</v>
      </c>
      <c r="C119" t="s">
        <v>52</v>
      </c>
      <c r="D119" t="s">
        <v>64</v>
      </c>
      <c r="E119">
        <v>274875</v>
      </c>
      <c r="F119" t="s">
        <v>90</v>
      </c>
      <c r="G119" s="3">
        <v>42761.493750000001</v>
      </c>
      <c r="H119" s="3">
        <v>42766.416666666664</v>
      </c>
      <c r="I119" s="1">
        <v>42766.494444444441</v>
      </c>
      <c r="J119" t="s">
        <v>0</v>
      </c>
      <c r="L119" t="s">
        <v>242</v>
      </c>
    </row>
    <row r="120" spans="1:12" x14ac:dyDescent="0.25">
      <c r="A120" t="s">
        <v>511</v>
      </c>
      <c r="B120" t="s">
        <v>80</v>
      </c>
      <c r="C120" t="s">
        <v>52</v>
      </c>
      <c r="D120" t="s">
        <v>167</v>
      </c>
      <c r="E120">
        <v>4355</v>
      </c>
      <c r="F120" t="s">
        <v>90</v>
      </c>
      <c r="G120" s="3"/>
      <c r="H120" s="3"/>
      <c r="I120" s="1">
        <v>42766.511111111111</v>
      </c>
      <c r="J120" t="s">
        <v>0</v>
      </c>
      <c r="L120" t="s">
        <v>243</v>
      </c>
    </row>
    <row r="121" spans="1:12" x14ac:dyDescent="0.25">
      <c r="A121" t="s">
        <v>512</v>
      </c>
      <c r="B121" t="s">
        <v>60</v>
      </c>
      <c r="C121" t="s">
        <v>52</v>
      </c>
      <c r="D121" t="s">
        <v>61</v>
      </c>
      <c r="E121">
        <v>274924</v>
      </c>
      <c r="F121" t="s">
        <v>90</v>
      </c>
      <c r="G121" s="3">
        <v>42761.645138888889</v>
      </c>
      <c r="H121" s="3">
        <v>42765.5</v>
      </c>
      <c r="I121" s="1">
        <v>42766.56527777778</v>
      </c>
      <c r="J121" t="s">
        <v>2</v>
      </c>
      <c r="L121" t="s">
        <v>244</v>
      </c>
    </row>
    <row r="122" spans="1:12" x14ac:dyDescent="0.25">
      <c r="A122" t="s">
        <v>219</v>
      </c>
      <c r="B122" t="s">
        <v>60</v>
      </c>
      <c r="C122" t="s">
        <v>52</v>
      </c>
      <c r="D122" t="s">
        <v>64</v>
      </c>
      <c r="E122">
        <v>274919</v>
      </c>
      <c r="F122" t="s">
        <v>5</v>
      </c>
      <c r="G122" s="3">
        <v>42761.57708333333</v>
      </c>
      <c r="H122" s="3">
        <v>42761.645833333336</v>
      </c>
      <c r="I122" s="1">
        <v>42766.577777777777</v>
      </c>
      <c r="J122" t="s">
        <v>212</v>
      </c>
      <c r="L122" t="s">
        <v>245</v>
      </c>
    </row>
    <row r="123" spans="1:12" x14ac:dyDescent="0.25">
      <c r="A123" t="s">
        <v>513</v>
      </c>
      <c r="B123" t="s">
        <v>60</v>
      </c>
      <c r="C123" t="s">
        <v>52</v>
      </c>
      <c r="D123" t="s">
        <v>64</v>
      </c>
      <c r="E123">
        <v>274523</v>
      </c>
      <c r="F123" t="s">
        <v>5</v>
      </c>
      <c r="G123" s="3"/>
      <c r="H123" s="3">
        <v>42765.458333333336</v>
      </c>
      <c r="I123" s="1">
        <v>42766.587500000001</v>
      </c>
      <c r="J123" t="s">
        <v>2</v>
      </c>
      <c r="L123" t="s">
        <v>247</v>
      </c>
    </row>
    <row r="124" spans="1:12" x14ac:dyDescent="0.25">
      <c r="A124" t="s">
        <v>513</v>
      </c>
      <c r="B124" t="s">
        <v>60</v>
      </c>
      <c r="C124" t="s">
        <v>52</v>
      </c>
      <c r="D124" t="s">
        <v>64</v>
      </c>
      <c r="E124">
        <v>274528</v>
      </c>
      <c r="F124" t="s">
        <v>5</v>
      </c>
      <c r="G124" s="3"/>
      <c r="H124" s="3">
        <v>42765.458333333336</v>
      </c>
      <c r="I124" s="1">
        <v>42766.587500000001</v>
      </c>
      <c r="J124" t="s">
        <v>2</v>
      </c>
      <c r="L124" t="s">
        <v>246</v>
      </c>
    </row>
    <row r="125" spans="1:12" x14ac:dyDescent="0.25">
      <c r="A125" t="s">
        <v>152</v>
      </c>
      <c r="B125" t="s">
        <v>60</v>
      </c>
      <c r="C125" t="s">
        <v>52</v>
      </c>
      <c r="D125" t="s">
        <v>64</v>
      </c>
      <c r="E125">
        <v>274513</v>
      </c>
      <c r="F125" t="s">
        <v>152</v>
      </c>
      <c r="G125" s="3"/>
      <c r="H125" s="3">
        <v>42761.458333333336</v>
      </c>
      <c r="I125" s="1">
        <v>42766.588888888888</v>
      </c>
      <c r="J125" t="s">
        <v>2</v>
      </c>
      <c r="L125" t="s">
        <v>248</v>
      </c>
    </row>
    <row r="126" spans="1:12" x14ac:dyDescent="0.25">
      <c r="A126" t="s">
        <v>152</v>
      </c>
      <c r="B126" t="s">
        <v>60</v>
      </c>
      <c r="C126" t="s">
        <v>52</v>
      </c>
      <c r="D126" t="s">
        <v>64</v>
      </c>
      <c r="E126">
        <v>274510</v>
      </c>
      <c r="F126" t="s">
        <v>152</v>
      </c>
      <c r="G126" s="3"/>
      <c r="H126" s="3">
        <v>42761.458333333336</v>
      </c>
      <c r="I126" s="1">
        <v>42766.590277777781</v>
      </c>
      <c r="J126" t="s">
        <v>514</v>
      </c>
      <c r="L126" t="s">
        <v>249</v>
      </c>
    </row>
    <row r="127" spans="1:12" x14ac:dyDescent="0.25">
      <c r="A127" t="s">
        <v>515</v>
      </c>
      <c r="B127" t="s">
        <v>60</v>
      </c>
      <c r="C127" t="s">
        <v>52</v>
      </c>
      <c r="D127" t="s">
        <v>61</v>
      </c>
      <c r="E127">
        <v>274957</v>
      </c>
      <c r="F127" t="s">
        <v>90</v>
      </c>
      <c r="G127" s="3">
        <v>42761.604861111111</v>
      </c>
      <c r="H127" s="3">
        <v>42762.625</v>
      </c>
      <c r="I127" s="1">
        <v>42766.606944444444</v>
      </c>
      <c r="J127" t="s">
        <v>2</v>
      </c>
      <c r="L127" t="s">
        <v>250</v>
      </c>
    </row>
    <row r="128" spans="1:12" x14ac:dyDescent="0.25">
      <c r="A128" t="s">
        <v>251</v>
      </c>
      <c r="B128" t="s">
        <v>56</v>
      </c>
      <c r="C128" t="s">
        <v>52</v>
      </c>
      <c r="E128">
        <v>165446</v>
      </c>
      <c r="F128" t="s">
        <v>251</v>
      </c>
      <c r="G128" s="3">
        <v>42761.333333333336</v>
      </c>
      <c r="H128" s="3"/>
      <c r="I128" s="1">
        <v>42766.619444444441</v>
      </c>
      <c r="J128" t="s">
        <v>21</v>
      </c>
      <c r="K128" t="s">
        <v>252</v>
      </c>
      <c r="L128" t="s">
        <v>253</v>
      </c>
    </row>
    <row r="129" spans="1:12" x14ac:dyDescent="0.25">
      <c r="A129" t="s">
        <v>516</v>
      </c>
      <c r="B129" t="s">
        <v>60</v>
      </c>
      <c r="C129" t="s">
        <v>52</v>
      </c>
      <c r="D129" t="s">
        <v>61</v>
      </c>
      <c r="E129">
        <v>274950</v>
      </c>
      <c r="F129" t="s">
        <v>90</v>
      </c>
      <c r="G129" s="3">
        <v>42761.620833333334</v>
      </c>
      <c r="H129" s="3">
        <v>42765.541666666664</v>
      </c>
      <c r="I129" s="1">
        <v>42766.622916666667</v>
      </c>
      <c r="J129" t="s">
        <v>2</v>
      </c>
      <c r="L129" t="s">
        <v>254</v>
      </c>
    </row>
    <row r="130" spans="1:12" x14ac:dyDescent="0.25">
      <c r="A130" t="s">
        <v>517</v>
      </c>
      <c r="B130" t="s">
        <v>51</v>
      </c>
      <c r="C130" t="s">
        <v>52</v>
      </c>
      <c r="E130">
        <v>165453</v>
      </c>
      <c r="F130" t="s">
        <v>5</v>
      </c>
      <c r="G130" s="3">
        <v>42761</v>
      </c>
      <c r="H130" s="3">
        <v>42762</v>
      </c>
      <c r="I130" s="1">
        <v>42766.62777777778</v>
      </c>
      <c r="J130" t="s">
        <v>133</v>
      </c>
      <c r="K130" t="s">
        <v>255</v>
      </c>
      <c r="L130" t="s">
        <v>256</v>
      </c>
    </row>
    <row r="131" spans="1:12" x14ac:dyDescent="0.25">
      <c r="A131" t="s">
        <v>152</v>
      </c>
      <c r="B131" t="s">
        <v>60</v>
      </c>
      <c r="C131" t="s">
        <v>52</v>
      </c>
      <c r="D131" t="s">
        <v>61</v>
      </c>
      <c r="E131">
        <v>274226</v>
      </c>
      <c r="F131" t="s">
        <v>152</v>
      </c>
      <c r="G131" s="3">
        <v>42759.489583333336</v>
      </c>
      <c r="H131" s="3">
        <v>42760.464583333334</v>
      </c>
      <c r="I131" s="1">
        <v>42766.643750000003</v>
      </c>
      <c r="J131" t="s">
        <v>212</v>
      </c>
      <c r="L131" t="s">
        <v>257</v>
      </c>
    </row>
    <row r="132" spans="1:12" x14ac:dyDescent="0.25">
      <c r="A132" t="s">
        <v>251</v>
      </c>
      <c r="B132" t="s">
        <v>80</v>
      </c>
      <c r="C132" t="s">
        <v>52</v>
      </c>
      <c r="D132" t="s">
        <v>167</v>
      </c>
      <c r="E132">
        <v>6365</v>
      </c>
      <c r="F132" t="s">
        <v>251</v>
      </c>
      <c r="G132" s="3"/>
      <c r="H132" s="3"/>
      <c r="I132" s="1">
        <v>42766.664583333331</v>
      </c>
      <c r="J132" t="s">
        <v>258</v>
      </c>
      <c r="L132" t="s">
        <v>259</v>
      </c>
    </row>
    <row r="133" spans="1:12" x14ac:dyDescent="0.25">
      <c r="A133" t="s">
        <v>152</v>
      </c>
      <c r="B133" t="s">
        <v>60</v>
      </c>
      <c r="C133" t="s">
        <v>52</v>
      </c>
      <c r="D133" t="s">
        <v>64</v>
      </c>
      <c r="E133">
        <v>274703</v>
      </c>
      <c r="F133" t="s">
        <v>152</v>
      </c>
      <c r="G133" s="3">
        <v>42761.490972222222</v>
      </c>
      <c r="H133" s="3">
        <v>42766.696527777778</v>
      </c>
      <c r="I133" s="1">
        <v>42766.696527777778</v>
      </c>
      <c r="J133" t="s">
        <v>212</v>
      </c>
      <c r="L133" t="s">
        <v>260</v>
      </c>
    </row>
    <row r="134" spans="1:12" x14ac:dyDescent="0.25">
      <c r="A134" s="13" t="s">
        <v>152</v>
      </c>
      <c r="B134" t="s">
        <v>60</v>
      </c>
      <c r="C134" t="s">
        <v>52</v>
      </c>
      <c r="D134" t="s">
        <v>61</v>
      </c>
      <c r="E134">
        <v>274705</v>
      </c>
      <c r="F134" t="s">
        <v>152</v>
      </c>
      <c r="G134" s="3">
        <v>42761.490972222222</v>
      </c>
      <c r="H134" s="3">
        <v>42766.7</v>
      </c>
      <c r="I134" s="1">
        <v>42766.7</v>
      </c>
      <c r="J134" t="s">
        <v>212</v>
      </c>
      <c r="L134" t="s">
        <v>261</v>
      </c>
    </row>
    <row r="135" spans="1:12" x14ac:dyDescent="0.25">
      <c r="A135" t="s">
        <v>152</v>
      </c>
      <c r="B135" t="s">
        <v>80</v>
      </c>
      <c r="C135" t="s">
        <v>52</v>
      </c>
      <c r="D135" t="s">
        <v>167</v>
      </c>
      <c r="E135">
        <v>786470</v>
      </c>
      <c r="F135" t="s">
        <v>152</v>
      </c>
      <c r="G135" s="3"/>
      <c r="H135" s="3"/>
      <c r="I135" s="1">
        <v>42766.702777777777</v>
      </c>
      <c r="J135" t="s">
        <v>146</v>
      </c>
      <c r="L135" t="s">
        <v>262</v>
      </c>
    </row>
    <row r="136" spans="1:12" x14ac:dyDescent="0.25">
      <c r="A136" t="s">
        <v>518</v>
      </c>
      <c r="B136" t="s">
        <v>80</v>
      </c>
      <c r="C136" t="s">
        <v>52</v>
      </c>
      <c r="D136" t="s">
        <v>64</v>
      </c>
      <c r="E136">
        <v>6195</v>
      </c>
      <c r="F136" t="s">
        <v>90</v>
      </c>
      <c r="G136" s="3"/>
      <c r="H136" s="3">
        <v>42765.75</v>
      </c>
      <c r="I136" s="1">
        <v>42766.704861111109</v>
      </c>
      <c r="J136" t="s">
        <v>0</v>
      </c>
      <c r="L136" t="s">
        <v>263</v>
      </c>
    </row>
    <row r="137" spans="1:12" x14ac:dyDescent="0.25">
      <c r="A137" t="s">
        <v>519</v>
      </c>
      <c r="B137" t="s">
        <v>60</v>
      </c>
      <c r="C137" t="s">
        <v>52</v>
      </c>
      <c r="D137" t="s">
        <v>86</v>
      </c>
      <c r="E137">
        <v>273820</v>
      </c>
      <c r="F137" t="s">
        <v>90</v>
      </c>
      <c r="G137" s="3">
        <v>42760.611111111109</v>
      </c>
      <c r="H137" s="3">
        <v>42766.708333333336</v>
      </c>
      <c r="I137" s="1">
        <v>42766.708333333336</v>
      </c>
      <c r="J137" t="s">
        <v>146</v>
      </c>
      <c r="L137" t="s">
        <v>264</v>
      </c>
    </row>
    <row r="138" spans="1:12" x14ac:dyDescent="0.25">
      <c r="A138" t="s">
        <v>519</v>
      </c>
      <c r="B138" t="s">
        <v>56</v>
      </c>
      <c r="C138" t="s">
        <v>92</v>
      </c>
      <c r="E138">
        <v>165577</v>
      </c>
      <c r="F138" t="s">
        <v>90</v>
      </c>
      <c r="G138" s="3">
        <v>42766.333333333336</v>
      </c>
      <c r="H138" s="3"/>
      <c r="I138" s="1">
        <v>42766.708333333336</v>
      </c>
      <c r="J138" t="s">
        <v>114</v>
      </c>
      <c r="K138" t="s">
        <v>266</v>
      </c>
      <c r="L138" t="s">
        <v>267</v>
      </c>
    </row>
    <row r="139" spans="1:12" x14ac:dyDescent="0.25">
      <c r="A139" t="s">
        <v>519</v>
      </c>
      <c r="B139" t="s">
        <v>60</v>
      </c>
      <c r="C139" t="s">
        <v>52</v>
      </c>
      <c r="D139" t="s">
        <v>61</v>
      </c>
      <c r="E139">
        <v>274314</v>
      </c>
      <c r="F139" t="s">
        <v>90</v>
      </c>
      <c r="G139" s="3">
        <v>42766</v>
      </c>
      <c r="H139" s="3"/>
      <c r="I139" s="1">
        <v>42766.708333333336</v>
      </c>
      <c r="J139" t="s">
        <v>0</v>
      </c>
      <c r="L139" t="s">
        <v>265</v>
      </c>
    </row>
    <row r="140" spans="1:12" x14ac:dyDescent="0.25">
      <c r="A140" t="s">
        <v>520</v>
      </c>
      <c r="B140" t="s">
        <v>80</v>
      </c>
      <c r="C140" t="s">
        <v>52</v>
      </c>
      <c r="D140" t="s">
        <v>64</v>
      </c>
      <c r="E140">
        <v>5472</v>
      </c>
      <c r="F140" t="s">
        <v>90</v>
      </c>
      <c r="G140" s="3"/>
      <c r="H140" s="3">
        <v>42766.75</v>
      </c>
      <c r="I140" s="1">
        <v>42766.75</v>
      </c>
      <c r="J140" t="s">
        <v>0</v>
      </c>
      <c r="L140" t="s">
        <v>268</v>
      </c>
    </row>
    <row r="141" spans="1:12" x14ac:dyDescent="0.25">
      <c r="A141" t="s">
        <v>520</v>
      </c>
      <c r="B141" t="s">
        <v>80</v>
      </c>
      <c r="C141" t="s">
        <v>52</v>
      </c>
      <c r="D141" t="s">
        <v>64</v>
      </c>
      <c r="E141">
        <v>5483</v>
      </c>
      <c r="F141" t="s">
        <v>90</v>
      </c>
      <c r="G141" s="3"/>
      <c r="H141" s="3">
        <v>42766.75</v>
      </c>
      <c r="I141" s="1">
        <v>42766.75</v>
      </c>
      <c r="J141" t="s">
        <v>0</v>
      </c>
      <c r="L141" t="s">
        <v>270</v>
      </c>
    </row>
    <row r="142" spans="1:12" x14ac:dyDescent="0.25">
      <c r="A142" s="13" t="s">
        <v>520</v>
      </c>
      <c r="B142" t="s">
        <v>80</v>
      </c>
      <c r="C142" t="s">
        <v>52</v>
      </c>
      <c r="D142" t="s">
        <v>64</v>
      </c>
      <c r="E142">
        <v>5471</v>
      </c>
      <c r="F142" t="s">
        <v>90</v>
      </c>
      <c r="G142" s="3"/>
      <c r="H142" s="3">
        <v>42766.75</v>
      </c>
      <c r="I142" s="1">
        <v>42766.75</v>
      </c>
      <c r="J142" t="s">
        <v>0</v>
      </c>
      <c r="L142" t="s">
        <v>269</v>
      </c>
    </row>
    <row r="143" spans="1:12" x14ac:dyDescent="0.25">
      <c r="A143" t="s">
        <v>521</v>
      </c>
      <c r="B143" t="s">
        <v>51</v>
      </c>
      <c r="C143" t="s">
        <v>52</v>
      </c>
      <c r="E143">
        <v>162625</v>
      </c>
      <c r="F143" t="s">
        <v>5</v>
      </c>
      <c r="G143" s="3"/>
      <c r="H143" s="3">
        <v>42767</v>
      </c>
      <c r="I143" s="1">
        <v>42767</v>
      </c>
      <c r="J143" t="s">
        <v>133</v>
      </c>
      <c r="K143" t="s">
        <v>271</v>
      </c>
      <c r="L143" t="s">
        <v>272</v>
      </c>
    </row>
    <row r="144" spans="1:12" x14ac:dyDescent="0.25">
      <c r="A144" t="s">
        <v>522</v>
      </c>
      <c r="B144" t="s">
        <v>80</v>
      </c>
      <c r="C144" t="s">
        <v>52</v>
      </c>
      <c r="D144" t="s">
        <v>64</v>
      </c>
      <c r="E144">
        <v>6285</v>
      </c>
      <c r="F144" t="s">
        <v>90</v>
      </c>
      <c r="G144" s="3"/>
      <c r="H144" s="3">
        <v>42767</v>
      </c>
      <c r="I144" s="1">
        <v>42767</v>
      </c>
      <c r="J144" t="s">
        <v>0</v>
      </c>
      <c r="L144" t="s">
        <v>273</v>
      </c>
    </row>
    <row r="145" spans="1:12" x14ac:dyDescent="0.25">
      <c r="A145" t="s">
        <v>521</v>
      </c>
      <c r="B145" t="s">
        <v>51</v>
      </c>
      <c r="C145" t="s">
        <v>52</v>
      </c>
      <c r="E145">
        <v>164838</v>
      </c>
      <c r="F145" t="s">
        <v>5</v>
      </c>
      <c r="G145" s="3"/>
      <c r="H145" s="3">
        <v>42767</v>
      </c>
      <c r="I145" s="1">
        <v>42767</v>
      </c>
      <c r="J145" t="s">
        <v>3</v>
      </c>
      <c r="K145" t="s">
        <v>274</v>
      </c>
      <c r="L145" t="s">
        <v>275</v>
      </c>
    </row>
    <row r="146" spans="1:12" x14ac:dyDescent="0.25">
      <c r="A146" t="s">
        <v>521</v>
      </c>
      <c r="B146" t="s">
        <v>51</v>
      </c>
      <c r="C146" t="s">
        <v>52</v>
      </c>
      <c r="E146">
        <v>162621</v>
      </c>
      <c r="F146" t="s">
        <v>5</v>
      </c>
      <c r="G146" s="3"/>
      <c r="H146" s="3">
        <v>42767</v>
      </c>
      <c r="I146" s="1">
        <v>42767</v>
      </c>
      <c r="J146" t="s">
        <v>133</v>
      </c>
      <c r="K146" t="s">
        <v>271</v>
      </c>
      <c r="L146" t="s">
        <v>272</v>
      </c>
    </row>
    <row r="147" spans="1:12" x14ac:dyDescent="0.25">
      <c r="A147" t="s">
        <v>523</v>
      </c>
      <c r="B147" t="s">
        <v>80</v>
      </c>
      <c r="C147" t="s">
        <v>52</v>
      </c>
      <c r="D147" t="s">
        <v>64</v>
      </c>
      <c r="E147">
        <v>9417</v>
      </c>
      <c r="F147" t="s">
        <v>90</v>
      </c>
      <c r="G147" s="3"/>
      <c r="H147" s="3"/>
      <c r="I147" s="1">
        <v>42767.333333333336</v>
      </c>
      <c r="J147" t="s">
        <v>1</v>
      </c>
      <c r="L147" t="s">
        <v>524</v>
      </c>
    </row>
    <row r="148" spans="1:12" x14ac:dyDescent="0.25">
      <c r="A148" t="s">
        <v>523</v>
      </c>
      <c r="B148" t="s">
        <v>80</v>
      </c>
      <c r="C148" t="s">
        <v>52</v>
      </c>
      <c r="D148" t="s">
        <v>64</v>
      </c>
      <c r="E148">
        <v>6692</v>
      </c>
      <c r="F148" t="s">
        <v>90</v>
      </c>
      <c r="G148" s="3"/>
      <c r="H148" s="3"/>
      <c r="I148" s="1">
        <v>42767.333333333336</v>
      </c>
      <c r="J148" t="s">
        <v>0</v>
      </c>
      <c r="L148" t="s">
        <v>525</v>
      </c>
    </row>
    <row r="149" spans="1:12" x14ac:dyDescent="0.25">
      <c r="A149" t="s">
        <v>523</v>
      </c>
      <c r="B149" t="s">
        <v>60</v>
      </c>
      <c r="C149" t="s">
        <v>52</v>
      </c>
      <c r="D149" t="s">
        <v>61</v>
      </c>
      <c r="E149">
        <v>275260</v>
      </c>
      <c r="F149" t="s">
        <v>90</v>
      </c>
      <c r="G149" s="3">
        <v>42762.709027777775</v>
      </c>
      <c r="H149" s="3">
        <v>42762.711805555555</v>
      </c>
      <c r="I149" s="1">
        <v>42767.333333333336</v>
      </c>
      <c r="J149" t="s">
        <v>146</v>
      </c>
      <c r="L149" t="s">
        <v>526</v>
      </c>
    </row>
    <row r="150" spans="1:12" x14ac:dyDescent="0.25">
      <c r="A150" t="s">
        <v>523</v>
      </c>
      <c r="B150" t="s">
        <v>80</v>
      </c>
      <c r="C150" t="s">
        <v>52</v>
      </c>
      <c r="D150" t="s">
        <v>64</v>
      </c>
      <c r="E150">
        <v>5676</v>
      </c>
      <c r="F150" t="s">
        <v>90</v>
      </c>
      <c r="G150" s="3"/>
      <c r="H150" s="3">
        <v>42767.333333333336</v>
      </c>
      <c r="I150" s="1">
        <v>42767.333333333336</v>
      </c>
      <c r="J150" t="s">
        <v>0</v>
      </c>
      <c r="L150" t="s">
        <v>276</v>
      </c>
    </row>
    <row r="151" spans="1:12" x14ac:dyDescent="0.25">
      <c r="A151" t="s">
        <v>527</v>
      </c>
      <c r="B151" t="s">
        <v>60</v>
      </c>
      <c r="C151" t="s">
        <v>52</v>
      </c>
      <c r="D151" t="s">
        <v>61</v>
      </c>
      <c r="E151">
        <v>270210</v>
      </c>
      <c r="F151" t="s">
        <v>90</v>
      </c>
      <c r="G151" s="3">
        <v>42738.490277777775</v>
      </c>
      <c r="H151" s="3">
        <v>42767.375</v>
      </c>
      <c r="I151" s="1">
        <v>42767.375</v>
      </c>
      <c r="J151" t="s">
        <v>133</v>
      </c>
      <c r="K151" t="s">
        <v>271</v>
      </c>
      <c r="L151" t="s">
        <v>277</v>
      </c>
    </row>
    <row r="152" spans="1:12" x14ac:dyDescent="0.25">
      <c r="A152" t="s">
        <v>251</v>
      </c>
      <c r="B152" t="s">
        <v>51</v>
      </c>
      <c r="C152" t="s">
        <v>52</v>
      </c>
      <c r="E152">
        <v>165536</v>
      </c>
      <c r="F152" t="s">
        <v>251</v>
      </c>
      <c r="G152" s="3"/>
      <c r="H152" s="3">
        <v>42762</v>
      </c>
      <c r="I152" s="1">
        <v>42767.378472222219</v>
      </c>
      <c r="J152" t="s">
        <v>93</v>
      </c>
      <c r="K152" t="s">
        <v>98</v>
      </c>
      <c r="L152" t="s">
        <v>278</v>
      </c>
    </row>
    <row r="153" spans="1:12" x14ac:dyDescent="0.25">
      <c r="A153" t="s">
        <v>528</v>
      </c>
      <c r="B153" t="s">
        <v>80</v>
      </c>
      <c r="C153" t="s">
        <v>52</v>
      </c>
      <c r="D153" t="s">
        <v>64</v>
      </c>
      <c r="E153">
        <v>7264</v>
      </c>
      <c r="F153" t="s">
        <v>90</v>
      </c>
      <c r="G153" s="3"/>
      <c r="H153" s="3"/>
      <c r="I153" s="1">
        <v>42767.386111111111</v>
      </c>
      <c r="J153" t="s">
        <v>0</v>
      </c>
      <c r="L153" t="s">
        <v>279</v>
      </c>
    </row>
    <row r="154" spans="1:12" x14ac:dyDescent="0.25">
      <c r="A154" t="s">
        <v>529</v>
      </c>
      <c r="B154" t="s">
        <v>51</v>
      </c>
      <c r="C154" t="s">
        <v>52</v>
      </c>
      <c r="E154">
        <v>165540</v>
      </c>
      <c r="F154" t="s">
        <v>5</v>
      </c>
      <c r="G154" s="3"/>
      <c r="H154" s="3">
        <v>42762</v>
      </c>
      <c r="I154" s="1">
        <v>42767.390277777777</v>
      </c>
      <c r="J154" t="s">
        <v>133</v>
      </c>
      <c r="K154" t="s">
        <v>97</v>
      </c>
      <c r="L154" t="s">
        <v>280</v>
      </c>
    </row>
    <row r="155" spans="1:12" x14ac:dyDescent="0.25">
      <c r="A155" t="s">
        <v>251</v>
      </c>
      <c r="B155" t="s">
        <v>51</v>
      </c>
      <c r="C155" t="s">
        <v>52</v>
      </c>
      <c r="E155">
        <v>165542</v>
      </c>
      <c r="F155" t="s">
        <v>251</v>
      </c>
      <c r="G155" s="3"/>
      <c r="H155" s="3">
        <v>42762</v>
      </c>
      <c r="I155" s="1">
        <v>42767.396527777775</v>
      </c>
      <c r="J155" t="s">
        <v>122</v>
      </c>
      <c r="K155" t="s">
        <v>98</v>
      </c>
      <c r="L155" t="s">
        <v>281</v>
      </c>
    </row>
    <row r="156" spans="1:12" x14ac:dyDescent="0.25">
      <c r="A156" t="s">
        <v>530</v>
      </c>
      <c r="B156" t="s">
        <v>80</v>
      </c>
      <c r="C156" t="s">
        <v>52</v>
      </c>
      <c r="D156" t="s">
        <v>64</v>
      </c>
      <c r="E156">
        <v>989650</v>
      </c>
      <c r="F156" t="s">
        <v>90</v>
      </c>
      <c r="G156" s="3"/>
      <c r="H156" s="3">
        <v>42761</v>
      </c>
      <c r="I156" s="1">
        <v>42767.397916666669</v>
      </c>
      <c r="J156" t="s">
        <v>0</v>
      </c>
      <c r="L156" t="s">
        <v>282</v>
      </c>
    </row>
    <row r="157" spans="1:12" x14ac:dyDescent="0.25">
      <c r="A157" t="s">
        <v>531</v>
      </c>
      <c r="B157" t="s">
        <v>80</v>
      </c>
      <c r="C157" t="s">
        <v>52</v>
      </c>
      <c r="D157" t="s">
        <v>64</v>
      </c>
      <c r="E157">
        <v>5590</v>
      </c>
      <c r="F157" t="s">
        <v>90</v>
      </c>
      <c r="G157" s="3"/>
      <c r="H157" s="3"/>
      <c r="I157" s="1">
        <v>42767.4</v>
      </c>
      <c r="J157" t="s">
        <v>0</v>
      </c>
      <c r="L157" t="s">
        <v>283</v>
      </c>
    </row>
    <row r="158" spans="1:12" x14ac:dyDescent="0.25">
      <c r="A158" t="s">
        <v>532</v>
      </c>
      <c r="B158" t="s">
        <v>60</v>
      </c>
      <c r="C158" t="s">
        <v>52</v>
      </c>
      <c r="D158" t="s">
        <v>61</v>
      </c>
      <c r="E158">
        <v>272847</v>
      </c>
      <c r="F158" t="s">
        <v>90</v>
      </c>
      <c r="G158" s="3">
        <v>42752.393750000003</v>
      </c>
      <c r="H158" s="3">
        <v>42761.5</v>
      </c>
      <c r="I158" s="1">
        <v>42767.414583333331</v>
      </c>
      <c r="J158" t="s">
        <v>2</v>
      </c>
      <c r="L158" t="s">
        <v>284</v>
      </c>
    </row>
    <row r="159" spans="1:12" x14ac:dyDescent="0.25">
      <c r="A159" s="13">
        <v>0.97</v>
      </c>
      <c r="B159" t="s">
        <v>60</v>
      </c>
      <c r="C159" t="s">
        <v>52</v>
      </c>
      <c r="D159" t="s">
        <v>61</v>
      </c>
      <c r="E159">
        <v>275023</v>
      </c>
      <c r="F159" t="s">
        <v>12</v>
      </c>
      <c r="G159" s="3">
        <v>42762.438194444447</v>
      </c>
      <c r="H159" s="3">
        <v>42762.734722222223</v>
      </c>
      <c r="I159" s="1">
        <v>42767.438194444447</v>
      </c>
      <c r="J159" t="s">
        <v>212</v>
      </c>
      <c r="L159" t="s">
        <v>285</v>
      </c>
    </row>
    <row r="160" spans="1:12" x14ac:dyDescent="0.25">
      <c r="A160" t="s">
        <v>251</v>
      </c>
      <c r="B160" t="s">
        <v>51</v>
      </c>
      <c r="C160" t="s">
        <v>52</v>
      </c>
      <c r="E160">
        <v>165569</v>
      </c>
      <c r="F160" t="s">
        <v>251</v>
      </c>
      <c r="G160" s="3"/>
      <c r="H160" s="3">
        <v>42762</v>
      </c>
      <c r="I160" s="1">
        <v>42767.444444444445</v>
      </c>
      <c r="J160" t="s">
        <v>122</v>
      </c>
      <c r="K160" t="s">
        <v>98</v>
      </c>
      <c r="L160" t="s">
        <v>286</v>
      </c>
    </row>
    <row r="161" spans="1:12" x14ac:dyDescent="0.25">
      <c r="A161" t="s">
        <v>463</v>
      </c>
      <c r="B161" t="s">
        <v>80</v>
      </c>
      <c r="C161" t="s">
        <v>52</v>
      </c>
      <c r="D161" t="s">
        <v>64</v>
      </c>
      <c r="E161">
        <v>6182</v>
      </c>
      <c r="F161" t="s">
        <v>90</v>
      </c>
      <c r="G161" s="3"/>
      <c r="H161" s="3"/>
      <c r="I161" s="1">
        <v>42767.445833333331</v>
      </c>
      <c r="J161" t="s">
        <v>0</v>
      </c>
      <c r="L161" t="s">
        <v>288</v>
      </c>
    </row>
    <row r="162" spans="1:12" x14ac:dyDescent="0.25">
      <c r="A162" t="s">
        <v>533</v>
      </c>
      <c r="B162" t="s">
        <v>51</v>
      </c>
      <c r="C162" t="s">
        <v>52</v>
      </c>
      <c r="E162">
        <v>165575</v>
      </c>
      <c r="F162" t="s">
        <v>6</v>
      </c>
      <c r="G162" s="3">
        <v>42763</v>
      </c>
      <c r="H162" s="3">
        <v>42764</v>
      </c>
      <c r="I162" s="1">
        <v>42767.448611111111</v>
      </c>
      <c r="J162" t="s">
        <v>99</v>
      </c>
      <c r="K162" t="s">
        <v>289</v>
      </c>
      <c r="L162" t="s">
        <v>290</v>
      </c>
    </row>
    <row r="163" spans="1:12" x14ac:dyDescent="0.25">
      <c r="A163" t="s">
        <v>534</v>
      </c>
      <c r="B163" t="s">
        <v>60</v>
      </c>
      <c r="C163" t="s">
        <v>52</v>
      </c>
      <c r="D163" t="s">
        <v>61</v>
      </c>
      <c r="E163">
        <v>275115</v>
      </c>
      <c r="F163" t="s">
        <v>6</v>
      </c>
      <c r="G163" s="3"/>
      <c r="H163" s="3">
        <v>42762.445833333331</v>
      </c>
      <c r="I163" s="1">
        <v>42767.449305555558</v>
      </c>
      <c r="J163" t="s">
        <v>2</v>
      </c>
      <c r="L163" t="s">
        <v>291</v>
      </c>
    </row>
    <row r="164" spans="1:12" x14ac:dyDescent="0.25">
      <c r="A164" t="s">
        <v>535</v>
      </c>
      <c r="B164" t="s">
        <v>60</v>
      </c>
      <c r="C164" t="s">
        <v>52</v>
      </c>
      <c r="D164" t="s">
        <v>64</v>
      </c>
      <c r="E164">
        <v>275113</v>
      </c>
      <c r="F164" t="s">
        <v>90</v>
      </c>
      <c r="G164" s="3">
        <v>42762.449305555558</v>
      </c>
      <c r="H164" s="3">
        <v>42762.458333333336</v>
      </c>
      <c r="I164" s="1">
        <v>42767.45</v>
      </c>
      <c r="J164" t="s">
        <v>2</v>
      </c>
      <c r="L164" t="s">
        <v>292</v>
      </c>
    </row>
    <row r="165" spans="1:12" x14ac:dyDescent="0.25">
      <c r="A165" t="s">
        <v>536</v>
      </c>
      <c r="B165" t="s">
        <v>60</v>
      </c>
      <c r="C165" t="s">
        <v>52</v>
      </c>
      <c r="D165" t="s">
        <v>61</v>
      </c>
      <c r="E165">
        <v>275118</v>
      </c>
      <c r="F165" t="s">
        <v>90</v>
      </c>
      <c r="G165" s="3">
        <v>42762.45208333333</v>
      </c>
      <c r="H165" s="3">
        <v>42764.541666666664</v>
      </c>
      <c r="I165" s="1">
        <v>42767.452777777777</v>
      </c>
      <c r="J165" t="s">
        <v>2</v>
      </c>
      <c r="L165" t="s">
        <v>293</v>
      </c>
    </row>
    <row r="166" spans="1:12" x14ac:dyDescent="0.25">
      <c r="A166" t="s">
        <v>537</v>
      </c>
      <c r="B166" t="s">
        <v>60</v>
      </c>
      <c r="C166" t="s">
        <v>52</v>
      </c>
      <c r="D166" t="s">
        <v>64</v>
      </c>
      <c r="E166">
        <v>275142</v>
      </c>
      <c r="F166" t="s">
        <v>90</v>
      </c>
      <c r="G166" s="3">
        <v>42765.375</v>
      </c>
      <c r="H166" s="3">
        <v>42766.75</v>
      </c>
      <c r="I166" s="1">
        <v>42767.473611111112</v>
      </c>
      <c r="J166" t="s">
        <v>114</v>
      </c>
      <c r="L166" t="s">
        <v>294</v>
      </c>
    </row>
    <row r="167" spans="1:12" x14ac:dyDescent="0.25">
      <c r="A167" t="s">
        <v>538</v>
      </c>
      <c r="B167" t="s">
        <v>51</v>
      </c>
      <c r="C167" t="s">
        <v>52</v>
      </c>
      <c r="E167">
        <v>164731</v>
      </c>
      <c r="F167" t="s">
        <v>5</v>
      </c>
      <c r="G167" s="3"/>
      <c r="H167" s="3">
        <v>42755</v>
      </c>
      <c r="I167" s="1">
        <v>42767.479166666664</v>
      </c>
      <c r="J167" t="s">
        <v>93</v>
      </c>
      <c r="K167" t="s">
        <v>118</v>
      </c>
      <c r="L167" t="s">
        <v>422</v>
      </c>
    </row>
    <row r="168" spans="1:12" x14ac:dyDescent="0.25">
      <c r="A168" t="s">
        <v>539</v>
      </c>
      <c r="B168" t="s">
        <v>80</v>
      </c>
      <c r="C168" t="s">
        <v>52</v>
      </c>
      <c r="D168" t="s">
        <v>167</v>
      </c>
      <c r="E168">
        <v>6244</v>
      </c>
      <c r="F168" t="s">
        <v>90</v>
      </c>
      <c r="G168" s="3"/>
      <c r="H168" s="3"/>
      <c r="I168" s="1">
        <v>42767.479166666664</v>
      </c>
      <c r="J168" t="s">
        <v>0</v>
      </c>
      <c r="L168" t="s">
        <v>295</v>
      </c>
    </row>
    <row r="169" spans="1:12" x14ac:dyDescent="0.25">
      <c r="A169" t="s">
        <v>540</v>
      </c>
      <c r="B169" t="s">
        <v>80</v>
      </c>
      <c r="C169" t="s">
        <v>52</v>
      </c>
      <c r="D169" t="s">
        <v>167</v>
      </c>
      <c r="E169">
        <v>3455</v>
      </c>
      <c r="F169" t="s">
        <v>90</v>
      </c>
      <c r="G169" s="3"/>
      <c r="H169" s="3"/>
      <c r="I169" s="1">
        <v>42767.479861111111</v>
      </c>
      <c r="J169" t="s">
        <v>0</v>
      </c>
      <c r="L169" t="s">
        <v>297</v>
      </c>
    </row>
    <row r="170" spans="1:12" x14ac:dyDescent="0.25">
      <c r="A170" t="s">
        <v>541</v>
      </c>
      <c r="B170" t="s">
        <v>80</v>
      </c>
      <c r="C170" t="s">
        <v>52</v>
      </c>
      <c r="D170" t="s">
        <v>64</v>
      </c>
      <c r="E170">
        <v>8087</v>
      </c>
      <c r="F170" t="s">
        <v>90</v>
      </c>
      <c r="G170" s="3"/>
      <c r="H170" s="3"/>
      <c r="I170" s="1">
        <v>42767.481249999997</v>
      </c>
      <c r="J170" t="s">
        <v>0</v>
      </c>
      <c r="L170" t="s">
        <v>298</v>
      </c>
    </row>
    <row r="171" spans="1:12" x14ac:dyDescent="0.25">
      <c r="A171" t="s">
        <v>542</v>
      </c>
      <c r="B171" t="s">
        <v>60</v>
      </c>
      <c r="C171" t="s">
        <v>52</v>
      </c>
      <c r="D171" t="s">
        <v>61</v>
      </c>
      <c r="E171">
        <v>275154</v>
      </c>
      <c r="F171" t="s">
        <v>90</v>
      </c>
      <c r="G171" s="3">
        <v>42765.375</v>
      </c>
      <c r="H171" s="3">
        <v>42766.75</v>
      </c>
      <c r="I171" s="1">
        <v>42767.482638888891</v>
      </c>
      <c r="J171" t="s">
        <v>114</v>
      </c>
      <c r="L171" t="s">
        <v>299</v>
      </c>
    </row>
    <row r="172" spans="1:12" x14ac:dyDescent="0.25">
      <c r="A172" t="s">
        <v>543</v>
      </c>
      <c r="B172" t="s">
        <v>60</v>
      </c>
      <c r="C172" t="s">
        <v>52</v>
      </c>
      <c r="D172" t="s">
        <v>64</v>
      </c>
      <c r="E172">
        <v>275149</v>
      </c>
      <c r="F172" t="s">
        <v>90</v>
      </c>
      <c r="G172" s="3"/>
      <c r="H172" s="3">
        <v>42765.583333333336</v>
      </c>
      <c r="I172" s="1">
        <v>42767.486805555556</v>
      </c>
      <c r="J172" t="s">
        <v>2</v>
      </c>
      <c r="L172" t="s">
        <v>301</v>
      </c>
    </row>
    <row r="173" spans="1:12" x14ac:dyDescent="0.25">
      <c r="A173" t="s">
        <v>544</v>
      </c>
      <c r="B173" t="s">
        <v>51</v>
      </c>
      <c r="C173" t="s">
        <v>52</v>
      </c>
      <c r="E173">
        <v>164934</v>
      </c>
      <c r="F173" t="s">
        <v>90</v>
      </c>
      <c r="G173" s="3"/>
      <c r="H173" s="3">
        <v>42759</v>
      </c>
      <c r="I173" s="1">
        <v>42767.504861111112</v>
      </c>
      <c r="J173" t="s">
        <v>423</v>
      </c>
      <c r="K173" t="s">
        <v>424</v>
      </c>
      <c r="L173" t="s">
        <v>425</v>
      </c>
    </row>
    <row r="174" spans="1:12" x14ac:dyDescent="0.25">
      <c r="A174" t="s">
        <v>545</v>
      </c>
      <c r="B174" t="s">
        <v>51</v>
      </c>
      <c r="C174" t="s">
        <v>52</v>
      </c>
      <c r="E174">
        <v>165586</v>
      </c>
      <c r="F174" t="s">
        <v>5</v>
      </c>
      <c r="G174" s="3">
        <v>42766</v>
      </c>
      <c r="H174" s="3">
        <v>42767</v>
      </c>
      <c r="I174" s="1">
        <v>42767.509722222225</v>
      </c>
      <c r="J174" t="s">
        <v>133</v>
      </c>
      <c r="K174" t="s">
        <v>427</v>
      </c>
      <c r="L174" t="s">
        <v>428</v>
      </c>
    </row>
    <row r="175" spans="1:12" x14ac:dyDescent="0.25">
      <c r="A175" t="s">
        <v>546</v>
      </c>
      <c r="B175" t="s">
        <v>60</v>
      </c>
      <c r="C175" t="s">
        <v>52</v>
      </c>
      <c r="D175" t="s">
        <v>61</v>
      </c>
      <c r="E175">
        <v>275182</v>
      </c>
      <c r="F175" t="s">
        <v>90</v>
      </c>
      <c r="G175" s="3">
        <v>42762.508333333331</v>
      </c>
      <c r="H175" s="3">
        <v>42762.544444444444</v>
      </c>
      <c r="I175" s="1">
        <v>42767.509722222225</v>
      </c>
      <c r="J175" t="s">
        <v>2</v>
      </c>
      <c r="L175" t="s">
        <v>426</v>
      </c>
    </row>
    <row r="176" spans="1:12" x14ac:dyDescent="0.25">
      <c r="A176" t="s">
        <v>251</v>
      </c>
      <c r="B176" t="s">
        <v>60</v>
      </c>
      <c r="C176" t="s">
        <v>52</v>
      </c>
      <c r="D176" t="s">
        <v>64</v>
      </c>
      <c r="E176">
        <v>271399</v>
      </c>
      <c r="F176" t="s">
        <v>251</v>
      </c>
      <c r="G176" s="3">
        <v>42747.541666666664</v>
      </c>
      <c r="H176" s="3">
        <v>42747.625</v>
      </c>
      <c r="I176" s="1">
        <v>42767.511111111111</v>
      </c>
      <c r="J176" t="s">
        <v>430</v>
      </c>
      <c r="K176" t="s">
        <v>118</v>
      </c>
      <c r="L176" t="s">
        <v>431</v>
      </c>
    </row>
    <row r="177" spans="1:12" x14ac:dyDescent="0.25">
      <c r="A177" s="13" t="s">
        <v>547</v>
      </c>
      <c r="B177" t="s">
        <v>51</v>
      </c>
      <c r="C177" t="s">
        <v>52</v>
      </c>
      <c r="E177">
        <v>164965</v>
      </c>
      <c r="F177" t="s">
        <v>90</v>
      </c>
      <c r="G177" s="3"/>
      <c r="H177" s="3">
        <v>42758</v>
      </c>
      <c r="I177" s="1">
        <v>42767.515972222223</v>
      </c>
      <c r="J177" t="s">
        <v>10</v>
      </c>
      <c r="K177" t="s">
        <v>424</v>
      </c>
      <c r="L177" t="s">
        <v>432</v>
      </c>
    </row>
    <row r="178" spans="1:12" x14ac:dyDescent="0.25">
      <c r="A178" t="s">
        <v>152</v>
      </c>
      <c r="B178" t="s">
        <v>51</v>
      </c>
      <c r="C178" t="s">
        <v>52</v>
      </c>
      <c r="E178">
        <v>165601</v>
      </c>
      <c r="F178" t="s">
        <v>152</v>
      </c>
      <c r="G178" s="3">
        <v>42763</v>
      </c>
      <c r="H178" s="3">
        <v>42765</v>
      </c>
      <c r="I178" s="1">
        <v>42767.52847222222</v>
      </c>
      <c r="J178" t="s">
        <v>417</v>
      </c>
      <c r="K178" t="s">
        <v>169</v>
      </c>
      <c r="L178" t="s">
        <v>433</v>
      </c>
    </row>
    <row r="179" spans="1:12" x14ac:dyDescent="0.25">
      <c r="A179" t="s">
        <v>548</v>
      </c>
      <c r="B179" t="s">
        <v>80</v>
      </c>
      <c r="C179" t="s">
        <v>52</v>
      </c>
      <c r="D179" t="s">
        <v>64</v>
      </c>
      <c r="E179">
        <v>8373</v>
      </c>
      <c r="F179" t="s">
        <v>90</v>
      </c>
      <c r="G179" s="3"/>
      <c r="H179" s="3"/>
      <c r="I179" s="1">
        <v>42767.530555555553</v>
      </c>
      <c r="J179" t="s">
        <v>0</v>
      </c>
      <c r="L179" t="s">
        <v>434</v>
      </c>
    </row>
    <row r="180" spans="1:12" x14ac:dyDescent="0.25">
      <c r="A180" t="s">
        <v>549</v>
      </c>
      <c r="B180" t="s">
        <v>80</v>
      </c>
      <c r="C180" t="s">
        <v>52</v>
      </c>
      <c r="D180" t="s">
        <v>64</v>
      </c>
      <c r="E180">
        <v>8459</v>
      </c>
      <c r="F180" t="s">
        <v>90</v>
      </c>
      <c r="G180" s="3"/>
      <c r="H180" s="3"/>
      <c r="I180" s="1">
        <v>42767.54791666667</v>
      </c>
      <c r="J180" t="s">
        <v>394</v>
      </c>
      <c r="L180" t="s">
        <v>287</v>
      </c>
    </row>
    <row r="181" spans="1:12" x14ac:dyDescent="0.25">
      <c r="A181" t="s">
        <v>550</v>
      </c>
      <c r="B181" t="s">
        <v>60</v>
      </c>
      <c r="C181" t="s">
        <v>52</v>
      </c>
      <c r="D181" t="s">
        <v>64</v>
      </c>
      <c r="E181">
        <v>275189</v>
      </c>
      <c r="F181" t="s">
        <v>90</v>
      </c>
      <c r="G181" s="3">
        <v>42762.542361111111</v>
      </c>
      <c r="H181" s="3">
        <v>42766.5</v>
      </c>
      <c r="I181" s="1">
        <v>42767.549305555556</v>
      </c>
      <c r="J181" t="s">
        <v>2</v>
      </c>
      <c r="L181" t="s">
        <v>435</v>
      </c>
    </row>
    <row r="182" spans="1:12" x14ac:dyDescent="0.25">
      <c r="A182" t="s">
        <v>551</v>
      </c>
      <c r="B182" t="s">
        <v>80</v>
      </c>
      <c r="C182" t="s">
        <v>52</v>
      </c>
      <c r="D182" t="s">
        <v>61</v>
      </c>
      <c r="E182">
        <v>994843</v>
      </c>
      <c r="F182" t="s">
        <v>90</v>
      </c>
      <c r="G182" s="3"/>
      <c r="H182" s="3"/>
      <c r="I182" s="1">
        <v>42767.552777777775</v>
      </c>
      <c r="J182" t="s">
        <v>394</v>
      </c>
      <c r="L182" t="s">
        <v>436</v>
      </c>
    </row>
    <row r="183" spans="1:12" x14ac:dyDescent="0.25">
      <c r="A183" t="s">
        <v>552</v>
      </c>
      <c r="B183" t="s">
        <v>60</v>
      </c>
      <c r="C183" t="s">
        <v>52</v>
      </c>
      <c r="D183" t="s">
        <v>61</v>
      </c>
      <c r="E183">
        <v>272784</v>
      </c>
      <c r="F183" t="s">
        <v>90</v>
      </c>
      <c r="G183" s="3"/>
      <c r="H183" s="3">
        <v>42751.711805555555</v>
      </c>
      <c r="I183" s="1">
        <v>42767.557638888888</v>
      </c>
      <c r="J183" t="s">
        <v>146</v>
      </c>
      <c r="L183" t="s">
        <v>437</v>
      </c>
    </row>
    <row r="184" spans="1:12" x14ac:dyDescent="0.25">
      <c r="A184" t="s">
        <v>429</v>
      </c>
      <c r="B184" t="s">
        <v>80</v>
      </c>
      <c r="C184" t="s">
        <v>52</v>
      </c>
      <c r="D184" t="s">
        <v>64</v>
      </c>
      <c r="E184">
        <v>8498</v>
      </c>
      <c r="F184" t="s">
        <v>90</v>
      </c>
      <c r="G184" s="3"/>
      <c r="H184" s="3"/>
      <c r="I184" s="1">
        <v>42767.560416666667</v>
      </c>
      <c r="J184" t="s">
        <v>394</v>
      </c>
      <c r="L184" t="s">
        <v>438</v>
      </c>
    </row>
    <row r="185" spans="1:12" x14ac:dyDescent="0.25">
      <c r="A185" s="13" t="s">
        <v>553</v>
      </c>
      <c r="B185" t="s">
        <v>80</v>
      </c>
      <c r="C185" t="s">
        <v>52</v>
      </c>
      <c r="D185" t="s">
        <v>61</v>
      </c>
      <c r="E185">
        <v>5103</v>
      </c>
      <c r="F185" t="s">
        <v>90</v>
      </c>
      <c r="G185" s="3"/>
      <c r="H185" s="3"/>
      <c r="I185" s="1">
        <v>42767.567361111112</v>
      </c>
      <c r="J185" t="s">
        <v>394</v>
      </c>
      <c r="L185" t="s">
        <v>440</v>
      </c>
    </row>
    <row r="186" spans="1:12" x14ac:dyDescent="0.25">
      <c r="A186" t="s">
        <v>554</v>
      </c>
      <c r="B186" t="s">
        <v>80</v>
      </c>
      <c r="C186" t="s">
        <v>52</v>
      </c>
      <c r="D186" t="s">
        <v>64</v>
      </c>
      <c r="E186">
        <v>8542</v>
      </c>
      <c r="F186" t="s">
        <v>90</v>
      </c>
      <c r="G186" s="3"/>
      <c r="H186" s="3"/>
      <c r="I186" s="1">
        <v>42767.570833333331</v>
      </c>
      <c r="J186" t="s">
        <v>394</v>
      </c>
      <c r="L186" t="s">
        <v>441</v>
      </c>
    </row>
    <row r="187" spans="1:12" x14ac:dyDescent="0.25">
      <c r="A187" t="s">
        <v>464</v>
      </c>
      <c r="B187" t="s">
        <v>80</v>
      </c>
      <c r="C187" t="s">
        <v>52</v>
      </c>
      <c r="D187" t="s">
        <v>61</v>
      </c>
      <c r="E187">
        <v>5794</v>
      </c>
      <c r="F187" t="s">
        <v>90</v>
      </c>
      <c r="G187" s="3"/>
      <c r="H187" s="3"/>
      <c r="I187" s="1">
        <v>42767.575694444444</v>
      </c>
      <c r="J187" t="s">
        <v>394</v>
      </c>
      <c r="L187" t="s">
        <v>442</v>
      </c>
    </row>
    <row r="188" spans="1:12" x14ac:dyDescent="0.25">
      <c r="A188" t="s">
        <v>555</v>
      </c>
      <c r="B188" t="s">
        <v>51</v>
      </c>
      <c r="C188" t="s">
        <v>52</v>
      </c>
      <c r="E188">
        <v>165608</v>
      </c>
      <c r="F188" t="s">
        <v>5</v>
      </c>
      <c r="G188" s="3"/>
      <c r="H188" s="3">
        <v>42766</v>
      </c>
      <c r="I188" s="1">
        <v>42767.577777777777</v>
      </c>
      <c r="J188" t="s">
        <v>0</v>
      </c>
      <c r="K188" t="s">
        <v>443</v>
      </c>
      <c r="L188" t="s">
        <v>444</v>
      </c>
    </row>
    <row r="189" spans="1:12" x14ac:dyDescent="0.25">
      <c r="A189" s="13" t="s">
        <v>556</v>
      </c>
      <c r="B189" t="s">
        <v>80</v>
      </c>
      <c r="C189" t="s">
        <v>52</v>
      </c>
      <c r="D189" t="s">
        <v>64</v>
      </c>
      <c r="E189">
        <v>8619</v>
      </c>
      <c r="F189" t="s">
        <v>90</v>
      </c>
      <c r="G189" s="3"/>
      <c r="H189" s="3"/>
      <c r="I189" s="1">
        <v>42767.589583333334</v>
      </c>
      <c r="J189" t="s">
        <v>394</v>
      </c>
      <c r="L189" t="s">
        <v>445</v>
      </c>
    </row>
    <row r="190" spans="1:12" x14ac:dyDescent="0.25">
      <c r="A190" s="13" t="s">
        <v>557</v>
      </c>
      <c r="B190" t="s">
        <v>80</v>
      </c>
      <c r="C190" t="s">
        <v>52</v>
      </c>
      <c r="D190" t="s">
        <v>64</v>
      </c>
      <c r="E190">
        <v>8723</v>
      </c>
      <c r="F190" t="s">
        <v>90</v>
      </c>
      <c r="G190" s="3"/>
      <c r="H190" s="3"/>
      <c r="I190" s="1">
        <v>42767.605555555558</v>
      </c>
      <c r="J190" t="s">
        <v>394</v>
      </c>
      <c r="L190" t="s">
        <v>446</v>
      </c>
    </row>
    <row r="191" spans="1:12" x14ac:dyDescent="0.25">
      <c r="A191" t="s">
        <v>439</v>
      </c>
      <c r="B191" t="s">
        <v>80</v>
      </c>
      <c r="C191" t="s">
        <v>52</v>
      </c>
      <c r="D191" t="s">
        <v>64</v>
      </c>
      <c r="E191">
        <v>7826</v>
      </c>
      <c r="F191" t="s">
        <v>90</v>
      </c>
      <c r="G191" s="3"/>
      <c r="H191" s="3"/>
      <c r="I191" s="1">
        <v>42767.617361111108</v>
      </c>
      <c r="J191" t="s">
        <v>0</v>
      </c>
      <c r="L191" t="s">
        <v>447</v>
      </c>
    </row>
    <row r="192" spans="1:12" x14ac:dyDescent="0.25">
      <c r="A192" t="s">
        <v>465</v>
      </c>
      <c r="B192" t="s">
        <v>51</v>
      </c>
      <c r="C192" t="s">
        <v>52</v>
      </c>
      <c r="E192">
        <v>165618</v>
      </c>
      <c r="F192" t="s">
        <v>5</v>
      </c>
      <c r="G192" s="3"/>
      <c r="H192" s="3">
        <v>42765</v>
      </c>
      <c r="I192" s="1">
        <v>42767.623611111114</v>
      </c>
      <c r="J192" t="s">
        <v>3</v>
      </c>
      <c r="K192" t="s">
        <v>153</v>
      </c>
      <c r="L192" t="s">
        <v>448</v>
      </c>
    </row>
    <row r="193" spans="1:12" x14ac:dyDescent="0.25">
      <c r="A193" t="s">
        <v>558</v>
      </c>
      <c r="B193" t="s">
        <v>80</v>
      </c>
      <c r="C193" t="s">
        <v>52</v>
      </c>
      <c r="D193" t="s">
        <v>64</v>
      </c>
      <c r="E193">
        <v>8859</v>
      </c>
      <c r="F193" t="s">
        <v>90</v>
      </c>
      <c r="G193" s="3"/>
      <c r="H193" s="3"/>
      <c r="I193" s="1">
        <v>42767.628472222219</v>
      </c>
      <c r="J193" t="s">
        <v>212</v>
      </c>
      <c r="L193" t="s">
        <v>449</v>
      </c>
    </row>
    <row r="194" spans="1:12" x14ac:dyDescent="0.25">
      <c r="A194" t="s">
        <v>559</v>
      </c>
      <c r="B194" t="s">
        <v>51</v>
      </c>
      <c r="C194" t="s">
        <v>52</v>
      </c>
      <c r="E194">
        <v>165621</v>
      </c>
      <c r="F194" t="s">
        <v>5</v>
      </c>
      <c r="G194" s="3"/>
      <c r="H194" s="3">
        <v>42762</v>
      </c>
      <c r="I194" s="1">
        <v>42767.635416666664</v>
      </c>
      <c r="J194" t="s">
        <v>3</v>
      </c>
      <c r="K194" t="s">
        <v>450</v>
      </c>
      <c r="L194" t="s">
        <v>451</v>
      </c>
    </row>
    <row r="195" spans="1:12" x14ac:dyDescent="0.25">
      <c r="A195" t="s">
        <v>560</v>
      </c>
      <c r="B195" t="s">
        <v>51</v>
      </c>
      <c r="C195" t="s">
        <v>52</v>
      </c>
      <c r="E195">
        <v>165623</v>
      </c>
      <c r="F195" t="s">
        <v>5</v>
      </c>
      <c r="G195" s="3"/>
      <c r="H195" s="3">
        <v>42762</v>
      </c>
      <c r="I195" s="1">
        <v>42767.636111111111</v>
      </c>
      <c r="J195" t="s">
        <v>3</v>
      </c>
      <c r="K195" t="s">
        <v>450</v>
      </c>
      <c r="L195" t="s">
        <v>452</v>
      </c>
    </row>
    <row r="196" spans="1:12" x14ac:dyDescent="0.25">
      <c r="A196" t="s">
        <v>561</v>
      </c>
      <c r="B196" t="s">
        <v>56</v>
      </c>
      <c r="C196" t="s">
        <v>52</v>
      </c>
      <c r="E196">
        <v>165629</v>
      </c>
      <c r="F196" t="s">
        <v>5</v>
      </c>
      <c r="G196" s="3"/>
      <c r="H196" s="3"/>
      <c r="I196" s="1">
        <v>42767.63958333333</v>
      </c>
      <c r="J196" t="s">
        <v>93</v>
      </c>
      <c r="K196" t="s">
        <v>94</v>
      </c>
      <c r="L196" t="s">
        <v>453</v>
      </c>
    </row>
    <row r="197" spans="1:12" x14ac:dyDescent="0.25">
      <c r="A197" t="s">
        <v>562</v>
      </c>
      <c r="B197" t="s">
        <v>56</v>
      </c>
      <c r="C197" t="s">
        <v>52</v>
      </c>
      <c r="E197">
        <v>165631</v>
      </c>
      <c r="F197" t="s">
        <v>90</v>
      </c>
      <c r="G197" s="3"/>
      <c r="H197" s="3"/>
      <c r="I197" s="1">
        <v>42767.64166666667</v>
      </c>
      <c r="J197" t="s">
        <v>0</v>
      </c>
      <c r="K197" t="s">
        <v>234</v>
      </c>
      <c r="L197" t="s">
        <v>454</v>
      </c>
    </row>
    <row r="198" spans="1:12" x14ac:dyDescent="0.25">
      <c r="A198" t="s">
        <v>563</v>
      </c>
      <c r="B198" t="s">
        <v>80</v>
      </c>
      <c r="C198" t="s">
        <v>52</v>
      </c>
      <c r="D198" t="s">
        <v>64</v>
      </c>
      <c r="E198">
        <v>8992</v>
      </c>
      <c r="F198" t="s">
        <v>90</v>
      </c>
      <c r="G198" s="3"/>
      <c r="H198" s="3"/>
      <c r="I198" s="1">
        <v>42767.643750000003</v>
      </c>
      <c r="J198" t="s">
        <v>0</v>
      </c>
      <c r="L198" t="s">
        <v>455</v>
      </c>
    </row>
    <row r="199" spans="1:12" x14ac:dyDescent="0.25">
      <c r="A199" t="s">
        <v>466</v>
      </c>
      <c r="B199" t="s">
        <v>80</v>
      </c>
      <c r="C199" t="s">
        <v>52</v>
      </c>
      <c r="D199" t="s">
        <v>167</v>
      </c>
      <c r="E199">
        <v>995522</v>
      </c>
      <c r="F199" t="s">
        <v>90</v>
      </c>
      <c r="G199" s="3"/>
      <c r="H199" s="3"/>
      <c r="I199" s="1">
        <v>42767.651388888888</v>
      </c>
      <c r="J199" t="s">
        <v>456</v>
      </c>
      <c r="L199" t="s">
        <v>457</v>
      </c>
    </row>
    <row r="200" spans="1:12" x14ac:dyDescent="0.25">
      <c r="A200" t="s">
        <v>564</v>
      </c>
      <c r="B200" t="s">
        <v>60</v>
      </c>
      <c r="C200" t="s">
        <v>52</v>
      </c>
      <c r="D200" t="s">
        <v>64</v>
      </c>
      <c r="E200">
        <v>275243</v>
      </c>
      <c r="F200" t="s">
        <v>90</v>
      </c>
      <c r="G200" s="3">
        <v>42762.677777777775</v>
      </c>
      <c r="H200" s="3">
        <v>42762.694444444445</v>
      </c>
      <c r="I200" s="1">
        <v>42767.654166666667</v>
      </c>
      <c r="J200" t="s">
        <v>2</v>
      </c>
      <c r="L200" t="s">
        <v>458</v>
      </c>
    </row>
    <row r="201" spans="1:12" x14ac:dyDescent="0.25">
      <c r="A201" t="s">
        <v>565</v>
      </c>
      <c r="B201" t="s">
        <v>51</v>
      </c>
      <c r="C201" t="s">
        <v>52</v>
      </c>
      <c r="E201">
        <v>165639</v>
      </c>
      <c r="F201" t="s">
        <v>5</v>
      </c>
      <c r="G201" s="3"/>
      <c r="H201" s="3">
        <v>42762</v>
      </c>
      <c r="I201" s="1">
        <v>42767.654861111114</v>
      </c>
      <c r="J201" t="s">
        <v>1</v>
      </c>
      <c r="K201" t="s">
        <v>147</v>
      </c>
      <c r="L201" t="s">
        <v>460</v>
      </c>
    </row>
    <row r="202" spans="1:12" x14ac:dyDescent="0.25">
      <c r="A202" t="s">
        <v>152</v>
      </c>
      <c r="B202" t="s">
        <v>60</v>
      </c>
      <c r="C202" t="s">
        <v>52</v>
      </c>
      <c r="D202" t="s">
        <v>61</v>
      </c>
      <c r="E202">
        <v>274506</v>
      </c>
      <c r="F202" t="s">
        <v>152</v>
      </c>
      <c r="G202" s="3"/>
      <c r="H202" s="3">
        <v>42760.441666666666</v>
      </c>
      <c r="I202" s="1">
        <v>42767.65902777778</v>
      </c>
      <c r="J202" t="s">
        <v>212</v>
      </c>
      <c r="L202" t="s">
        <v>461</v>
      </c>
    </row>
    <row r="203" spans="1:12" x14ac:dyDescent="0.25">
      <c r="A203" s="13" t="s">
        <v>152</v>
      </c>
      <c r="B203" t="s">
        <v>60</v>
      </c>
      <c r="C203" t="s">
        <v>52</v>
      </c>
      <c r="D203" t="s">
        <v>61</v>
      </c>
      <c r="E203">
        <v>275130</v>
      </c>
      <c r="F203" t="s">
        <v>152</v>
      </c>
      <c r="G203" s="3">
        <v>42762.662499999999</v>
      </c>
      <c r="H203" s="3">
        <v>42762.493750000001</v>
      </c>
      <c r="I203" s="1">
        <v>42767.663194444445</v>
      </c>
      <c r="J203" t="s">
        <v>212</v>
      </c>
      <c r="L203" t="s">
        <v>462</v>
      </c>
    </row>
    <row r="204" spans="1:12" x14ac:dyDescent="0.25">
      <c r="A204" s="13" t="s">
        <v>566</v>
      </c>
      <c r="B204" t="s">
        <v>60</v>
      </c>
      <c r="C204" t="s">
        <v>52</v>
      </c>
      <c r="D204" t="s">
        <v>61</v>
      </c>
      <c r="E204">
        <v>274711</v>
      </c>
      <c r="F204" t="s">
        <v>90</v>
      </c>
      <c r="G204" s="3"/>
      <c r="H204" s="3">
        <v>42760.704861111109</v>
      </c>
      <c r="I204" s="1">
        <v>42767.667361111111</v>
      </c>
      <c r="J204" t="s">
        <v>1</v>
      </c>
      <c r="L204" t="s">
        <v>567</v>
      </c>
    </row>
    <row r="205" spans="1:12" x14ac:dyDescent="0.25">
      <c r="A205" t="s">
        <v>568</v>
      </c>
      <c r="B205" t="s">
        <v>56</v>
      </c>
      <c r="C205" t="s">
        <v>52</v>
      </c>
      <c r="E205">
        <v>164350</v>
      </c>
      <c r="F205" t="s">
        <v>90</v>
      </c>
      <c r="G205" s="3"/>
      <c r="H205" s="3"/>
      <c r="I205" s="1">
        <v>42767.671527777777</v>
      </c>
      <c r="J205" t="s">
        <v>1</v>
      </c>
      <c r="K205" t="s">
        <v>58</v>
      </c>
      <c r="L205" t="s">
        <v>569</v>
      </c>
    </row>
    <row r="206" spans="1:12" x14ac:dyDescent="0.25">
      <c r="A206" t="s">
        <v>570</v>
      </c>
      <c r="B206" t="s">
        <v>56</v>
      </c>
      <c r="C206" t="s">
        <v>52</v>
      </c>
      <c r="E206">
        <v>165653</v>
      </c>
      <c r="F206" t="s">
        <v>90</v>
      </c>
      <c r="G206" s="3"/>
      <c r="H206" s="3"/>
      <c r="I206" s="1">
        <v>42767.681250000001</v>
      </c>
      <c r="J206" t="s">
        <v>1</v>
      </c>
      <c r="K206" t="s">
        <v>58</v>
      </c>
      <c r="L206" t="s">
        <v>571</v>
      </c>
    </row>
    <row r="207" spans="1:12" x14ac:dyDescent="0.25">
      <c r="A207" t="s">
        <v>572</v>
      </c>
      <c r="B207" t="s">
        <v>56</v>
      </c>
      <c r="C207" t="s">
        <v>52</v>
      </c>
      <c r="E207">
        <v>165431</v>
      </c>
      <c r="F207" t="s">
        <v>6</v>
      </c>
      <c r="G207" s="3"/>
      <c r="H207" s="3"/>
      <c r="I207" s="1">
        <v>42767.683333333334</v>
      </c>
      <c r="J207" t="s">
        <v>83</v>
      </c>
      <c r="K207" t="s">
        <v>58</v>
      </c>
      <c r="L207" t="s">
        <v>573</v>
      </c>
    </row>
    <row r="208" spans="1:12" x14ac:dyDescent="0.25">
      <c r="A208" t="s">
        <v>574</v>
      </c>
      <c r="B208" t="s">
        <v>80</v>
      </c>
      <c r="C208" t="s">
        <v>52</v>
      </c>
      <c r="D208" t="s">
        <v>64</v>
      </c>
      <c r="E208">
        <v>7806</v>
      </c>
      <c r="F208" t="s">
        <v>90</v>
      </c>
      <c r="G208" s="3"/>
      <c r="H208" s="3"/>
      <c r="I208" s="1">
        <v>42767.684027777781</v>
      </c>
      <c r="J208" t="s">
        <v>0</v>
      </c>
      <c r="L208" t="s">
        <v>575</v>
      </c>
    </row>
    <row r="209" spans="1:12" x14ac:dyDescent="0.25">
      <c r="A209" t="s">
        <v>576</v>
      </c>
      <c r="B209" t="s">
        <v>80</v>
      </c>
      <c r="C209" t="s">
        <v>52</v>
      </c>
      <c r="D209" t="s">
        <v>64</v>
      </c>
      <c r="E209">
        <v>976255</v>
      </c>
      <c r="F209" t="s">
        <v>90</v>
      </c>
      <c r="G209" s="3"/>
      <c r="H209" s="3"/>
      <c r="I209" s="1">
        <v>42767.686805555553</v>
      </c>
      <c r="J209" t="s">
        <v>0</v>
      </c>
      <c r="L209" t="s">
        <v>577</v>
      </c>
    </row>
    <row r="210" spans="1:12" x14ac:dyDescent="0.25">
      <c r="A210" t="s">
        <v>467</v>
      </c>
      <c r="B210" t="s">
        <v>80</v>
      </c>
      <c r="C210" t="s">
        <v>52</v>
      </c>
      <c r="D210" t="s">
        <v>61</v>
      </c>
      <c r="E210">
        <v>7969</v>
      </c>
      <c r="F210" t="s">
        <v>90</v>
      </c>
      <c r="G210" s="3"/>
      <c r="H210" s="3"/>
      <c r="I210" s="1">
        <v>42767.6875</v>
      </c>
      <c r="J210" t="s">
        <v>394</v>
      </c>
      <c r="L210" t="s">
        <v>578</v>
      </c>
    </row>
    <row r="211" spans="1:12" x14ac:dyDescent="0.25">
      <c r="A211" t="s">
        <v>468</v>
      </c>
      <c r="B211" t="s">
        <v>60</v>
      </c>
      <c r="C211" t="s">
        <v>52</v>
      </c>
      <c r="D211" t="s">
        <v>61</v>
      </c>
      <c r="E211">
        <v>275281</v>
      </c>
      <c r="F211" t="s">
        <v>90</v>
      </c>
      <c r="G211" s="3"/>
      <c r="H211" s="3">
        <v>42762.740277777775</v>
      </c>
      <c r="I211" s="1">
        <v>42767.7</v>
      </c>
      <c r="J211" t="s">
        <v>1</v>
      </c>
      <c r="L211" t="s">
        <v>579</v>
      </c>
    </row>
    <row r="212" spans="1:12" x14ac:dyDescent="0.25">
      <c r="A212" t="s">
        <v>296</v>
      </c>
      <c r="B212" t="s">
        <v>60</v>
      </c>
      <c r="C212" t="s">
        <v>52</v>
      </c>
      <c r="D212" t="s">
        <v>61</v>
      </c>
      <c r="E212">
        <v>275283</v>
      </c>
      <c r="F212" t="s">
        <v>90</v>
      </c>
      <c r="G212" s="3"/>
      <c r="H212" s="3">
        <v>42762.742361111108</v>
      </c>
      <c r="I212" s="1">
        <v>42767.701388888891</v>
      </c>
      <c r="J212" t="s">
        <v>1</v>
      </c>
      <c r="L212" t="s">
        <v>580</v>
      </c>
    </row>
    <row r="213" spans="1:12" x14ac:dyDescent="0.25">
      <c r="A213" t="s">
        <v>459</v>
      </c>
      <c r="B213" t="s">
        <v>60</v>
      </c>
      <c r="C213" t="s">
        <v>52</v>
      </c>
      <c r="D213" t="s">
        <v>61</v>
      </c>
      <c r="E213">
        <v>275235</v>
      </c>
      <c r="F213" t="s">
        <v>90</v>
      </c>
      <c r="G213" s="3">
        <v>42762.70416666667</v>
      </c>
      <c r="H213" s="3">
        <v>42762.682638888888</v>
      </c>
      <c r="I213" s="1">
        <v>42767.70416666667</v>
      </c>
      <c r="J213" t="s">
        <v>146</v>
      </c>
      <c r="L213" t="s">
        <v>526</v>
      </c>
    </row>
    <row r="214" spans="1:12" x14ac:dyDescent="0.25">
      <c r="A214" t="s">
        <v>581</v>
      </c>
      <c r="B214" t="s">
        <v>60</v>
      </c>
      <c r="C214" t="s">
        <v>52</v>
      </c>
      <c r="D214" t="s">
        <v>61</v>
      </c>
      <c r="E214">
        <v>275237</v>
      </c>
      <c r="F214" t="s">
        <v>90</v>
      </c>
      <c r="G214" s="3">
        <v>42762.705555555556</v>
      </c>
      <c r="H214" s="3">
        <v>42762.691666666666</v>
      </c>
      <c r="I214" s="1">
        <v>42767.705555555556</v>
      </c>
      <c r="J214" t="s">
        <v>146</v>
      </c>
      <c r="L214" t="s">
        <v>526</v>
      </c>
    </row>
    <row r="215" spans="1:12" x14ac:dyDescent="0.25">
      <c r="A215" t="s">
        <v>582</v>
      </c>
      <c r="B215" t="s">
        <v>60</v>
      </c>
      <c r="C215" t="s">
        <v>52</v>
      </c>
      <c r="D215" t="s">
        <v>61</v>
      </c>
      <c r="E215">
        <v>275250</v>
      </c>
      <c r="F215" t="s">
        <v>90</v>
      </c>
      <c r="G215" s="3">
        <v>42762.706944444442</v>
      </c>
      <c r="H215" s="3">
        <v>42762.699305555558</v>
      </c>
      <c r="I215" s="1">
        <v>42767.706944444442</v>
      </c>
      <c r="J215" t="s">
        <v>146</v>
      </c>
      <c r="L215" t="s">
        <v>526</v>
      </c>
    </row>
    <row r="216" spans="1:12" x14ac:dyDescent="0.25">
      <c r="A216" t="s">
        <v>300</v>
      </c>
      <c r="B216" t="s">
        <v>60</v>
      </c>
      <c r="C216" t="s">
        <v>52</v>
      </c>
      <c r="D216" t="s">
        <v>61</v>
      </c>
      <c r="E216">
        <v>275255</v>
      </c>
      <c r="F216" t="s">
        <v>90</v>
      </c>
      <c r="G216" s="3">
        <v>42762.707638888889</v>
      </c>
      <c r="H216" s="3">
        <v>42762.704861111109</v>
      </c>
      <c r="I216" s="1">
        <v>42767.707638888889</v>
      </c>
      <c r="J216" t="s">
        <v>146</v>
      </c>
      <c r="L216" t="s">
        <v>526</v>
      </c>
    </row>
    <row r="217" spans="1:12" x14ac:dyDescent="0.25">
      <c r="A217" t="s">
        <v>583</v>
      </c>
      <c r="B217" t="s">
        <v>51</v>
      </c>
      <c r="C217" t="s">
        <v>52</v>
      </c>
      <c r="E217">
        <v>165091</v>
      </c>
      <c r="F217" t="s">
        <v>5</v>
      </c>
      <c r="G217" s="3"/>
      <c r="H217" s="3">
        <v>42768</v>
      </c>
      <c r="I217" s="1">
        <v>42768</v>
      </c>
      <c r="J217" t="s">
        <v>3</v>
      </c>
      <c r="K217" t="s">
        <v>302</v>
      </c>
      <c r="L217" t="s">
        <v>303</v>
      </c>
    </row>
    <row r="218" spans="1:12" x14ac:dyDescent="0.25">
      <c r="A218" t="s">
        <v>584</v>
      </c>
      <c r="B218" t="s">
        <v>60</v>
      </c>
      <c r="C218" t="s">
        <v>52</v>
      </c>
      <c r="D218" t="s">
        <v>86</v>
      </c>
      <c r="E218">
        <v>268922</v>
      </c>
      <c r="F218" t="s">
        <v>5</v>
      </c>
      <c r="G218" s="3">
        <v>42768.622916666667</v>
      </c>
      <c r="H218" s="3">
        <v>42768.395833333336</v>
      </c>
      <c r="I218" s="1">
        <v>42768.395833333336</v>
      </c>
      <c r="J218" t="s">
        <v>2</v>
      </c>
      <c r="K218" t="s">
        <v>304</v>
      </c>
      <c r="L218" t="s">
        <v>305</v>
      </c>
    </row>
    <row r="219" spans="1:12" x14ac:dyDescent="0.25">
      <c r="A219" t="s">
        <v>585</v>
      </c>
      <c r="B219" t="s">
        <v>60</v>
      </c>
      <c r="C219" t="s">
        <v>52</v>
      </c>
      <c r="D219" t="s">
        <v>61</v>
      </c>
      <c r="E219">
        <v>269794</v>
      </c>
      <c r="F219" t="s">
        <v>7</v>
      </c>
      <c r="G219" s="3">
        <v>43098.661111111112</v>
      </c>
      <c r="H219" s="3">
        <v>42764.660416666666</v>
      </c>
      <c r="I219" s="1">
        <v>42768.708333333336</v>
      </c>
      <c r="J219" t="s">
        <v>0</v>
      </c>
      <c r="K219" t="s">
        <v>306</v>
      </c>
      <c r="L219" t="s">
        <v>307</v>
      </c>
    </row>
    <row r="220" spans="1:12" x14ac:dyDescent="0.25">
      <c r="A220" t="s">
        <v>586</v>
      </c>
      <c r="B220" t="s">
        <v>51</v>
      </c>
      <c r="C220" t="s">
        <v>52</v>
      </c>
      <c r="E220">
        <v>165524</v>
      </c>
      <c r="F220" t="s">
        <v>5</v>
      </c>
      <c r="G220" s="3"/>
      <c r="H220" s="3">
        <v>42769</v>
      </c>
      <c r="I220" s="1">
        <v>42769</v>
      </c>
      <c r="J220" t="s">
        <v>0</v>
      </c>
      <c r="K220" t="s">
        <v>308</v>
      </c>
      <c r="L220" t="s">
        <v>311</v>
      </c>
    </row>
    <row r="221" spans="1:12" x14ac:dyDescent="0.25">
      <c r="A221" t="s">
        <v>586</v>
      </c>
      <c r="B221" t="s">
        <v>51</v>
      </c>
      <c r="C221" t="s">
        <v>52</v>
      </c>
      <c r="E221">
        <v>165523</v>
      </c>
      <c r="F221" t="s">
        <v>5</v>
      </c>
      <c r="G221" s="3"/>
      <c r="H221" s="3">
        <v>42769</v>
      </c>
      <c r="I221" s="1">
        <v>42769</v>
      </c>
      <c r="J221" t="s">
        <v>0</v>
      </c>
      <c r="K221" t="s">
        <v>308</v>
      </c>
      <c r="L221" t="s">
        <v>310</v>
      </c>
    </row>
    <row r="222" spans="1:12" x14ac:dyDescent="0.25">
      <c r="A222" t="s">
        <v>586</v>
      </c>
      <c r="B222" t="s">
        <v>51</v>
      </c>
      <c r="C222" t="s">
        <v>52</v>
      </c>
      <c r="E222">
        <v>165522</v>
      </c>
      <c r="F222" t="s">
        <v>5</v>
      </c>
      <c r="G222" s="3"/>
      <c r="H222" s="3">
        <v>42769</v>
      </c>
      <c r="I222" s="1">
        <v>42769</v>
      </c>
      <c r="J222" t="s">
        <v>0</v>
      </c>
      <c r="K222" t="s">
        <v>308</v>
      </c>
      <c r="L222" t="s">
        <v>309</v>
      </c>
    </row>
    <row r="223" spans="1:12" x14ac:dyDescent="0.25">
      <c r="A223" t="s">
        <v>587</v>
      </c>
      <c r="B223" t="s">
        <v>60</v>
      </c>
      <c r="C223" t="s">
        <v>52</v>
      </c>
      <c r="D223" t="s">
        <v>61</v>
      </c>
      <c r="E223">
        <v>272949</v>
      </c>
      <c r="F223" t="s">
        <v>90</v>
      </c>
      <c r="G223" s="3">
        <v>42752.490972222222</v>
      </c>
      <c r="H223" s="3">
        <v>42769.375</v>
      </c>
      <c r="I223" s="1">
        <v>42769.375</v>
      </c>
      <c r="J223" t="s">
        <v>2</v>
      </c>
      <c r="L223" t="s">
        <v>312</v>
      </c>
    </row>
    <row r="224" spans="1:12" x14ac:dyDescent="0.25">
      <c r="A224" t="s">
        <v>588</v>
      </c>
      <c r="B224" t="s">
        <v>60</v>
      </c>
      <c r="C224" t="s">
        <v>52</v>
      </c>
      <c r="D224" t="s">
        <v>61</v>
      </c>
      <c r="E224">
        <v>270662</v>
      </c>
      <c r="F224" t="s">
        <v>7</v>
      </c>
      <c r="G224" s="3">
        <v>42740.400694444441</v>
      </c>
      <c r="H224" s="3">
        <v>42771.4</v>
      </c>
      <c r="I224" s="1">
        <v>42772.708333333336</v>
      </c>
      <c r="J224" t="s">
        <v>0</v>
      </c>
      <c r="K224" t="s">
        <v>315</v>
      </c>
      <c r="L224" t="s">
        <v>316</v>
      </c>
    </row>
    <row r="225" spans="1:12" x14ac:dyDescent="0.25">
      <c r="A225" t="s">
        <v>588</v>
      </c>
      <c r="B225" t="s">
        <v>60</v>
      </c>
      <c r="C225" t="s">
        <v>52</v>
      </c>
      <c r="D225" t="s">
        <v>61</v>
      </c>
      <c r="E225">
        <v>270824</v>
      </c>
      <c r="F225" t="s">
        <v>7</v>
      </c>
      <c r="G225" s="3">
        <v>42740.61041666667</v>
      </c>
      <c r="H225" s="3">
        <v>42771.61041666667</v>
      </c>
      <c r="I225" s="1">
        <v>42772.708333333336</v>
      </c>
      <c r="J225" t="s">
        <v>1</v>
      </c>
      <c r="K225" t="s">
        <v>338</v>
      </c>
      <c r="L225" t="s">
        <v>339</v>
      </c>
    </row>
    <row r="226" spans="1:12" x14ac:dyDescent="0.25">
      <c r="A226" t="s">
        <v>588</v>
      </c>
      <c r="B226" t="s">
        <v>60</v>
      </c>
      <c r="C226" t="s">
        <v>52</v>
      </c>
      <c r="D226" t="s">
        <v>64</v>
      </c>
      <c r="E226">
        <v>270420</v>
      </c>
      <c r="F226" t="s">
        <v>7</v>
      </c>
      <c r="G226" s="3">
        <v>42739.443055555559</v>
      </c>
      <c r="H226" s="3">
        <v>42745.708333333336</v>
      </c>
      <c r="I226" s="1">
        <v>42772.708333333336</v>
      </c>
      <c r="J226" t="s">
        <v>114</v>
      </c>
      <c r="K226" t="s">
        <v>128</v>
      </c>
      <c r="L226" t="s">
        <v>326</v>
      </c>
    </row>
    <row r="227" spans="1:12" x14ac:dyDescent="0.25">
      <c r="A227" t="s">
        <v>588</v>
      </c>
      <c r="B227" t="s">
        <v>60</v>
      </c>
      <c r="C227" t="s">
        <v>52</v>
      </c>
      <c r="D227" t="s">
        <v>61</v>
      </c>
      <c r="E227">
        <v>270850</v>
      </c>
      <c r="F227" t="s">
        <v>7</v>
      </c>
      <c r="G227" s="3">
        <v>42740.631944444445</v>
      </c>
      <c r="H227" s="3">
        <v>42771.631944444445</v>
      </c>
      <c r="I227" s="1">
        <v>42772.708333333336</v>
      </c>
      <c r="J227" t="s">
        <v>1</v>
      </c>
      <c r="K227" t="s">
        <v>341</v>
      </c>
      <c r="L227" t="s">
        <v>342</v>
      </c>
    </row>
    <row r="228" spans="1:12" x14ac:dyDescent="0.25">
      <c r="A228" t="s">
        <v>588</v>
      </c>
      <c r="B228" t="s">
        <v>60</v>
      </c>
      <c r="C228" t="s">
        <v>52</v>
      </c>
      <c r="D228" t="s">
        <v>61</v>
      </c>
      <c r="E228">
        <v>270659</v>
      </c>
      <c r="F228" t="s">
        <v>7</v>
      </c>
      <c r="G228" s="3">
        <v>42740.398611111108</v>
      </c>
      <c r="H228" s="3">
        <v>42745.708333333336</v>
      </c>
      <c r="I228" s="1">
        <v>42772.708333333336</v>
      </c>
      <c r="J228" t="s">
        <v>114</v>
      </c>
      <c r="K228" t="s">
        <v>172</v>
      </c>
      <c r="L228" t="s">
        <v>321</v>
      </c>
    </row>
    <row r="229" spans="1:12" x14ac:dyDescent="0.25">
      <c r="A229" t="s">
        <v>588</v>
      </c>
      <c r="B229" t="s">
        <v>60</v>
      </c>
      <c r="C229" t="s">
        <v>52</v>
      </c>
      <c r="D229" t="s">
        <v>61</v>
      </c>
      <c r="E229">
        <v>270859</v>
      </c>
      <c r="F229" t="s">
        <v>7</v>
      </c>
      <c r="G229" s="3">
        <v>42740.640972222223</v>
      </c>
      <c r="H229" s="3">
        <v>42753.708333333336</v>
      </c>
      <c r="I229" s="1">
        <v>42772.708333333336</v>
      </c>
      <c r="J229" t="s">
        <v>0</v>
      </c>
      <c r="K229" t="s">
        <v>78</v>
      </c>
      <c r="L229" t="s">
        <v>313</v>
      </c>
    </row>
    <row r="230" spans="1:12" x14ac:dyDescent="0.25">
      <c r="A230" t="s">
        <v>588</v>
      </c>
      <c r="B230" t="s">
        <v>60</v>
      </c>
      <c r="C230" t="s">
        <v>52</v>
      </c>
      <c r="D230" t="s">
        <v>61</v>
      </c>
      <c r="E230">
        <v>270816</v>
      </c>
      <c r="F230" t="s">
        <v>7</v>
      </c>
      <c r="G230" s="3">
        <v>42740.603472222225</v>
      </c>
      <c r="H230" s="3">
        <v>42771.602777777778</v>
      </c>
      <c r="I230" s="1">
        <v>42772.708333333336</v>
      </c>
      <c r="J230" t="s">
        <v>1</v>
      </c>
      <c r="K230" t="s">
        <v>317</v>
      </c>
      <c r="L230" t="s">
        <v>318</v>
      </c>
    </row>
    <row r="231" spans="1:12" x14ac:dyDescent="0.25">
      <c r="A231" t="s">
        <v>588</v>
      </c>
      <c r="B231" t="s">
        <v>60</v>
      </c>
      <c r="C231" t="s">
        <v>52</v>
      </c>
      <c r="D231" t="s">
        <v>61</v>
      </c>
      <c r="E231">
        <v>270888</v>
      </c>
      <c r="F231" t="s">
        <v>7</v>
      </c>
      <c r="G231" s="3">
        <v>42740.668749999997</v>
      </c>
      <c r="H231" s="3">
        <v>42771.667361111111</v>
      </c>
      <c r="I231" s="1">
        <v>42772.708333333336</v>
      </c>
      <c r="J231" t="s">
        <v>1</v>
      </c>
      <c r="K231" t="s">
        <v>97</v>
      </c>
      <c r="L231" t="s">
        <v>320</v>
      </c>
    </row>
    <row r="232" spans="1:12" x14ac:dyDescent="0.25">
      <c r="A232" t="s">
        <v>588</v>
      </c>
      <c r="B232" t="s">
        <v>60</v>
      </c>
      <c r="C232" t="s">
        <v>52</v>
      </c>
      <c r="D232" t="s">
        <v>61</v>
      </c>
      <c r="E232">
        <v>270837</v>
      </c>
      <c r="F232" t="s">
        <v>7</v>
      </c>
      <c r="G232" s="3">
        <v>42740.620833333334</v>
      </c>
      <c r="H232" s="3">
        <v>42771.620138888888</v>
      </c>
      <c r="I232" s="1">
        <v>42772.708333333336</v>
      </c>
      <c r="J232" t="s">
        <v>1</v>
      </c>
      <c r="K232" t="s">
        <v>186</v>
      </c>
      <c r="L232" t="s">
        <v>314</v>
      </c>
    </row>
    <row r="233" spans="1:12" x14ac:dyDescent="0.25">
      <c r="A233" t="s">
        <v>588</v>
      </c>
      <c r="B233" t="s">
        <v>60</v>
      </c>
      <c r="C233" t="s">
        <v>52</v>
      </c>
      <c r="D233" t="s">
        <v>61</v>
      </c>
      <c r="E233">
        <v>270782</v>
      </c>
      <c r="F233" t="s">
        <v>7</v>
      </c>
      <c r="G233" s="3">
        <v>42740.575694444444</v>
      </c>
      <c r="H233" s="3">
        <v>42771.574999999997</v>
      </c>
      <c r="I233" s="1">
        <v>42772.708333333336</v>
      </c>
      <c r="J233" t="s">
        <v>1</v>
      </c>
      <c r="K233" t="s">
        <v>54</v>
      </c>
      <c r="L233" t="s">
        <v>319</v>
      </c>
    </row>
    <row r="234" spans="1:12" x14ac:dyDescent="0.25">
      <c r="A234" t="s">
        <v>7</v>
      </c>
      <c r="B234" t="s">
        <v>60</v>
      </c>
      <c r="C234" t="s">
        <v>52</v>
      </c>
      <c r="D234" t="s">
        <v>64</v>
      </c>
      <c r="E234">
        <v>270692</v>
      </c>
      <c r="F234" t="s">
        <v>7</v>
      </c>
      <c r="G234" s="3">
        <v>42740.428472222222</v>
      </c>
      <c r="H234" s="3">
        <v>42745.708333333336</v>
      </c>
      <c r="I234" s="1">
        <v>42772.708333333336</v>
      </c>
      <c r="J234" t="s">
        <v>171</v>
      </c>
      <c r="K234" t="s">
        <v>172</v>
      </c>
      <c r="L234" t="s">
        <v>340</v>
      </c>
    </row>
    <row r="235" spans="1:12" x14ac:dyDescent="0.25">
      <c r="A235" t="s">
        <v>588</v>
      </c>
      <c r="B235" t="s">
        <v>60</v>
      </c>
      <c r="C235" t="s">
        <v>52</v>
      </c>
      <c r="D235" t="s">
        <v>61</v>
      </c>
      <c r="E235">
        <v>270870</v>
      </c>
      <c r="F235" t="s">
        <v>7</v>
      </c>
      <c r="G235" s="3">
        <v>42740.650694444441</v>
      </c>
      <c r="H235" s="3">
        <v>42771.65</v>
      </c>
      <c r="I235" s="1">
        <v>42772.708333333336</v>
      </c>
      <c r="J235" t="s">
        <v>1</v>
      </c>
      <c r="K235" t="s">
        <v>322</v>
      </c>
      <c r="L235" t="s">
        <v>323</v>
      </c>
    </row>
    <row r="236" spans="1:12" x14ac:dyDescent="0.25">
      <c r="A236" t="s">
        <v>588</v>
      </c>
      <c r="B236" t="s">
        <v>60</v>
      </c>
      <c r="C236" t="s">
        <v>52</v>
      </c>
      <c r="D236" t="s">
        <v>61</v>
      </c>
      <c r="E236">
        <v>270868</v>
      </c>
      <c r="F236" t="s">
        <v>7</v>
      </c>
      <c r="G236" s="3">
        <v>42740.648611111108</v>
      </c>
      <c r="H236" s="3">
        <v>42771.647916666669</v>
      </c>
      <c r="I236" s="1">
        <v>42772.708333333336</v>
      </c>
      <c r="J236" t="s">
        <v>1</v>
      </c>
      <c r="K236" t="s">
        <v>329</v>
      </c>
      <c r="L236" t="s">
        <v>330</v>
      </c>
    </row>
    <row r="237" spans="1:12" x14ac:dyDescent="0.25">
      <c r="A237" t="s">
        <v>588</v>
      </c>
      <c r="B237" t="s">
        <v>60</v>
      </c>
      <c r="C237" t="s">
        <v>52</v>
      </c>
      <c r="D237" t="s">
        <v>61</v>
      </c>
      <c r="E237">
        <v>270867</v>
      </c>
      <c r="F237" t="s">
        <v>7</v>
      </c>
      <c r="G237" s="3">
        <v>42740.647222222222</v>
      </c>
      <c r="H237" s="3">
        <v>42771.647222222222</v>
      </c>
      <c r="I237" s="1">
        <v>42772.708333333336</v>
      </c>
      <c r="J237" t="s">
        <v>1</v>
      </c>
      <c r="K237" t="s">
        <v>324</v>
      </c>
      <c r="L237" t="s">
        <v>325</v>
      </c>
    </row>
    <row r="238" spans="1:12" x14ac:dyDescent="0.25">
      <c r="A238" t="s">
        <v>588</v>
      </c>
      <c r="B238" t="s">
        <v>60</v>
      </c>
      <c r="C238" t="s">
        <v>52</v>
      </c>
      <c r="D238" t="s">
        <v>61</v>
      </c>
      <c r="E238">
        <v>270866</v>
      </c>
      <c r="F238" t="s">
        <v>7</v>
      </c>
      <c r="G238" s="3">
        <v>42740.647222222222</v>
      </c>
      <c r="H238" s="3">
        <v>42771.646527777775</v>
      </c>
      <c r="I238" s="1">
        <v>42772.708333333336</v>
      </c>
      <c r="J238" t="s">
        <v>1</v>
      </c>
      <c r="K238" t="s">
        <v>128</v>
      </c>
      <c r="L238" t="s">
        <v>334</v>
      </c>
    </row>
    <row r="239" spans="1:12" x14ac:dyDescent="0.25">
      <c r="A239" t="s">
        <v>588</v>
      </c>
      <c r="B239" t="s">
        <v>60</v>
      </c>
      <c r="C239" t="s">
        <v>52</v>
      </c>
      <c r="D239" t="s">
        <v>61</v>
      </c>
      <c r="E239">
        <v>270880</v>
      </c>
      <c r="F239" t="s">
        <v>7</v>
      </c>
      <c r="G239" s="3">
        <v>42740.660416666666</v>
      </c>
      <c r="H239" s="3">
        <v>42771.660416666666</v>
      </c>
      <c r="I239" s="1">
        <v>42772.708333333336</v>
      </c>
      <c r="J239" t="s">
        <v>1</v>
      </c>
      <c r="K239" t="s">
        <v>128</v>
      </c>
      <c r="L239" t="s">
        <v>333</v>
      </c>
    </row>
    <row r="240" spans="1:12" x14ac:dyDescent="0.25">
      <c r="A240" t="s">
        <v>588</v>
      </c>
      <c r="B240" t="s">
        <v>60</v>
      </c>
      <c r="C240" t="s">
        <v>52</v>
      </c>
      <c r="D240" t="s">
        <v>61</v>
      </c>
      <c r="E240">
        <v>270872</v>
      </c>
      <c r="F240" t="s">
        <v>7</v>
      </c>
      <c r="G240" s="3">
        <v>42740.654166666667</v>
      </c>
      <c r="H240" s="3">
        <v>42771.654166666667</v>
      </c>
      <c r="I240" s="1">
        <v>42772.708333333336</v>
      </c>
      <c r="J240" t="s">
        <v>1</v>
      </c>
      <c r="K240" t="s">
        <v>128</v>
      </c>
      <c r="L240" t="s">
        <v>343</v>
      </c>
    </row>
    <row r="241" spans="1:13" x14ac:dyDescent="0.25">
      <c r="A241" t="s">
        <v>588</v>
      </c>
      <c r="B241" t="s">
        <v>60</v>
      </c>
      <c r="C241" t="s">
        <v>52</v>
      </c>
      <c r="D241" t="s">
        <v>61</v>
      </c>
      <c r="E241">
        <v>271032</v>
      </c>
      <c r="F241" t="s">
        <v>7</v>
      </c>
      <c r="G241" s="3">
        <v>42741.467361111114</v>
      </c>
      <c r="H241" s="3">
        <v>42772.467361111114</v>
      </c>
      <c r="I241" s="1">
        <v>42772.708333333336</v>
      </c>
      <c r="J241" t="s">
        <v>1</v>
      </c>
      <c r="K241" t="s">
        <v>308</v>
      </c>
      <c r="L241" t="s">
        <v>332</v>
      </c>
    </row>
    <row r="242" spans="1:13" x14ac:dyDescent="0.25">
      <c r="A242" t="s">
        <v>588</v>
      </c>
      <c r="B242" t="s">
        <v>60</v>
      </c>
      <c r="C242" t="s">
        <v>52</v>
      </c>
      <c r="D242" t="s">
        <v>61</v>
      </c>
      <c r="E242">
        <v>270845</v>
      </c>
      <c r="F242" t="s">
        <v>7</v>
      </c>
      <c r="G242" s="3">
        <v>42740.629861111112</v>
      </c>
      <c r="H242" s="3">
        <v>42771.629861111112</v>
      </c>
      <c r="I242" s="1">
        <v>42772.708333333336</v>
      </c>
      <c r="J242" t="s">
        <v>2</v>
      </c>
      <c r="K242" t="s">
        <v>118</v>
      </c>
      <c r="L242" t="s">
        <v>336</v>
      </c>
    </row>
    <row r="243" spans="1:13" x14ac:dyDescent="0.25">
      <c r="A243" t="s">
        <v>588</v>
      </c>
      <c r="B243" t="s">
        <v>60</v>
      </c>
      <c r="C243" t="s">
        <v>52</v>
      </c>
      <c r="D243" t="s">
        <v>61</v>
      </c>
      <c r="E243">
        <v>270869</v>
      </c>
      <c r="F243" t="s">
        <v>7</v>
      </c>
      <c r="G243" s="3">
        <v>42740.649305555555</v>
      </c>
      <c r="H243" s="3">
        <v>42771.648611111108</v>
      </c>
      <c r="I243" s="1">
        <v>42772.708333333336</v>
      </c>
      <c r="J243" t="s">
        <v>1</v>
      </c>
      <c r="K243" t="s">
        <v>54</v>
      </c>
      <c r="L243" t="s">
        <v>331</v>
      </c>
    </row>
    <row r="244" spans="1:13" x14ac:dyDescent="0.25">
      <c r="A244" t="s">
        <v>588</v>
      </c>
      <c r="B244" t="s">
        <v>60</v>
      </c>
      <c r="C244" t="s">
        <v>52</v>
      </c>
      <c r="D244" t="s">
        <v>61</v>
      </c>
      <c r="E244">
        <v>270849</v>
      </c>
      <c r="F244" t="s">
        <v>7</v>
      </c>
      <c r="G244" s="3">
        <v>42740.630555555559</v>
      </c>
      <c r="H244" s="3">
        <v>42771.630555555559</v>
      </c>
      <c r="I244" s="1">
        <v>42772.708333333336</v>
      </c>
      <c r="J244" t="s">
        <v>1</v>
      </c>
      <c r="K244" t="s">
        <v>327</v>
      </c>
      <c r="L244" t="s">
        <v>328</v>
      </c>
    </row>
    <row r="245" spans="1:13" x14ac:dyDescent="0.25">
      <c r="A245" t="s">
        <v>588</v>
      </c>
      <c r="B245" t="s">
        <v>60</v>
      </c>
      <c r="C245" t="s">
        <v>52</v>
      </c>
      <c r="D245" t="s">
        <v>61</v>
      </c>
      <c r="E245">
        <v>270852</v>
      </c>
      <c r="F245" t="s">
        <v>7</v>
      </c>
      <c r="G245" s="3">
        <v>42740.633333333331</v>
      </c>
      <c r="H245" s="3">
        <v>42771.633333333331</v>
      </c>
      <c r="I245" s="1">
        <v>42772.708333333336</v>
      </c>
      <c r="J245" t="s">
        <v>1</v>
      </c>
      <c r="K245" t="s">
        <v>341</v>
      </c>
      <c r="L245" t="s">
        <v>345</v>
      </c>
    </row>
    <row r="246" spans="1:13" x14ac:dyDescent="0.25">
      <c r="A246" t="s">
        <v>588</v>
      </c>
      <c r="B246" t="s">
        <v>60</v>
      </c>
      <c r="C246" t="s">
        <v>52</v>
      </c>
      <c r="D246" t="s">
        <v>61</v>
      </c>
      <c r="E246">
        <v>270821</v>
      </c>
      <c r="F246" t="s">
        <v>7</v>
      </c>
      <c r="G246" s="3">
        <v>42740.60833333333</v>
      </c>
      <c r="H246" s="3">
        <v>42771.60833333333</v>
      </c>
      <c r="I246" s="1">
        <v>42772.708333333336</v>
      </c>
      <c r="J246" t="s">
        <v>1</v>
      </c>
      <c r="K246" t="s">
        <v>324</v>
      </c>
      <c r="L246" t="s">
        <v>337</v>
      </c>
    </row>
    <row r="247" spans="1:13" x14ac:dyDescent="0.25">
      <c r="A247" t="s">
        <v>588</v>
      </c>
      <c r="B247" t="s">
        <v>60</v>
      </c>
      <c r="C247" t="s">
        <v>52</v>
      </c>
      <c r="D247" t="s">
        <v>61</v>
      </c>
      <c r="E247">
        <v>270825</v>
      </c>
      <c r="F247" t="s">
        <v>7</v>
      </c>
      <c r="G247" s="3">
        <v>42740.611111111109</v>
      </c>
      <c r="H247" s="3">
        <v>42771.611111111109</v>
      </c>
      <c r="I247" s="1">
        <v>42772.708333333336</v>
      </c>
      <c r="J247" t="s">
        <v>1</v>
      </c>
      <c r="K247" t="s">
        <v>252</v>
      </c>
      <c r="L247" t="s">
        <v>335</v>
      </c>
    </row>
    <row r="248" spans="1:13" x14ac:dyDescent="0.25">
      <c r="A248" t="s">
        <v>588</v>
      </c>
      <c r="B248" t="s">
        <v>60</v>
      </c>
      <c r="C248" t="s">
        <v>52</v>
      </c>
      <c r="D248" t="s">
        <v>61</v>
      </c>
      <c r="E248">
        <v>270795</v>
      </c>
      <c r="F248" t="s">
        <v>7</v>
      </c>
      <c r="G248" s="3">
        <v>42740.586805555555</v>
      </c>
      <c r="H248" s="3">
        <v>42771.586805555555</v>
      </c>
      <c r="I248" s="1">
        <v>42772.708333333336</v>
      </c>
      <c r="J248" t="s">
        <v>81</v>
      </c>
      <c r="K248" t="s">
        <v>130</v>
      </c>
      <c r="L248" t="s">
        <v>344</v>
      </c>
      <c r="M248" s="5"/>
    </row>
    <row r="249" spans="1:13" x14ac:dyDescent="0.25">
      <c r="A249" t="s">
        <v>589</v>
      </c>
      <c r="B249" t="s">
        <v>51</v>
      </c>
      <c r="C249" t="s">
        <v>52</v>
      </c>
      <c r="E249">
        <v>165475</v>
      </c>
      <c r="F249" t="s">
        <v>5</v>
      </c>
      <c r="G249" s="3">
        <v>42768</v>
      </c>
      <c r="H249" s="3">
        <v>42774</v>
      </c>
      <c r="I249" s="1">
        <v>42774</v>
      </c>
      <c r="J249" t="s">
        <v>133</v>
      </c>
      <c r="K249" t="s">
        <v>347</v>
      </c>
      <c r="L249" t="s">
        <v>348</v>
      </c>
      <c r="M249" s="5"/>
    </row>
    <row r="250" spans="1:13" x14ac:dyDescent="0.25">
      <c r="A250" t="s">
        <v>589</v>
      </c>
      <c r="B250" t="s">
        <v>51</v>
      </c>
      <c r="C250" t="s">
        <v>52</v>
      </c>
      <c r="E250">
        <v>165411</v>
      </c>
      <c r="F250" t="s">
        <v>5</v>
      </c>
      <c r="G250" s="3">
        <v>42768</v>
      </c>
      <c r="H250" s="3">
        <v>42774</v>
      </c>
      <c r="I250" s="1">
        <v>42774</v>
      </c>
      <c r="J250" t="s">
        <v>133</v>
      </c>
      <c r="K250" t="s">
        <v>341</v>
      </c>
      <c r="L250" t="s">
        <v>346</v>
      </c>
      <c r="M250" s="5"/>
    </row>
    <row r="251" spans="1:13" x14ac:dyDescent="0.25">
      <c r="A251" t="s">
        <v>590</v>
      </c>
      <c r="B251" t="s">
        <v>60</v>
      </c>
      <c r="C251" t="s">
        <v>52</v>
      </c>
      <c r="D251" t="s">
        <v>61</v>
      </c>
      <c r="E251">
        <v>273573</v>
      </c>
      <c r="F251" t="s">
        <v>90</v>
      </c>
      <c r="G251" s="3">
        <v>42767</v>
      </c>
      <c r="H251" s="3">
        <v>42774.681944444441</v>
      </c>
      <c r="I251" s="1">
        <v>42774.681944444441</v>
      </c>
      <c r="J251" t="s">
        <v>2</v>
      </c>
      <c r="L251" t="s">
        <v>349</v>
      </c>
      <c r="M251" s="5"/>
    </row>
    <row r="252" spans="1:13" x14ac:dyDescent="0.25">
      <c r="A252" t="s">
        <v>591</v>
      </c>
      <c r="B252" t="s">
        <v>51</v>
      </c>
      <c r="C252" t="s">
        <v>52</v>
      </c>
      <c r="E252">
        <v>163354</v>
      </c>
      <c r="F252" t="s">
        <v>6</v>
      </c>
      <c r="G252" s="3"/>
      <c r="H252" s="3">
        <v>42775</v>
      </c>
      <c r="I252" s="1">
        <v>42775</v>
      </c>
      <c r="J252" t="s">
        <v>99</v>
      </c>
      <c r="K252" t="s">
        <v>350</v>
      </c>
      <c r="L252" t="s">
        <v>351</v>
      </c>
      <c r="M252" s="5"/>
    </row>
    <row r="253" spans="1:13" x14ac:dyDescent="0.25">
      <c r="A253" t="s">
        <v>592</v>
      </c>
      <c r="B253" t="s">
        <v>60</v>
      </c>
      <c r="C253" t="s">
        <v>52</v>
      </c>
      <c r="D253" t="s">
        <v>61</v>
      </c>
      <c r="E253">
        <v>271406</v>
      </c>
      <c r="F253" t="s">
        <v>7</v>
      </c>
      <c r="G253" s="3">
        <v>42744.622916666667</v>
      </c>
      <c r="H253" s="3">
        <v>42775.62222222222</v>
      </c>
      <c r="I253" s="1">
        <v>42775.708333333336</v>
      </c>
      <c r="J253" t="s">
        <v>352</v>
      </c>
      <c r="K253" t="s">
        <v>341</v>
      </c>
      <c r="L253" t="s">
        <v>353</v>
      </c>
      <c r="M253" s="5"/>
    </row>
    <row r="254" spans="1:13" x14ac:dyDescent="0.25">
      <c r="A254" t="s">
        <v>592</v>
      </c>
      <c r="B254" t="s">
        <v>60</v>
      </c>
      <c r="C254" t="s">
        <v>52</v>
      </c>
      <c r="D254" t="s">
        <v>61</v>
      </c>
      <c r="E254">
        <v>271449</v>
      </c>
      <c r="F254" t="s">
        <v>7</v>
      </c>
      <c r="G254" s="3">
        <v>42744.660416666666</v>
      </c>
      <c r="H254" s="3">
        <v>42746.708333333336</v>
      </c>
      <c r="I254" s="1">
        <v>42775.708333333336</v>
      </c>
      <c r="J254" t="s">
        <v>0</v>
      </c>
      <c r="K254" t="s">
        <v>354</v>
      </c>
      <c r="L254" t="s">
        <v>355</v>
      </c>
      <c r="M254" s="5"/>
    </row>
    <row r="255" spans="1:13" x14ac:dyDescent="0.25">
      <c r="A255" t="s">
        <v>593</v>
      </c>
      <c r="B255" t="s">
        <v>51</v>
      </c>
      <c r="C255" t="s">
        <v>52</v>
      </c>
      <c r="E255">
        <v>164839</v>
      </c>
      <c r="F255" t="s">
        <v>5</v>
      </c>
      <c r="G255" s="3"/>
      <c r="H255" s="3">
        <v>42776</v>
      </c>
      <c r="I255" s="1">
        <v>42776</v>
      </c>
      <c r="J255" t="s">
        <v>3</v>
      </c>
      <c r="K255" t="s">
        <v>274</v>
      </c>
      <c r="L255" t="s">
        <v>356</v>
      </c>
      <c r="M255" s="5"/>
    </row>
    <row r="256" spans="1:13" x14ac:dyDescent="0.25">
      <c r="A256" t="s">
        <v>594</v>
      </c>
      <c r="B256" t="s">
        <v>60</v>
      </c>
      <c r="C256" t="s">
        <v>52</v>
      </c>
      <c r="D256" t="s">
        <v>61</v>
      </c>
      <c r="E256">
        <v>271527</v>
      </c>
      <c r="F256" t="s">
        <v>7</v>
      </c>
      <c r="G256" s="3">
        <v>42745.317361111112</v>
      </c>
      <c r="H256" s="3">
        <v>42776.317361111112</v>
      </c>
      <c r="I256" s="1">
        <v>42776.708333333336</v>
      </c>
      <c r="J256" t="s">
        <v>114</v>
      </c>
      <c r="K256" t="s">
        <v>357</v>
      </c>
      <c r="L256" t="s">
        <v>358</v>
      </c>
    </row>
    <row r="257" spans="1:13" x14ac:dyDescent="0.25">
      <c r="A257" t="s">
        <v>594</v>
      </c>
      <c r="B257" t="s">
        <v>60</v>
      </c>
      <c r="C257" t="s">
        <v>52</v>
      </c>
      <c r="D257" t="s">
        <v>61</v>
      </c>
      <c r="E257">
        <v>271533</v>
      </c>
      <c r="F257" t="s">
        <v>7</v>
      </c>
      <c r="G257" s="3">
        <v>42745.348611111112</v>
      </c>
      <c r="H257" s="3">
        <v>42776.348611111112</v>
      </c>
      <c r="I257" s="1">
        <v>42776.708333333336</v>
      </c>
      <c r="J257" t="s">
        <v>2</v>
      </c>
      <c r="K257" t="s">
        <v>324</v>
      </c>
      <c r="L257" t="s">
        <v>365</v>
      </c>
      <c r="M257" s="8"/>
    </row>
    <row r="258" spans="1:13" x14ac:dyDescent="0.25">
      <c r="A258" t="s">
        <v>594</v>
      </c>
      <c r="B258" t="s">
        <v>60</v>
      </c>
      <c r="C258" t="s">
        <v>52</v>
      </c>
      <c r="D258" t="s">
        <v>61</v>
      </c>
      <c r="E258">
        <v>271532</v>
      </c>
      <c r="F258" t="s">
        <v>7</v>
      </c>
      <c r="G258" s="3">
        <v>42745.345138888886</v>
      </c>
      <c r="H258" s="3">
        <v>42776.344444444447</v>
      </c>
      <c r="I258" s="1">
        <v>42776.708333333336</v>
      </c>
      <c r="J258" t="s">
        <v>1</v>
      </c>
      <c r="K258" t="s">
        <v>324</v>
      </c>
      <c r="L258" t="s">
        <v>364</v>
      </c>
    </row>
    <row r="259" spans="1:13" x14ac:dyDescent="0.25">
      <c r="A259" t="s">
        <v>594</v>
      </c>
      <c r="B259" t="s">
        <v>60</v>
      </c>
      <c r="C259" t="s">
        <v>52</v>
      </c>
      <c r="D259" t="s">
        <v>61</v>
      </c>
      <c r="E259">
        <v>271526</v>
      </c>
      <c r="F259" t="s">
        <v>7</v>
      </c>
      <c r="G259" s="3">
        <v>42745.31527777778</v>
      </c>
      <c r="H259" s="3">
        <v>42776.31527777778</v>
      </c>
      <c r="I259" s="1">
        <v>42776.708333333336</v>
      </c>
      <c r="J259" t="s">
        <v>1</v>
      </c>
      <c r="K259" t="s">
        <v>359</v>
      </c>
      <c r="L259" t="s">
        <v>360</v>
      </c>
    </row>
    <row r="260" spans="1:13" x14ac:dyDescent="0.25">
      <c r="A260" t="s">
        <v>594</v>
      </c>
      <c r="B260" t="s">
        <v>60</v>
      </c>
      <c r="C260" t="s">
        <v>52</v>
      </c>
      <c r="D260" t="s">
        <v>61</v>
      </c>
      <c r="E260">
        <v>271529</v>
      </c>
      <c r="F260" t="s">
        <v>7</v>
      </c>
      <c r="G260" s="3">
        <v>42745.320833333331</v>
      </c>
      <c r="H260" s="3">
        <v>42776.320138888892</v>
      </c>
      <c r="I260" s="1">
        <v>42776.708333333336</v>
      </c>
      <c r="J260" t="s">
        <v>2</v>
      </c>
      <c r="K260" t="s">
        <v>324</v>
      </c>
      <c r="L260" t="s">
        <v>361</v>
      </c>
    </row>
    <row r="261" spans="1:13" x14ac:dyDescent="0.25">
      <c r="A261" t="s">
        <v>594</v>
      </c>
      <c r="B261" t="s">
        <v>60</v>
      </c>
      <c r="C261" t="s">
        <v>52</v>
      </c>
      <c r="D261" t="s">
        <v>61</v>
      </c>
      <c r="E261">
        <v>271528</v>
      </c>
      <c r="F261" t="s">
        <v>7</v>
      </c>
      <c r="G261" s="3">
        <v>42745.319444444445</v>
      </c>
      <c r="H261" s="3">
        <v>42776.318749999999</v>
      </c>
      <c r="I261" s="1">
        <v>42776.708333333336</v>
      </c>
      <c r="J261" t="s">
        <v>1</v>
      </c>
      <c r="K261" t="s">
        <v>362</v>
      </c>
      <c r="L261" t="s">
        <v>363</v>
      </c>
    </row>
    <row r="262" spans="1:13" x14ac:dyDescent="0.25">
      <c r="A262" t="s">
        <v>595</v>
      </c>
      <c r="B262" t="s">
        <v>60</v>
      </c>
      <c r="C262" t="s">
        <v>52</v>
      </c>
      <c r="D262" t="s">
        <v>61</v>
      </c>
      <c r="E262">
        <v>272357</v>
      </c>
      <c r="F262" t="s">
        <v>7</v>
      </c>
      <c r="G262" s="3">
        <v>42748.461111111108</v>
      </c>
      <c r="H262" s="3">
        <v>42779.461111111108</v>
      </c>
      <c r="I262" s="1">
        <v>42779.708333333336</v>
      </c>
      <c r="J262" t="s">
        <v>171</v>
      </c>
      <c r="K262" t="s">
        <v>366</v>
      </c>
      <c r="L262" t="s">
        <v>367</v>
      </c>
    </row>
    <row r="263" spans="1:13" x14ac:dyDescent="0.25">
      <c r="A263" t="s">
        <v>596</v>
      </c>
      <c r="B263" t="s">
        <v>51</v>
      </c>
      <c r="C263" t="s">
        <v>52</v>
      </c>
      <c r="E263">
        <v>165532</v>
      </c>
      <c r="F263" t="s">
        <v>5</v>
      </c>
      <c r="G263" s="3">
        <v>42782</v>
      </c>
      <c r="H263" s="3">
        <v>42783</v>
      </c>
      <c r="I263" s="1">
        <v>42783</v>
      </c>
      <c r="J263" t="s">
        <v>3</v>
      </c>
      <c r="K263" t="s">
        <v>118</v>
      </c>
      <c r="L263" t="s">
        <v>368</v>
      </c>
    </row>
    <row r="264" spans="1:13" x14ac:dyDescent="0.25">
      <c r="A264" t="s">
        <v>597</v>
      </c>
      <c r="B264" t="s">
        <v>60</v>
      </c>
      <c r="C264" t="s">
        <v>52</v>
      </c>
      <c r="D264" t="s">
        <v>61</v>
      </c>
      <c r="E264">
        <v>273500</v>
      </c>
      <c r="F264" t="s">
        <v>7</v>
      </c>
      <c r="G264" s="3">
        <v>42754.567361111112</v>
      </c>
      <c r="H264" s="3">
        <v>42785.566666666666</v>
      </c>
      <c r="I264" s="1">
        <v>42786.708333333336</v>
      </c>
      <c r="J264" t="s">
        <v>1</v>
      </c>
      <c r="L264" t="s">
        <v>411</v>
      </c>
    </row>
    <row r="265" spans="1:13" x14ac:dyDescent="0.25">
      <c r="A265" t="s">
        <v>597</v>
      </c>
      <c r="B265" t="s">
        <v>60</v>
      </c>
      <c r="C265" t="s">
        <v>52</v>
      </c>
      <c r="D265" t="s">
        <v>61</v>
      </c>
      <c r="E265">
        <v>273492</v>
      </c>
      <c r="F265" t="s">
        <v>7</v>
      </c>
      <c r="G265" s="3">
        <v>42754.557638888888</v>
      </c>
      <c r="H265" s="3">
        <v>42785.556944444441</v>
      </c>
      <c r="I265" s="1">
        <v>42786.708333333336</v>
      </c>
      <c r="J265" t="s">
        <v>1</v>
      </c>
      <c r="L265" t="s">
        <v>414</v>
      </c>
    </row>
    <row r="266" spans="1:13" x14ac:dyDescent="0.25">
      <c r="A266" t="s">
        <v>597</v>
      </c>
      <c r="B266" t="s">
        <v>60</v>
      </c>
      <c r="C266" t="s">
        <v>52</v>
      </c>
      <c r="D266" t="s">
        <v>61</v>
      </c>
      <c r="E266">
        <v>273487</v>
      </c>
      <c r="F266" t="s">
        <v>7</v>
      </c>
      <c r="G266" s="3">
        <v>42754.546527777777</v>
      </c>
      <c r="H266" s="3">
        <v>42785.54583333333</v>
      </c>
      <c r="I266" s="1">
        <v>42786.708333333336</v>
      </c>
      <c r="J266" t="s">
        <v>1</v>
      </c>
      <c r="L266" t="s">
        <v>406</v>
      </c>
    </row>
    <row r="267" spans="1:13" x14ac:dyDescent="0.25">
      <c r="A267" t="s">
        <v>597</v>
      </c>
      <c r="B267" t="s">
        <v>60</v>
      </c>
      <c r="C267" t="s">
        <v>52</v>
      </c>
      <c r="D267" t="s">
        <v>61</v>
      </c>
      <c r="E267">
        <v>273498</v>
      </c>
      <c r="F267" t="s">
        <v>7</v>
      </c>
      <c r="G267" s="3">
        <v>42754.56527777778</v>
      </c>
      <c r="H267" s="3">
        <v>42785.564583333333</v>
      </c>
      <c r="I267" s="1">
        <v>42786.708333333336</v>
      </c>
      <c r="J267" t="s">
        <v>1</v>
      </c>
      <c r="L267" t="s">
        <v>403</v>
      </c>
    </row>
    <row r="268" spans="1:13" x14ac:dyDescent="0.25">
      <c r="A268" t="s">
        <v>597</v>
      </c>
      <c r="B268" t="s">
        <v>60</v>
      </c>
      <c r="C268" t="s">
        <v>52</v>
      </c>
      <c r="D268" t="s">
        <v>61</v>
      </c>
      <c r="E268">
        <v>273540</v>
      </c>
      <c r="F268" t="s">
        <v>7</v>
      </c>
      <c r="G268" s="3">
        <v>42754.61041666667</v>
      </c>
      <c r="H268" s="3">
        <v>42785.609722222223</v>
      </c>
      <c r="I268" s="1">
        <v>42786.708333333336</v>
      </c>
      <c r="J268" t="s">
        <v>1</v>
      </c>
      <c r="L268" t="s">
        <v>410</v>
      </c>
    </row>
    <row r="269" spans="1:13" x14ac:dyDescent="0.25">
      <c r="A269" t="s">
        <v>597</v>
      </c>
      <c r="B269" t="s">
        <v>60</v>
      </c>
      <c r="C269" t="s">
        <v>52</v>
      </c>
      <c r="D269" t="s">
        <v>61</v>
      </c>
      <c r="E269">
        <v>273693</v>
      </c>
      <c r="F269" t="s">
        <v>7</v>
      </c>
      <c r="G269" s="3">
        <v>42755.450694444444</v>
      </c>
      <c r="H269" s="3">
        <v>42786.45</v>
      </c>
      <c r="I269" s="1">
        <v>42786.708333333336</v>
      </c>
      <c r="J269" t="s">
        <v>1</v>
      </c>
      <c r="L269" t="s">
        <v>398</v>
      </c>
    </row>
    <row r="270" spans="1:13" x14ac:dyDescent="0.25">
      <c r="A270" t="s">
        <v>597</v>
      </c>
      <c r="B270" t="s">
        <v>60</v>
      </c>
      <c r="C270" t="s">
        <v>52</v>
      </c>
      <c r="D270" t="s">
        <v>61</v>
      </c>
      <c r="E270">
        <v>273550</v>
      </c>
      <c r="F270" t="s">
        <v>7</v>
      </c>
      <c r="G270" s="3">
        <v>42754.621527777781</v>
      </c>
      <c r="H270" s="3">
        <v>42785.621527777781</v>
      </c>
      <c r="I270" s="1">
        <v>42786.708333333336</v>
      </c>
      <c r="J270" t="s">
        <v>1</v>
      </c>
      <c r="L270" t="s">
        <v>409</v>
      </c>
    </row>
    <row r="271" spans="1:13" x14ac:dyDescent="0.25">
      <c r="A271" t="s">
        <v>597</v>
      </c>
      <c r="B271" t="s">
        <v>60</v>
      </c>
      <c r="C271" t="s">
        <v>52</v>
      </c>
      <c r="D271" t="s">
        <v>61</v>
      </c>
      <c r="E271">
        <v>273713</v>
      </c>
      <c r="F271" t="s">
        <v>7</v>
      </c>
      <c r="G271" s="3">
        <v>42755.46875</v>
      </c>
      <c r="H271" s="3">
        <v>42786.46875</v>
      </c>
      <c r="I271" s="1">
        <v>42786.708333333336</v>
      </c>
      <c r="J271" t="s">
        <v>1</v>
      </c>
      <c r="L271" t="s">
        <v>399</v>
      </c>
    </row>
    <row r="272" spans="1:13" x14ac:dyDescent="0.25">
      <c r="A272" t="s">
        <v>7</v>
      </c>
      <c r="B272" t="s">
        <v>60</v>
      </c>
      <c r="C272" t="s">
        <v>52</v>
      </c>
      <c r="D272" t="s">
        <v>61</v>
      </c>
      <c r="E272">
        <v>273496</v>
      </c>
      <c r="F272" t="s">
        <v>7</v>
      </c>
      <c r="G272" s="3">
        <v>42754.563888888886</v>
      </c>
      <c r="H272" s="3">
        <v>42785.563888888886</v>
      </c>
      <c r="I272" s="1">
        <v>42786.708333333336</v>
      </c>
      <c r="J272" t="s">
        <v>394</v>
      </c>
      <c r="L272" t="s">
        <v>395</v>
      </c>
    </row>
    <row r="273" spans="1:12" x14ac:dyDescent="0.25">
      <c r="A273" t="s">
        <v>597</v>
      </c>
      <c r="B273" t="s">
        <v>60</v>
      </c>
      <c r="C273" t="s">
        <v>52</v>
      </c>
      <c r="D273" t="s">
        <v>61</v>
      </c>
      <c r="E273">
        <v>273499</v>
      </c>
      <c r="F273" t="s">
        <v>7</v>
      </c>
      <c r="G273" s="3">
        <v>42754.565972222219</v>
      </c>
      <c r="H273" s="3">
        <v>42785.565972222219</v>
      </c>
      <c r="I273" s="1">
        <v>42786.708333333336</v>
      </c>
      <c r="J273" t="s">
        <v>1</v>
      </c>
      <c r="L273" t="s">
        <v>404</v>
      </c>
    </row>
    <row r="274" spans="1:12" x14ac:dyDescent="0.25">
      <c r="A274" t="s">
        <v>597</v>
      </c>
      <c r="B274" t="s">
        <v>60</v>
      </c>
      <c r="C274" t="s">
        <v>52</v>
      </c>
      <c r="D274" t="s">
        <v>61</v>
      </c>
      <c r="E274">
        <v>273549</v>
      </c>
      <c r="F274" t="s">
        <v>7</v>
      </c>
      <c r="G274" s="3">
        <v>42754.620833333334</v>
      </c>
      <c r="H274" s="3">
        <v>42785.620833333334</v>
      </c>
      <c r="I274" s="1">
        <v>42786.708333333336</v>
      </c>
      <c r="J274" t="s">
        <v>1</v>
      </c>
      <c r="L274" t="s">
        <v>405</v>
      </c>
    </row>
    <row r="275" spans="1:12" x14ac:dyDescent="0.25">
      <c r="A275" t="s">
        <v>597</v>
      </c>
      <c r="B275" t="s">
        <v>60</v>
      </c>
      <c r="C275" t="s">
        <v>52</v>
      </c>
      <c r="D275" t="s">
        <v>61</v>
      </c>
      <c r="E275">
        <v>273532</v>
      </c>
      <c r="F275" t="s">
        <v>7</v>
      </c>
      <c r="G275" s="3">
        <v>42754.606249999997</v>
      </c>
      <c r="H275" s="3">
        <v>42785.606249999997</v>
      </c>
      <c r="I275" s="1">
        <v>42786.708333333336</v>
      </c>
      <c r="J275" t="s">
        <v>1</v>
      </c>
      <c r="L275" t="s">
        <v>401</v>
      </c>
    </row>
    <row r="276" spans="1:12" x14ac:dyDescent="0.25">
      <c r="A276" t="s">
        <v>597</v>
      </c>
      <c r="B276" t="s">
        <v>60</v>
      </c>
      <c r="C276" t="s">
        <v>52</v>
      </c>
      <c r="D276" t="s">
        <v>61</v>
      </c>
      <c r="E276">
        <v>273528</v>
      </c>
      <c r="F276" t="s">
        <v>7</v>
      </c>
      <c r="G276" s="3">
        <v>42754.599305555559</v>
      </c>
      <c r="H276" s="3">
        <v>42785.598611111112</v>
      </c>
      <c r="I276" s="1">
        <v>42786.708333333336</v>
      </c>
      <c r="J276" t="s">
        <v>1</v>
      </c>
      <c r="L276" t="s">
        <v>390</v>
      </c>
    </row>
    <row r="277" spans="1:12" x14ac:dyDescent="0.25">
      <c r="A277" t="s">
        <v>597</v>
      </c>
      <c r="B277" t="s">
        <v>60</v>
      </c>
      <c r="C277" t="s">
        <v>52</v>
      </c>
      <c r="D277" t="s">
        <v>61</v>
      </c>
      <c r="E277">
        <v>273493</v>
      </c>
      <c r="F277" t="s">
        <v>7</v>
      </c>
      <c r="G277" s="3">
        <v>42754.558333333334</v>
      </c>
      <c r="H277" s="3">
        <v>42785.558333333334</v>
      </c>
      <c r="I277" s="1">
        <v>42786.708333333336</v>
      </c>
      <c r="J277" t="s">
        <v>1</v>
      </c>
      <c r="L277" t="s">
        <v>413</v>
      </c>
    </row>
    <row r="278" spans="1:12" x14ac:dyDescent="0.25">
      <c r="A278" t="s">
        <v>597</v>
      </c>
      <c r="B278" t="s">
        <v>60</v>
      </c>
      <c r="C278" t="s">
        <v>52</v>
      </c>
      <c r="D278" t="s">
        <v>61</v>
      </c>
      <c r="E278">
        <v>273504</v>
      </c>
      <c r="F278" t="s">
        <v>7</v>
      </c>
      <c r="G278" s="3">
        <v>42754.574999999997</v>
      </c>
      <c r="H278" s="3">
        <v>42785.574305555558</v>
      </c>
      <c r="I278" s="1">
        <v>42786.708333333336</v>
      </c>
      <c r="J278" t="s">
        <v>1</v>
      </c>
      <c r="L278" t="s">
        <v>392</v>
      </c>
    </row>
    <row r="279" spans="1:12" x14ac:dyDescent="0.25">
      <c r="A279" t="s">
        <v>597</v>
      </c>
      <c r="B279" t="s">
        <v>60</v>
      </c>
      <c r="C279" t="s">
        <v>52</v>
      </c>
      <c r="D279" t="s">
        <v>61</v>
      </c>
      <c r="E279">
        <v>273506</v>
      </c>
      <c r="F279" t="s">
        <v>7</v>
      </c>
      <c r="G279" s="3">
        <v>42754.576388888891</v>
      </c>
      <c r="H279" s="3">
        <v>42785.575694444444</v>
      </c>
      <c r="I279" s="1">
        <v>42786.708333333336</v>
      </c>
      <c r="J279" t="s">
        <v>1</v>
      </c>
      <c r="L279" t="s">
        <v>393</v>
      </c>
    </row>
    <row r="280" spans="1:12" x14ac:dyDescent="0.25">
      <c r="A280" t="s">
        <v>597</v>
      </c>
      <c r="B280" t="s">
        <v>60</v>
      </c>
      <c r="C280" t="s">
        <v>52</v>
      </c>
      <c r="D280" t="s">
        <v>61</v>
      </c>
      <c r="E280">
        <v>273527</v>
      </c>
      <c r="F280" t="s">
        <v>7</v>
      </c>
      <c r="G280" s="3">
        <v>42754.598611111112</v>
      </c>
      <c r="H280" s="3">
        <v>42785.598611111112</v>
      </c>
      <c r="I280" s="1">
        <v>42786.708333333336</v>
      </c>
      <c r="J280" t="s">
        <v>1</v>
      </c>
      <c r="L280" t="s">
        <v>391</v>
      </c>
    </row>
    <row r="281" spans="1:12" x14ac:dyDescent="0.25">
      <c r="A281" t="s">
        <v>597</v>
      </c>
      <c r="B281" t="s">
        <v>60</v>
      </c>
      <c r="C281" t="s">
        <v>52</v>
      </c>
      <c r="D281" t="s">
        <v>61</v>
      </c>
      <c r="E281">
        <v>273526</v>
      </c>
      <c r="F281" t="s">
        <v>7</v>
      </c>
      <c r="G281" s="3">
        <v>42754.597916666666</v>
      </c>
      <c r="H281" s="3">
        <v>42785.597916666666</v>
      </c>
      <c r="I281" s="1">
        <v>42786.708333333336</v>
      </c>
      <c r="J281" t="s">
        <v>1</v>
      </c>
      <c r="L281" t="s">
        <v>396</v>
      </c>
    </row>
    <row r="282" spans="1:12" x14ac:dyDescent="0.25">
      <c r="A282" t="s">
        <v>597</v>
      </c>
      <c r="B282" t="s">
        <v>60</v>
      </c>
      <c r="C282" t="s">
        <v>52</v>
      </c>
      <c r="D282" t="s">
        <v>64</v>
      </c>
      <c r="E282">
        <v>273543</v>
      </c>
      <c r="F282" t="s">
        <v>7</v>
      </c>
      <c r="G282" s="3">
        <v>42754.615277777775</v>
      </c>
      <c r="H282" s="3">
        <v>42785.615277777775</v>
      </c>
      <c r="I282" s="1">
        <v>42786.708333333336</v>
      </c>
      <c r="J282" t="s">
        <v>1</v>
      </c>
      <c r="L282" t="s">
        <v>407</v>
      </c>
    </row>
    <row r="283" spans="1:12" x14ac:dyDescent="0.25">
      <c r="A283" t="s">
        <v>597</v>
      </c>
      <c r="B283" t="s">
        <v>60</v>
      </c>
      <c r="C283" t="s">
        <v>52</v>
      </c>
      <c r="D283" t="s">
        <v>61</v>
      </c>
      <c r="E283">
        <v>273523</v>
      </c>
      <c r="F283" t="s">
        <v>7</v>
      </c>
      <c r="G283" s="3">
        <v>42754.595833333333</v>
      </c>
      <c r="H283" s="3">
        <v>42785.595833333333</v>
      </c>
      <c r="I283" s="1">
        <v>42786.708333333336</v>
      </c>
      <c r="J283" t="s">
        <v>1</v>
      </c>
      <c r="L283" t="s">
        <v>402</v>
      </c>
    </row>
    <row r="284" spans="1:12" x14ac:dyDescent="0.25">
      <c r="A284" t="s">
        <v>597</v>
      </c>
      <c r="B284" t="s">
        <v>60</v>
      </c>
      <c r="C284" t="s">
        <v>52</v>
      </c>
      <c r="D284" t="s">
        <v>61</v>
      </c>
      <c r="E284">
        <v>273525</v>
      </c>
      <c r="F284" t="s">
        <v>7</v>
      </c>
      <c r="G284" s="3">
        <v>42754.597222222219</v>
      </c>
      <c r="H284" s="3">
        <v>42785.59652777778</v>
      </c>
      <c r="I284" s="1">
        <v>42786.708333333336</v>
      </c>
      <c r="J284" t="s">
        <v>1</v>
      </c>
      <c r="L284" t="s">
        <v>397</v>
      </c>
    </row>
    <row r="285" spans="1:12" x14ac:dyDescent="0.25">
      <c r="A285" t="s">
        <v>597</v>
      </c>
      <c r="B285" t="s">
        <v>60</v>
      </c>
      <c r="C285" t="s">
        <v>52</v>
      </c>
      <c r="D285" t="s">
        <v>61</v>
      </c>
      <c r="E285">
        <v>273538</v>
      </c>
      <c r="F285" t="s">
        <v>7</v>
      </c>
      <c r="G285" s="3">
        <v>42754.609027777777</v>
      </c>
      <c r="H285" s="3">
        <v>42785.60833333333</v>
      </c>
      <c r="I285" s="1">
        <v>42786.708333333336</v>
      </c>
      <c r="J285" t="s">
        <v>1</v>
      </c>
      <c r="L285" t="s">
        <v>400</v>
      </c>
    </row>
    <row r="286" spans="1:12" x14ac:dyDescent="0.25">
      <c r="A286" t="s">
        <v>597</v>
      </c>
      <c r="B286" t="s">
        <v>60</v>
      </c>
      <c r="C286" t="s">
        <v>52</v>
      </c>
      <c r="D286" t="s">
        <v>64</v>
      </c>
      <c r="E286">
        <v>273160</v>
      </c>
      <c r="F286" t="s">
        <v>7</v>
      </c>
      <c r="G286" s="3">
        <v>42753.393055555556</v>
      </c>
      <c r="H286" s="3">
        <v>42784.392361111109</v>
      </c>
      <c r="I286" s="1">
        <v>42786.708333333336</v>
      </c>
      <c r="J286" t="s">
        <v>1</v>
      </c>
      <c r="L286" t="s">
        <v>369</v>
      </c>
    </row>
    <row r="287" spans="1:12" x14ac:dyDescent="0.25">
      <c r="A287" t="s">
        <v>597</v>
      </c>
      <c r="B287" t="s">
        <v>60</v>
      </c>
      <c r="C287" t="s">
        <v>52</v>
      </c>
      <c r="D287" t="s">
        <v>61</v>
      </c>
      <c r="E287">
        <v>273243</v>
      </c>
      <c r="F287" t="s">
        <v>7</v>
      </c>
      <c r="G287" s="3">
        <v>42753.502083333333</v>
      </c>
      <c r="H287" s="3">
        <v>42784.502083333333</v>
      </c>
      <c r="I287" s="1">
        <v>42786.708333333336</v>
      </c>
      <c r="J287" t="s">
        <v>1</v>
      </c>
      <c r="L287" t="s">
        <v>378</v>
      </c>
    </row>
    <row r="288" spans="1:12" x14ac:dyDescent="0.25">
      <c r="A288" t="s">
        <v>597</v>
      </c>
      <c r="B288" t="s">
        <v>60</v>
      </c>
      <c r="C288" t="s">
        <v>52</v>
      </c>
      <c r="D288" t="s">
        <v>61</v>
      </c>
      <c r="E288">
        <v>273502</v>
      </c>
      <c r="F288" t="s">
        <v>7</v>
      </c>
      <c r="G288" s="3">
        <v>42754.570833333331</v>
      </c>
      <c r="H288" s="3">
        <v>42785.570138888892</v>
      </c>
      <c r="I288" s="1">
        <v>42786.708333333336</v>
      </c>
      <c r="J288" t="s">
        <v>1</v>
      </c>
      <c r="L288" t="s">
        <v>384</v>
      </c>
    </row>
    <row r="289" spans="1:12" x14ac:dyDescent="0.25">
      <c r="A289" t="s">
        <v>597</v>
      </c>
      <c r="B289" t="s">
        <v>60</v>
      </c>
      <c r="C289" t="s">
        <v>52</v>
      </c>
      <c r="D289" t="s">
        <v>61</v>
      </c>
      <c r="E289">
        <v>273246</v>
      </c>
      <c r="F289" t="s">
        <v>7</v>
      </c>
      <c r="G289" s="3">
        <v>42753.504861111112</v>
      </c>
      <c r="H289" s="3">
        <v>42784.504861111112</v>
      </c>
      <c r="I289" s="1">
        <v>42786.708333333336</v>
      </c>
      <c r="J289" t="s">
        <v>1</v>
      </c>
      <c r="L289" t="s">
        <v>386</v>
      </c>
    </row>
    <row r="290" spans="1:12" x14ac:dyDescent="0.25">
      <c r="A290" t="s">
        <v>597</v>
      </c>
      <c r="B290" t="s">
        <v>60</v>
      </c>
      <c r="C290" t="s">
        <v>52</v>
      </c>
      <c r="D290" t="s">
        <v>64</v>
      </c>
      <c r="E290">
        <v>273244</v>
      </c>
      <c r="F290" t="s">
        <v>7</v>
      </c>
      <c r="G290" s="3">
        <v>42753.503472222219</v>
      </c>
      <c r="H290" s="3">
        <v>42784.503472222219</v>
      </c>
      <c r="I290" s="1">
        <v>42786.708333333336</v>
      </c>
      <c r="J290" t="s">
        <v>1</v>
      </c>
      <c r="L290" t="s">
        <v>385</v>
      </c>
    </row>
    <row r="291" spans="1:12" x14ac:dyDescent="0.25">
      <c r="A291" t="s">
        <v>597</v>
      </c>
      <c r="B291" t="s">
        <v>60</v>
      </c>
      <c r="C291" t="s">
        <v>52</v>
      </c>
      <c r="D291" t="s">
        <v>61</v>
      </c>
      <c r="E291">
        <v>273544</v>
      </c>
      <c r="F291" t="s">
        <v>7</v>
      </c>
      <c r="G291" s="3">
        <v>42754.616666666669</v>
      </c>
      <c r="H291" s="3">
        <v>42785.616666666669</v>
      </c>
      <c r="I291" s="1">
        <v>42786.708333333336</v>
      </c>
      <c r="J291" t="s">
        <v>1</v>
      </c>
      <c r="L291" t="s">
        <v>388</v>
      </c>
    </row>
    <row r="292" spans="1:12" x14ac:dyDescent="0.25">
      <c r="A292" t="s">
        <v>597</v>
      </c>
      <c r="B292" t="s">
        <v>60</v>
      </c>
      <c r="C292" t="s">
        <v>52</v>
      </c>
      <c r="D292" t="s">
        <v>61</v>
      </c>
      <c r="E292">
        <v>273612</v>
      </c>
      <c r="F292" t="s">
        <v>7</v>
      </c>
      <c r="G292" s="3">
        <v>42754.708333333336</v>
      </c>
      <c r="H292" s="3">
        <v>42785.707638888889</v>
      </c>
      <c r="I292" s="1">
        <v>42786.708333333336</v>
      </c>
      <c r="J292" t="s">
        <v>1</v>
      </c>
      <c r="L292" t="s">
        <v>382</v>
      </c>
    </row>
    <row r="293" spans="1:12" x14ac:dyDescent="0.25">
      <c r="A293" t="s">
        <v>597</v>
      </c>
      <c r="B293" t="s">
        <v>60</v>
      </c>
      <c r="C293" t="s">
        <v>52</v>
      </c>
      <c r="D293" t="s">
        <v>61</v>
      </c>
      <c r="E293">
        <v>273539</v>
      </c>
      <c r="F293" t="s">
        <v>7</v>
      </c>
      <c r="G293" s="3">
        <v>42754.609722222223</v>
      </c>
      <c r="H293" s="3">
        <v>42785.609722222223</v>
      </c>
      <c r="I293" s="1">
        <v>42786.708333333336</v>
      </c>
      <c r="J293" t="s">
        <v>1</v>
      </c>
      <c r="L293" t="s">
        <v>383</v>
      </c>
    </row>
    <row r="294" spans="1:12" x14ac:dyDescent="0.25">
      <c r="A294" t="s">
        <v>597</v>
      </c>
      <c r="B294" t="s">
        <v>60</v>
      </c>
      <c r="C294" t="s">
        <v>52</v>
      </c>
      <c r="D294" t="s">
        <v>61</v>
      </c>
      <c r="E294">
        <v>273488</v>
      </c>
      <c r="F294" t="s">
        <v>7</v>
      </c>
      <c r="G294" s="3">
        <v>42754.551388888889</v>
      </c>
      <c r="H294" s="3">
        <v>42785.551388888889</v>
      </c>
      <c r="I294" s="1">
        <v>42786.708333333336</v>
      </c>
      <c r="J294" t="s">
        <v>1</v>
      </c>
      <c r="L294" t="s">
        <v>379</v>
      </c>
    </row>
    <row r="295" spans="1:12" x14ac:dyDescent="0.25">
      <c r="A295" t="s">
        <v>597</v>
      </c>
      <c r="B295" t="s">
        <v>60</v>
      </c>
      <c r="C295" t="s">
        <v>52</v>
      </c>
      <c r="D295" t="s">
        <v>64</v>
      </c>
      <c r="E295">
        <v>273511</v>
      </c>
      <c r="F295" t="s">
        <v>7</v>
      </c>
      <c r="G295" s="3">
        <v>42754.579861111109</v>
      </c>
      <c r="H295" s="3">
        <v>42785.579861111109</v>
      </c>
      <c r="I295" s="1">
        <v>42786.708333333336</v>
      </c>
      <c r="J295" t="s">
        <v>1</v>
      </c>
      <c r="L295" t="s">
        <v>380</v>
      </c>
    </row>
    <row r="296" spans="1:12" x14ac:dyDescent="0.25">
      <c r="A296" t="s">
        <v>597</v>
      </c>
      <c r="B296" t="s">
        <v>60</v>
      </c>
      <c r="C296" t="s">
        <v>52</v>
      </c>
      <c r="D296" t="s">
        <v>61</v>
      </c>
      <c r="E296">
        <v>273489</v>
      </c>
      <c r="F296" t="s">
        <v>7</v>
      </c>
      <c r="G296" s="3">
        <v>42754.552777777775</v>
      </c>
      <c r="H296" s="3">
        <v>42785.552083333336</v>
      </c>
      <c r="I296" s="1">
        <v>42786.708333333336</v>
      </c>
      <c r="J296" t="s">
        <v>1</v>
      </c>
      <c r="L296" t="s">
        <v>412</v>
      </c>
    </row>
    <row r="297" spans="1:12" x14ac:dyDescent="0.25">
      <c r="A297" t="s">
        <v>597</v>
      </c>
      <c r="B297" t="s">
        <v>60</v>
      </c>
      <c r="C297" t="s">
        <v>52</v>
      </c>
      <c r="D297" t="s">
        <v>64</v>
      </c>
      <c r="E297">
        <v>273240</v>
      </c>
      <c r="F297" t="s">
        <v>7</v>
      </c>
      <c r="G297" s="3">
        <v>42753.5</v>
      </c>
      <c r="H297" s="3">
        <v>42784.5</v>
      </c>
      <c r="I297" s="1">
        <v>42786.708333333336</v>
      </c>
      <c r="J297" t="s">
        <v>1</v>
      </c>
      <c r="L297" t="s">
        <v>381</v>
      </c>
    </row>
    <row r="298" spans="1:12" x14ac:dyDescent="0.25">
      <c r="A298" t="s">
        <v>597</v>
      </c>
      <c r="B298" t="s">
        <v>60</v>
      </c>
      <c r="C298" t="s">
        <v>52</v>
      </c>
      <c r="D298" t="s">
        <v>61</v>
      </c>
      <c r="E298">
        <v>273709</v>
      </c>
      <c r="F298" t="s">
        <v>7</v>
      </c>
      <c r="G298" s="3">
        <v>42755.463888888888</v>
      </c>
      <c r="H298" s="3">
        <v>42786.462500000001</v>
      </c>
      <c r="I298" s="1">
        <v>42786.708333333336</v>
      </c>
      <c r="J298" t="s">
        <v>1</v>
      </c>
      <c r="L298" t="s">
        <v>374</v>
      </c>
    </row>
    <row r="299" spans="1:12" x14ac:dyDescent="0.25">
      <c r="A299" t="s">
        <v>597</v>
      </c>
      <c r="B299" t="s">
        <v>60</v>
      </c>
      <c r="C299" t="s">
        <v>52</v>
      </c>
      <c r="D299" t="s">
        <v>61</v>
      </c>
      <c r="E299">
        <v>273494</v>
      </c>
      <c r="F299" t="s">
        <v>7</v>
      </c>
      <c r="G299" s="3">
        <v>42754.560416666667</v>
      </c>
      <c r="H299" s="3">
        <v>42785.560416666667</v>
      </c>
      <c r="I299" s="1">
        <v>42786.708333333336</v>
      </c>
      <c r="J299" t="s">
        <v>1</v>
      </c>
      <c r="L299" t="s">
        <v>370</v>
      </c>
    </row>
    <row r="300" spans="1:12" x14ac:dyDescent="0.25">
      <c r="A300" t="s">
        <v>597</v>
      </c>
      <c r="B300" t="s">
        <v>60</v>
      </c>
      <c r="C300" t="s">
        <v>52</v>
      </c>
      <c r="D300" t="s">
        <v>61</v>
      </c>
      <c r="E300">
        <v>273259</v>
      </c>
      <c r="F300" t="s">
        <v>7</v>
      </c>
      <c r="G300" s="3">
        <v>42753.527083333334</v>
      </c>
      <c r="H300" s="3">
        <v>42784.527083333334</v>
      </c>
      <c r="I300" s="1">
        <v>42786.708333333336</v>
      </c>
      <c r="J300" t="s">
        <v>1</v>
      </c>
      <c r="L300" t="s">
        <v>373</v>
      </c>
    </row>
    <row r="301" spans="1:12" x14ac:dyDescent="0.25">
      <c r="A301" t="s">
        <v>597</v>
      </c>
      <c r="B301" t="s">
        <v>60</v>
      </c>
      <c r="C301" t="s">
        <v>52</v>
      </c>
      <c r="D301" t="s">
        <v>64</v>
      </c>
      <c r="E301">
        <v>273256</v>
      </c>
      <c r="F301" t="s">
        <v>7</v>
      </c>
      <c r="G301" s="3">
        <v>42753.524305555555</v>
      </c>
      <c r="H301" s="3">
        <v>42784.523611111108</v>
      </c>
      <c r="I301" s="1">
        <v>42786.708333333336</v>
      </c>
      <c r="J301" t="s">
        <v>114</v>
      </c>
      <c r="L301" t="s">
        <v>387</v>
      </c>
    </row>
    <row r="302" spans="1:12" x14ac:dyDescent="0.25">
      <c r="A302" t="s">
        <v>597</v>
      </c>
      <c r="B302" t="s">
        <v>60</v>
      </c>
      <c r="C302" t="s">
        <v>52</v>
      </c>
      <c r="D302" t="s">
        <v>61</v>
      </c>
      <c r="E302">
        <v>273548</v>
      </c>
      <c r="F302" t="s">
        <v>7</v>
      </c>
      <c r="G302" s="3">
        <v>42754.620833333334</v>
      </c>
      <c r="H302" s="3">
        <v>42785.620138888888</v>
      </c>
      <c r="I302" s="1">
        <v>42786.708333333336</v>
      </c>
      <c r="J302" t="s">
        <v>1</v>
      </c>
      <c r="L302" t="s">
        <v>389</v>
      </c>
    </row>
    <row r="303" spans="1:12" x14ac:dyDescent="0.25">
      <c r="A303" t="s">
        <v>597</v>
      </c>
      <c r="B303" t="s">
        <v>60</v>
      </c>
      <c r="C303" t="s">
        <v>52</v>
      </c>
      <c r="D303" t="s">
        <v>64</v>
      </c>
      <c r="E303">
        <v>273260</v>
      </c>
      <c r="F303" t="s">
        <v>7</v>
      </c>
      <c r="G303" s="3">
        <v>42753.52847222222</v>
      </c>
      <c r="H303" s="3">
        <v>42784.527777777781</v>
      </c>
      <c r="I303" s="1">
        <v>42786.708333333336</v>
      </c>
      <c r="J303" t="s">
        <v>114</v>
      </c>
      <c r="L303" t="s">
        <v>408</v>
      </c>
    </row>
    <row r="304" spans="1:12" x14ac:dyDescent="0.25">
      <c r="A304" t="s">
        <v>597</v>
      </c>
      <c r="B304" t="s">
        <v>60</v>
      </c>
      <c r="C304" t="s">
        <v>52</v>
      </c>
      <c r="D304" t="s">
        <v>61</v>
      </c>
      <c r="E304">
        <v>273601</v>
      </c>
      <c r="F304" t="s">
        <v>7</v>
      </c>
      <c r="G304" s="3">
        <v>42754.692361111112</v>
      </c>
      <c r="H304" s="3">
        <v>42785.691666666666</v>
      </c>
      <c r="I304" s="1">
        <v>42786.708333333336</v>
      </c>
      <c r="J304" t="s">
        <v>1</v>
      </c>
      <c r="L304" t="s">
        <v>376</v>
      </c>
    </row>
    <row r="305" spans="1:12" x14ac:dyDescent="0.25">
      <c r="A305" t="s">
        <v>597</v>
      </c>
      <c r="B305" t="s">
        <v>60</v>
      </c>
      <c r="C305" t="s">
        <v>52</v>
      </c>
      <c r="D305" t="s">
        <v>61</v>
      </c>
      <c r="E305">
        <v>273711</v>
      </c>
      <c r="F305" t="s">
        <v>7</v>
      </c>
      <c r="G305" s="3">
        <v>42755.46597222222</v>
      </c>
      <c r="H305" s="3">
        <v>42786.46597222222</v>
      </c>
      <c r="I305" s="1">
        <v>42786.708333333336</v>
      </c>
      <c r="J305" t="s">
        <v>1</v>
      </c>
      <c r="L305" t="s">
        <v>375</v>
      </c>
    </row>
    <row r="306" spans="1:12" x14ac:dyDescent="0.25">
      <c r="A306" t="s">
        <v>597</v>
      </c>
      <c r="B306" t="s">
        <v>60</v>
      </c>
      <c r="C306" t="s">
        <v>52</v>
      </c>
      <c r="D306" t="s">
        <v>64</v>
      </c>
      <c r="E306">
        <v>273249</v>
      </c>
      <c r="F306" t="s">
        <v>7</v>
      </c>
      <c r="G306" s="3">
        <v>42753.511111111111</v>
      </c>
      <c r="H306" s="3">
        <v>42784.509722222225</v>
      </c>
      <c r="I306" s="1">
        <v>42786.708333333336</v>
      </c>
      <c r="J306" t="s">
        <v>1</v>
      </c>
      <c r="L306" t="s">
        <v>371</v>
      </c>
    </row>
    <row r="307" spans="1:12" x14ac:dyDescent="0.25">
      <c r="A307" t="s">
        <v>597</v>
      </c>
      <c r="B307" t="s">
        <v>60</v>
      </c>
      <c r="C307" t="s">
        <v>52</v>
      </c>
      <c r="D307" t="s">
        <v>61</v>
      </c>
      <c r="E307">
        <v>273255</v>
      </c>
      <c r="F307" t="s">
        <v>7</v>
      </c>
      <c r="G307" s="3">
        <v>42753.520138888889</v>
      </c>
      <c r="H307" s="3">
        <v>42784.520138888889</v>
      </c>
      <c r="I307" s="1">
        <v>42786.708333333336</v>
      </c>
      <c r="J307" t="s">
        <v>1</v>
      </c>
      <c r="L307" t="s">
        <v>372</v>
      </c>
    </row>
    <row r="308" spans="1:12" x14ac:dyDescent="0.25">
      <c r="A308" t="s">
        <v>597</v>
      </c>
      <c r="B308" t="s">
        <v>60</v>
      </c>
      <c r="C308" t="s">
        <v>52</v>
      </c>
      <c r="D308" t="s">
        <v>64</v>
      </c>
      <c r="E308">
        <v>273247</v>
      </c>
      <c r="F308" t="s">
        <v>7</v>
      </c>
      <c r="G308" s="3">
        <v>42753.507638888892</v>
      </c>
      <c r="H308" s="3">
        <v>42784.507638888892</v>
      </c>
      <c r="I308" s="1">
        <v>42786.708333333336</v>
      </c>
      <c r="J308" t="s">
        <v>1</v>
      </c>
      <c r="L308" t="s">
        <v>377</v>
      </c>
    </row>
    <row r="309" spans="1:12" x14ac:dyDescent="0.25">
      <c r="A309" t="s">
        <v>598</v>
      </c>
      <c r="B309" t="s">
        <v>60</v>
      </c>
      <c r="C309" t="s">
        <v>52</v>
      </c>
      <c r="D309" t="s">
        <v>86</v>
      </c>
      <c r="E309">
        <v>274254</v>
      </c>
      <c r="F309" t="s">
        <v>90</v>
      </c>
      <c r="G309" s="3">
        <v>42774.375</v>
      </c>
      <c r="H309" s="3">
        <v>42790.708333333336</v>
      </c>
      <c r="I309" s="1">
        <v>42790.708333333336</v>
      </c>
      <c r="J309" t="s">
        <v>0</v>
      </c>
      <c r="L309" t="s">
        <v>415</v>
      </c>
    </row>
    <row r="310" spans="1:12" x14ac:dyDescent="0.25">
      <c r="A310" t="s">
        <v>599</v>
      </c>
      <c r="B310" t="s">
        <v>60</v>
      </c>
      <c r="C310" t="s">
        <v>52</v>
      </c>
      <c r="D310" t="s">
        <v>61</v>
      </c>
      <c r="E310">
        <v>275278</v>
      </c>
      <c r="F310" t="s">
        <v>7</v>
      </c>
      <c r="G310" s="3">
        <v>42762.698611111111</v>
      </c>
      <c r="H310" s="3">
        <v>42793.698611111111</v>
      </c>
      <c r="I310" s="1">
        <v>42793.708333333336</v>
      </c>
      <c r="J310" t="s">
        <v>1</v>
      </c>
      <c r="L310" t="s">
        <v>358</v>
      </c>
    </row>
    <row r="311" spans="1:12" x14ac:dyDescent="0.25">
      <c r="A311" t="s">
        <v>600</v>
      </c>
      <c r="B311" t="s">
        <v>51</v>
      </c>
      <c r="C311" t="s">
        <v>52</v>
      </c>
      <c r="E311">
        <v>164509</v>
      </c>
      <c r="F311" t="s">
        <v>6</v>
      </c>
      <c r="G311" s="3"/>
      <c r="H311" s="3">
        <v>42794</v>
      </c>
      <c r="I311" s="1">
        <v>42794</v>
      </c>
      <c r="J311" t="s">
        <v>99</v>
      </c>
      <c r="K311" t="s">
        <v>94</v>
      </c>
      <c r="L311" t="s">
        <v>416</v>
      </c>
    </row>
    <row r="312" spans="1:12" x14ac:dyDescent="0.25">
      <c r="A312" s="8" t="s">
        <v>18</v>
      </c>
      <c r="B312" s="8"/>
      <c r="C312" s="8"/>
      <c r="D312" s="8"/>
      <c r="E312" s="8"/>
      <c r="F312" s="8"/>
      <c r="G312" s="12"/>
      <c r="H312" s="12"/>
      <c r="I312" s="17"/>
      <c r="J312" s="8"/>
      <c r="K312" s="8"/>
      <c r="L312" s="8"/>
    </row>
    <row r="313" spans="1:12" x14ac:dyDescent="0.25">
      <c r="A313" s="21" t="s">
        <v>27</v>
      </c>
      <c r="B313" s="6">
        <f ca="1">COUNTIFS(Date!A289:A3788,"="&amp;TODAY(),Date!C289:C3788,"=*mutua*",Date!B289:B3788,"&lt;&gt;*attent*",Date!B289:B3788,"&lt;&gt;*réalis*",Date!B289:B3788,"&lt;&gt;*close*",Date!B289:B3788,"&lt;&gt;*exp*")</f>
        <v>0</v>
      </c>
      <c r="C313" s="6">
        <f ca="1">COUNTIFS(Date!A289:A3788,"="&amp;TODAY()+1,Date!C289:C3788,"=*mutua*",Date!B289:B3788,"&lt;&gt;*attente*",Date!B289:B3788,"&lt;&gt;*réalis*",Date!B289:B3788,"&lt;&gt;*close*",Date!B289:B3788,"&lt;&gt;*exp*")</f>
        <v>0</v>
      </c>
      <c r="D313" s="6">
        <f ca="1">COUNTIFS(Date!A289:A3788,"="&amp;TODAY()+2,Date!C289:C3788,"=*mutua*",Date!B289:B3788,"&lt;&gt;*attent*",Date!B289:B3788,"&lt;&gt;*réalis*",Date!B289:B3788,"&lt;&gt;*exp*",Date!B289:B3788,"&lt;&gt;*close*")</f>
        <v>0</v>
      </c>
      <c r="E313" s="6">
        <f ca="1">COUNTIFS(Date!A289:A3788,"="&amp;TODAY()+3,Date!C289:C3788,"=*mutua*",Date!B289:B3788,"&lt;&gt;*attente*",Date!B289:B3788,"&lt;&gt;*réalis*",Date!B289:B3788,"&lt;&gt;*exp*")</f>
        <v>0</v>
      </c>
      <c r="F313" s="6">
        <f ca="1">COUNTIFS(Date!A289:A3788,"="&amp;TODAY()+4,Date!C289:C3788,"=*mutua*",Date!B289:B3788,"&lt;&gt;*atten*",Date!B289:B3788,"&lt;&gt;*réalis*",Date!B289:B3788,"&lt;&gt;*exp*",Date!B289:B3788,"&lt;&gt;*close*")</f>
        <v>0</v>
      </c>
      <c r="G313" s="6">
        <f ca="1">COUNTIFS(Date!E289:E3788,"="&amp;TODAY()+1,Date!G289:G3788,"=*reseau*",Date!F289:F3788,"&lt;&gt;*attente*",Date!F289:F3788,"&lt;&gt;*réalis*")</f>
        <v>0</v>
      </c>
      <c r="H313" s="6">
        <f ca="1">COUNTIFS(Date!E289:E3788,"="&amp;TODAY()+2,Date!G289:G3788,"=*reseau*",Date!F289:F3788,"&lt;&gt;*attente*",Date!F289:F3788,"&lt;&gt;*réalis*",Date!F289:F3788,"&lt;&gt;*exp*",Date!F289:F3788,"&lt;&gt;*close*")</f>
        <v>0</v>
      </c>
      <c r="I313" s="21" t="s">
        <v>28</v>
      </c>
      <c r="J313" s="6">
        <f ca="1">COUNTIFS(Date!I289:I3788,"="&amp;TODAY(),Date!K289:K3788,"=*reseau*",Date!J289:J3788,"&lt;&gt;*attente*",Date!J289:J3788,"&lt;&gt;*réalis*",Date!J289:J3788,"&lt;&gt;*close*")</f>
        <v>0</v>
      </c>
      <c r="K313" s="6">
        <f ca="1">COUNTIFS(Date!I289:I3788,"="&amp;TODAY()+1,Date!K289:K3788,"=*reseau*",Date!J289:J3788,"&lt;&gt;*attente*",Date!J289:J3788,"&lt;&gt;*réalis*")</f>
        <v>0</v>
      </c>
      <c r="L313" s="6">
        <f ca="1">COUNTIFS(Date!I289:I3788,"="&amp;TODAY()+2,Date!K289:K3788,"=*reseau*",Date!J289:J3788,"&lt;&gt;*attente*",Date!J289:J3788,"&lt;&gt;*réalis*",Date!J289:J3788,"&lt;&gt;*exp*",Date!J289:J3788,"&lt;&gt;*close*")</f>
        <v>0</v>
      </c>
    </row>
    <row r="314" spans="1:12" x14ac:dyDescent="0.25">
      <c r="A314" s="21" t="s">
        <v>28</v>
      </c>
      <c r="B314" s="6">
        <f ca="1">COUNTIFS(Date!A289:A3788,"="&amp;TODAY(),Date!C289:C3788,"=*reseau*",Date!B289:B3788,"&lt;&gt;*attente*",Date!B289:B3788,"&lt;&gt;*réalis*",Date!B289:B3788,"&lt;&gt;*close*",Date!B289:B3788,"&lt;&gt;*exp*")</f>
        <v>0</v>
      </c>
      <c r="C314" s="6">
        <f ca="1">COUNTIFS(Date!A289:A3788,"="&amp;TODAY()+1,Date!C289:C3788,"=*reseau*",Date!B289:B3788,"&lt;&gt;*attente*",Date!B289:B3788,"&lt;&gt;*réalis*",Date!B289:B3788,"&lt;&gt;*exp*",Date!B289:B3788,"&lt;&gt;*close*")</f>
        <v>0</v>
      </c>
      <c r="D314" s="6">
        <f ca="1">COUNTIFS(Date!A289:A3788,"="&amp;TODAY()+2,Date!C289:C3788,"=*reseau*",Date!B289:B3788,"&lt;&gt;*attente*",Date!B289:B3788,"&lt;&gt;*réalis*",Date!B289:B3788,"&lt;&gt;*exp*",Date!B289:B3788,"&lt;&gt;*close*")</f>
        <v>0</v>
      </c>
      <c r="E314" s="6">
        <f ca="1">COUNTIFS(Date!A289:A3788,"="&amp;TODAY()+3,Date!C289:C3788,"=*reseau*",Date!B289:B3788,"&lt;&gt;*attente*",Date!B289:B3788,"&lt;&gt;*exp*",Date!B289:B3788,"&lt;&gt;*réalis*")</f>
        <v>0</v>
      </c>
      <c r="F314" s="6">
        <f ca="1">COUNTIFS(Date!A289:A3788,"="&amp;TODAY()+4,Date!C289:C3788,"=*reseau*",Date!B289:B3788,"&lt;&gt;*atten*",Date!B289:B3788,"&lt;&gt;*réalis*",Date!B289:B3788,"&lt;&gt;*exp*",Date!B289:B3788,"&lt;&gt;*close*")</f>
        <v>0</v>
      </c>
      <c r="G314" s="6">
        <f ca="1">COUNTIFS(Date!E289:E3788,"="&amp;TODAY()+1,Date!G289:G3788,"=*transve*",Date!F289:F3788,"&lt;&gt;*close*",Date!F289:F3788,"&lt;&gt;*attente*",Date!F289:F3788,"&lt;&gt;*réalis*",Date!F289:F3788,"&lt;&gt;*close*")</f>
        <v>0</v>
      </c>
      <c r="H314" s="6">
        <f ca="1">COUNTIFS(Date!E289:E3788,"="&amp;TODAY()+2,Date!G289:G3788,"=*transve*",Date!F289:F3788,"&lt;&gt;*close*",Date!F289:F3788,"&lt;&gt;*attente*",Date!F289:F3788,"&lt;&gt;*réalis*",Date!F289:F3788,"&lt;&gt;*exp*",Date!F289:F3788,"&lt;&gt;*close*")</f>
        <v>0</v>
      </c>
      <c r="I314" s="21" t="s">
        <v>29</v>
      </c>
      <c r="J314" s="6">
        <f ca="1">COUNTIFS(Date!I289:I3788,"="&amp;TODAY(),Date!K289:K3788,"=*transve*",Date!J289:J3788,"&lt;&gt;*atten*",Date!J289:J3788,"&lt;&gt;*réalis*",Date!J289:J3788,"&lt;&gt;*close*")</f>
        <v>0</v>
      </c>
      <c r="K314" s="6">
        <f ca="1">COUNTIFS(Date!I289:I3788,"="&amp;TODAY()+1,Date!K289:K3788,"=*transve*",Date!J289:J3788,"&lt;&gt;*close*",Date!J289:J3788,"&lt;&gt;*attente*",Date!J289:J3788,"&lt;&gt;*réalis*",Date!J289:J3788,"&lt;&gt;*close*")</f>
        <v>0</v>
      </c>
      <c r="L314" s="6">
        <f ca="1">COUNTIFS(Date!I289:I3788,"="&amp;TODAY()+2,Date!K289:K3788,"=*transve*",Date!J289:J3788,"&lt;&gt;*close*",Date!J289:J3788,"&lt;&gt;*attente*",Date!J289:J3788,"&lt;&gt;*réalis*",Date!J289:J3788,"&lt;&gt;*exp*",Date!J289:J3788,"&lt;&gt;*close*")</f>
        <v>0</v>
      </c>
    </row>
    <row r="315" spans="1:12" x14ac:dyDescent="0.25">
      <c r="A315" s="21" t="s">
        <v>29</v>
      </c>
      <c r="B315" s="6">
        <f ca="1">COUNTIFS(Date!A289:A3788,"="&amp;TODAY(),Date!C289:C3788,"=*transve*",Date!B289:B3788,"&lt;&gt;*atten*",Date!B289:B3788,"&lt;&gt;*réalis*",Date!B289:B3788,"&lt;&gt;*close*",Date!B289:B3788,"&lt;&gt;*exp*")</f>
        <v>0</v>
      </c>
      <c r="C315" s="6">
        <f ca="1">COUNTIFS(Date!A289:A3788,"="&amp;TODAY()+1,Date!C289:C3788,"=*transve*",Date!B289:B3788,"&lt;&gt;*close*",Date!B289:B3788,"&lt;&gt;*attente*",Date!B289:B3788,"&lt;&gt;*réalis*",Date!B289:B3788,"&lt;&gt;*close*",Date!B289:B3788,"&lt;&gt;*exp*")</f>
        <v>0</v>
      </c>
      <c r="D315" s="6">
        <f ca="1">COUNTIFS(Date!A289:A3788,"="&amp;TODAY()+2,Date!C289:C3788,"=*transve*",Date!B289:B3788,"&lt;&gt;*close*",Date!B289:B3788,"&lt;&gt;*attente*",Date!B289:B3788,"&lt;&gt;*réalis*",Date!B289:B3788,"&lt;&gt;*exp*",Date!B289:B3788,"&lt;&gt;*close*")</f>
        <v>0</v>
      </c>
      <c r="E315" s="6">
        <f ca="1">COUNTIFS(Date!A289:A3788,"="&amp;TODAY()+3,Date!C289:C3788,"=*transve*",Date!B289:B3788,"&lt;&gt;*close*",Date!B289:B3788,"&lt;&gt;*attente*",Date!B289:B3788,"&lt;&gt;*réalis*",Date!B289:B3788,"&lt;&gt;*exp*")</f>
        <v>0</v>
      </c>
      <c r="F315" s="6">
        <f ca="1">COUNTIFS(Date!A289:A3788,"="&amp;TODAY()+4,Date!C289:C3788,"=*transve*",Date!B289:B3788,"&lt;&gt;*atten*",Date!B289:B3788,"&lt;&gt;*réalis*",Date!B289:B3788,"&lt;&gt;*exp*",Date!B289:B3788,"&lt;&gt;*close*")</f>
        <v>0</v>
      </c>
      <c r="G315" s="6">
        <f ca="1">COUNTIFS(Date!E289:E3788,"="&amp;TODAY()+1,Date!G289:G3788,"=*voyag*",Date!F289:F3788,"&lt;&gt;*close*",Date!F289:F3788,"&lt;&gt;*attente*",Date!F289:F3788,"&lt;&gt;*réalis*",Date!F289:F3788,"&lt;&gt;*close*")</f>
        <v>0</v>
      </c>
      <c r="H315" s="6">
        <f ca="1">COUNTIFS(Date!E289:E3788,"="&amp;TODAY()+2,Date!G289:G3788,"=*voyag*",Date!F289:F3788,"&lt;&gt;*atten*",Date!F289:F3788,"&lt;&gt;*réalis*",Date!F289:F3788,"&lt;&gt;*exp*",Date!F289:F3788,"&lt;&gt;*close*")</f>
        <v>0</v>
      </c>
      <c r="I315" s="21" t="s">
        <v>30</v>
      </c>
      <c r="J315" s="6">
        <f ca="1">COUNTIFS(Date!I289:I3788,"="&amp;TODAY(),Date!K289:K3788,"=*voyag*",Date!J289:J3788,"&lt;&gt;*close*",Date!J289:J3788,"&lt;&gt;*attente*",Date!J289:J3788,"&lt;&gt;*réalis*",Date!J289:J3788,"&lt;&gt;*close*")</f>
        <v>0</v>
      </c>
      <c r="K315" s="6">
        <f ca="1">COUNTIFS(Date!I289:I3788,"="&amp;TODAY()+1,Date!K289:K3788,"=*voyag*",Date!J289:J3788,"&lt;&gt;*close*",Date!J289:J3788,"&lt;&gt;*attente*",Date!J289:J3788,"&lt;&gt;*réalis*",Date!J289:J3788,"&lt;&gt;*close*")</f>
        <v>0</v>
      </c>
      <c r="L315" s="6">
        <f ca="1">COUNTIFS(Date!I289:I3788,"="&amp;TODAY()+2,Date!K289:K3788,"=*voyag*",Date!J289:J3788,"&lt;&gt;*atten*",Date!J289:J3788,"&lt;&gt;*réalis*",Date!J289:J3788,"&lt;&gt;*exp*",Date!J289:J3788,"&lt;&gt;*close*")</f>
        <v>0</v>
      </c>
    </row>
    <row r="316" spans="1:12" x14ac:dyDescent="0.25">
      <c r="A316" s="21" t="s">
        <v>30</v>
      </c>
      <c r="B316" s="6">
        <f ca="1">COUNTIFS(Date!A289:A3788,"="&amp;TODAY(),Date!C289:C3788,"=*voyag*",Date!B289:B3788,"&lt;&gt;*close*",Date!B289:B3788,"&lt;&gt;*attente*",Date!B289:B3788,"&lt;&gt;*réalis*",Date!B289:B3788,"&lt;&gt;*close*",Date!B289:B3788,"&lt;&gt;*exp*")</f>
        <v>0</v>
      </c>
      <c r="C316" s="6">
        <f ca="1">COUNTIFS(Date!A289:A3788,"="&amp;TODAY()+1,Date!C289:C3788,"=*voyag*",Date!B289:B3788,"&lt;&gt;*close*",Date!B289:B3788,"&lt;&gt;*attente*",Date!B289:B3788,"&lt;&gt;*réalis*",Date!B289:B3788,"&lt;&gt;*close*",Date!B289:B3788,"&lt;&gt;*exp*")</f>
        <v>0</v>
      </c>
      <c r="D316" s="6">
        <f ca="1">COUNTIFS(Date!A289:A3788,"="&amp;TODAY()+2,Date!C289:C3788,"=*voyag*",Date!B289:B3788,"&lt;&gt;*atten*",Date!B289:B3788,"&lt;&gt;*réalis*",Date!B289:B3788,"&lt;&gt;*exp*",Date!B289:B3788,"&lt;&gt;*close*")</f>
        <v>0</v>
      </c>
      <c r="E316" s="6">
        <f ca="1">COUNTIFS(Date!A289:A3788,"="&amp;TODAY()+3,Date!C289:C3788,"=*voyag*",Date!B289:B3788,"&lt;&gt;*atten*",Date!B289:B3788,"&lt;&gt;*réalis*")</f>
        <v>0</v>
      </c>
      <c r="F316" s="6">
        <f ca="1">COUNTIFS(Date!A289:A3788,"="&amp;TODAY()+4,Date!C289:C3788,"=*voyag*",Date!B289:B3788,"&lt;&gt;*atten*",Date!B289:B3788,"&lt;&gt;*réalis*",Date!B289:B3788,"&lt;&gt;*exp*",Date!B289:B3788,"&lt;&gt;*close*")</f>
        <v>0</v>
      </c>
      <c r="G316" s="6">
        <f ca="1">COUNTIFS(Date!E289:E3788,"="&amp;TODAY()+1,Date!G289:G3788,"=*rh*",Date!F289:F3788,"&lt;&gt;*close*",Date!F289:F3788,"&lt;&gt;*attente*",Date!F289:F3788,"&lt;&gt;*réalis*",Date!F289:F3788,"&lt;&gt;*close*")</f>
        <v>0</v>
      </c>
      <c r="H316" s="6">
        <f ca="1">COUNTIFS(Date!E289:E3788,"="&amp;TODAY()+2,Date!G289:G3788,"=*rh*",Date!F289:F3788,"&lt;&gt;*attente*",Date!F289:F3788,"&lt;&gt;*exp*",Date!F289:F3788,"&lt;&gt;*close*")</f>
        <v>0</v>
      </c>
      <c r="I316" s="21" t="s">
        <v>31</v>
      </c>
      <c r="J316" s="6">
        <f ca="1">COUNTIFS(Date!I289:I3788,"="&amp;TODAY(),Date!K289:K3788,"=*rh*",Date!J289:J3788,"&lt;&gt;*attente*",Date!J289:J3788,"&lt;&gt;*réalis*",Date!J289:J3788,"&lt;&gt;*close*")</f>
        <v>0</v>
      </c>
      <c r="K316" s="6">
        <f ca="1">COUNTIFS(Date!I289:I3788,"="&amp;TODAY()+1,Date!K289:K3788,"=*rh*",Date!J289:J3788,"&lt;&gt;*close*",Date!J289:J3788,"&lt;&gt;*attente*",Date!J289:J3788,"&lt;&gt;*réalis*",Date!J289:J3788,"&lt;&gt;*close*")</f>
        <v>0</v>
      </c>
      <c r="L316" s="6">
        <f ca="1">COUNTIFS(Date!I289:I3788,"="&amp;TODAY()+2,Date!K289:K3788,"=*rh*",Date!J289:J3788,"&lt;&gt;*attente*",Date!J289:J3788,"&lt;&gt;*exp*",Date!J289:J3788,"&lt;&gt;*close*")</f>
        <v>0</v>
      </c>
    </row>
    <row r="317" spans="1:12" x14ac:dyDescent="0.25">
      <c r="A317" s="21" t="s">
        <v>31</v>
      </c>
      <c r="B317" s="6">
        <f ca="1">COUNTIFS(Date!A289:A3788,"="&amp;TODAY(),Date!C289:C3788,"=*rh*",Date!B289:B3788,"&lt;&gt;*attente*",Date!B289:B3788,"&lt;&gt;*réalis*",Date!B289:B3788,"&lt;&gt;*close*",Date!B289:B3788,"&lt;&gt;*exp*")</f>
        <v>0</v>
      </c>
      <c r="C317" s="6">
        <f ca="1">COUNTIFS(Date!A289:A3788,"="&amp;TODAY()+1,Date!C289:C3788,"=*rh*",Date!B289:B3788,"&lt;&gt;*close*",Date!B289:B3788,"&lt;&gt;*attente*",Date!B289:B3788,"&lt;&gt;*réalis*",Date!B289:B3788,"&lt;&gt;*close*",Date!B289:B3788,"&lt;&gt;*exp*")</f>
        <v>0</v>
      </c>
      <c r="D317" s="6">
        <f ca="1">COUNTIFS(Date!A289:A3788,"="&amp;TODAY()+2,Date!C289:C3788,"=*rh*",Date!B289:B3788,"&lt;&gt;*attente*",Date!B289:B3788,"&lt;&gt;*exp*",Date!B289:B3788,"&lt;&gt;*close*")</f>
        <v>0</v>
      </c>
      <c r="E317" s="6">
        <f ca="1">COUNTIFS(Date!A289:A3788,"="&amp;TODAY()+3,Date!C289:C3788,"=*rh*",Date!B289:B3788,"&lt;&gt;*attente*",Date!B289:B3788,"&lt;&gt;*exp*")</f>
        <v>0</v>
      </c>
      <c r="F317" s="6">
        <f ca="1">COUNTIFS(Date!A289:A3788,"="&amp;TODAY()+4,Date!C289:C3788,"=*rh*",Date!B289:B3788,"&lt;&gt;*atten*",Date!B289:B3788,"&lt;&gt;*réalis*",Date!B289:B3788,"&lt;&gt;*exp*",Date!B289:B3788,"&lt;&gt;*close*")</f>
        <v>0</v>
      </c>
      <c r="G317" s="6">
        <f ca="1">COUNTIFS(Date!E289:E3788,"="&amp;TODAY()+1,Date!G289:G3788,"=*gestion*",Date!F289:F3788,"&lt;&gt;*attente*",Date!F289:F3788,"&lt;&gt;*réalis*",Date!F289:F3788,"&lt;&gt;*close*")</f>
        <v>0</v>
      </c>
      <c r="H317" s="6">
        <f ca="1">COUNTIFS(Date!E289:E3788,"="&amp;TODAY()+2,Date!G289:G3788,"=*gestion*",Date!F289:F3788,"&lt;&gt;*attente*",Date!F289:F3788,"&lt;&gt;*réalis*",Date!F289:F3788,"&lt;&gt;*exp*",Date!F289:F3788,"&lt;&gt;*close*")</f>
        <v>0</v>
      </c>
      <c r="I317" s="21" t="s">
        <v>32</v>
      </c>
      <c r="J317" s="6">
        <f ca="1">COUNTIFS(Date!I289:I3788,"="&amp;TODAY(),Date!K289:K3788,"=*gestion*",Date!J289:J3788,"&lt;&gt;*attente*",Date!J289:J3788,"&lt;&gt;*réalis*",Date!J289:J3788,"&lt;&gt;*close*")</f>
        <v>0</v>
      </c>
      <c r="K317" s="6">
        <f ca="1">COUNTIFS(Date!I289:I3788,"="&amp;TODAY()+1,Date!K289:K3788,"=*gestion*",Date!J289:J3788,"&lt;&gt;*attente*",Date!J289:J3788,"&lt;&gt;*réalis*",Date!J289:J3788,"&lt;&gt;*close*")</f>
        <v>0</v>
      </c>
      <c r="L317" s="6">
        <f ca="1">COUNTIFS(Date!I289:I3788,"="&amp;TODAY()+2,Date!K289:K3788,"=*gestion*",Date!J289:J3788,"&lt;&gt;*attente*",Date!J289:J3788,"&lt;&gt;*réalis*",Date!J289:J3788,"&lt;&gt;*exp*",Date!J289:J3788,"&lt;&gt;*close*")</f>
        <v>0</v>
      </c>
    </row>
    <row r="318" spans="1:12" x14ac:dyDescent="0.25">
      <c r="A318" s="21" t="s">
        <v>32</v>
      </c>
      <c r="B318" s="6">
        <f ca="1">COUNTIFS(Date!A289:A3788,"="&amp;TODAY(),Date!C289:C3788,"=*gestion*",Date!B289:B3788,"&lt;&gt;*attente*",Date!B289:B3788,"&lt;&gt;*réalis*",Date!B289:B3788,"&lt;&gt;*close*",Date!B289:B3788,"&lt;&gt;*exp*")</f>
        <v>0</v>
      </c>
      <c r="C318" s="6">
        <f ca="1">COUNTIFS(Date!A289:A3788,"="&amp;TODAY()+1,Date!C289:C3788,"=*gestion*",Date!B289:B3788,"&lt;&gt;*attente*",Date!B289:B3788,"&lt;&gt;*réalis*",Date!B289:B3788,"&lt;&gt;*close*",Date!B289:B3788,"&lt;&gt;*exp*")</f>
        <v>0</v>
      </c>
      <c r="D318" s="6">
        <f ca="1">COUNTIFS(Date!A289:A3788,"="&amp;TODAY()+2,Date!C289:C3788,"=*gestion*",Date!B289:B3788,"&lt;&gt;*attente*",Date!B289:B3788,"&lt;&gt;*réalis*",Date!B289:B3788,"&lt;&gt;*exp*",Date!B289:B3788,"&lt;&gt;*close*")</f>
        <v>0</v>
      </c>
      <c r="E318" s="6">
        <f ca="1">COUNTIFS(Date!A289:A3788,"="&amp;TODAY()+3,Date!C289:C3788,"=*gestion*",Date!B289:B3788,"&lt;&gt;*attente*",Date!B289:B3788,"&lt;&gt;*exp*")</f>
        <v>0</v>
      </c>
      <c r="F318" s="6">
        <f ca="1">COUNTIFS(Date!A289:A3788,"="&amp;TODAY()+4,Date!C289:C3788,"=*gestion*",Date!B289:B3788,"&lt;&gt;*atten*",Date!B289:B3788,"&lt;&gt;*réalis*",Date!B289:B3788,"&lt;&gt;*exp*",Date!B289:B3788,"&lt;&gt;*close*")</f>
        <v>0</v>
      </c>
      <c r="G318" s="6">
        <f ca="1">COUNTIFS(Date!E289:E3788,"="&amp;TODAY()+1,Date!G289:G3788,"=*esp*",Date!F289:F3788,"&lt;&gt;*attent*",Date!F289:F3788,"&lt;&gt;*réalis*",Date!F289:F3788,"&lt;&gt;*close*")</f>
        <v>0</v>
      </c>
      <c r="H318" s="6">
        <f ca="1">COUNTIFS(Date!E289:E3788,"="&amp;TODAY()+2,Date!G289:G3788,"=*esp*",Date!F289:F3788,"&lt;&gt;*attent*",Date!F289:F3788,"&lt;&gt;*réalis*",Date!F289:F3788,"&lt;&gt;*exp*",Date!F289:F3788,"&lt;&gt;*close*")</f>
        <v>0</v>
      </c>
      <c r="I318" s="21" t="s">
        <v>4</v>
      </c>
      <c r="J318" s="6">
        <f ca="1">COUNTIFS(Date!I289:I3788,"="&amp;TODAY(),Date!K289:K3788,"=*esp*",Date!J289:J3788,"&lt;&gt;*attent*",Date!J289:J3788,"&lt;&gt;*réalis*",Date!J289:J3788,"&lt;&gt;*close*")</f>
        <v>0</v>
      </c>
      <c r="K318" s="6">
        <f ca="1">COUNTIFS(Date!I289:I3788,"="&amp;TODAY()+1,Date!K289:K3788,"=*esp*",Date!J289:J3788,"&lt;&gt;*attent*",Date!J289:J3788,"&lt;&gt;*réalis*",Date!J289:J3788,"&lt;&gt;*close*")</f>
        <v>0</v>
      </c>
      <c r="L318" s="6">
        <f ca="1">COUNTIFS(Date!I289:I3788,"="&amp;TODAY()+2,Date!K289:K3788,"=*esp*",Date!J289:J3788,"&lt;&gt;*attent*",Date!J289:J3788,"&lt;&gt;*réalis*",Date!J289:J3788,"&lt;&gt;*exp*",Date!J289:J3788,"&lt;&gt;*close*")</f>
        <v>0</v>
      </c>
    </row>
    <row r="319" spans="1:12" x14ac:dyDescent="0.25">
      <c r="A319" s="21" t="s">
        <v>4</v>
      </c>
      <c r="B319" s="6">
        <f ca="1">COUNTIFS(Date!A289:A3788,"="&amp;TODAY(),Date!C289:C3788,"=*esp*",Date!B289:B3788,"&lt;&gt;*attent*",Date!B289:B3788,"&lt;&gt;*réalis*",Date!B289:B3788,"&lt;&gt;*close*",Date!B289:B3788,"&lt;&gt;*exp*")</f>
        <v>0</v>
      </c>
      <c r="C319" s="6">
        <f ca="1">COUNTIFS(Date!A289:A3788,"="&amp;TODAY()+1,Date!C289:C3788,"=*esp*",Date!B289:B3788,"&lt;&gt;*attent*",Date!B289:B3788,"&lt;&gt;*réalis*",Date!B289:B3788,"&lt;&gt;*close*",Date!B289:B3788,"&lt;&gt;*exp*")</f>
        <v>0</v>
      </c>
      <c r="D319" s="6">
        <f ca="1">COUNTIFS(Date!A289:A3788,"="&amp;TODAY()+2,Date!C289:C3788,"=*esp*",Date!B289:B3788,"&lt;&gt;*attent*",Date!B289:B3788,"&lt;&gt;*réalis*",Date!B289:B3788,"&lt;&gt;*exp*",Date!B289:B3788,"&lt;&gt;*close*")</f>
        <v>0</v>
      </c>
      <c r="E319" s="6">
        <f ca="1">COUNTIFS(Date!A289:A3788,"="&amp;TODAY()+3,Date!C289:C3788,"=*esp*",Date!B289:B3788,"&lt;&gt;*attent*",Date!B289:B3788,"&lt;&gt;*réalis*",Date!B289:B3788,"&lt;&gt;*exp*")</f>
        <v>0</v>
      </c>
      <c r="F319" s="6">
        <f ca="1">COUNTIFS(Date!A289:A3788,"="&amp;TODAY()+4,Date!C289:C3788,"=*esp*",Date!B289:B3788,"&lt;&gt;*atten*",Date!B289:B3788,"&lt;&gt;*réalis*",Date!B289:B3788,"&lt;&gt;*exp*",Date!B289:B3788,"&lt;&gt;*close*")</f>
        <v>0</v>
      </c>
      <c r="G319" s="23">
        <f ca="1">G300+G301+G312+G313+G314+G315+G316+G317+G318</f>
        <v>85507.051388888882</v>
      </c>
      <c r="H319" s="23">
        <f ca="1">H300+H301+H312+H313+H314+H315+H316+H317+H318</f>
        <v>85569.05069444445</v>
      </c>
      <c r="I319" s="21" t="s">
        <v>17</v>
      </c>
      <c r="J319" s="23" t="e">
        <f ca="1">J300+J301+J312+J313+J314+J315+J316+J317+J318</f>
        <v>#VALUE!</v>
      </c>
      <c r="K319" s="23">
        <f ca="1">K300+K301+K312+K313+K314+K315+K316+K317+K318</f>
        <v>0</v>
      </c>
      <c r="L319" s="23" t="e">
        <f ca="1">L300+L301+L312+L313+L314+L315+L316+L317+L318</f>
        <v>#VALUE!</v>
      </c>
    </row>
    <row r="320" spans="1:12" x14ac:dyDescent="0.25">
      <c r="A320" s="21" t="s">
        <v>17</v>
      </c>
      <c r="B320" s="23" t="e">
        <f ca="1">B301+B312+B313+B314+B315+B316+B317+B318+B319</f>
        <v>#VALUE!</v>
      </c>
      <c r="C320" s="23" t="e">
        <f ca="1">C301+C312+C313+C314+C315+C316+C317+C318+C319</f>
        <v>#VALUE!</v>
      </c>
      <c r="D320" s="23" t="e">
        <f ca="1">D301+D312+D313+D314+D315+D316+D317+D318+D319</f>
        <v>#VALUE!</v>
      </c>
      <c r="E320" s="23">
        <f ca="1">E301+E312+E313+E314+E315+E316+E317+E318+E319</f>
        <v>273256</v>
      </c>
      <c r="F320" s="23" t="e">
        <f ca="1">F301+F312+F313+F314+F315+F316+F317+F318+F319</f>
        <v>#VALUE!</v>
      </c>
      <c r="I320"/>
    </row>
    <row r="321" spans="1:12" x14ac:dyDescent="0.25">
      <c r="I321" s="21" t="s">
        <v>16</v>
      </c>
      <c r="J321" s="26">
        <f ca="1">COUNTIFS(Date!I289:I3788,"&lt;"&amp;TODAY(),Date!J289:J3788,"=*qualif*",Date!J289:J3788,"&lt;&gt;*réalis*",Date!J289:J3788,"&lt;&gt;*exp*",Date!J289:J3788,"&lt;&gt;*attent*")</f>
        <v>0</v>
      </c>
    </row>
    <row r="322" spans="1:12" x14ac:dyDescent="0.25">
      <c r="A322" s="21" t="s">
        <v>16</v>
      </c>
      <c r="B322" s="26">
        <f ca="1">COUNTIFS(Date!A289:A3788,"&lt;"&amp;TODAY(),Date!B289:B3788,"=*qualif*",Date!B289:B3788,"&lt;&gt;*réalis*",Date!B289:B3788,"&lt;&gt;*exp*",Date!B289:B3788,"&lt;&gt;*attent*")</f>
        <v>0</v>
      </c>
      <c r="I322" s="21" t="s">
        <v>7</v>
      </c>
      <c r="J322" s="26">
        <f>COUNTIF('Données ext.'!I313:I635,"*exp*")</f>
        <v>1</v>
      </c>
    </row>
    <row r="323" spans="1:12" x14ac:dyDescent="0.25">
      <c r="A323" s="21" t="s">
        <v>7</v>
      </c>
      <c r="B323" s="26">
        <f>COUNTIF('Données ext.'!A313:A651,"*exp*")</f>
        <v>2</v>
      </c>
      <c r="I323" s="21" t="s">
        <v>6</v>
      </c>
      <c r="J323" s="26">
        <f>COUNTIF('Données ext.'!I316:I1635,"*att*")</f>
        <v>1</v>
      </c>
    </row>
    <row r="324" spans="1:12" x14ac:dyDescent="0.25">
      <c r="A324" s="21" t="s">
        <v>6</v>
      </c>
      <c r="B324" s="26">
        <f>COUNTIF('Données ext.'!A316:A1651,"*att*")</f>
        <v>2</v>
      </c>
      <c r="I324" s="21" t="s">
        <v>33</v>
      </c>
      <c r="J324" s="26">
        <f>COUNTIF('Données ext.'!T306:T622,"*Nouveau serveur VSC*")</f>
        <v>0</v>
      </c>
    </row>
    <row r="325" spans="1:12" x14ac:dyDescent="0.25">
      <c r="A325" s="21" t="s">
        <v>33</v>
      </c>
      <c r="B325" s="26">
        <f ca="1">COUNTIF('Données ext.'!L316:L632,"*Nouveau serveur VSC*")</f>
        <v>0</v>
      </c>
      <c r="G325" s="12"/>
      <c r="H325" s="12"/>
      <c r="I325" s="17"/>
      <c r="J325" s="8"/>
      <c r="K325" s="8"/>
      <c r="L325" s="8"/>
    </row>
    <row r="326" spans="1:12" x14ac:dyDescent="0.25">
      <c r="A326" s="8" t="s">
        <v>18</v>
      </c>
      <c r="B326" s="8"/>
      <c r="C326" s="8"/>
      <c r="D326" s="8"/>
      <c r="E326" s="8"/>
      <c r="F326" s="8"/>
    </row>
    <row r="327" spans="1:12" x14ac:dyDescent="0.25">
      <c r="A327" s="21" t="s">
        <v>26</v>
      </c>
      <c r="B327" s="6">
        <f ca="1">COUNTIFS(Date!A289:A3788,"="&amp;TODAY(),Date!C289:C3788,"=*mat-fr*",Date!B289:B3788,"&lt;&gt;*attente*",Date!B289:B3788,"&lt;&gt;*réalis*",Date!B289:B3788,"&lt;&gt;*close*")</f>
        <v>0</v>
      </c>
      <c r="C327" s="6">
        <f ca="1">COUNTIFS(Date!A289:A3788,"="&amp;TODAY()+1,Date!C289:C3788,"=*mat-fr*",Date!B289:B3788,"&lt;&gt;*atten*",Date!B289:B3788,"&lt;&gt;*réalis*",Date!B289:B3788,"&lt;&gt;*cours*",Date!B289:B3788,"&lt;&gt;*close*")</f>
        <v>0</v>
      </c>
      <c r="D327" s="6">
        <f ca="1">COUNTIFS(Date!A289:A3788,"="&amp;TODAY()+2,Date!C289:C3788,"=*mat-fr*",Date!B289:B3788,"&lt;&gt;*atten*",Date!B289:B3788,"&lt;&gt;*réalis*",Date!B289:B3788,"&lt;&gt;*exp*",Date!B289:B3788,"&lt;&gt;*close*")</f>
        <v>0</v>
      </c>
      <c r="E327" s="21" t="s">
        <v>26</v>
      </c>
      <c r="F327" s="6">
        <f ca="1">COUNTIFS(Date!E289:E3788,"="&amp;TODAY(),Date!G289:G3788,"=*mat-fr*",Date!F289:F3788,"&lt;&gt;*attente*",Date!F289:F3788,"&lt;&gt;*réalis*",Date!F289:F3788,"&lt;&gt;*close*")</f>
        <v>0</v>
      </c>
    </row>
    <row r="328" spans="1:12" x14ac:dyDescent="0.25">
      <c r="A328" s="21" t="s">
        <v>27</v>
      </c>
      <c r="B328" s="6">
        <f ca="1">COUNTIFS(Date!A289:A3788,"="&amp;TODAY(),Date!C289:C3788,"=*mutua*",Date!B289:B3788,"&lt;&gt;*attent*",Date!B289:B3788,"&lt;&gt;*réalis*",Date!B289:B3788,"&lt;&gt;*close*")</f>
        <v>0</v>
      </c>
      <c r="C328" s="6">
        <f ca="1">COUNTIFS(Date!A289:A3788,"="&amp;TODAY()+1,Date!C289:C3788,"=*mutua*",Date!B289:B3788,"&lt;&gt;*attente*",Date!B289:B3788,"&lt;&gt;*réalis*",Date!B289:B3788,"&lt;&gt;*close*")</f>
        <v>0</v>
      </c>
      <c r="D328" s="6">
        <f ca="1">COUNTIFS(Date!A289:A3788,"="&amp;TODAY()+2,Date!C289:C3788,"=*mutua*",Date!B289:B3788,"&lt;&gt;*attent*",Date!B289:B3788,"&lt;&gt;*réalis*",Date!B289:B3788,"&lt;&gt;*exp*",Date!B289:B3788,"&lt;&gt;*close*")</f>
        <v>0</v>
      </c>
      <c r="E328" s="21" t="s">
        <v>27</v>
      </c>
      <c r="F328" s="6">
        <f ca="1">COUNTIFS(Date!E289:E3788,"="&amp;TODAY(),Date!G289:G3788,"=*mutua*",Date!F289:F3788,"&lt;&gt;*attent*",Date!F289:F3788,"&lt;&gt;*réalis*",Date!F289:F3788,"&lt;&gt;*close*")</f>
        <v>0</v>
      </c>
    </row>
    <row r="329" spans="1:12" x14ac:dyDescent="0.25">
      <c r="A329" s="21" t="s">
        <v>28</v>
      </c>
      <c r="B329" s="6">
        <f ca="1">COUNTIFS(Date!A289:A3788,"="&amp;TODAY(),Date!C289:C3788,"=*reseau*",Date!B289:B3788,"&lt;&gt;*attente*",Date!B289:B3788,"&lt;&gt;*réalis*",Date!B289:B3788,"&lt;&gt;*close*")</f>
        <v>0</v>
      </c>
      <c r="C329" s="6">
        <f ca="1">COUNTIFS(Date!A289:A3788,"="&amp;TODAY()+1,Date!C289:C3788,"=*reseau*",Date!B289:B3788,"&lt;&gt;*attente*",Date!B289:B3788,"&lt;&gt;*réalis*")</f>
        <v>0</v>
      </c>
      <c r="D329" s="6">
        <f ca="1">COUNTIFS(Date!A289:A3788,"="&amp;TODAY()+2,Date!C289:C3788,"=*reseau*",Date!B289:B3788,"&lt;&gt;*attente*",Date!B289:B3788,"&lt;&gt;*réalis*",Date!B289:B3788,"&lt;&gt;*exp*",Date!B289:B3788,"&lt;&gt;*close*")</f>
        <v>0</v>
      </c>
      <c r="E329" s="21" t="s">
        <v>28</v>
      </c>
      <c r="F329" s="6">
        <f ca="1">COUNTIFS(Date!E289:E3788,"="&amp;TODAY(),Date!G289:G3788,"=*reseau*",Date!F289:F3788,"&lt;&gt;*attente*",Date!F289:F3788,"&lt;&gt;*réalis*",Date!F289:F3788,"&lt;&gt;*close*")</f>
        <v>0</v>
      </c>
    </row>
    <row r="330" spans="1:12" x14ac:dyDescent="0.25">
      <c r="A330" s="21" t="s">
        <v>29</v>
      </c>
      <c r="B330" s="6">
        <f ca="1">COUNTIFS(Date!A289:A3788,"="&amp;TODAY(),Date!C289:C3788,"=*transve*",Date!B289:B3788,"&lt;&gt;*atten*",Date!B289:B3788,"&lt;&gt;*réalis*",Date!B289:B3788,"&lt;&gt;*close*")</f>
        <v>0</v>
      </c>
      <c r="C330" s="6">
        <f ca="1">COUNTIFS(Date!A289:A3788,"="&amp;TODAY()+1,Date!C289:C3788,"=*transve*",Date!B289:B3788,"&lt;&gt;*close*",Date!B289:B3788,"&lt;&gt;*attente*",Date!B289:B3788,"&lt;&gt;*réalis*",Date!B289:B3788,"&lt;&gt;*close*")</f>
        <v>0</v>
      </c>
      <c r="D330" s="6">
        <f ca="1">COUNTIFS(Date!A289:A3788,"="&amp;TODAY()+2,Date!C289:C3788,"=*transve*",Date!B289:B3788,"&lt;&gt;*close*",Date!B289:B3788,"&lt;&gt;*attente*",Date!B289:B3788,"&lt;&gt;*réalis*",Date!B289:B3788,"&lt;&gt;*exp*",Date!B289:B3788,"&lt;&gt;*close*")</f>
        <v>0</v>
      </c>
      <c r="E330" s="21" t="s">
        <v>29</v>
      </c>
      <c r="F330" s="6">
        <f ca="1">COUNTIFS(Date!E289:E3788,"="&amp;TODAY(),Date!G289:G3788,"=*transve*",Date!F289:F3788,"&lt;&gt;*atten*",Date!F289:F3788,"&lt;&gt;*réalis*",Date!F289:F3788,"&lt;&gt;*close*")</f>
        <v>0</v>
      </c>
    </row>
    <row r="331" spans="1:12" x14ac:dyDescent="0.25">
      <c r="A331" s="21" t="s">
        <v>30</v>
      </c>
      <c r="B331" s="6">
        <f ca="1">COUNTIFS(Date!A289:A3788,"="&amp;TODAY(),Date!C289:C3788,"=*voyag*",Date!B289:B3788,"&lt;&gt;*close*",Date!B289:B3788,"&lt;&gt;*attente*",Date!B289:B3788,"&lt;&gt;*réalis*",Date!B289:B3788,"&lt;&gt;*close*")</f>
        <v>0</v>
      </c>
      <c r="C331" s="6">
        <f ca="1">COUNTIFS(Date!A289:A3788,"="&amp;TODAY()+1,Date!C289:C3788,"=*voyag*",Date!B289:B3788,"&lt;&gt;*close*",Date!B289:B3788,"&lt;&gt;*attente*",Date!B289:B3788,"&lt;&gt;*réalis*",Date!B289:B3788,"&lt;&gt;*close*")</f>
        <v>0</v>
      </c>
      <c r="D331" s="6">
        <f ca="1">COUNTIFS(Date!A289:A3788,"="&amp;TODAY()+2,Date!C289:C3788,"=*voyag*",Date!B289:B3788,"&lt;&gt;*atten*",Date!B289:B3788,"&lt;&gt;*réalis*",Date!B289:B3788,"&lt;&gt;*exp*",Date!B289:B3788,"&lt;&gt;*close*")</f>
        <v>0</v>
      </c>
      <c r="E331" s="21" t="s">
        <v>30</v>
      </c>
      <c r="F331" s="6">
        <f ca="1">COUNTIFS(Date!E289:E3788,"="&amp;TODAY(),Date!G289:G3788,"=*voyag*",Date!F289:F3788,"&lt;&gt;*close*",Date!F289:F3788,"&lt;&gt;*attente*",Date!F289:F3788,"&lt;&gt;*réalis*",Date!F289:F3788,"&lt;&gt;*close*")</f>
        <v>0</v>
      </c>
    </row>
    <row r="332" spans="1:12" x14ac:dyDescent="0.25">
      <c r="A332" s="21" t="s">
        <v>31</v>
      </c>
      <c r="B332" s="6">
        <f ca="1">COUNTIFS(Date!A289:A3788,"="&amp;TODAY(),Date!C289:C3788,"=*rh*",Date!B289:B3788,"&lt;&gt;*attente*",Date!B289:B3788,"&lt;&gt;*réalis*",Date!B289:B3788,"&lt;&gt;*close*")</f>
        <v>0</v>
      </c>
      <c r="C332" s="6">
        <f ca="1">COUNTIFS(Date!A289:A3788,"="&amp;TODAY()+1,Date!C289:C3788,"=*rh*",Date!B289:B3788,"&lt;&gt;*close*",Date!B289:B3788,"&lt;&gt;*attente*",Date!B289:B3788,"&lt;&gt;*réalis*",Date!B289:B3788,"&lt;&gt;*close*")</f>
        <v>0</v>
      </c>
      <c r="D332" s="6">
        <f ca="1">COUNTIFS(Date!A289:A3788,"="&amp;TODAY()+2,Date!C289:C3788,"=*rh*",Date!B289:B3788,"&lt;&gt;*attente*",Date!B289:B3788,"&lt;&gt;*exp*",Date!B289:B3788,"&lt;&gt;*close*")</f>
        <v>0</v>
      </c>
      <c r="E332" s="21" t="s">
        <v>31</v>
      </c>
      <c r="F332" s="6">
        <f ca="1">COUNTIFS(Date!E289:E3788,"="&amp;TODAY(),Date!G289:G3788,"=*rh*",Date!F289:F3788,"&lt;&gt;*attente*",Date!F289:F3788,"&lt;&gt;*réalis*",Date!F289:F3788,"&lt;&gt;*close*")</f>
        <v>0</v>
      </c>
    </row>
    <row r="333" spans="1:12" x14ac:dyDescent="0.25">
      <c r="A333" s="21" t="s">
        <v>32</v>
      </c>
      <c r="B333" s="6">
        <f ca="1">COUNTIFS(Date!A289:A3788,"="&amp;TODAY(),Date!C289:C3788,"=*gestion*",Date!B289:B3788,"&lt;&gt;*attente*",Date!B289:B3788,"&lt;&gt;*réalis*",Date!B289:B3788,"&lt;&gt;*close*")</f>
        <v>0</v>
      </c>
      <c r="C333" s="6">
        <f ca="1">COUNTIFS(Date!A289:A3788,"="&amp;TODAY()+1,Date!C289:C3788,"=*gestion*",Date!B289:B3788,"&lt;&gt;*attente*",Date!B289:B3788,"&lt;&gt;*réalis*",Date!B289:B3788,"&lt;&gt;*close*")</f>
        <v>0</v>
      </c>
      <c r="D333" s="6">
        <f ca="1">COUNTIFS(Date!A289:A3788,"="&amp;TODAY()+2,Date!C289:C3788,"=*gestion*",Date!B289:B3788,"&lt;&gt;*attente*",Date!B289:B3788,"&lt;&gt;*réalis*",Date!B289:B3788,"&lt;&gt;*exp*",Date!B289:B3788,"&lt;&gt;*close*")</f>
        <v>0</v>
      </c>
      <c r="E333" s="21" t="s">
        <v>32</v>
      </c>
      <c r="F333" s="6">
        <f ca="1">COUNTIFS(Date!E289:E3788,"="&amp;TODAY(),Date!G289:G3788,"=*gestion*",Date!F289:F3788,"&lt;&gt;*attente*",Date!F289:F3788,"&lt;&gt;*réalis*",Date!F289:F3788,"&lt;&gt;*close*")</f>
        <v>0</v>
      </c>
    </row>
    <row r="334" spans="1:12" x14ac:dyDescent="0.25">
      <c r="A334" s="21" t="s">
        <v>4</v>
      </c>
      <c r="B334" s="6">
        <f ca="1">COUNTIFS(Date!A289:A3788,"="&amp;TODAY(),Date!C289:C3788,"=*esp*",Date!B289:B3788,"&lt;&gt;*attent*",Date!B289:B3788,"&lt;&gt;*réalis*",Date!B289:B3788,"&lt;&gt;*close*")</f>
        <v>0</v>
      </c>
      <c r="C334" s="6">
        <f ca="1">COUNTIFS(Date!A289:A3788,"="&amp;TODAY()+1,Date!C289:C3788,"=*esp*",Date!B289:B3788,"&lt;&gt;*attent*",Date!B289:B3788,"&lt;&gt;*réalis*",Date!B289:B3788,"&lt;&gt;*close*")</f>
        <v>0</v>
      </c>
      <c r="D334" s="6">
        <f ca="1">COUNTIFS(Date!A289:A3788,"="&amp;TODAY()+2,Date!C289:C3788,"=*esp*",Date!B289:B3788,"&lt;&gt;*attent*",Date!B289:B3788,"&lt;&gt;*réalis*",Date!B289:B3788,"&lt;&gt;*exp*",Date!B289:B3788,"&lt;&gt;*close*")</f>
        <v>0</v>
      </c>
      <c r="E334" s="21" t="s">
        <v>4</v>
      </c>
      <c r="F334" s="6">
        <f ca="1">COUNTIFS(Date!E289:E3788,"="&amp;TODAY(),Date!G289:G3788,"=*esp*",Date!F289:F3788,"&lt;&gt;*attent*",Date!F289:F3788,"&lt;&gt;*réalis*",Date!F289:F3788,"&lt;&gt;*close*")</f>
        <v>0</v>
      </c>
    </row>
    <row r="335" spans="1:12" x14ac:dyDescent="0.25">
      <c r="A335" s="21" t="s">
        <v>17</v>
      </c>
      <c r="B335" s="23">
        <f ca="1">B326+B327+B328+B329+B330+B331+B332+B333+B334</f>
        <v>0</v>
      </c>
      <c r="C335" s="23">
        <f t="shared" ref="C335:D335" ca="1" si="0">C326+C327+C328+C329+C330+C331+C332+C333+C334</f>
        <v>0</v>
      </c>
      <c r="D335" s="23">
        <f t="shared" ca="1" si="0"/>
        <v>0</v>
      </c>
      <c r="E335" s="21" t="s">
        <v>17</v>
      </c>
      <c r="F335" s="23">
        <f ca="1">F326+F327+F328+F329+F330+F331+F332+F333+F334</f>
        <v>0</v>
      </c>
    </row>
    <row r="337" spans="1:6" x14ac:dyDescent="0.25">
      <c r="A337" s="21" t="s">
        <v>16</v>
      </c>
      <c r="B337" s="26">
        <f ca="1">COUNTIFS(Date!A289:A3788,"&lt;"&amp;TODAY(),Date!B289:B3788,"=*qualif*",Date!B289:B3788,"&lt;&gt;*réalis*",Date!B289:B3788,"&lt;&gt;*exp*",Date!B289:B3788,"&lt;&gt;*attent*")</f>
        <v>0</v>
      </c>
      <c r="E337" s="21" t="s">
        <v>16</v>
      </c>
      <c r="F337" s="26">
        <f ca="1">COUNTIFS(Date!E289:E3788,"&lt;"&amp;TODAY(),Date!F289:F3788,"=*qualif*",Date!F289:F3788,"&lt;&gt;*réalis*",Date!F289:F3788,"&lt;&gt;*exp*",Date!F289:F3788,"&lt;&gt;*attent*")</f>
        <v>0</v>
      </c>
    </row>
    <row r="338" spans="1:6" x14ac:dyDescent="0.25">
      <c r="A338" s="21" t="s">
        <v>7</v>
      </c>
      <c r="B338" s="26">
        <f>COUNTIF('Données ext.'!A329:A651,"*exp*")</f>
        <v>1</v>
      </c>
      <c r="E338" s="21" t="s">
        <v>7</v>
      </c>
      <c r="F338" s="26">
        <f>COUNTIF('Données ext.'!E329:E651,"*exp*")</f>
        <v>1</v>
      </c>
    </row>
    <row r="339" spans="1:6" x14ac:dyDescent="0.25">
      <c r="A339" s="21" t="s">
        <v>6</v>
      </c>
      <c r="B339" s="26">
        <f>COUNTIF('Données ext.'!A332:A1651,"*att*")</f>
        <v>1</v>
      </c>
      <c r="E339" s="21" t="s">
        <v>6</v>
      </c>
      <c r="F339" s="26">
        <f>COUNTIF('Données ext.'!E332:E1651,"*att*")</f>
        <v>1</v>
      </c>
    </row>
    <row r="340" spans="1:6" x14ac:dyDescent="0.25">
      <c r="A340" s="21" t="s">
        <v>33</v>
      </c>
      <c r="B340" s="26">
        <f ca="1">COUNTIF('Données ext.'!L316:L632,"*Nouveau serveur VSC*")</f>
        <v>0</v>
      </c>
      <c r="E340" s="21" t="s">
        <v>33</v>
      </c>
      <c r="F340" s="26">
        <f>COUNTIF('Données ext.'!P306:P622,"*Nouveau serveur VSC*")</f>
        <v>0</v>
      </c>
    </row>
    <row r="341" spans="1:6" x14ac:dyDescent="0.25">
      <c r="A341" s="8" t="s">
        <v>18</v>
      </c>
      <c r="B341" s="8"/>
      <c r="C341" s="8"/>
      <c r="D341" s="8"/>
      <c r="E341" s="8"/>
      <c r="F341" s="8"/>
    </row>
    <row r="342" spans="1:6" x14ac:dyDescent="0.25">
      <c r="A342" s="4" t="s">
        <v>1</v>
      </c>
      <c r="B342" s="5">
        <v>1</v>
      </c>
    </row>
    <row r="343" spans="1:6" x14ac:dyDescent="0.25">
      <c r="A343" s="4" t="s">
        <v>10</v>
      </c>
      <c r="B343" s="5">
        <v>1</v>
      </c>
    </row>
    <row r="344" spans="1:6" x14ac:dyDescent="0.25">
      <c r="A344" s="4" t="s">
        <v>11</v>
      </c>
      <c r="B344" s="5">
        <v>1</v>
      </c>
    </row>
    <row r="345" spans="1:6" x14ac:dyDescent="0.25">
      <c r="A345" s="10" t="s">
        <v>8</v>
      </c>
      <c r="B345" s="11">
        <v>6</v>
      </c>
    </row>
    <row r="346" spans="1:6" x14ac:dyDescent="0.25">
      <c r="A346" s="8" t="s">
        <v>18</v>
      </c>
      <c r="B346" s="8"/>
    </row>
    <row r="347" spans="1:6" x14ac:dyDescent="0.25">
      <c r="A347" s="4" t="s">
        <v>10</v>
      </c>
      <c r="B347" s="5">
        <v>2</v>
      </c>
    </row>
    <row r="348" spans="1:6" x14ac:dyDescent="0.25">
      <c r="A348" s="4" t="s">
        <v>19</v>
      </c>
      <c r="B348" s="5">
        <v>1</v>
      </c>
    </row>
    <row r="349" spans="1:6" x14ac:dyDescent="0.25">
      <c r="A349" s="4" t="s">
        <v>0</v>
      </c>
      <c r="B349" s="5">
        <v>3</v>
      </c>
    </row>
    <row r="350" spans="1:6" x14ac:dyDescent="0.25">
      <c r="A350" s="4" t="s">
        <v>2</v>
      </c>
      <c r="B350" s="5">
        <v>3</v>
      </c>
    </row>
    <row r="351" spans="1:6" x14ac:dyDescent="0.25">
      <c r="A351" s="4" t="s">
        <v>14</v>
      </c>
      <c r="B351" s="5">
        <v>2</v>
      </c>
    </row>
    <row r="352" spans="1:6" x14ac:dyDescent="0.25">
      <c r="A352" s="4" t="s">
        <v>25</v>
      </c>
      <c r="B352" s="5">
        <v>1</v>
      </c>
    </row>
    <row r="353" spans="1:2" x14ac:dyDescent="0.25">
      <c r="A353" s="4" t="s">
        <v>24</v>
      </c>
      <c r="B353" s="5">
        <v>1</v>
      </c>
    </row>
    <row r="354" spans="1:2" x14ac:dyDescent="0.25">
      <c r="A354" s="10" t="s">
        <v>8</v>
      </c>
      <c r="B354" s="11">
        <v>16</v>
      </c>
    </row>
    <row r="355" spans="1:2" x14ac:dyDescent="0.25">
      <c r="A355" s="8" t="s">
        <v>18</v>
      </c>
      <c r="B355" s="8"/>
    </row>
    <row r="356" spans="1:2" x14ac:dyDescent="0.25">
      <c r="A356" s="4" t="s">
        <v>0</v>
      </c>
      <c r="B356" s="5">
        <v>5</v>
      </c>
    </row>
    <row r="357" spans="1:2" x14ac:dyDescent="0.25">
      <c r="A357" s="4" t="s">
        <v>2</v>
      </c>
      <c r="B357" s="5">
        <v>2</v>
      </c>
    </row>
    <row r="358" spans="1:2" x14ac:dyDescent="0.25">
      <c r="A358" s="4" t="s">
        <v>23</v>
      </c>
      <c r="B358" s="5">
        <v>1</v>
      </c>
    </row>
    <row r="359" spans="1:2" x14ac:dyDescent="0.25">
      <c r="A359" s="10" t="s">
        <v>8</v>
      </c>
      <c r="B359" s="11">
        <v>19</v>
      </c>
    </row>
    <row r="360" spans="1:2" x14ac:dyDescent="0.25">
      <c r="A360" s="8" t="s">
        <v>18</v>
      </c>
      <c r="B360" s="8"/>
    </row>
    <row r="361" spans="1:2" x14ac:dyDescent="0.25">
      <c r="A361" s="4" t="s">
        <v>13</v>
      </c>
      <c r="B361" s="5">
        <v>3</v>
      </c>
    </row>
    <row r="362" spans="1:2" x14ac:dyDescent="0.25">
      <c r="A362" s="4" t="s">
        <v>9</v>
      </c>
      <c r="B362" s="5">
        <v>1</v>
      </c>
    </row>
    <row r="363" spans="1:2" x14ac:dyDescent="0.25">
      <c r="A363" s="4" t="s">
        <v>11</v>
      </c>
      <c r="B363" s="5">
        <v>1</v>
      </c>
    </row>
    <row r="364" spans="1:2" x14ac:dyDescent="0.25">
      <c r="A364" s="4" t="s">
        <v>15</v>
      </c>
      <c r="B364" s="5">
        <v>1</v>
      </c>
    </row>
    <row r="365" spans="1:2" x14ac:dyDescent="0.25">
      <c r="A365" s="4" t="s">
        <v>20</v>
      </c>
      <c r="B365" s="5">
        <v>1</v>
      </c>
    </row>
    <row r="366" spans="1:2" x14ac:dyDescent="0.25">
      <c r="A366" s="4" t="s">
        <v>21</v>
      </c>
      <c r="B366" s="5">
        <v>1</v>
      </c>
    </row>
    <row r="367" spans="1:2" x14ac:dyDescent="0.25">
      <c r="A367" s="4" t="s">
        <v>22</v>
      </c>
      <c r="B367" s="5">
        <v>1</v>
      </c>
    </row>
    <row r="368" spans="1:2" x14ac:dyDescent="0.25">
      <c r="A368" s="4" t="s">
        <v>8</v>
      </c>
      <c r="B368" s="5">
        <v>15</v>
      </c>
    </row>
    <row r="370" spans="1:2" x14ac:dyDescent="0.25">
      <c r="A370" s="8" t="s">
        <v>18</v>
      </c>
      <c r="B370" s="8"/>
    </row>
    <row r="371" spans="1:2" x14ac:dyDescent="0.25">
      <c r="A371" s="4">
        <v>162730</v>
      </c>
      <c r="B371" s="4"/>
    </row>
    <row r="372" spans="1:2" x14ac:dyDescent="0.25">
      <c r="A372" s="4">
        <v>162862</v>
      </c>
      <c r="B372" s="4"/>
    </row>
    <row r="373" spans="1:2" x14ac:dyDescent="0.25">
      <c r="A373" s="4">
        <v>162952</v>
      </c>
      <c r="B373" s="4"/>
    </row>
    <row r="374" spans="1:2" x14ac:dyDescent="0.25">
      <c r="A374" s="4">
        <v>163342</v>
      </c>
    </row>
    <row r="375" spans="1:2" x14ac:dyDescent="0.25">
      <c r="A375" s="4">
        <v>163354</v>
      </c>
      <c r="B375" s="9"/>
    </row>
    <row r="376" spans="1:2" x14ac:dyDescent="0.25">
      <c r="A376" s="4">
        <v>163477</v>
      </c>
    </row>
    <row r="377" spans="1:2" x14ac:dyDescent="0.25">
      <c r="A377" s="4">
        <v>264050</v>
      </c>
    </row>
    <row r="378" spans="1:2" x14ac:dyDescent="0.25">
      <c r="A378" s="4">
        <v>266398</v>
      </c>
    </row>
    <row r="379" spans="1:2" x14ac:dyDescent="0.25">
      <c r="A379" s="4">
        <v>269421</v>
      </c>
    </row>
    <row r="380" spans="1:2" x14ac:dyDescent="0.25">
      <c r="A380" s="4">
        <v>270373</v>
      </c>
    </row>
    <row r="381" spans="1:2" x14ac:dyDescent="0.25">
      <c r="A381" s="4">
        <v>270833</v>
      </c>
    </row>
    <row r="382" spans="1:2" x14ac:dyDescent="0.25">
      <c r="A382" s="4">
        <v>271519</v>
      </c>
    </row>
    <row r="383" spans="1:2" x14ac:dyDescent="0.25">
      <c r="A383" s="4">
        <v>271690</v>
      </c>
    </row>
    <row r="384" spans="1:2" x14ac:dyDescent="0.25">
      <c r="A384" s="4">
        <v>267516</v>
      </c>
    </row>
    <row r="385" spans="1:1" x14ac:dyDescent="0.25">
      <c r="A385" s="4">
        <v>968615</v>
      </c>
    </row>
    <row r="386" spans="1:1" x14ac:dyDescent="0.25">
      <c r="A386" s="4">
        <v>968866</v>
      </c>
    </row>
    <row r="387" spans="1:1" x14ac:dyDescent="0.25">
      <c r="A387" s="4">
        <v>269900</v>
      </c>
    </row>
    <row r="388" spans="1:1" x14ac:dyDescent="0.25">
      <c r="A388" s="4">
        <v>163517</v>
      </c>
    </row>
    <row r="389" spans="1:1" x14ac:dyDescent="0.25">
      <c r="A389" s="8" t="s">
        <v>18</v>
      </c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9" spans="1:1" x14ac:dyDescent="0.25">
      <c r="A399" s="8"/>
    </row>
  </sheetData>
  <autoFilter ref="A17:R33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J3715"/>
  <sheetViews>
    <sheetView zoomScale="70" zoomScaleNormal="70" workbookViewId="0">
      <selection activeCell="C3726" sqref="C3726"/>
    </sheetView>
  </sheetViews>
  <sheetFormatPr baseColWidth="10" defaultRowHeight="15" x14ac:dyDescent="0.25"/>
  <cols>
    <col min="1" max="1" width="13.5703125" style="1" bestFit="1" customWidth="1"/>
    <col min="2" max="2" width="13.140625" bestFit="1" customWidth="1"/>
    <col min="3" max="3" width="37.85546875" style="5" bestFit="1" customWidth="1"/>
    <col min="4" max="4" width="115.28515625" style="2" bestFit="1" customWidth="1"/>
    <col min="6" max="6" width="22.85546875" customWidth="1"/>
    <col min="10" max="10" width="11.42578125" style="1"/>
  </cols>
  <sheetData>
    <row r="1" spans="1:6" x14ac:dyDescent="0.25">
      <c r="A1" s="22">
        <f>INT('Données ext.'!I18)</f>
        <v>42745</v>
      </c>
      <c r="B1" t="str">
        <f>'Données ext.'!F18</f>
        <v>Qualifiée</v>
      </c>
      <c r="C1" s="5" t="str">
        <f>'Données ext.'!J18</f>
        <v>Ould Brahim Thierry (SNCF RESEAU)</v>
      </c>
    </row>
    <row r="2" spans="1:6" hidden="1" x14ac:dyDescent="0.25">
      <c r="A2" s="22">
        <f>INT('Données ext.'!I19)</f>
        <v>42747</v>
      </c>
      <c r="B2" t="str">
        <f>'Données ext.'!F19</f>
        <v>En Attente</v>
      </c>
      <c r="C2" s="5" t="str">
        <f>'Données ext.'!J19</f>
        <v>Alessi Thomas (SNCF RESEAU)</v>
      </c>
    </row>
    <row r="3" spans="1:6" hidden="1" x14ac:dyDescent="0.25">
      <c r="A3" s="22">
        <f>INT('Données ext.'!I20)</f>
        <v>42748</v>
      </c>
      <c r="B3" t="str">
        <f>'Données ext.'!F20</f>
        <v>En Attente</v>
      </c>
      <c r="C3" s="5" t="str">
        <f>'Données ext.'!J20</f>
        <v>MUTUALISE</v>
      </c>
      <c r="D3" s="18"/>
    </row>
    <row r="4" spans="1:6" hidden="1" x14ac:dyDescent="0.25">
      <c r="A4" s="22">
        <f>INT('Données ext.'!I21)</f>
        <v>42751</v>
      </c>
      <c r="B4" t="str">
        <f>'Données ext.'!F21</f>
        <v>FA EXP</v>
      </c>
      <c r="C4" s="5" t="str">
        <f>'Données ext.'!J21</f>
        <v>TECHNO</v>
      </c>
      <c r="E4" s="2"/>
    </row>
    <row r="5" spans="1:6" hidden="1" x14ac:dyDescent="0.25">
      <c r="A5" s="22">
        <f>INT('Données ext.'!I22)</f>
        <v>42754</v>
      </c>
      <c r="B5" t="str">
        <f>'Données ext.'!F22</f>
        <v>FA EXP</v>
      </c>
      <c r="C5" s="5" t="str">
        <f>'Données ext.'!J22</f>
        <v>Jérémie Peltier (TECHNO)</v>
      </c>
    </row>
    <row r="6" spans="1:6" hidden="1" x14ac:dyDescent="0.25">
      <c r="A6" s="22">
        <f>INT('Données ext.'!I23)</f>
        <v>42755</v>
      </c>
      <c r="B6" t="str">
        <f>'Données ext.'!F23</f>
        <v>En Attente</v>
      </c>
      <c r="C6" s="5" t="str">
        <f>'Données ext.'!J23</f>
        <v>Alessi Thomas (SNCF RESEAU)</v>
      </c>
    </row>
    <row r="7" spans="1:6" hidden="1" x14ac:dyDescent="0.25">
      <c r="A7" s="22">
        <f>INT('Données ext.'!I24)</f>
        <v>42755</v>
      </c>
      <c r="B7" t="str">
        <f>'Données ext.'!F24</f>
        <v>FA EXP</v>
      </c>
      <c r="C7" s="5" t="str">
        <f>'Données ext.'!J24</f>
        <v>MUTUALISE</v>
      </c>
    </row>
    <row r="8" spans="1:6" hidden="1" x14ac:dyDescent="0.25">
      <c r="A8" s="22">
        <f>INT('Données ext.'!I25)</f>
        <v>42755</v>
      </c>
      <c r="B8" t="str">
        <f>'Données ext.'!F25</f>
        <v>FA EXP</v>
      </c>
      <c r="C8" s="5" t="str">
        <f>'Données ext.'!J25</f>
        <v>Jonathan De Biase (TRANSVERSE)</v>
      </c>
    </row>
    <row r="9" spans="1:6" hidden="1" x14ac:dyDescent="0.25">
      <c r="A9" s="22">
        <f>INT('Données ext.'!I26)</f>
        <v>42758</v>
      </c>
      <c r="B9" t="str">
        <f>'Données ext.'!F26</f>
        <v>En Attente</v>
      </c>
      <c r="C9" s="5" t="str">
        <f>'Données ext.'!J26</f>
        <v>Arkadi Allakhverdyan (VOYAGEURS)</v>
      </c>
    </row>
    <row r="10" spans="1:6" hidden="1" x14ac:dyDescent="0.25">
      <c r="A10" s="22">
        <f>INT('Données ext.'!I27)</f>
        <v>42758</v>
      </c>
      <c r="B10" t="str">
        <f>'Données ext.'!F27</f>
        <v>En Attente</v>
      </c>
      <c r="C10" s="5" t="str">
        <f>'Données ext.'!J27</f>
        <v>Jean-christophe Casanova (TRANSVERSE)</v>
      </c>
    </row>
    <row r="11" spans="1:6" hidden="1" x14ac:dyDescent="0.25">
      <c r="A11" s="22">
        <f>INT('Données ext.'!I28)</f>
        <v>42759</v>
      </c>
      <c r="B11" t="str">
        <f>'Données ext.'!F28</f>
        <v>En Attente</v>
      </c>
      <c r="C11" s="5" t="str">
        <f>'Données ext.'!J28</f>
        <v>Chavas Patrick (SNCF RESEAU)</v>
      </c>
    </row>
    <row r="12" spans="1:6" hidden="1" x14ac:dyDescent="0.25">
      <c r="A12" s="22">
        <f>INT('Données ext.'!I29)</f>
        <v>42759</v>
      </c>
      <c r="B12" t="str">
        <f>'Données ext.'!F29</f>
        <v>En Attente</v>
      </c>
      <c r="C12" s="5" t="str">
        <f>'Données ext.'!J29</f>
        <v>Ould Brahim Thierry (SNCF RESEAU)</v>
      </c>
    </row>
    <row r="13" spans="1:6" hidden="1" x14ac:dyDescent="0.25">
      <c r="A13" s="22">
        <f>INT('Données ext.'!I30)</f>
        <v>42760</v>
      </c>
      <c r="B13" t="str">
        <f>'Données ext.'!F30</f>
        <v>En Attente</v>
      </c>
      <c r="C13" s="5" t="str">
        <f>'Données ext.'!J30</f>
        <v>SNCF RESEAU</v>
      </c>
      <c r="D13" s="2" t="str">
        <f>'Données ext.'!L18</f>
        <v>RI 7.0 hors prod : intervention sur des comptes itms dont le mot de pass est trop faible</v>
      </c>
    </row>
    <row r="14" spans="1:6" hidden="1" x14ac:dyDescent="0.25">
      <c r="A14" s="22">
        <f>INT('Données ext.'!I31)</f>
        <v>42761</v>
      </c>
      <c r="B14" t="str">
        <f>'Données ext.'!F31</f>
        <v>En Attente</v>
      </c>
      <c r="C14" s="5" t="str">
        <f>'Données ext.'!J31</f>
        <v>Geoffroy Baechle (TRANSVERSE)</v>
      </c>
      <c r="D14" s="2" t="str">
        <f>'Données ext.'!L19</f>
        <v>GODEC {INT-17918} ISI-AIP SPOT Demande d'accès à vsphere pour arrêt/relance de VMs</v>
      </c>
    </row>
    <row r="15" spans="1:6" ht="17.25" hidden="1" x14ac:dyDescent="0.3">
      <c r="A15" s="22">
        <f>INT('Données ext.'!I32)</f>
        <v>42762</v>
      </c>
      <c r="B15" t="str">
        <f>'Données ext.'!F32</f>
        <v>Qualification</v>
      </c>
      <c r="C15" s="5" t="str">
        <f>'Données ext.'!J32</f>
        <v>Geoffroy Baechle (TRANSVERSE)</v>
      </c>
      <c r="F15" s="14"/>
    </row>
    <row r="16" spans="1:6" hidden="1" x14ac:dyDescent="0.25">
      <c r="A16" s="22">
        <f>INT('Données ext.'!I33)</f>
        <v>42762</v>
      </c>
      <c r="B16" t="str">
        <f>'Données ext.'!F33</f>
        <v>En Attente</v>
      </c>
      <c r="C16" s="5" t="str">
        <f>'Données ext.'!J33</f>
        <v>GESTION DES DEMANDES</v>
      </c>
    </row>
    <row r="17" spans="1:8" hidden="1" x14ac:dyDescent="0.25">
      <c r="A17" s="22">
        <f>INT('Données ext.'!I34)</f>
        <v>42762</v>
      </c>
      <c r="B17" t="str">
        <f>'Données ext.'!F34</f>
        <v>Qualifiée</v>
      </c>
      <c r="C17" s="5" t="str">
        <f>'Données ext.'!J34</f>
        <v>Prats Denis (TRANSVERSE)</v>
      </c>
    </row>
    <row r="18" spans="1:8" hidden="1" x14ac:dyDescent="0.25">
      <c r="A18" s="22">
        <f>INT('Données ext.'!I35)</f>
        <v>42762</v>
      </c>
      <c r="B18" t="str">
        <f>'Données ext.'!F35</f>
        <v>Qualification</v>
      </c>
      <c r="C18" s="5" t="str">
        <f>'Données ext.'!J35</f>
        <v>Bulcourt Germain (VOYAGEURS)</v>
      </c>
      <c r="D18" s="2" t="str">
        <f>'Données ext.'!L23</f>
        <v>GODEC {OT-1066} OTARIE OTARIE Fourniture des comptes d'accès serveurs IIS MOE et MOA</v>
      </c>
    </row>
    <row r="19" spans="1:8" ht="15.75" hidden="1" thickBot="1" x14ac:dyDescent="0.3">
      <c r="A19" s="22">
        <f>INT('Données ext.'!I36)</f>
        <v>42762</v>
      </c>
      <c r="B19" t="str">
        <f>'Données ext.'!F36</f>
        <v>Qualification</v>
      </c>
      <c r="C19" s="5" t="str">
        <f>'Données ext.'!J36</f>
        <v>VOYAGEURS</v>
      </c>
      <c r="D19" s="2" t="str">
        <f>'Données ext.'!L24</f>
        <v>IDAP{FA#1604} 0001604 : IDAP - Augmentation File System</v>
      </c>
      <c r="F19" s="15"/>
    </row>
    <row r="20" spans="1:8" hidden="1" x14ac:dyDescent="0.25">
      <c r="A20" s="22">
        <f>INT('Données ext.'!I37)</f>
        <v>42762</v>
      </c>
      <c r="B20" t="str">
        <f>'Données ext.'!F37</f>
        <v>En Attente</v>
      </c>
      <c r="C20" s="5" t="str">
        <f>'Données ext.'!J37</f>
        <v>Jérémie Peltier (TECHNO)</v>
      </c>
    </row>
    <row r="21" spans="1:8" hidden="1" x14ac:dyDescent="0.25">
      <c r="A21" s="22">
        <f>INT('Données ext.'!I38)</f>
        <v>42762</v>
      </c>
      <c r="B21" t="str">
        <f>'Données ext.'!F38</f>
        <v>Réalisée</v>
      </c>
      <c r="C21" s="5" t="str">
        <f>'Données ext.'!J38</f>
        <v>Demangeot Rémy (RH-CO-WEB)</v>
      </c>
      <c r="D21" s="2" t="str">
        <f>'Données ext.'!L26</f>
        <v>Demande de dump de production et rechargement sur la recette. -BASE DE DONNEES LIVRAISON MCO DEMA...</v>
      </c>
    </row>
    <row r="22" spans="1:8" hidden="1" x14ac:dyDescent="0.25">
      <c r="A22" s="22">
        <f>INT('Données ext.'!I39)</f>
        <v>42762</v>
      </c>
      <c r="B22" t="str">
        <f>'Données ext.'!F39</f>
        <v>Close</v>
      </c>
      <c r="C22" s="5" t="str">
        <f>'Données ext.'!J39</f>
        <v>Benoit Oudart (MAT-FRET-TRACTION)</v>
      </c>
    </row>
    <row r="23" spans="1:8" hidden="1" x14ac:dyDescent="0.25">
      <c r="A23" s="22">
        <f>INT('Données ext.'!I40)</f>
        <v>42762</v>
      </c>
      <c r="B23" t="str">
        <f>'Données ext.'!F40</f>
        <v>Qualification</v>
      </c>
      <c r="C23" s="5" t="str">
        <f>'Données ext.'!J40</f>
        <v>Cedric Aubry (TRANSVERSE)</v>
      </c>
      <c r="D23" s="2" t="str">
        <f>'Données ext.'!L28</f>
        <v>Decoupage de la demande maia : 144391 partie Systeme Unix File Descriptor</v>
      </c>
    </row>
    <row r="24" spans="1:8" hidden="1" x14ac:dyDescent="0.25">
      <c r="A24" s="22">
        <f>INT('Données ext.'!I41)</f>
        <v>42762</v>
      </c>
      <c r="B24" t="str">
        <f>'Données ext.'!F41</f>
        <v>Qualification</v>
      </c>
      <c r="C24" s="5" t="str">
        <f>'Données ext.'!J41</f>
        <v>TRANSVERSE</v>
      </c>
      <c r="D24" s="2" t="str">
        <f>'Données ext.'!L29</f>
        <v xml:space="preserve">GODEC {INT-17973} ISI-AIP SPOT MOA x70ertbied5 Demande de snapshot </v>
      </c>
    </row>
    <row r="25" spans="1:8" ht="15.75" hidden="1" x14ac:dyDescent="0.25">
      <c r="A25" s="22">
        <f>INT('Données ext.'!I42)</f>
        <v>42762</v>
      </c>
      <c r="B25" t="str">
        <f>'Données ext.'!F42</f>
        <v>Qualifiée</v>
      </c>
      <c r="C25" s="5" t="str">
        <f>'Données ext.'!J42</f>
        <v>Bouihat Brahim (ERP-BI)</v>
      </c>
      <c r="D25" s="2" t="str">
        <f>'Données ext.'!L30</f>
        <v>A/R du nœud Primaire du cluster système du BROKER et tests de bascule</v>
      </c>
      <c r="F25" s="16"/>
    </row>
    <row r="26" spans="1:8" hidden="1" x14ac:dyDescent="0.25">
      <c r="A26" s="22">
        <f>INT('Données ext.'!I43)</f>
        <v>42762</v>
      </c>
      <c r="B26" t="str">
        <f>'Données ext.'!F43</f>
        <v>Qualifiée</v>
      </c>
      <c r="C26" s="5" t="str">
        <f>'Données ext.'!J43</f>
        <v>Demangeot Rémy (RH-CO-WEB)</v>
      </c>
      <c r="H26" s="1"/>
    </row>
    <row r="27" spans="1:8" hidden="1" x14ac:dyDescent="0.25">
      <c r="A27" s="22">
        <f>INT('Données ext.'!I44)</f>
        <v>42762</v>
      </c>
      <c r="B27" t="str">
        <f>'Données ext.'!F44</f>
        <v>En Attente</v>
      </c>
      <c r="C27" s="5" t="str">
        <f>'Données ext.'!J44</f>
        <v>Chavas Patrick (SNCF RESEAU)</v>
      </c>
      <c r="D27" s="2" t="str">
        <f>'Données ext.'!L32</f>
        <v>(VMWARE HPROD LILLE) demande de lun</v>
      </c>
    </row>
    <row r="28" spans="1:8" hidden="1" x14ac:dyDescent="0.25">
      <c r="A28" s="22">
        <f>INT('Données ext.'!I45)</f>
        <v>42762</v>
      </c>
      <c r="B28" t="str">
        <f>'Données ext.'!F45</f>
        <v>Réalisée</v>
      </c>
      <c r="C28" s="5" t="str">
        <f>'Données ext.'!J45</f>
        <v>Fontes Eric (ERP-BI)</v>
      </c>
      <c r="D28" s="2" t="str">
        <f>'Données ext.'!L33</f>
        <v>Problème de lancement de lot SSIS en production</v>
      </c>
    </row>
    <row r="29" spans="1:8" hidden="1" x14ac:dyDescent="0.25">
      <c r="A29" s="22">
        <f>INT('Données ext.'!I46)</f>
        <v>42762</v>
      </c>
      <c r="B29" t="str">
        <f>'Données ext.'!F46</f>
        <v>FA EXP</v>
      </c>
      <c r="C29" s="5" t="str">
        <f>'Données ext.'!J46</f>
        <v>MAT-FRET-TRACTION</v>
      </c>
      <c r="D29" s="2" t="str">
        <f>'Données ext.'!L34</f>
        <v>X64LMWBIOT2 PAGINE</v>
      </c>
    </row>
    <row r="30" spans="1:8" hidden="1" x14ac:dyDescent="0.25">
      <c r="A30" s="22">
        <f>INT('Données ext.'!I47)</f>
        <v>42762</v>
      </c>
      <c r="B30" t="str">
        <f>'Données ext.'!F47</f>
        <v>FA EXP</v>
      </c>
      <c r="C30" s="5" t="str">
        <f>'Données ext.'!J47</f>
        <v>Ramzi Merzouga (SNCF RESEAU)</v>
      </c>
      <c r="D30" s="2" t="str">
        <f>'Données ext.'!L35</f>
        <v>PANDORE - DG Broker et autres configurations</v>
      </c>
    </row>
    <row r="31" spans="1:8" hidden="1" x14ac:dyDescent="0.25">
      <c r="A31" s="22">
        <f>INT('Données ext.'!I48)</f>
        <v>42765</v>
      </c>
      <c r="B31" t="str">
        <f>'Données ext.'!F48</f>
        <v>Qualifiée</v>
      </c>
      <c r="C31" s="5" t="str">
        <f>'Données ext.'!J48</f>
        <v>MAT-FRET-TRACTION</v>
      </c>
      <c r="D31" s="2" t="str">
        <f>'Données ext.'!L36</f>
        <v>Demande d'ajout de disque uemrbdp01</v>
      </c>
    </row>
    <row r="32" spans="1:8" hidden="1" x14ac:dyDescent="0.25">
      <c r="A32" s="22">
        <f>INT('Données ext.'!I49)</f>
        <v>42765</v>
      </c>
      <c r="B32" t="str">
        <f>'Données ext.'!F49</f>
        <v>Qualification</v>
      </c>
      <c r="C32" s="5" t="str">
        <f>'Données ext.'!J49</f>
        <v>TRANSVERSE</v>
      </c>
      <c r="D32" s="2" t="str">
        <f>'Données ext.'!L37</f>
        <v>OPENAM INTEG - uopejvi01/uopejvi02 - Purge des logs Jboss</v>
      </c>
    </row>
    <row r="33" spans="1:4" hidden="1" x14ac:dyDescent="0.25">
      <c r="A33" s="22">
        <f>INT('Données ext.'!I50)</f>
        <v>42765</v>
      </c>
      <c r="B33" t="str">
        <f>'Données ext.'!F50</f>
        <v>Qualification</v>
      </c>
      <c r="C33" s="5" t="str">
        <f>'Données ext.'!J50</f>
        <v>TRANSVERSE</v>
      </c>
      <c r="D33" s="2" t="str">
        <f>'Données ext.'!L38</f>
        <v>NER PROD : Redressement de pdf dans le répertoire de consultation des pièces jointes (ER)</v>
      </c>
    </row>
    <row r="34" spans="1:4" hidden="1" x14ac:dyDescent="0.25">
      <c r="A34" s="22">
        <f>INT('Données ext.'!I51)</f>
        <v>42765</v>
      </c>
      <c r="B34" t="str">
        <f>'Données ext.'!F51</f>
        <v>Qualifiée</v>
      </c>
      <c r="C34" s="5" t="str">
        <f>'Données ext.'!J51</f>
        <v>TRANSVERSE</v>
      </c>
      <c r="D34" s="2" t="str">
        <f>'Données ext.'!L39</f>
        <v>OCTOPUS PROD Arret relance du serveur S64LMWBIFEO</v>
      </c>
    </row>
    <row r="35" spans="1:4" hidden="1" x14ac:dyDescent="0.25">
      <c r="A35" s="22">
        <f>INT('Données ext.'!I52)</f>
        <v>42765</v>
      </c>
      <c r="B35" t="str">
        <f>'Données ext.'!F52</f>
        <v>Qualifiée</v>
      </c>
      <c r="C35" s="5" t="str">
        <f>'Données ext.'!J52</f>
        <v>RH-CO-WEB</v>
      </c>
      <c r="D35" s="2" t="str">
        <f>'Données ext.'!L40</f>
        <v>SAS - Modification - Utilisateur - CDS concerné :Production Train</v>
      </c>
    </row>
    <row r="36" spans="1:4" hidden="1" x14ac:dyDescent="0.25">
      <c r="A36" s="22">
        <f>INT('Données ext.'!I53)</f>
        <v>42765</v>
      </c>
      <c r="B36" t="str">
        <f>'Données ext.'!F53</f>
        <v>Qualifiée</v>
      </c>
      <c r="C36" s="5" t="str">
        <f>'Données ext.'!J53</f>
        <v>RH-CO-WEB</v>
      </c>
      <c r="D36" s="2" t="str">
        <f>'Données ext.'!L41</f>
        <v>AJOUT DNS réseau POLARIS - EXP-CDS SP MUTUALISE</v>
      </c>
    </row>
    <row r="37" spans="1:4" hidden="1" x14ac:dyDescent="0.25">
      <c r="A37" s="22">
        <f>INT('Données ext.'!I54)</f>
        <v>42765</v>
      </c>
      <c r="B37" t="str">
        <f>'Données ext.'!F54</f>
        <v>Qualifiée</v>
      </c>
      <c r="C37" s="5" t="str">
        <f>'Données ext.'!J54</f>
        <v>Aubry Cédric (TRANSVERSE)</v>
      </c>
      <c r="D37" s="2" t="str">
        <f>'Données ext.'!L42</f>
        <v>PPRD OSMOSE Rafraîchissement complet de la Staging OSMOSE</v>
      </c>
    </row>
    <row r="38" spans="1:4" hidden="1" x14ac:dyDescent="0.25">
      <c r="A38" s="22">
        <f>INT('Données ext.'!I55)</f>
        <v>42765</v>
      </c>
      <c r="B38" t="str">
        <f>'Données ext.'!F55</f>
        <v>Qualification</v>
      </c>
      <c r="C38" s="5" t="str">
        <f>'Données ext.'!J55</f>
        <v>François Tallet (TRANSVERSE)</v>
      </c>
      <c r="D38" s="2" t="str">
        <f>'Données ext.'!L43</f>
        <v>Suppression d'acces aux base de données Oracle</v>
      </c>
    </row>
    <row r="39" spans="1:4" hidden="1" x14ac:dyDescent="0.25">
      <c r="A39" s="22">
        <f>INT('Données ext.'!I56)</f>
        <v>42765</v>
      </c>
      <c r="B39" t="str">
        <f>'Données ext.'!F56</f>
        <v>Qualifiée</v>
      </c>
      <c r="C39" s="5" t="str">
        <f>'Données ext.'!J56</f>
        <v>Dumont Loic (RH-CO-WEB)</v>
      </c>
      <c r="D39" s="2" t="str">
        <f>'Données ext.'!L44</f>
        <v>GODEC {INT-17989} ISI-AIP DUMP de prod sur koala.moa4</v>
      </c>
    </row>
    <row r="40" spans="1:4" hidden="1" x14ac:dyDescent="0.25">
      <c r="A40" s="22">
        <f>INT('Données ext.'!I57)</f>
        <v>42765</v>
      </c>
      <c r="B40" t="str">
        <f>'Données ext.'!F57</f>
        <v>Qualifiée</v>
      </c>
      <c r="C40" s="5" t="str">
        <f>'Données ext.'!J57</f>
        <v>Malod Pierre Emmanuel (SNCF RESEAU)</v>
      </c>
      <c r="D40" s="2" t="str">
        <f>'Données ext.'!L45</f>
        <v>RALF PROD : Accès aux dossiers GALILEI</v>
      </c>
    </row>
    <row r="41" spans="1:4" hidden="1" x14ac:dyDescent="0.25">
      <c r="A41" s="22">
        <f>INT('Données ext.'!I58)</f>
        <v>42765</v>
      </c>
      <c r="B41" t="str">
        <f>'Données ext.'!F58</f>
        <v>Qualifiée</v>
      </c>
      <c r="C41" s="5" t="str">
        <f>'Données ext.'!J58</f>
        <v>RH-CO-WEB</v>
      </c>
      <c r="D41" s="2" t="str">
        <f>'Données ext.'!L46</f>
        <v>[LES HALLES]{FA#2340} [ulhabdd11] LOG ROTATE ORACLE]</v>
      </c>
    </row>
    <row r="42" spans="1:4" hidden="1" x14ac:dyDescent="0.25">
      <c r="A42" s="22">
        <f>INT('Données ext.'!I59)</f>
        <v>42765</v>
      </c>
      <c r="B42" t="str">
        <f>'Données ext.'!F59</f>
        <v>Qualification</v>
      </c>
      <c r="C42" s="5" t="str">
        <f>'Données ext.'!J59</f>
        <v>Prelewicz Jerome (ERP-BI)</v>
      </c>
      <c r="D42" s="2" t="str">
        <f>'Données ext.'!L47</f>
        <v>INFOCENTRE BREHAT{FA#1999} LOGROTATExivertbid69:Oracle:BIC/produits/admin/CR_ORACLE</v>
      </c>
    </row>
    <row r="43" spans="1:4" hidden="1" x14ac:dyDescent="0.25">
      <c r="A43" s="22">
        <f>INT('Données ext.'!I60)</f>
        <v>42765</v>
      </c>
      <c r="B43" t="str">
        <f>'Données ext.'!F60</f>
        <v>Qualifiée</v>
      </c>
      <c r="C43" s="5" t="str">
        <f>'Données ext.'!J60</f>
        <v>ERP-BI</v>
      </c>
      <c r="D43" s="2" t="str">
        <f>'Données ext.'!L48</f>
        <v>ORME Production - Demande de réactivation des remontées d’alarmes</v>
      </c>
    </row>
    <row r="44" spans="1:4" hidden="1" x14ac:dyDescent="0.25">
      <c r="A44" s="22">
        <f>INT('Données ext.'!I61)</f>
        <v>42765</v>
      </c>
      <c r="B44" t="str">
        <f>'Données ext.'!F61</f>
        <v>Qualification</v>
      </c>
      <c r="C44" s="5" t="str">
        <f>'Données ext.'!J61</f>
        <v>TRANSVERSE</v>
      </c>
      <c r="D44" s="2" t="str">
        <f>'Données ext.'!L49</f>
        <v>LIBRE SERVICE RH ajout d'espace disque</v>
      </c>
    </row>
    <row r="45" spans="1:4" hidden="1" x14ac:dyDescent="0.25">
      <c r="A45" s="22">
        <f>INT('Données ext.'!I62)</f>
        <v>42765</v>
      </c>
      <c r="B45" t="str">
        <f>'Données ext.'!F62</f>
        <v>Qualifiée</v>
      </c>
      <c r="C45" s="5" t="str">
        <f>'Données ext.'!J62</f>
        <v>Verbruggen Thomas (GESTION DES DEMANDES)</v>
      </c>
      <c r="D45" s="2" t="str">
        <f>'Données ext.'!L50</f>
        <v>DNS demande DNS Nationaux - Changement</v>
      </c>
    </row>
    <row r="46" spans="1:4" hidden="1" x14ac:dyDescent="0.25">
      <c r="A46" s="22">
        <f>INT('Données ext.'!I63)</f>
        <v>42765</v>
      </c>
      <c r="B46" t="str">
        <f>'Données ext.'!F63</f>
        <v>Qualification</v>
      </c>
      <c r="C46" s="5" t="str">
        <f>'Données ext.'!J63</f>
        <v>VOYAGEURS</v>
      </c>
      <c r="D46" s="2" t="str">
        <f>'Données ext.'!L51</f>
        <v>otrs-usi.sncf.fr Test de restauration de la base de données</v>
      </c>
    </row>
    <row r="47" spans="1:4" hidden="1" x14ac:dyDescent="0.25">
      <c r="A47" s="22">
        <f>INT('Données ext.'!I64)</f>
        <v>42765</v>
      </c>
      <c r="B47" t="str">
        <f>'Données ext.'!F64</f>
        <v>Qualification</v>
      </c>
      <c r="C47" s="5" t="str">
        <f>'Données ext.'!J64</f>
        <v>TRANSVERSE</v>
      </c>
    </row>
    <row r="48" spans="1:4" hidden="1" x14ac:dyDescent="0.25">
      <c r="A48" s="22">
        <f>INT('Données ext.'!I65)</f>
        <v>42765</v>
      </c>
      <c r="B48" t="str">
        <f>'Données ext.'!F65</f>
        <v>Qualification</v>
      </c>
      <c r="C48" s="5" t="str">
        <f>'Données ext.'!J65</f>
        <v>TRANSVERSE</v>
      </c>
      <c r="D48" s="2" t="str">
        <f>'Données ext.'!L53</f>
        <v>MAJ des users du groupement HELIOS</v>
      </c>
    </row>
    <row r="49" spans="1:4" hidden="1" x14ac:dyDescent="0.25">
      <c r="A49" s="22">
        <f>INT('Données ext.'!I66)</f>
        <v>42765</v>
      </c>
      <c r="B49" t="str">
        <f>'Données ext.'!F66</f>
        <v>Qualification</v>
      </c>
      <c r="C49" s="5" t="str">
        <f>'Données ext.'!J66</f>
        <v>TRANSVERSE</v>
      </c>
      <c r="D49" s="2" t="str">
        <f>'Données ext.'!L54</f>
        <v>GRIFFE : changement mode d'affichage DQTI60</v>
      </c>
    </row>
    <row r="50" spans="1:4" hidden="1" x14ac:dyDescent="0.25">
      <c r="A50" s="22">
        <f>INT('Données ext.'!I67)</f>
        <v>42765</v>
      </c>
      <c r="B50" t="str">
        <f>'Données ext.'!F67</f>
        <v>Qualification</v>
      </c>
      <c r="C50" s="5" t="str">
        <f>'Données ext.'!J67</f>
        <v>TRANSVERSE</v>
      </c>
      <c r="D50" s="2" t="str">
        <f>'Données ext.'!L55</f>
        <v>SAS - Creation - Utilisateur - CDS concerné : GESTION</v>
      </c>
    </row>
    <row r="51" spans="1:4" hidden="1" x14ac:dyDescent="0.25">
      <c r="A51" s="22">
        <f>INT('Données ext.'!I68)</f>
        <v>42765</v>
      </c>
      <c r="B51" t="str">
        <f>'Données ext.'!F68</f>
        <v>Qualification</v>
      </c>
      <c r="C51" s="5" t="str">
        <f>'Données ext.'!J68</f>
        <v>VOYAGEURS</v>
      </c>
      <c r="D51" s="2" t="str">
        <f>'Données ext.'!L56</f>
        <v>PLI-PLANIF - Relance cycle de planification PLI_Pc_OM_KITS</v>
      </c>
    </row>
    <row r="52" spans="1:4" hidden="1" x14ac:dyDescent="0.25">
      <c r="A52" s="22">
        <f>INT('Données ext.'!I69)</f>
        <v>42765</v>
      </c>
      <c r="B52" t="str">
        <f>'Données ext.'!F69</f>
        <v>Qualification</v>
      </c>
      <c r="C52" s="5" t="str">
        <f>'Données ext.'!J69</f>
        <v>TRANSVERSE</v>
      </c>
      <c r="D52" s="2" t="str">
        <f>'Données ext.'!L57</f>
        <v>GODEC {PT-6117} SPOT SPOT: décommissionnement de 21 VM sur les 2 clusters ex 2IL Ermont</v>
      </c>
    </row>
    <row r="53" spans="1:4" hidden="1" x14ac:dyDescent="0.25">
      <c r="A53" s="22">
        <f>INT('Données ext.'!I70)</f>
        <v>42765</v>
      </c>
      <c r="B53" t="str">
        <f>'Données ext.'!F70</f>
        <v>Réalisée</v>
      </c>
      <c r="C53" s="5" t="str">
        <f>'Données ext.'!J70</f>
        <v>TRANSVERSE</v>
      </c>
      <c r="D53" s="2" t="str">
        <f>'Données ext.'!L58</f>
        <v>passage de script d'extraction de données sur l'environnement de production</v>
      </c>
    </row>
    <row r="54" spans="1:4" hidden="1" x14ac:dyDescent="0.25">
      <c r="A54" s="22">
        <f>INT('Données ext.'!I71)</f>
        <v>42765</v>
      </c>
      <c r="B54" t="str">
        <f>'Données ext.'!F71</f>
        <v>Qualification</v>
      </c>
      <c r="C54" s="5" t="str">
        <f>'Données ext.'!J71</f>
        <v>TRANSVERSE</v>
      </c>
      <c r="D54" s="2" t="str">
        <f>'Données ext.'!L59</f>
        <v>KTP alertes STD_ALL_CPU_CRIT entre 3h et 3h40</v>
      </c>
    </row>
    <row r="55" spans="1:4" hidden="1" x14ac:dyDescent="0.25">
      <c r="A55" s="22">
        <f>INT('Données ext.'!I72)</f>
        <v>42765</v>
      </c>
      <c r="B55" t="str">
        <f>'Données ext.'!F72</f>
        <v>Qualification</v>
      </c>
      <c r="C55" s="5" t="str">
        <f>'Données ext.'!J72</f>
        <v>GESTION DES FLUX</v>
      </c>
      <c r="D55" s="2" t="str">
        <f>'Données ext.'!L60</f>
        <v>Support POF Environnement RLTC1 toujours inexploitable</v>
      </c>
    </row>
    <row r="56" spans="1:4" hidden="1" x14ac:dyDescent="0.25">
      <c r="A56" s="22">
        <f>INT('Données ext.'!I73)</f>
        <v>42765</v>
      </c>
      <c r="B56" t="str">
        <f>'Données ext.'!F73</f>
        <v>Qualification</v>
      </c>
      <c r="C56" s="5" t="str">
        <f>'Données ext.'!J73</f>
        <v>ERP-BI</v>
      </c>
      <c r="D56" s="2" t="str">
        <f>'Données ext.'!L61</f>
        <v>DOP R0 UALCBDR01Ajouts LUNS suite INC000001001697</v>
      </c>
    </row>
    <row r="57" spans="1:4" hidden="1" x14ac:dyDescent="0.25">
      <c r="A57" s="22">
        <f>INT('Données ext.'!I74)</f>
        <v>42765</v>
      </c>
      <c r="B57" t="str">
        <f>'Données ext.'!F74</f>
        <v>Qualifiée</v>
      </c>
      <c r="C57" s="5" t="str">
        <f>'Données ext.'!J74</f>
        <v>VOYAGEURS</v>
      </c>
      <c r="D57" s="2" t="str">
        <f>'Données ext.'!L62</f>
        <v>CYPRES - Octroi de droits sur répertoire</v>
      </c>
    </row>
    <row r="58" spans="1:4" hidden="1" x14ac:dyDescent="0.25">
      <c r="A58" s="22">
        <f>INT('Données ext.'!I75)</f>
        <v>42765</v>
      </c>
      <c r="B58" t="str">
        <f>'Données ext.'!F75</f>
        <v>FA EXP</v>
      </c>
      <c r="C58" s="5" t="str">
        <f>'Données ext.'!J75</f>
        <v>Ramzi Merzouga (SNCF RESEAU)</v>
      </c>
    </row>
    <row r="59" spans="1:4" hidden="1" x14ac:dyDescent="0.25">
      <c r="A59" s="22">
        <f>INT('Données ext.'!I76)</f>
        <v>42765</v>
      </c>
      <c r="B59" t="str">
        <f>'Données ext.'!F76</f>
        <v>FA EXP</v>
      </c>
      <c r="C59" s="5" t="str">
        <f>'Données ext.'!J76</f>
        <v>Patrice Martin (MAT-FRET-TRACTION)</v>
      </c>
    </row>
    <row r="60" spans="1:4" hidden="1" x14ac:dyDescent="0.25">
      <c r="A60" s="22">
        <f>INT('Données ext.'!I77)</f>
        <v>42765</v>
      </c>
      <c r="B60" t="str">
        <f>'Données ext.'!F77</f>
        <v>FA EXP</v>
      </c>
      <c r="C60" s="5" t="str">
        <f>'Données ext.'!J77</f>
        <v>Sebastien Bertholat (TRANSVERSE)</v>
      </c>
      <c r="D60" s="2" t="str">
        <f>'Données ext.'!L65</f>
        <v>IHM TELETRANSMISSION SIVE INTEGRATION - Augmentation et création FS</v>
      </c>
    </row>
    <row r="61" spans="1:4" x14ac:dyDescent="0.25">
      <c r="A61" s="22">
        <f>INT('Données ext.'!I78)</f>
        <v>42765</v>
      </c>
      <c r="B61" t="str">
        <f>'Données ext.'!F78</f>
        <v>FA EXP</v>
      </c>
      <c r="C61" s="5" t="str">
        <f>'Données ext.'!J78</f>
        <v>Ramzi Merzouga (SNCF RESEAU)</v>
      </c>
      <c r="D61" s="2" t="str">
        <f>'Données ext.'!L66</f>
        <v>IHM TELETRANSMISSION SIVE RECETTE - Augmentation et création FS</v>
      </c>
    </row>
    <row r="62" spans="1:4" x14ac:dyDescent="0.25">
      <c r="A62" s="22">
        <f>INT('Données ext.'!I79)</f>
        <v>42765</v>
      </c>
      <c r="B62" t="str">
        <f>'Données ext.'!F79</f>
        <v>FA EXP</v>
      </c>
      <c r="C62" s="5" t="str">
        <f>'Données ext.'!J79</f>
        <v>Patrice Martin (MAT-FRET-TRACTION)</v>
      </c>
    </row>
    <row r="63" spans="1:4" x14ac:dyDescent="0.25">
      <c r="A63" s="22">
        <f>INT('Données ext.'!I80)</f>
        <v>42765</v>
      </c>
      <c r="B63" t="str">
        <f>'Données ext.'!F80</f>
        <v>FA EXP</v>
      </c>
      <c r="C63" s="5" t="str">
        <f>'Données ext.'!J80</f>
        <v>MUTUALISE</v>
      </c>
      <c r="D63" s="2" t="str">
        <f>'Données ext.'!L68</f>
        <v>EASY GROUP REC démantèlement serveur</v>
      </c>
    </row>
    <row r="64" spans="1:4" x14ac:dyDescent="0.25">
      <c r="A64" s="22">
        <f>INT('Données ext.'!I81)</f>
        <v>42765</v>
      </c>
      <c r="B64" t="str">
        <f>'Données ext.'!F81</f>
        <v>FA EXP</v>
      </c>
      <c r="C64" s="5" t="str">
        <f>'Données ext.'!J81</f>
        <v>Ramzi Merzouga (SNCF RESEAU)</v>
      </c>
    </row>
    <row r="65" spans="1:4" hidden="1" x14ac:dyDescent="0.25">
      <c r="A65" s="22">
        <f>INT('Données ext.'!I82)</f>
        <v>42765</v>
      </c>
      <c r="B65" t="str">
        <f>'Données ext.'!F82</f>
        <v>FA EXP</v>
      </c>
      <c r="C65" s="5" t="str">
        <f>'Données ext.'!J82</f>
        <v>Sebastien Bertholat (TRANSVERSE)</v>
      </c>
    </row>
    <row r="66" spans="1:4" hidden="1" x14ac:dyDescent="0.25">
      <c r="A66" s="22">
        <f>INT('Données ext.'!I83)</f>
        <v>42765</v>
      </c>
      <c r="B66" t="str">
        <f>'Données ext.'!F83</f>
        <v>FA EXP</v>
      </c>
      <c r="C66" s="5" t="str">
        <f>'Données ext.'!J83</f>
        <v>Samuel Choury (MAT-FRET-TRACTION)</v>
      </c>
      <c r="D66" s="2" t="str">
        <f>'Données ext.'!L71</f>
        <v>Augmentation Disque SAN sur S64LMWBIHGB - EXP-CDS SP MUTUALISE</v>
      </c>
    </row>
    <row r="67" spans="1:4" hidden="1" x14ac:dyDescent="0.25">
      <c r="A67" s="22">
        <f>INT('Données ext.'!I84)</f>
        <v>42765</v>
      </c>
      <c r="B67" t="str">
        <f>'Données ext.'!F84</f>
        <v>FA EXP</v>
      </c>
      <c r="C67" s="5" t="str">
        <f>'Données ext.'!J84</f>
        <v>MAT-FRET-TRACTION</v>
      </c>
    </row>
    <row r="68" spans="1:4" hidden="1" x14ac:dyDescent="0.25">
      <c r="A68" s="22">
        <f>INT('Données ext.'!I85)</f>
        <v>42765</v>
      </c>
      <c r="B68" t="str">
        <f>'Données ext.'!F85</f>
        <v>FA EXP</v>
      </c>
      <c r="C68" s="5" t="str">
        <f>'Données ext.'!J85</f>
        <v>Sebastien Bertholat (TRANSVERSE)</v>
      </c>
    </row>
    <row r="69" spans="1:4" hidden="1" x14ac:dyDescent="0.25">
      <c r="A69" s="22">
        <f>INT('Données ext.'!I86)</f>
        <v>42765</v>
      </c>
      <c r="B69" t="str">
        <f>'Données ext.'!F86</f>
        <v>FA EXP</v>
      </c>
      <c r="C69" s="5" t="str">
        <f>'Données ext.'!J86</f>
        <v>Benoit Oudart (MAT-FRET-TRACTION)</v>
      </c>
    </row>
    <row r="70" spans="1:4" hidden="1" x14ac:dyDescent="0.25">
      <c r="A70" s="22">
        <f>INT('Données ext.'!I87)</f>
        <v>42765</v>
      </c>
      <c r="B70" t="str">
        <f>'Données ext.'!F87</f>
        <v>FA EXP</v>
      </c>
      <c r="C70" s="5" t="str">
        <f>'Données ext.'!J87</f>
        <v>Sebastien Bertholat (TRANSVERSE)</v>
      </c>
      <c r="D70" s="2" t="str">
        <f>'Données ext.'!L75</f>
        <v>INFOCENTRE PANDA{FA#2071} mettre à jour les paramètres du diskgroup</v>
      </c>
    </row>
    <row r="71" spans="1:4" hidden="1" x14ac:dyDescent="0.25">
      <c r="A71" s="22">
        <f>INT('Données ext.'!I88)</f>
        <v>42765</v>
      </c>
      <c r="B71" t="str">
        <f>'Données ext.'!F88</f>
        <v>FA EXP</v>
      </c>
      <c r="C71" s="5" t="str">
        <f>'Données ext.'!J88</f>
        <v>Yassine Jabrane (RH-CO-WEB)</v>
      </c>
    </row>
    <row r="72" spans="1:4" hidden="1" x14ac:dyDescent="0.25">
      <c r="A72" s="22">
        <f>INT('Données ext.'!I89)</f>
        <v>42765</v>
      </c>
      <c r="B72" t="str">
        <f>'Données ext.'!F89</f>
        <v>FA EXP</v>
      </c>
      <c r="C72" s="5" t="str">
        <f>'Données ext.'!J89</f>
        <v>Patrick Chavas (SNCF RESEAU)</v>
      </c>
      <c r="D72" s="2" t="str">
        <f>'Données ext.'!L77</f>
        <v>INFOCENTRE RNAS{FA#1994} Suite des actions</v>
      </c>
    </row>
    <row r="73" spans="1:4" hidden="1" x14ac:dyDescent="0.25">
      <c r="A73" s="22">
        <f>INT('Données ext.'!I90)</f>
        <v>42765</v>
      </c>
      <c r="B73" t="str">
        <f>'Données ext.'!F90</f>
        <v>FA EXP</v>
      </c>
      <c r="C73" s="5" t="str">
        <f>'Données ext.'!J90</f>
        <v>Sebastien Bertholat (TRANSVERSE)</v>
      </c>
    </row>
    <row r="74" spans="1:4" hidden="1" x14ac:dyDescent="0.25">
      <c r="A74" s="22">
        <f>INT('Données ext.'!I91)</f>
        <v>42765</v>
      </c>
      <c r="B74" t="str">
        <f>'Données ext.'!F91</f>
        <v>FA EXP</v>
      </c>
      <c r="C74" s="5" t="str">
        <f>'Données ext.'!J91</f>
        <v>Patrick Chavas (SNCF RESEAU)</v>
      </c>
      <c r="D74" s="2" t="str">
        <f>'Données ext.'!L79</f>
        <v>NRP{FA#1975} NRP - Alarmes Tivoli faux positifs</v>
      </c>
    </row>
    <row r="75" spans="1:4" hidden="1" x14ac:dyDescent="0.25">
      <c r="A75" s="22">
        <f>INT('Données ext.'!I92)</f>
        <v>42766</v>
      </c>
      <c r="B75" t="str">
        <f>'Données ext.'!F92</f>
        <v>Qualification</v>
      </c>
      <c r="C75" s="5" t="str">
        <f>'Données ext.'!J92</f>
        <v>TRANSVERSE</v>
      </c>
    </row>
    <row r="76" spans="1:4" hidden="1" x14ac:dyDescent="0.25">
      <c r="A76" s="22">
        <f>INT('Données ext.'!I93)</f>
        <v>42766</v>
      </c>
      <c r="B76" t="str">
        <f>'Données ext.'!F93</f>
        <v>Qualification</v>
      </c>
      <c r="C76" s="5" t="str">
        <f>'Données ext.'!J93</f>
        <v>TRANSVERSE</v>
      </c>
      <c r="D76" s="2" t="str">
        <f>'Données ext.'!L81</f>
        <v>ISI AIP-SYS{FA#2058} LOGROTATE : /produits/admin/CR_ORACLE</v>
      </c>
    </row>
    <row r="77" spans="1:4" hidden="1" x14ac:dyDescent="0.25">
      <c r="A77" s="22">
        <f>INT('Données ext.'!I94)</f>
        <v>42766</v>
      </c>
      <c r="B77" t="str">
        <f>'Données ext.'!F94</f>
        <v>Qualification</v>
      </c>
      <c r="C77" s="5" t="str">
        <f>'Données ext.'!J94</f>
        <v>TRANSVERSE</v>
      </c>
      <c r="D77" s="2" t="str">
        <f>'Données ext.'!L82</f>
        <v>OPENAM{FA#2354} OPENAM - uopejvp02 OPE_NPS_OPE_DISK_Jbo_server_C1</v>
      </c>
    </row>
    <row r="78" spans="1:4" hidden="1" x14ac:dyDescent="0.25">
      <c r="A78" s="22">
        <f>INT('Données ext.'!I95)</f>
        <v>42766</v>
      </c>
      <c r="B78" t="str">
        <f>'Données ext.'!F95</f>
        <v>Qualification</v>
      </c>
      <c r="C78" s="5" t="str">
        <f>'Données ext.'!J95</f>
        <v>VOYAGEURS</v>
      </c>
    </row>
    <row r="79" spans="1:4" x14ac:dyDescent="0.25">
      <c r="A79" s="22">
        <f>INT('Données ext.'!I96)</f>
        <v>42766</v>
      </c>
      <c r="B79" t="str">
        <f>'Données ext.'!F96</f>
        <v>Qualification</v>
      </c>
      <c r="C79" s="5" t="str">
        <f>'Données ext.'!J96</f>
        <v>VOYAGEURS</v>
      </c>
    </row>
    <row r="80" spans="1:4" hidden="1" x14ac:dyDescent="0.25">
      <c r="A80" s="22">
        <f>INT('Données ext.'!I97)</f>
        <v>42766</v>
      </c>
      <c r="B80" t="str">
        <f>'Données ext.'!F97</f>
        <v>Close</v>
      </c>
      <c r="C80" s="5" t="str">
        <f>'Données ext.'!J97</f>
        <v>Traens Emeline (ERP-BI)</v>
      </c>
      <c r="D80" s="2" t="str">
        <f>'Données ext.'!L85</f>
        <v>REFONTE INTRANET SNCF{FA#2180} REFONTE INTRANET SNCF - x64lmwbijy8 - Base de donné HS</v>
      </c>
    </row>
    <row r="81" spans="1:4" hidden="1" x14ac:dyDescent="0.25">
      <c r="A81" s="22">
        <f>INT('Données ext.'!I98)</f>
        <v>42766</v>
      </c>
      <c r="B81" t="str">
        <f>'Données ext.'!F98</f>
        <v>Qualifiée</v>
      </c>
      <c r="C81" s="5" t="str">
        <f>'Données ext.'!J98</f>
        <v>RH-CO-WEB</v>
      </c>
      <c r="D81" s="2" t="str">
        <f>'Données ext.'!L86</f>
        <v>PSCS{FA#349} PSCS rotation de logs oracle sous /moteurs</v>
      </c>
    </row>
    <row r="82" spans="1:4" hidden="1" x14ac:dyDescent="0.25">
      <c r="A82" s="22">
        <f>INT('Données ext.'!I99)</f>
        <v>42766</v>
      </c>
      <c r="B82" t="str">
        <f>'Données ext.'!F99</f>
        <v>Qualification</v>
      </c>
      <c r="C82" s="5" t="str">
        <f>'Données ext.'!J99</f>
        <v>TRANSVERSE</v>
      </c>
      <c r="D82" s="2" t="str">
        <f>'Données ext.'!L87</f>
        <v>REFONTE INTRANET SNCF{FA#2371} Mise en place backup générique</v>
      </c>
    </row>
    <row r="83" spans="1:4" hidden="1" x14ac:dyDescent="0.25">
      <c r="A83" s="22">
        <f>INT('Données ext.'!I100)</f>
        <v>42766</v>
      </c>
      <c r="B83" t="str">
        <f>'Données ext.'!F100</f>
        <v>Qualification</v>
      </c>
      <c r="C83" s="5" t="str">
        <f>'Données ext.'!J100</f>
        <v>VOYAGEURS</v>
      </c>
      <c r="D83" s="2" t="str">
        <f>'Données ext.'!L88</f>
        <v>MDM SIRH{FA#1830} Modification environnement utilisateur oracle</v>
      </c>
    </row>
    <row r="84" spans="1:4" hidden="1" x14ac:dyDescent="0.25">
      <c r="A84" s="22">
        <f>INT('Données ext.'!I101)</f>
        <v>42766</v>
      </c>
      <c r="B84" t="str">
        <f>'Données ext.'!F101</f>
        <v>Qualification</v>
      </c>
      <c r="C84" s="5" t="str">
        <f>'Données ext.'!J101</f>
        <v>VOYAGEURS</v>
      </c>
      <c r="D84" s="2" t="str">
        <f>'Données ext.'!L89</f>
        <v>ISI AIP-SYS{FA#2025} LOG ROTATE Mise en place d'une purge des logs (logretate)</v>
      </c>
    </row>
    <row r="85" spans="1:4" hidden="1" x14ac:dyDescent="0.25">
      <c r="A85" s="22">
        <f>INT('Données ext.'!I102)</f>
        <v>42766</v>
      </c>
      <c r="B85" t="str">
        <f>'Données ext.'!F102</f>
        <v>Qualification</v>
      </c>
      <c r="C85" s="5" t="str">
        <f>'Données ext.'!J102</f>
        <v>TRANSVERSE</v>
      </c>
      <c r="D85" s="2" t="str">
        <f>'Données ext.'!L90</f>
        <v>REFONTE INTRANET SNCF{FA#2196} REFONTE INTRANET SNCF - sitlmwbig1o - rétention backup</v>
      </c>
    </row>
    <row r="86" spans="1:4" hidden="1" x14ac:dyDescent="0.25">
      <c r="A86" s="22">
        <f>INT('Données ext.'!I103)</f>
        <v>42766</v>
      </c>
      <c r="B86" t="str">
        <f>'Données ext.'!F103</f>
        <v>Qualifiée</v>
      </c>
      <c r="C86" s="5" t="str">
        <f>'Données ext.'!J103</f>
        <v>VOYAGEURS</v>
      </c>
      <c r="D86" s="2" t="str">
        <f>'Données ext.'!L91</f>
        <v>SPOT{FA#2549} Problème init.ora sur SPOTIMP (hors prod)</v>
      </c>
    </row>
    <row r="87" spans="1:4" hidden="1" x14ac:dyDescent="0.25">
      <c r="A87" s="22">
        <f>INT('Données ext.'!I104)</f>
        <v>42766</v>
      </c>
      <c r="B87" t="str">
        <f>'Données ext.'!F104</f>
        <v>Qualification</v>
      </c>
      <c r="C87" s="5" t="str">
        <f>'Données ext.'!J104</f>
        <v>MAT-FRET-TRACTION</v>
      </c>
      <c r="D87" s="2" t="str">
        <f>'Données ext.'!L92</f>
        <v>DNS demandeDNS Nationaux – Changement Modification DNS SOCA</v>
      </c>
    </row>
    <row r="88" spans="1:4" hidden="1" x14ac:dyDescent="0.25">
      <c r="A88" s="22">
        <f>INT('Données ext.'!I105)</f>
        <v>42766</v>
      </c>
      <c r="B88" t="str">
        <f>'Données ext.'!F105</f>
        <v>Qualification</v>
      </c>
      <c r="C88" s="5" t="str">
        <f>'Données ext.'!J105</f>
        <v>VOYAGEURS</v>
      </c>
    </row>
    <row r="89" spans="1:4" hidden="1" x14ac:dyDescent="0.25">
      <c r="A89" s="22">
        <f>INT('Données ext.'!I106)</f>
        <v>42766</v>
      </c>
      <c r="B89" t="str">
        <f>'Données ext.'!F106</f>
        <v>Qualifiée</v>
      </c>
      <c r="C89" s="5" t="str">
        <f>'Données ext.'!J106</f>
        <v>VOYAGEURS</v>
      </c>
      <c r="D89" s="2" t="str">
        <f>'Données ext.'!L94</f>
        <v>AD COMMUN\DSITX_DIGITAL_REGIONS_Integrateurs_GG Ajout compte ADM PAPO01841_ADM</v>
      </c>
    </row>
    <row r="90" spans="1:4" hidden="1" x14ac:dyDescent="0.25">
      <c r="A90" s="22">
        <f>INT('Données ext.'!I107)</f>
        <v>42766</v>
      </c>
      <c r="B90" t="str">
        <f>'Données ext.'!F107</f>
        <v>Qualifiée</v>
      </c>
      <c r="C90" s="5" t="str">
        <f>'Données ext.'!J107</f>
        <v>MAT-FRET-TRACTION</v>
      </c>
      <c r="D90" s="2" t="str">
        <f>'Données ext.'!L95</f>
        <v>création nouveaux comptes accès Bastions Unix - EXP-CDS SP MUTUALISE</v>
      </c>
    </row>
    <row r="91" spans="1:4" hidden="1" x14ac:dyDescent="0.25">
      <c r="A91" s="22">
        <f>INT('Données ext.'!I108)</f>
        <v>42766</v>
      </c>
      <c r="B91" t="str">
        <f>'Données ext.'!F108</f>
        <v>Qualification</v>
      </c>
      <c r="C91" s="5" t="str">
        <f>'Données ext.'!J108</f>
        <v>TRANSVERSE</v>
      </c>
      <c r="D91" s="2" t="str">
        <f>'Données ext.'!L96</f>
        <v>CARTO TN PROD Modifications de répertoires</v>
      </c>
    </row>
    <row r="92" spans="1:4" hidden="1" x14ac:dyDescent="0.25">
      <c r="A92" s="22">
        <f>INT('Données ext.'!I109)</f>
        <v>42766</v>
      </c>
      <c r="B92" t="str">
        <f>'Données ext.'!F109</f>
        <v>Qualification</v>
      </c>
      <c r="C92" s="5" t="str">
        <f>'Données ext.'!J109</f>
        <v>François Tallet (TRANSVERSE)</v>
      </c>
      <c r="D92" s="2" t="str">
        <f>'Données ext.'!L97</f>
        <v>Demande d'exécution du traitement S1_PCINTE504 Demie Interface PIRGE NG</v>
      </c>
    </row>
    <row r="93" spans="1:4" x14ac:dyDescent="0.25">
      <c r="A93" s="22">
        <f>INT('Données ext.'!I110)</f>
        <v>42766</v>
      </c>
      <c r="B93" t="str">
        <f>'Données ext.'!F110</f>
        <v>Qualification</v>
      </c>
      <c r="C93" s="5" t="str">
        <f>'Données ext.'!J110</f>
        <v>TRANSVERSE</v>
      </c>
      <c r="D93" s="2" t="str">
        <f>'Données ext.'!L98</f>
        <v>IM PROD récupération des logs applicatifs de production du 26/01</v>
      </c>
    </row>
    <row r="94" spans="1:4" hidden="1" x14ac:dyDescent="0.25">
      <c r="A94" s="22">
        <f>INT('Données ext.'!I111)</f>
        <v>42766</v>
      </c>
      <c r="B94" t="str">
        <f>'Données ext.'!F111</f>
        <v>Qualification</v>
      </c>
      <c r="C94" s="5" t="str">
        <f>'Données ext.'!J111</f>
        <v>RH-CO-WEB</v>
      </c>
      <c r="D94" s="2" t="str">
        <f>'Données ext.'!L99</f>
        <v>Demande d'ajout de disque u000bdp08</v>
      </c>
    </row>
    <row r="95" spans="1:4" hidden="1" x14ac:dyDescent="0.25">
      <c r="A95" s="22">
        <f>INT('Données ext.'!I112)</f>
        <v>42766</v>
      </c>
      <c r="B95" t="str">
        <f>'Données ext.'!F112</f>
        <v>Qualification</v>
      </c>
      <c r="C95" s="5" t="str">
        <f>'Données ext.'!J112</f>
        <v>TRANSVERSE</v>
      </c>
    </row>
    <row r="96" spans="1:4" hidden="1" x14ac:dyDescent="0.25">
      <c r="A96" s="22">
        <f>INT('Données ext.'!I113)</f>
        <v>42766</v>
      </c>
      <c r="B96" t="str">
        <f>'Données ext.'!F113</f>
        <v>Qualification</v>
      </c>
      <c r="C96" s="5" t="str">
        <f>'Données ext.'!J113</f>
        <v>TRANSVERSE</v>
      </c>
      <c r="D96" s="2" t="str">
        <f>'Données ext.'!L101</f>
        <v>CARTO TN PREPROD Modifications de répertoires</v>
      </c>
    </row>
    <row r="97" spans="1:4" hidden="1" x14ac:dyDescent="0.25">
      <c r="A97" s="22">
        <f>INT('Données ext.'!I114)</f>
        <v>42766</v>
      </c>
      <c r="B97" t="str">
        <f>'Données ext.'!F114</f>
        <v>Qualification</v>
      </c>
      <c r="C97" s="5" t="str">
        <f>'Données ext.'!J114</f>
        <v>TRANSVERSE</v>
      </c>
      <c r="D97" s="2" t="str">
        <f>'Données ext.'!L102</f>
        <v>NAVI - Demande d'accès Internet Serveur pour SEIGNOBOSC Guillaume 7911073T</v>
      </c>
    </row>
    <row r="98" spans="1:4" hidden="1" x14ac:dyDescent="0.25">
      <c r="A98" s="22">
        <f>INT('Données ext.'!I115)</f>
        <v>42766</v>
      </c>
      <c r="B98" t="str">
        <f>'Données ext.'!F115</f>
        <v>Qualifiée</v>
      </c>
      <c r="C98" s="5" t="str">
        <f>'Données ext.'!J115</f>
        <v>MAT-FRET-TRACTION</v>
      </c>
      <c r="D98" s="2" t="str">
        <f>'Données ext.'!L103</f>
        <v>PMT qualif modificcation de BOOT_USER</v>
      </c>
    </row>
    <row r="99" spans="1:4" hidden="1" x14ac:dyDescent="0.25">
      <c r="A99" s="22">
        <f>INT('Données ext.'!I116)</f>
        <v>42766</v>
      </c>
      <c r="B99" t="str">
        <f>'Données ext.'!F116</f>
        <v>Qualification</v>
      </c>
      <c r="C99" s="5" t="str">
        <f>'Données ext.'!J116</f>
        <v>TRANSVERSE</v>
      </c>
      <c r="D99" s="2" t="str">
        <f>'Données ext.'!L104</f>
        <v>Vérification des consignes du serveur X64LMWBIN0Y</v>
      </c>
    </row>
    <row r="100" spans="1:4" hidden="1" x14ac:dyDescent="0.25">
      <c r="A100" s="22">
        <f>INT('Données ext.'!I117)</f>
        <v>42766</v>
      </c>
      <c r="B100" t="str">
        <f>'Données ext.'!F117</f>
        <v>Réalisée</v>
      </c>
      <c r="C100" s="5" t="str">
        <f>'Données ext.'!J117</f>
        <v>Sanel Alkadic (ESP)</v>
      </c>
      <c r="D100" s="2" t="str">
        <f>'Données ext.'!L105</f>
        <v>THALES R7Modification CFT</v>
      </c>
    </row>
    <row r="101" spans="1:4" hidden="1" x14ac:dyDescent="0.25">
      <c r="A101" s="22">
        <f>INT('Données ext.'!I118)</f>
        <v>42766</v>
      </c>
      <c r="B101" t="str">
        <f>'Données ext.'!F118</f>
        <v>Qualifiée</v>
      </c>
      <c r="C101" s="5" t="str">
        <f>'Données ext.'!J118</f>
        <v>VOYAGEURS</v>
      </c>
      <c r="D101" s="2" t="str">
        <f>'Données ext.'!L106</f>
        <v>MZ - PRODUCTION - Activation_TLS_1.1_NUC -POC-INTEGRATION VOYAGES-DISTRIBUTION</v>
      </c>
    </row>
    <row r="102" spans="1:4" hidden="1" x14ac:dyDescent="0.25">
      <c r="A102" s="22">
        <f>INT('Données ext.'!I119)</f>
        <v>42766</v>
      </c>
      <c r="B102" t="str">
        <f>'Données ext.'!F119</f>
        <v>Qualification</v>
      </c>
      <c r="C102" s="5" t="str">
        <f>'Données ext.'!J119</f>
        <v>TRANSVERSE</v>
      </c>
    </row>
    <row r="103" spans="1:4" hidden="1" x14ac:dyDescent="0.25">
      <c r="A103" s="22">
        <f>INT('Données ext.'!I120)</f>
        <v>42766</v>
      </c>
      <c r="B103" t="str">
        <f>'Données ext.'!F120</f>
        <v>Qualification</v>
      </c>
      <c r="C103" s="5" t="str">
        <f>'Données ext.'!J120</f>
        <v>TRANSVERSE</v>
      </c>
      <c r="D103" s="2" t="str">
        <f>'Données ext.'!L108</f>
        <v>ON TIME QUALIFICATION cle public de rundeck</v>
      </c>
    </row>
    <row r="104" spans="1:4" hidden="1" x14ac:dyDescent="0.25">
      <c r="A104" s="22">
        <f>INT('Données ext.'!I121)</f>
        <v>42766</v>
      </c>
      <c r="B104" t="str">
        <f>'Données ext.'!F121</f>
        <v>Qualification</v>
      </c>
      <c r="C104" s="5" t="str">
        <f>'Données ext.'!J121</f>
        <v>VOYAGEURS</v>
      </c>
      <c r="D104" s="2" t="str">
        <f>'Données ext.'!L109</f>
        <v>NAVILOG Demande de migration de VM - EXP-CDS SP MUTUALISE</v>
      </c>
    </row>
    <row r="105" spans="1:4" hidden="1" x14ac:dyDescent="0.25">
      <c r="A105" s="22">
        <f>INT('Données ext.'!I122)</f>
        <v>42766</v>
      </c>
      <c r="B105" t="str">
        <f>'Données ext.'!F122</f>
        <v>Qualifiée</v>
      </c>
      <c r="C105" s="5" t="str">
        <f>'Données ext.'!J122</f>
        <v>Sanel Alkadic (ESP)</v>
      </c>
    </row>
    <row r="106" spans="1:4" hidden="1" x14ac:dyDescent="0.25">
      <c r="A106" s="22">
        <f>INT('Données ext.'!I123)</f>
        <v>42766</v>
      </c>
      <c r="B106" t="str">
        <f>'Données ext.'!F123</f>
        <v>Qualifiée</v>
      </c>
      <c r="C106" s="5" t="str">
        <f>'Données ext.'!J123</f>
        <v>VOYAGEURS</v>
      </c>
      <c r="D106" s="2" t="str">
        <f>'Données ext.'!L111</f>
        <v>IDAS SID V2 Modification script</v>
      </c>
    </row>
    <row r="107" spans="1:4" hidden="1" x14ac:dyDescent="0.25">
      <c r="A107" s="22">
        <f>INT('Données ext.'!I124)</f>
        <v>42766</v>
      </c>
      <c r="B107" t="str">
        <f>'Données ext.'!F124</f>
        <v>Qualifiée</v>
      </c>
      <c r="C107" s="5" t="str">
        <f>'Données ext.'!J124</f>
        <v>VOYAGEURS</v>
      </c>
      <c r="D107" s="2" t="str">
        <f>'Données ext.'!L112</f>
        <v>ADMA/ADM2 Création compte ADMA et ADM2 pour SPID TECH</v>
      </c>
    </row>
    <row r="108" spans="1:4" hidden="1" x14ac:dyDescent="0.25">
      <c r="A108" s="22">
        <f>INT('Données ext.'!I125)</f>
        <v>42766</v>
      </c>
      <c r="B108" t="str">
        <f>'Données ext.'!F125</f>
        <v>Réalisée</v>
      </c>
      <c r="C108" s="5" t="str">
        <f>'Données ext.'!J125</f>
        <v>VOYAGEURS</v>
      </c>
      <c r="D108" s="2" t="str">
        <f>'Données ext.'!L113</f>
        <v>Baie MUT N2 a soulager</v>
      </c>
    </row>
    <row r="109" spans="1:4" hidden="1" x14ac:dyDescent="0.25">
      <c r="A109" s="22">
        <f>INT('Données ext.'!I126)</f>
        <v>42766</v>
      </c>
      <c r="B109" t="str">
        <f>'Données ext.'!F126</f>
        <v>Réalisée</v>
      </c>
      <c r="C109" s="5" t="str">
        <f>'Données ext.'!J126</f>
        <v>Damien Gourjux (VOYAGEURS)</v>
      </c>
    </row>
    <row r="110" spans="1:4" hidden="1" x14ac:dyDescent="0.25">
      <c r="A110" s="22">
        <f>INT('Données ext.'!I127)</f>
        <v>42766</v>
      </c>
      <c r="B110" t="str">
        <f>'Données ext.'!F127</f>
        <v>Qualification</v>
      </c>
      <c r="C110" s="5" t="str">
        <f>'Données ext.'!J127</f>
        <v>VOYAGEURS</v>
      </c>
      <c r="D110" s="2" t="str">
        <f>'Données ext.'!L115</f>
        <v>GEOMAPS Prise en compte nouvelle consignes</v>
      </c>
    </row>
    <row r="111" spans="1:4" hidden="1" x14ac:dyDescent="0.25">
      <c r="A111" s="22">
        <f>INT('Données ext.'!I128)</f>
        <v>42766</v>
      </c>
      <c r="B111" t="str">
        <f>'Données ext.'!F128</f>
        <v>Close</v>
      </c>
      <c r="C111" s="5" t="str">
        <f>'Données ext.'!J128</f>
        <v>Prelewicz Jerome (ERP-BI)</v>
      </c>
    </row>
    <row r="112" spans="1:4" hidden="1" x14ac:dyDescent="0.25">
      <c r="A112" s="22">
        <f>INT('Données ext.'!I129)</f>
        <v>42766</v>
      </c>
      <c r="B112" t="str">
        <f>'Données ext.'!F129</f>
        <v>Qualification</v>
      </c>
      <c r="C112" s="5" t="str">
        <f>'Données ext.'!J129</f>
        <v>VOYAGEURS</v>
      </c>
      <c r="D112" s="2" t="str">
        <f>'Données ext.'!L117</f>
        <v>modification nom afficahge - EXP-CDS SP MUTUALISE</v>
      </c>
    </row>
    <row r="113" spans="1:4" hidden="1" x14ac:dyDescent="0.25">
      <c r="A113" s="22">
        <f>INT('Données ext.'!I130)</f>
        <v>42766</v>
      </c>
      <c r="B113" t="str">
        <f>'Données ext.'!F130</f>
        <v>Qualifiée</v>
      </c>
      <c r="C113" s="5" t="str">
        <f>'Données ext.'!J130</f>
        <v>RH-CO-WEB</v>
      </c>
      <c r="D113" s="2" t="str">
        <f>'Données ext.'!L118</f>
        <v>SGV:INT demande de passage script BDD -POC-INTEGRATION VOYAGES-TRANSPORTEUR</v>
      </c>
    </row>
    <row r="114" spans="1:4" hidden="1" x14ac:dyDescent="0.25">
      <c r="A114" s="22">
        <f>INT('Données ext.'!I131)</f>
        <v>42766</v>
      </c>
      <c r="B114" t="str">
        <f>'Données ext.'!F131</f>
        <v>Réalisée</v>
      </c>
      <c r="C114" s="5" t="str">
        <f>'Données ext.'!J131</f>
        <v>Sanel Alkadic (ESP)</v>
      </c>
      <c r="D114" s="2" t="str">
        <f>'Données ext.'!L119</f>
        <v>l’accès au répertoire DSL dans : \\se3lmwbid8d.commun.ad.sncf.fr\DSL aux utilisateurs suivants :</v>
      </c>
    </row>
    <row r="115" spans="1:4" hidden="1" x14ac:dyDescent="0.25">
      <c r="A115" s="22">
        <f>INT('Données ext.'!I132)</f>
        <v>42766</v>
      </c>
      <c r="B115" t="str">
        <f>'Données ext.'!F132</f>
        <v>Close</v>
      </c>
      <c r="C115" s="5" t="str">
        <f>'Données ext.'!J132</f>
        <v>Julien Jean (TRANSVERSE)</v>
      </c>
      <c r="D115" s="2" t="str">
        <f>'Données ext.'!L120</f>
        <v>GOP R2 UALCBDR02 BOUP002 ORA-01653: impossible d'étendre la table UP01_V10.TP01_MESSAGES</v>
      </c>
    </row>
    <row r="116" spans="1:4" hidden="1" x14ac:dyDescent="0.25">
      <c r="A116" s="22">
        <f>INT('Données ext.'!I133)</f>
        <v>42766</v>
      </c>
      <c r="B116" t="str">
        <f>'Données ext.'!F133</f>
        <v>Réalisée</v>
      </c>
      <c r="C116" s="5" t="str">
        <f>'Données ext.'!J133</f>
        <v>Sanel Alkadic (ESP)</v>
      </c>
      <c r="D116" s="2" t="str">
        <f>'Données ext.'!L121</f>
        <v>EMR PRODuemrbdp01/bpe3001</v>
      </c>
    </row>
    <row r="117" spans="1:4" hidden="1" x14ac:dyDescent="0.25">
      <c r="A117" s="22">
        <f>INT('Données ext.'!I134)</f>
        <v>42766</v>
      </c>
      <c r="B117" t="str">
        <f>'Données ext.'!F134</f>
        <v>Réalisée</v>
      </c>
      <c r="C117" s="5" t="str">
        <f>'Données ext.'!J134</f>
        <v>Sanel Alkadic (ESP)</v>
      </c>
      <c r="D117" s="2" t="str">
        <f>'Données ext.'!L122</f>
        <v>ACCELIOAjout du compte ZMGR11951 dans le groupe ZGACOMOE dans l'AD de REC -POC-INTEGRATION VO...</v>
      </c>
    </row>
    <row r="118" spans="1:4" hidden="1" x14ac:dyDescent="0.25">
      <c r="A118" s="22">
        <f>INT('Données ext.'!I135)</f>
        <v>42766</v>
      </c>
      <c r="B118" t="str">
        <f>'Données ext.'!F135</f>
        <v>Réalisée</v>
      </c>
      <c r="C118" s="5" t="str">
        <f>'Données ext.'!J135</f>
        <v>GESTION DES FLUX</v>
      </c>
      <c r="D118" s="2" t="str">
        <f>'Données ext.'!L123</f>
        <v>MZ PREPROD - Acces Particuliers Utilisateur -POC-INTEGRATION VOYAGES-DISTRIBUTION</v>
      </c>
    </row>
    <row r="119" spans="1:4" hidden="1" x14ac:dyDescent="0.25">
      <c r="A119" s="22">
        <f>INT('Données ext.'!I136)</f>
        <v>42766</v>
      </c>
      <c r="B119" t="str">
        <f>'Données ext.'!F136</f>
        <v>Qualification</v>
      </c>
      <c r="C119" s="5" t="str">
        <f>'Données ext.'!J136</f>
        <v>TRANSVERSE</v>
      </c>
      <c r="D119" s="2" t="str">
        <f>'Données ext.'!L124</f>
        <v>MZ PREPROD - Acces Particuliers Machine -POC-INTEGRATION VOYAGES-DISTRIBUTION</v>
      </c>
    </row>
    <row r="120" spans="1:4" hidden="1" x14ac:dyDescent="0.25">
      <c r="A120" s="22">
        <f>INT('Données ext.'!I137)</f>
        <v>42766</v>
      </c>
      <c r="B120" t="str">
        <f>'Données ext.'!F137</f>
        <v>Qualification</v>
      </c>
      <c r="C120" s="5" t="str">
        <f>'Données ext.'!J137</f>
        <v>GESTION DES FLUX</v>
      </c>
      <c r="D120" s="2" t="str">
        <f>'Données ext.'!L125</f>
        <v>MZ RECETTE - Acces Particuliers Machine -POC-INTEGRATION VOYAGES-DISTRIBUTION</v>
      </c>
    </row>
    <row r="121" spans="1:4" hidden="1" x14ac:dyDescent="0.25">
      <c r="A121" s="22">
        <f>INT('Données ext.'!I138)</f>
        <v>42766</v>
      </c>
      <c r="B121" t="str">
        <f>'Données ext.'!F138</f>
        <v>Qualification</v>
      </c>
      <c r="C121" s="5" t="str">
        <f>'Données ext.'!J138</f>
        <v>MAT-FRET-TRACTION</v>
      </c>
      <c r="D121" s="2" t="str">
        <f>'Données ext.'!L126</f>
        <v>MZ RECETTE - Acces Particuliers Utilisateur -POC-INTEGRATION VOYAGES-DISTRIBUTION</v>
      </c>
    </row>
    <row r="122" spans="1:4" hidden="1" x14ac:dyDescent="0.25">
      <c r="A122" s="22">
        <f>INT('Données ext.'!I139)</f>
        <v>42766</v>
      </c>
      <c r="B122" t="str">
        <f>'Données ext.'!F139</f>
        <v>Qualification</v>
      </c>
      <c r="C122" s="5" t="str">
        <f>'Données ext.'!J139</f>
        <v>TRANSVERSE</v>
      </c>
      <c r="D122" s="2" t="str">
        <f>'Données ext.'!L127</f>
        <v>Codage DNS OP PROD</v>
      </c>
    </row>
    <row r="123" spans="1:4" hidden="1" x14ac:dyDescent="0.25">
      <c r="A123" s="22">
        <f>INT('Données ext.'!I140)</f>
        <v>42766</v>
      </c>
      <c r="B123" t="str">
        <f>'Données ext.'!F140</f>
        <v>Qualification</v>
      </c>
      <c r="C123" s="5" t="str">
        <f>'Données ext.'!J140</f>
        <v>TRANSVERSE</v>
      </c>
      <c r="D123" s="2" t="str">
        <f>'Données ext.'!L128</f>
        <v>Obsolescence 2003 Mise en place de l'alarming TIVOLI (standard, services applicatifs+ graphes) et MAJ des consignes</v>
      </c>
    </row>
    <row r="124" spans="1:4" hidden="1" x14ac:dyDescent="0.25">
      <c r="A124" s="22">
        <f>INT('Données ext.'!I141)</f>
        <v>42766</v>
      </c>
      <c r="B124" t="str">
        <f>'Données ext.'!F141</f>
        <v>Qualification</v>
      </c>
      <c r="C124" s="5" t="str">
        <f>'Données ext.'!J141</f>
        <v>TRANSVERSE</v>
      </c>
      <c r="D124" s="2" t="str">
        <f>'Données ext.'!L129</f>
        <v>THALES prod : Demande Rapport AWR -POC-INTEGRATION VOYAGES-TRANSPORTEUR</v>
      </c>
    </row>
    <row r="125" spans="1:4" hidden="1" x14ac:dyDescent="0.25">
      <c r="A125" s="22">
        <f>INT('Données ext.'!I142)</f>
        <v>42766</v>
      </c>
      <c r="B125" t="str">
        <f>'Données ext.'!F142</f>
        <v>Qualification</v>
      </c>
      <c r="C125" s="5" t="str">
        <f>'Données ext.'!J142</f>
        <v>TRANSVERSE</v>
      </c>
      <c r="D125" s="2" t="str">
        <f>'Données ext.'!L130</f>
        <v>PSST Modification d'un paramètre dans le Log4Net.config</v>
      </c>
    </row>
    <row r="126" spans="1:4" hidden="1" x14ac:dyDescent="0.25">
      <c r="A126" s="22">
        <f>INT('Données ext.'!I143)</f>
        <v>42767</v>
      </c>
      <c r="B126" t="str">
        <f>'Données ext.'!F143</f>
        <v>Qualifiée</v>
      </c>
      <c r="C126" s="5" t="str">
        <f>'Données ext.'!J143</f>
        <v>RH-CO-WEB</v>
      </c>
      <c r="D126" s="2" t="str">
        <f>'Données ext.'!L131</f>
        <v>OPTIMAT en Production Ajout de profils</v>
      </c>
    </row>
    <row r="127" spans="1:4" hidden="1" x14ac:dyDescent="0.25">
      <c r="A127" s="22">
        <f>INT('Données ext.'!I144)</f>
        <v>42767</v>
      </c>
      <c r="B127" t="str">
        <f>'Données ext.'!F144</f>
        <v>Qualification</v>
      </c>
      <c r="C127" s="5" t="str">
        <f>'Données ext.'!J144</f>
        <v>TRANSVERSE</v>
      </c>
      <c r="D127" s="2" t="str">
        <f>'Données ext.'!L132</f>
        <v>DNS demandeDNS Nationaux – Changement Modification DNS pour DEV ESLOCO</v>
      </c>
    </row>
    <row r="128" spans="1:4" hidden="1" x14ac:dyDescent="0.25">
      <c r="A128" s="22">
        <f>INT('Données ext.'!I145)</f>
        <v>42767</v>
      </c>
      <c r="B128" t="str">
        <f>'Données ext.'!F145</f>
        <v>Qualifiée</v>
      </c>
      <c r="C128" s="5" t="str">
        <f>'Données ext.'!J145</f>
        <v>ERP-BI</v>
      </c>
      <c r="D128" s="2" t="str">
        <f>'Données ext.'!L133</f>
        <v>RSO:REC Création user Cécile DAUDIN AD Qlikview -POC-INTEGRATION VOYAGES-TRANSPORTEUR</v>
      </c>
    </row>
    <row r="129" spans="1:4" hidden="1" x14ac:dyDescent="0.25">
      <c r="A129" s="22">
        <f>INT('Données ext.'!I146)</f>
        <v>42767</v>
      </c>
      <c r="B129" t="str">
        <f>'Données ext.'!F146</f>
        <v>Qualifiée</v>
      </c>
      <c r="C129" s="5" t="str">
        <f>'Données ext.'!J146</f>
        <v>RH-CO-WEB</v>
      </c>
      <c r="D129" s="2" t="str">
        <f>'Données ext.'!L134</f>
        <v>RSO:PROD Création user Cécile DAUDIN pour AD Qlikview Prosper -POC-INTEGRATION VOYAGES-TRANSP...</v>
      </c>
    </row>
    <row r="130" spans="1:4" hidden="1" x14ac:dyDescent="0.25">
      <c r="A130" s="22">
        <f>INT('Données ext.'!I147)</f>
        <v>42767</v>
      </c>
      <c r="B130" t="str">
        <f>'Données ext.'!F147</f>
        <v>Qualification</v>
      </c>
      <c r="C130" s="5" t="str">
        <f>'Données ext.'!J147</f>
        <v>MUTUALISE</v>
      </c>
      <c r="D130" s="2" t="str">
        <f>'Données ext.'!L135</f>
        <v>Demande de récupération du poste S64LIXBIA0V et S64LMWBIAID pour BUREAU Laurent</v>
      </c>
    </row>
    <row r="131" spans="1:4" hidden="1" x14ac:dyDescent="0.25">
      <c r="A131" s="22">
        <f>INT('Données ext.'!I148)</f>
        <v>42767</v>
      </c>
      <c r="B131" t="str">
        <f>'Données ext.'!F148</f>
        <v>Qualification</v>
      </c>
      <c r="C131" s="5" t="str">
        <f>'Données ext.'!J148</f>
        <v>TRANSVERSE</v>
      </c>
      <c r="D131" s="2" t="str">
        <f>'Données ext.'!L136</f>
        <v>DNS demandeDNS Nationaux – Changement Modif/ DNS pour digitalndd</v>
      </c>
    </row>
    <row r="132" spans="1:4" hidden="1" x14ac:dyDescent="0.25">
      <c r="A132" s="22">
        <f>INT('Données ext.'!I149)</f>
        <v>42767</v>
      </c>
      <c r="B132" t="str">
        <f>'Données ext.'!F149</f>
        <v>Qualification</v>
      </c>
      <c r="C132" s="5" t="str">
        <f>'Données ext.'!J149</f>
        <v>GESTION DES FLUX</v>
      </c>
      <c r="D132" s="2" t="str">
        <f>'Données ext.'!L137</f>
        <v>Demande de droit Admin sur le Front End Lync - EXP-CDS SP MUTUALISE</v>
      </c>
    </row>
    <row r="133" spans="1:4" hidden="1" x14ac:dyDescent="0.25">
      <c r="A133" s="22">
        <f>INT('Données ext.'!I150)</f>
        <v>42767</v>
      </c>
      <c r="B133" t="str">
        <f>'Données ext.'!F150</f>
        <v>Qualification</v>
      </c>
      <c r="C133" s="5" t="str">
        <f>'Données ext.'!J150</f>
        <v>TRANSVERSE</v>
      </c>
      <c r="D133" s="2" t="str">
        <f>'Données ext.'!L138</f>
        <v>IPROD PROD - Contrôle service CFT opérationnel le 31/01</v>
      </c>
    </row>
    <row r="134" spans="1:4" hidden="1" x14ac:dyDescent="0.25">
      <c r="A134" s="22">
        <f>INT('Données ext.'!I151)</f>
        <v>42767</v>
      </c>
      <c r="B134" t="str">
        <f>'Données ext.'!F151</f>
        <v>Qualification</v>
      </c>
      <c r="C134" s="5" t="str">
        <f>'Données ext.'!J151</f>
        <v>RH-CO-WEB</v>
      </c>
      <c r="D134" s="2" t="str">
        <f>'Données ext.'!L139</f>
        <v>EASY GROUP PROD démantèlement serveur</v>
      </c>
    </row>
    <row r="135" spans="1:4" hidden="1" x14ac:dyDescent="0.25">
      <c r="A135" s="22">
        <f>INT('Données ext.'!I152)</f>
        <v>42767</v>
      </c>
      <c r="B135" t="str">
        <f>'Données ext.'!F152</f>
        <v>Close</v>
      </c>
      <c r="C135" s="5" t="str">
        <f>'Données ext.'!J152</f>
        <v>Bouihat Brahim (ERP-BI)</v>
      </c>
      <c r="D135" s="2" t="str">
        <f>'Données ext.'!L140</f>
        <v>DNS demandeDNS Nationaux – Changement Modif DNS pour LES HALLES DEVELOPPEMENT API IV</v>
      </c>
    </row>
    <row r="136" spans="1:4" hidden="1" x14ac:dyDescent="0.25">
      <c r="A136" s="22">
        <f>INT('Données ext.'!I153)</f>
        <v>42767</v>
      </c>
      <c r="B136" t="str">
        <f>'Données ext.'!F153</f>
        <v>Qualification</v>
      </c>
      <c r="C136" s="5" t="str">
        <f>'Données ext.'!J153</f>
        <v>TRANSVERSE</v>
      </c>
      <c r="D136" s="2" t="str">
        <f>'Données ext.'!L141</f>
        <v>DNS demandeDNS Nationaux – Changement Modif DNS pour LES HALLES DÉVELOPPEMENT</v>
      </c>
    </row>
    <row r="137" spans="1:4" hidden="1" x14ac:dyDescent="0.25">
      <c r="A137" s="22">
        <f>INT('Données ext.'!I154)</f>
        <v>42767</v>
      </c>
      <c r="B137" t="str">
        <f>'Données ext.'!F154</f>
        <v>Qualifiée</v>
      </c>
      <c r="C137" s="5" t="str">
        <f>'Données ext.'!J154</f>
        <v>RH-CO-WEB</v>
      </c>
      <c r="D137" s="2" t="str">
        <f>'Données ext.'!L142</f>
        <v>DNS demandeDNS Nationaux – Changement Modif DNS pour LES HALLS PREPODUCTION</v>
      </c>
    </row>
    <row r="138" spans="1:4" hidden="1" x14ac:dyDescent="0.25">
      <c r="A138" s="22">
        <f>INT('Données ext.'!I155)</f>
        <v>42767</v>
      </c>
      <c r="B138" t="str">
        <f>'Données ext.'!F155</f>
        <v>Close</v>
      </c>
      <c r="C138" s="5" t="str">
        <f>'Données ext.'!J155</f>
        <v>Fontes Eric (ERP-BI)</v>
      </c>
      <c r="D138" s="2" t="str">
        <f>'Données ext.'!L143</f>
        <v>EDILIST-E -Mise offline du site WEB</v>
      </c>
    </row>
    <row r="139" spans="1:4" hidden="1" x14ac:dyDescent="0.25">
      <c r="A139" s="22">
        <f>INT('Données ext.'!I156)</f>
        <v>42767</v>
      </c>
      <c r="B139" t="str">
        <f>'Données ext.'!F156</f>
        <v>Qualification</v>
      </c>
      <c r="C139" s="5" t="str">
        <f>'Données ext.'!J156</f>
        <v>TRANSVERSE</v>
      </c>
      <c r="D139" s="2" t="str">
        <f>'Données ext.'!L144</f>
        <v>DNS demandeDNS Nationaux – Changement ajout DNS pour OPEN ARCHIVES</v>
      </c>
    </row>
    <row r="140" spans="1:4" hidden="1" x14ac:dyDescent="0.25">
      <c r="A140" s="22">
        <f>INT('Données ext.'!I157)</f>
        <v>42767</v>
      </c>
      <c r="B140" t="str">
        <f>'Données ext.'!F157</f>
        <v>Qualification</v>
      </c>
      <c r="C140" s="5" t="str">
        <f>'Données ext.'!J157</f>
        <v>TRANSVERSE</v>
      </c>
      <c r="D140" s="2" t="str">
        <f>'Données ext.'!L145</f>
        <v>AGIL - OPPRAGIL - TABCO E2 Archivage Avis CFE 2016</v>
      </c>
    </row>
    <row r="141" spans="1:4" hidden="1" x14ac:dyDescent="0.25">
      <c r="A141" s="22">
        <f>INT('Données ext.'!I158)</f>
        <v>42767</v>
      </c>
      <c r="B141" t="str">
        <f>'Données ext.'!F158</f>
        <v>Qualification</v>
      </c>
      <c r="C141" s="5" t="str">
        <f>'Données ext.'!J158</f>
        <v>VOYAGEURS</v>
      </c>
      <c r="D141" s="2" t="str">
        <f>'Données ext.'!L146</f>
        <v>EDILIST-E -Mise offline du site WEB</v>
      </c>
    </row>
    <row r="142" spans="1:4" hidden="1" x14ac:dyDescent="0.25">
      <c r="A142" s="22">
        <f>INT('Données ext.'!I159)</f>
        <v>42767</v>
      </c>
      <c r="B142" t="str">
        <f>'Données ext.'!F159</f>
        <v>En cours</v>
      </c>
      <c r="C142" s="5" t="str">
        <f>'Données ext.'!J159</f>
        <v>Sanel Alkadic (ESP)</v>
      </c>
      <c r="D142" s="2" t="str">
        <f>'Données ext.'!L147</f>
        <v>Certificat d'application pour VMWare View SEMAFORE</v>
      </c>
    </row>
    <row r="143" spans="1:4" hidden="1" x14ac:dyDescent="0.25">
      <c r="A143" s="22">
        <f>INT('Données ext.'!I160)</f>
        <v>42767</v>
      </c>
      <c r="B143" t="str">
        <f>'Données ext.'!F160</f>
        <v>Close</v>
      </c>
      <c r="C143" s="5" t="str">
        <f>'Données ext.'!J160</f>
        <v>Fontes Eric (ERP-BI)</v>
      </c>
      <c r="D143" s="2" t="str">
        <f>'Données ext.'!L148</f>
        <v>SAS - Creation - Utilisateur - CDS concerné : CdS - PRODUCTION - Train Communicant</v>
      </c>
    </row>
    <row r="144" spans="1:4" hidden="1" x14ac:dyDescent="0.25">
      <c r="A144" s="22">
        <f>INT('Données ext.'!I161)</f>
        <v>42767</v>
      </c>
      <c r="B144" t="str">
        <f>'Données ext.'!F161</f>
        <v>Qualification</v>
      </c>
      <c r="C144" s="5" t="str">
        <f>'Données ext.'!J161</f>
        <v>TRANSVERSE</v>
      </c>
      <c r="D144" s="2" t="str">
        <f>'Données ext.'!L149</f>
        <v>Demande Habilitation sur IHM DMAT -POC-INTEGRATION VOYAGES-DISTRIBUTION</v>
      </c>
    </row>
    <row r="145" spans="1:4" hidden="1" x14ac:dyDescent="0.25">
      <c r="A145" s="22">
        <f>INT('Données ext.'!I162)</f>
        <v>42767</v>
      </c>
      <c r="B145" t="str">
        <f>'Données ext.'!F162</f>
        <v>En Attente</v>
      </c>
      <c r="C145" s="5" t="str">
        <f>'Données ext.'!J162</f>
        <v>GESTION DES DEMANDES</v>
      </c>
      <c r="D145" s="2" t="str">
        <f>'Données ext.'!L150</f>
        <v>DNS demandeDNS Nationaux – Changement Modification DNS pour p-paysdeloire</v>
      </c>
    </row>
    <row r="146" spans="1:4" hidden="1" x14ac:dyDescent="0.25">
      <c r="A146" s="22">
        <f>INT('Données ext.'!I163)</f>
        <v>42767</v>
      </c>
      <c r="B146" t="str">
        <f>'Données ext.'!F163</f>
        <v>En Attente</v>
      </c>
      <c r="C146" s="5" t="str">
        <f>'Données ext.'!J163</f>
        <v>VOYAGEURS</v>
      </c>
      <c r="D146" s="2" t="str">
        <f>'Données ext.'!L151</f>
        <v>EDILIST-E Pouvez vous mettre les sites de PROD offline ?</v>
      </c>
    </row>
    <row r="147" spans="1:4" hidden="1" x14ac:dyDescent="0.25">
      <c r="A147" s="22">
        <f>INT('Données ext.'!I164)</f>
        <v>42767</v>
      </c>
      <c r="B147" t="str">
        <f>'Données ext.'!F164</f>
        <v>Qualification</v>
      </c>
      <c r="C147" s="5" t="str">
        <f>'Données ext.'!J164</f>
        <v>VOYAGEURS</v>
      </c>
      <c r="D147" s="2" t="str">
        <f>'Données ext.'!L152</f>
        <v>s64lmwbig5x : connexion impossible</v>
      </c>
    </row>
    <row r="148" spans="1:4" hidden="1" x14ac:dyDescent="0.25">
      <c r="A148" s="22">
        <f>INT('Données ext.'!I165)</f>
        <v>42767</v>
      </c>
      <c r="B148" t="str">
        <f>'Données ext.'!F165</f>
        <v>Qualification</v>
      </c>
      <c r="C148" s="5" t="str">
        <f>'Données ext.'!J165</f>
        <v>VOYAGEURS</v>
      </c>
      <c r="D148" s="2" t="str">
        <f>'Données ext.'!L153</f>
        <v>DNS demandeDNS Nationaux – Changement Création DNS pour POLLY Fabien</v>
      </c>
    </row>
    <row r="149" spans="1:4" hidden="1" x14ac:dyDescent="0.25">
      <c r="A149" s="22">
        <f>INT('Données ext.'!I166)</f>
        <v>42767</v>
      </c>
      <c r="B149" t="str">
        <f>'Données ext.'!F166</f>
        <v>Qualification</v>
      </c>
      <c r="C149" s="5" t="str">
        <f>'Données ext.'!J166</f>
        <v>MAT-FRET-TRACTION</v>
      </c>
      <c r="D149" s="2" t="str">
        <f>'Données ext.'!L154</f>
        <v>Problème redolog - complement à la demande 165537 -Urgent</v>
      </c>
    </row>
    <row r="150" spans="1:4" hidden="1" x14ac:dyDescent="0.25">
      <c r="A150" s="22">
        <f>INT('Données ext.'!I167)</f>
        <v>42767</v>
      </c>
      <c r="B150" t="str">
        <f>'Données ext.'!F167</f>
        <v>Qualifiée</v>
      </c>
      <c r="C150" s="5" t="str">
        <f>'Données ext.'!J167</f>
        <v>Bouihat Brahim (ERP-BI)</v>
      </c>
      <c r="D150" s="2" t="str">
        <f>'Données ext.'!L155</f>
        <v>s64lmwbig5z: connexion impossible</v>
      </c>
    </row>
    <row r="151" spans="1:4" hidden="1" x14ac:dyDescent="0.25">
      <c r="A151" s="22">
        <f>INT('Données ext.'!I168)</f>
        <v>42767</v>
      </c>
      <c r="B151" t="str">
        <f>'Données ext.'!F168</f>
        <v>Qualification</v>
      </c>
      <c r="C151" s="5" t="str">
        <f>'Données ext.'!J168</f>
        <v>TRANSVERSE</v>
      </c>
      <c r="D151" s="2" t="str">
        <f>'Données ext.'!L156</f>
        <v>DNS demandeDNS Nationaux – Changement ajout DNS externe traction-sncf.fr</v>
      </c>
    </row>
    <row r="152" spans="1:4" hidden="1" x14ac:dyDescent="0.25">
      <c r="A152" s="22">
        <f>INT('Données ext.'!I169)</f>
        <v>42767</v>
      </c>
      <c r="B152" t="str">
        <f>'Données ext.'!F169</f>
        <v>Qualification</v>
      </c>
      <c r="C152" s="5" t="str">
        <f>'Données ext.'!J169</f>
        <v>TRANSVERSE</v>
      </c>
      <c r="D152" s="2" t="str">
        <f>'Données ext.'!L157</f>
        <v>DHCP Demande Renseignement Accès au servicePrécision si nécessaire</v>
      </c>
    </row>
    <row r="153" spans="1:4" hidden="1" x14ac:dyDescent="0.25">
      <c r="A153" s="22">
        <f>INT('Données ext.'!I170)</f>
        <v>42767</v>
      </c>
      <c r="B153" t="str">
        <f>'Données ext.'!F170</f>
        <v>Qualification</v>
      </c>
      <c r="C153" s="5" t="str">
        <f>'Données ext.'!J170</f>
        <v>TRANSVERSE</v>
      </c>
      <c r="D153" s="2" t="str">
        <f>'Données ext.'!L158</f>
        <v>MUST OFFRE DE PROD Création accès</v>
      </c>
    </row>
    <row r="154" spans="1:4" hidden="1" x14ac:dyDescent="0.25">
      <c r="A154" s="22">
        <f>INT('Données ext.'!I171)</f>
        <v>42767</v>
      </c>
      <c r="B154" t="str">
        <f>'Données ext.'!F171</f>
        <v>Qualification</v>
      </c>
      <c r="C154" s="5" t="str">
        <f>'Données ext.'!J171</f>
        <v>MAT-FRET-TRACTION</v>
      </c>
      <c r="D154" s="2" t="str">
        <f>'Données ext.'!L159</f>
        <v>PHILEAS PROD Modification de profil de compte -POC-INTEGRATION VOYAGES-PRODUCTION VOYAGEURS</v>
      </c>
    </row>
    <row r="155" spans="1:4" hidden="1" x14ac:dyDescent="0.25">
      <c r="A155" s="22">
        <f>INT('Données ext.'!I172)</f>
        <v>42767</v>
      </c>
      <c r="B155" t="str">
        <f>'Données ext.'!F172</f>
        <v>Qualification</v>
      </c>
      <c r="C155" s="5" t="str">
        <f>'Données ext.'!J172</f>
        <v>VOYAGEURS</v>
      </c>
      <c r="D155" s="2" t="str">
        <f>'Données ext.'!L160</f>
        <v>s64lmwbig5y: connexion impossible</v>
      </c>
    </row>
    <row r="156" spans="1:4" hidden="1" x14ac:dyDescent="0.25">
      <c r="A156" s="22">
        <f>INT('Données ext.'!I173)</f>
        <v>42767</v>
      </c>
      <c r="B156" t="str">
        <f>'Données ext.'!F173</f>
        <v>Qualification</v>
      </c>
      <c r="C156" s="5" t="str">
        <f>'Données ext.'!J173</f>
        <v>Benaicha Nizar (RH-CO-WEB)</v>
      </c>
      <c r="D156" s="2" t="str">
        <f>'Données ext.'!L161</f>
        <v>SAS - Creation - Utilisateur - CDS concerné : Production Train</v>
      </c>
    </row>
    <row r="157" spans="1:4" hidden="1" x14ac:dyDescent="0.25">
      <c r="A157" s="22">
        <f>INT('Données ext.'!I174)</f>
        <v>42767</v>
      </c>
      <c r="B157" t="str">
        <f>'Données ext.'!F174</f>
        <v>Qualifiée</v>
      </c>
      <c r="C157" s="5" t="str">
        <f>'Données ext.'!J174</f>
        <v>RH-CO-WEB</v>
      </c>
      <c r="D157" s="2" t="str">
        <f>'Données ext.'!L162</f>
        <v>CANALBOX Consigne exceptionnelle pour valider les données NAVITIA les 28 et 29/01/2017</v>
      </c>
    </row>
    <row r="158" spans="1:4" hidden="1" x14ac:dyDescent="0.25">
      <c r="A158" s="22">
        <f>INT('Données ext.'!I175)</f>
        <v>42767</v>
      </c>
      <c r="B158" t="str">
        <f>'Données ext.'!F175</f>
        <v>Qualification</v>
      </c>
      <c r="C158" s="5" t="str">
        <f>'Données ext.'!J175</f>
        <v>VOYAGEURS</v>
      </c>
      <c r="D158" s="2" t="str">
        <f>'Données ext.'!L163</f>
        <v>Mise à jour des PSP sur SMZFRLPD001 (suite INC000001003878)</v>
      </c>
    </row>
    <row r="159" spans="1:4" hidden="1" x14ac:dyDescent="0.25">
      <c r="A159" s="22">
        <f>INT('Données ext.'!I176)</f>
        <v>42767</v>
      </c>
      <c r="B159" t="str">
        <f>'Données ext.'!F176</f>
        <v>Close</v>
      </c>
      <c r="C159" s="5" t="str">
        <f>'Données ext.'!J176</f>
        <v>Eric Fontes (ERP-BI)</v>
      </c>
      <c r="D159" s="2" t="str">
        <f>'Données ext.'!L164</f>
        <v>CARTOTN HORSPROD Demande DNS</v>
      </c>
    </row>
    <row r="160" spans="1:4" hidden="1" x14ac:dyDescent="0.25">
      <c r="A160" s="22">
        <f>INT('Données ext.'!I177)</f>
        <v>42767</v>
      </c>
      <c r="B160" t="str">
        <f>'Données ext.'!F177</f>
        <v>Qualification</v>
      </c>
      <c r="C160" s="5" t="str">
        <f>'Données ext.'!J177</f>
        <v>Prats Denis (TRANSVERSE)</v>
      </c>
      <c r="D160" s="2" t="str">
        <f>'Données ext.'!L165</f>
        <v>CARTOTN PROD Demande de DNS</v>
      </c>
    </row>
    <row r="161" spans="1:4" hidden="1" x14ac:dyDescent="0.25">
      <c r="A161" s="22">
        <f>INT('Données ext.'!I178)</f>
        <v>42767</v>
      </c>
      <c r="B161" t="str">
        <f>'Données ext.'!F178</f>
        <v>Réalisée</v>
      </c>
      <c r="C161" s="5" t="str">
        <f>'Données ext.'!J178</f>
        <v>Dexpert Grégory (VOYAGEURS)</v>
      </c>
      <c r="D161" s="2" t="str">
        <f>'Données ext.'!L166</f>
        <v>CENTRALISATION SERVEURS REGIONAUX DDSIM Augmenter un FS en RECETTE</v>
      </c>
    </row>
    <row r="162" spans="1:4" hidden="1" x14ac:dyDescent="0.25">
      <c r="A162" s="22">
        <f>INT('Données ext.'!I179)</f>
        <v>42767</v>
      </c>
      <c r="B162" t="str">
        <f>'Données ext.'!F179</f>
        <v>Qualification</v>
      </c>
      <c r="C162" s="5" t="str">
        <f>'Données ext.'!J179</f>
        <v>TRANSVERSE</v>
      </c>
      <c r="D162" s="2" t="str">
        <f>'Données ext.'!L167</f>
        <v xml:space="preserve">PPROD TRANSVERSE Droits Oracle pour analyse des requetes en MAB </v>
      </c>
    </row>
    <row r="163" spans="1:4" hidden="1" x14ac:dyDescent="0.25">
      <c r="A163" s="22">
        <f>INT('Données ext.'!I180)</f>
        <v>42767</v>
      </c>
      <c r="B163" t="str">
        <f>'Données ext.'!F180</f>
        <v>Qualification</v>
      </c>
      <c r="C163" s="5" t="str">
        <f>'Données ext.'!J180</f>
        <v>Cedric Aubry (TRANSVERSE)</v>
      </c>
      <c r="D163" s="2" t="str">
        <f>'Données ext.'!L168</f>
        <v>Messagerie Demande de service MESSPROD Renseignements</v>
      </c>
    </row>
    <row r="164" spans="1:4" hidden="1" x14ac:dyDescent="0.25">
      <c r="A164" s="22">
        <f>INT('Données ext.'!I181)</f>
        <v>42767</v>
      </c>
      <c r="B164" t="str">
        <f>'Données ext.'!F181</f>
        <v>Qualification</v>
      </c>
      <c r="C164" s="5" t="str">
        <f>'Données ext.'!J181</f>
        <v>VOYAGEURS</v>
      </c>
      <c r="D164" s="2" t="str">
        <f>'Données ext.'!L169</f>
        <v>ARW demande DFS Renseignements Accès répertoire partagé</v>
      </c>
    </row>
    <row r="165" spans="1:4" hidden="1" x14ac:dyDescent="0.25">
      <c r="A165" s="22">
        <f>INT('Données ext.'!I182)</f>
        <v>42767</v>
      </c>
      <c r="B165" t="str">
        <f>'Données ext.'!F182</f>
        <v>Qualification</v>
      </c>
      <c r="C165" s="5" t="str">
        <f>'Données ext.'!J182</f>
        <v>Cedric Aubry (TRANSVERSE)</v>
      </c>
      <c r="D165" s="2" t="str">
        <f>'Données ext.'!L170</f>
        <v>DNS demandeDNS Nationaux – Changement Création DNS pour OPERA</v>
      </c>
    </row>
    <row r="166" spans="1:4" hidden="1" x14ac:dyDescent="0.25">
      <c r="A166" s="22">
        <f>INT('Données ext.'!I183)</f>
        <v>42767</v>
      </c>
      <c r="B166" t="str">
        <f>'Données ext.'!F183</f>
        <v>Qualification</v>
      </c>
      <c r="C166" s="5" t="str">
        <f>'Données ext.'!J183</f>
        <v>GESTION DES FLUX</v>
      </c>
      <c r="D166" s="2" t="str">
        <f>'Données ext.'!L171</f>
        <v>CENTRALISATION SERVEURS REGIONAUX DDSIM Augmenter un FS en PRODUCTION</v>
      </c>
    </row>
    <row r="167" spans="1:4" hidden="1" x14ac:dyDescent="0.25">
      <c r="A167" s="22">
        <f>INT('Données ext.'!I184)</f>
        <v>42767</v>
      </c>
      <c r="B167" t="str">
        <f>'Données ext.'!F184</f>
        <v>Qualification</v>
      </c>
      <c r="C167" s="5" t="str">
        <f>'Données ext.'!J184</f>
        <v>Cedric Aubry (TRANSVERSE)</v>
      </c>
      <c r="D167" s="2" t="str">
        <f>'Données ext.'!L172</f>
        <v>PortailPRESTO Bastion Windows Habilitation</v>
      </c>
    </row>
    <row r="168" spans="1:4" hidden="1" x14ac:dyDescent="0.25">
      <c r="A168" s="22">
        <f>INT('Données ext.'!I185)</f>
        <v>42767</v>
      </c>
      <c r="B168" t="str">
        <f>'Données ext.'!F185</f>
        <v>Qualification</v>
      </c>
      <c r="C168" s="5" t="str">
        <f>'Données ext.'!J185</f>
        <v>Cedric Aubry (TRANSVERSE)</v>
      </c>
      <c r="D168" s="2" t="str">
        <f>'Données ext.'!L173</f>
        <v>Habilitation pour une nouvelle MOA à un répertoire de flux en PRODUCTION</v>
      </c>
    </row>
    <row r="169" spans="1:4" hidden="1" x14ac:dyDescent="0.25">
      <c r="A169" s="22">
        <f>INT('Données ext.'!I186)</f>
        <v>42767</v>
      </c>
      <c r="B169" t="str">
        <f>'Données ext.'!F186</f>
        <v>Qualification</v>
      </c>
      <c r="C169" s="5" t="str">
        <f>'Données ext.'!J186</f>
        <v>Cedric Aubry (TRANSVERSE)</v>
      </c>
      <c r="D169" s="2" t="str">
        <f>'Données ext.'!L174</f>
        <v xml:space="preserve">PRODUCTION et RECETTE - paramétrage de la jvm </v>
      </c>
    </row>
    <row r="170" spans="1:4" hidden="1" x14ac:dyDescent="0.25">
      <c r="A170" s="22">
        <f>INT('Données ext.'!I187)</f>
        <v>42767</v>
      </c>
      <c r="B170" t="str">
        <f>'Données ext.'!F187</f>
        <v>Qualification</v>
      </c>
      <c r="C170" s="5" t="str">
        <f>'Données ext.'!J187</f>
        <v>Cedric Aubry (TRANSVERSE)</v>
      </c>
      <c r="D170" s="2" t="str">
        <f>'Données ext.'!L175</f>
        <v>Demande Ajout Groupe BASTION à la liste des membres d'un groupe bastion logiciel sur OP_I.</v>
      </c>
    </row>
    <row r="171" spans="1:4" hidden="1" x14ac:dyDescent="0.25">
      <c r="A171" s="22">
        <f>INT('Données ext.'!I188)</f>
        <v>42767</v>
      </c>
      <c r="B171" t="str">
        <f>'Données ext.'!F188</f>
        <v>Qualifiée</v>
      </c>
      <c r="C171" s="5" t="str">
        <f>'Données ext.'!J188</f>
        <v>TRANSVERSE</v>
      </c>
      <c r="D171" s="2" t="str">
        <f>'Données ext.'!L176</f>
        <v>PUMA PRE-PRODAugmentation FS /scratch -DC-DATACENTER LYON HEBERGEMENT</v>
      </c>
    </row>
    <row r="172" spans="1:4" hidden="1" x14ac:dyDescent="0.25">
      <c r="A172" s="22">
        <f>INT('Données ext.'!I189)</f>
        <v>42767</v>
      </c>
      <c r="B172" t="str">
        <f>'Données ext.'!F189</f>
        <v>Qualification</v>
      </c>
      <c r="C172" s="5" t="str">
        <f>'Données ext.'!J189</f>
        <v>Cedric Aubry (TRANSVERSE)</v>
      </c>
      <c r="D172" s="2" t="str">
        <f>'Données ext.'!L177</f>
        <v>Demande d'investigation</v>
      </c>
    </row>
    <row r="173" spans="1:4" hidden="1" x14ac:dyDescent="0.25">
      <c r="A173" s="22">
        <f>INT('Données ext.'!I190)</f>
        <v>42767</v>
      </c>
      <c r="B173" t="str">
        <f>'Données ext.'!F190</f>
        <v>Qualification</v>
      </c>
      <c r="C173" s="5" t="str">
        <f>'Données ext.'!J190</f>
        <v>Cedric Aubry (TRANSVERSE)</v>
      </c>
      <c r="D173" s="2" t="str">
        <f>'Données ext.'!L178</f>
        <v>ICARE REC DEmande réinitialisation mpd cpt 6908032F</v>
      </c>
    </row>
    <row r="174" spans="1:4" hidden="1" x14ac:dyDescent="0.25">
      <c r="A174" s="22">
        <f>INT('Données ext.'!I191)</f>
        <v>42767</v>
      </c>
      <c r="B174" t="str">
        <f>'Données ext.'!F191</f>
        <v>Qualification</v>
      </c>
      <c r="C174" s="5" t="str">
        <f>'Données ext.'!J191</f>
        <v>TRANSVERSE</v>
      </c>
      <c r="D174" s="2" t="str">
        <f>'Données ext.'!L179</f>
        <v>DNS demandeDNS Nationaux – Changement Modif DNS pour R@pports</v>
      </c>
    </row>
    <row r="175" spans="1:4" hidden="1" x14ac:dyDescent="0.25">
      <c r="A175" s="22">
        <f>INT('Données ext.'!I192)</f>
        <v>42767</v>
      </c>
      <c r="B175" t="str">
        <f>'Données ext.'!F192</f>
        <v>Qualifiée</v>
      </c>
      <c r="C175" s="5" t="str">
        <f>'Données ext.'!J192</f>
        <v>ERP-BI</v>
      </c>
      <c r="D175" s="2" t="str">
        <f>'Données ext.'!L180</f>
        <v>Messagerie demande de service SMTP Souscription</v>
      </c>
    </row>
    <row r="176" spans="1:4" hidden="1" x14ac:dyDescent="0.25">
      <c r="A176" s="22">
        <f>INT('Données ext.'!I193)</f>
        <v>42767</v>
      </c>
      <c r="B176" t="str">
        <f>'Données ext.'!F193</f>
        <v>Qualification</v>
      </c>
      <c r="C176" s="5" t="str">
        <f>'Données ext.'!J193</f>
        <v>Sanel Alkadic (ESP)</v>
      </c>
      <c r="D176" s="2" t="str">
        <f>'Données ext.'!L181</f>
        <v>THALES REC2 Modification de la PGA sur BOSNHI2 -POC-INTEGRATION VOYAGES-TRANSPORTEUR</v>
      </c>
    </row>
    <row r="177" spans="1:4" hidden="1" x14ac:dyDescent="0.25">
      <c r="A177" s="22">
        <f>INT('Données ext.'!I194)</f>
        <v>42767</v>
      </c>
      <c r="B177" t="str">
        <f>'Données ext.'!F194</f>
        <v>Qualifiée</v>
      </c>
      <c r="C177" s="5" t="str">
        <f>'Données ext.'!J194</f>
        <v>ERP-BI</v>
      </c>
      <c r="D177" s="2" t="str">
        <f>'Données ext.'!L182</f>
        <v>ARW demande Habilitation|Sous reseau | Creation Niveau AD</v>
      </c>
    </row>
    <row r="178" spans="1:4" hidden="1" x14ac:dyDescent="0.25">
      <c r="A178" s="22">
        <f>INT('Données ext.'!I195)</f>
        <v>42767</v>
      </c>
      <c r="B178" t="str">
        <f>'Données ext.'!F195</f>
        <v>Qualifiée</v>
      </c>
      <c r="C178" s="5" t="str">
        <f>'Données ext.'!J195</f>
        <v>ERP-BI</v>
      </c>
    </row>
    <row r="179" spans="1:4" hidden="1" x14ac:dyDescent="0.25">
      <c r="A179" s="22">
        <f>INT('Données ext.'!I196)</f>
        <v>42767</v>
      </c>
      <c r="B179" t="str">
        <f>'Données ext.'!F196</f>
        <v>Qualifiée</v>
      </c>
      <c r="C179" s="5" t="str">
        <f>'Données ext.'!J196</f>
        <v>Bouihat Brahim (ERP-BI)</v>
      </c>
    </row>
    <row r="180" spans="1:4" hidden="1" x14ac:dyDescent="0.25">
      <c r="A180" s="22">
        <f>INT('Données ext.'!I197)</f>
        <v>42767</v>
      </c>
      <c r="B180" t="str">
        <f>'Données ext.'!F197</f>
        <v>Qualification</v>
      </c>
      <c r="C180" s="5" t="str">
        <f>'Données ext.'!J197</f>
        <v>TRANSVERSE</v>
      </c>
      <c r="D180" s="2" t="str">
        <f>'Données ext.'!L185</f>
        <v>ARW demande Habilitation|Sous reseau | Creation Niveau AD INfrapole INDRE Limousin</v>
      </c>
    </row>
    <row r="181" spans="1:4" hidden="1" x14ac:dyDescent="0.25">
      <c r="A181" s="22">
        <f>INT('Données ext.'!I198)</f>
        <v>42767</v>
      </c>
      <c r="B181" t="str">
        <f>'Données ext.'!F198</f>
        <v>Qualification</v>
      </c>
      <c r="C181" s="5" t="str">
        <f>'Données ext.'!J198</f>
        <v>TRANSVERSE</v>
      </c>
      <c r="D181" s="2" t="str">
        <f>'Données ext.'!L186</f>
        <v>SAS Demande de prestation - Modification - VM - CDS concerné : PORTCROS PPPiste</v>
      </c>
    </row>
    <row r="182" spans="1:4" hidden="1" x14ac:dyDescent="0.25">
      <c r="A182" s="22">
        <f>INT('Données ext.'!I199)</f>
        <v>42767</v>
      </c>
      <c r="B182" t="str">
        <f>'Données ext.'!F199</f>
        <v>Qualification</v>
      </c>
      <c r="C182" s="5" t="str">
        <f>'Données ext.'!J199</f>
        <v>Frederic Debost (VOYAGEURS)</v>
      </c>
      <c r="D182" s="2" t="str">
        <f>'Données ext.'!L187</f>
        <v>ARW demande Habilitation|Sous reseau | Creation Niveau AD Précision si nécessaire</v>
      </c>
    </row>
    <row r="183" spans="1:4" hidden="1" x14ac:dyDescent="0.25">
      <c r="A183" s="22">
        <f>INT('Données ext.'!I200)</f>
        <v>42767</v>
      </c>
      <c r="B183" t="str">
        <f>'Données ext.'!F200</f>
        <v>Qualification</v>
      </c>
      <c r="C183" s="5" t="str">
        <f>'Données ext.'!J200</f>
        <v>VOYAGEURS</v>
      </c>
      <c r="D183" s="2" t="str">
        <f>'Données ext.'!L188</f>
        <v>Correction du nom d'un groupe AD contenant un espace</v>
      </c>
    </row>
    <row r="184" spans="1:4" hidden="1" x14ac:dyDescent="0.25">
      <c r="A184" s="22">
        <f>INT('Données ext.'!I201)</f>
        <v>42767</v>
      </c>
      <c r="B184" t="str">
        <f>'Données ext.'!F201</f>
        <v>Qualifiée</v>
      </c>
      <c r="C184" s="5" t="str">
        <f>'Données ext.'!J201</f>
        <v>MUTUALISE</v>
      </c>
      <c r="D184" s="2" t="str">
        <f>'Données ext.'!L189</f>
        <v>SAS - Modification - Utilisateur - CDS concerné :Gestion</v>
      </c>
    </row>
    <row r="185" spans="1:4" hidden="1" x14ac:dyDescent="0.25">
      <c r="A185" s="22">
        <f>INT('Données ext.'!I202)</f>
        <v>42767</v>
      </c>
      <c r="B185" t="str">
        <f>'Données ext.'!F202</f>
        <v>Réalisée</v>
      </c>
      <c r="C185" s="5" t="str">
        <f>'Données ext.'!J202</f>
        <v>Sanel Alkadic (ESP)</v>
      </c>
      <c r="D185" s="2" t="str">
        <f>'Données ext.'!L190</f>
        <v xml:space="preserve">Messagerie demande de service SMTP SouscriptionDSMAT FIXE </v>
      </c>
    </row>
    <row r="186" spans="1:4" hidden="1" x14ac:dyDescent="0.25">
      <c r="A186" s="22">
        <f>INT('Données ext.'!I203)</f>
        <v>42767</v>
      </c>
      <c r="B186" t="str">
        <f>'Données ext.'!F203</f>
        <v>Réalisée</v>
      </c>
      <c r="C186" s="5" t="str">
        <f>'Données ext.'!J203</f>
        <v>Sanel Alkadic (ESP)</v>
      </c>
    </row>
    <row r="187" spans="1:4" hidden="1" x14ac:dyDescent="0.25">
      <c r="A187" s="22">
        <f>INT('Données ext.'!I204)</f>
        <v>42767</v>
      </c>
      <c r="B187" t="str">
        <f>'Données ext.'!F204</f>
        <v>Qualification</v>
      </c>
      <c r="C187" s="5" t="str">
        <f>'Données ext.'!J204</f>
        <v>MUTUALISE</v>
      </c>
    </row>
    <row r="188" spans="1:4" hidden="1" x14ac:dyDescent="0.25">
      <c r="A188" s="22">
        <f>INT('Données ext.'!I205)</f>
        <v>42767</v>
      </c>
      <c r="B188" t="str">
        <f>'Données ext.'!F205</f>
        <v>Qualification</v>
      </c>
      <c r="C188" s="5" t="str">
        <f>'Données ext.'!J205</f>
        <v>MUTUALISE</v>
      </c>
    </row>
    <row r="189" spans="1:4" hidden="1" x14ac:dyDescent="0.25">
      <c r="A189" s="22">
        <f>INT('Données ext.'!I206)</f>
        <v>42767</v>
      </c>
      <c r="B189" t="str">
        <f>'Données ext.'!F206</f>
        <v>Qualification</v>
      </c>
      <c r="C189" s="5" t="str">
        <f>'Données ext.'!J206</f>
        <v>MUTUALISE</v>
      </c>
    </row>
    <row r="190" spans="1:4" hidden="1" x14ac:dyDescent="0.25">
      <c r="A190" s="22">
        <f>INT('Données ext.'!I207)</f>
        <v>42767</v>
      </c>
      <c r="B190" t="str">
        <f>'Données ext.'!F207</f>
        <v>En Attente</v>
      </c>
      <c r="C190" s="5" t="str">
        <f>'Données ext.'!J207</f>
        <v>Chavas Patrick (SNCF RESEAU)</v>
      </c>
    </row>
    <row r="191" spans="1:4" hidden="1" x14ac:dyDescent="0.25">
      <c r="A191" s="22">
        <f>INT('Données ext.'!I208)</f>
        <v>42767</v>
      </c>
      <c r="B191" t="str">
        <f>'Données ext.'!F208</f>
        <v>Qualification</v>
      </c>
      <c r="C191" s="5" t="str">
        <f>'Données ext.'!J208</f>
        <v>TRANSVERSE</v>
      </c>
    </row>
    <row r="192" spans="1:4" hidden="1" x14ac:dyDescent="0.25">
      <c r="A192" s="22">
        <f>INT('Données ext.'!I209)</f>
        <v>42767</v>
      </c>
      <c r="B192" t="str">
        <f>'Données ext.'!F209</f>
        <v>Qualification</v>
      </c>
      <c r="C192" s="5" t="str">
        <f>'Données ext.'!J209</f>
        <v>TRANSVERSE</v>
      </c>
    </row>
    <row r="193" spans="1:4" hidden="1" x14ac:dyDescent="0.25">
      <c r="A193" s="22">
        <f>INT('Données ext.'!I210)</f>
        <v>42767</v>
      </c>
      <c r="B193" t="str">
        <f>'Données ext.'!F210</f>
        <v>Qualification</v>
      </c>
      <c r="C193" s="5" t="str">
        <f>'Données ext.'!J210</f>
        <v>Cedric Aubry (TRANSVERSE)</v>
      </c>
    </row>
    <row r="194" spans="1:4" hidden="1" x14ac:dyDescent="0.25">
      <c r="A194" s="22">
        <f>INT('Données ext.'!I211)</f>
        <v>42767</v>
      </c>
      <c r="B194" t="str">
        <f>'Données ext.'!F211</f>
        <v>Qualification</v>
      </c>
      <c r="C194" s="5" t="str">
        <f>'Données ext.'!J211</f>
        <v>MUTUALISE</v>
      </c>
    </row>
    <row r="195" spans="1:4" hidden="1" x14ac:dyDescent="0.25">
      <c r="A195" s="22">
        <f>INT('Données ext.'!I212)</f>
        <v>42767</v>
      </c>
      <c r="B195" t="str">
        <f>'Données ext.'!F212</f>
        <v>Qualification</v>
      </c>
      <c r="C195" s="5" t="str">
        <f>'Données ext.'!J212</f>
        <v>MUTUALISE</v>
      </c>
    </row>
    <row r="196" spans="1:4" hidden="1" x14ac:dyDescent="0.25">
      <c r="A196" s="22">
        <f>INT('Données ext.'!I213)</f>
        <v>42767</v>
      </c>
      <c r="B196" t="str">
        <f>'Données ext.'!F213</f>
        <v>Qualification</v>
      </c>
      <c r="C196" s="5" t="str">
        <f>'Données ext.'!J213</f>
        <v>GESTION DES FLUX</v>
      </c>
    </row>
    <row r="197" spans="1:4" hidden="1" x14ac:dyDescent="0.25">
      <c r="A197" s="22">
        <f>INT('Données ext.'!I214)</f>
        <v>42767</v>
      </c>
      <c r="B197" t="str">
        <f>'Données ext.'!F214</f>
        <v>Qualification</v>
      </c>
      <c r="C197" s="5" t="str">
        <f>'Données ext.'!J214</f>
        <v>GESTION DES FLUX</v>
      </c>
    </row>
    <row r="198" spans="1:4" hidden="1" x14ac:dyDescent="0.25">
      <c r="A198" s="22">
        <f>INT('Données ext.'!I215)</f>
        <v>42767</v>
      </c>
      <c r="B198" t="str">
        <f>'Données ext.'!F215</f>
        <v>Qualification</v>
      </c>
      <c r="C198" s="5" t="str">
        <f>'Données ext.'!J215</f>
        <v>GESTION DES FLUX</v>
      </c>
    </row>
    <row r="199" spans="1:4" hidden="1" x14ac:dyDescent="0.25">
      <c r="A199" s="22">
        <f>INT('Données ext.'!I216)</f>
        <v>42767</v>
      </c>
      <c r="B199" t="str">
        <f>'Données ext.'!F216</f>
        <v>Qualification</v>
      </c>
      <c r="C199" s="5" t="str">
        <f>'Données ext.'!J216</f>
        <v>GESTION DES FLUX</v>
      </c>
    </row>
    <row r="200" spans="1:4" hidden="1" x14ac:dyDescent="0.25">
      <c r="A200" s="22">
        <f>INT('Données ext.'!I217)</f>
        <v>42768</v>
      </c>
      <c r="B200" t="str">
        <f>'Données ext.'!F217</f>
        <v>Qualifiée</v>
      </c>
      <c r="C200" s="5" t="str">
        <f>'Données ext.'!J217</f>
        <v>ERP-BI</v>
      </c>
    </row>
    <row r="201" spans="1:4" hidden="1" x14ac:dyDescent="0.25">
      <c r="A201" s="22">
        <f>INT('Données ext.'!I218)</f>
        <v>42768</v>
      </c>
      <c r="B201" t="str">
        <f>'Données ext.'!F218</f>
        <v>Qualifiée</v>
      </c>
      <c r="C201" s="5" t="str">
        <f>'Données ext.'!J218</f>
        <v>VOYAGEURS</v>
      </c>
    </row>
    <row r="202" spans="1:4" hidden="1" x14ac:dyDescent="0.25">
      <c r="A202" s="22">
        <f>INT('Données ext.'!I219)</f>
        <v>42768</v>
      </c>
      <c r="B202" t="str">
        <f>'Données ext.'!F219</f>
        <v>FA EXP</v>
      </c>
      <c r="C202" s="5" t="str">
        <f>'Données ext.'!J219</f>
        <v>TRANSVERSE</v>
      </c>
    </row>
    <row r="203" spans="1:4" hidden="1" x14ac:dyDescent="0.25">
      <c r="A203" s="22">
        <f>INT('Données ext.'!I220)</f>
        <v>42769</v>
      </c>
      <c r="B203" t="str">
        <f>'Données ext.'!F220</f>
        <v>Qualifiée</v>
      </c>
      <c r="C203" s="5" t="str">
        <f>'Données ext.'!J220</f>
        <v>TRANSVERSE</v>
      </c>
    </row>
    <row r="204" spans="1:4" hidden="1" x14ac:dyDescent="0.25">
      <c r="A204" s="22">
        <f>INT('Données ext.'!I221)</f>
        <v>42769</v>
      </c>
      <c r="B204" t="str">
        <f>'Données ext.'!F221</f>
        <v>Qualifiée</v>
      </c>
      <c r="C204" s="5" t="str">
        <f>'Données ext.'!J221</f>
        <v>TRANSVERSE</v>
      </c>
      <c r="D204" s="2" t="str">
        <f>'Données ext.'!L209</f>
        <v>DNS demandeDNS Nationaux – Changement ajout DNS pour api-poc</v>
      </c>
    </row>
    <row r="205" spans="1:4" hidden="1" x14ac:dyDescent="0.25">
      <c r="A205" s="22">
        <f>INT('Données ext.'!I222)</f>
        <v>42769</v>
      </c>
      <c r="B205" t="str">
        <f>'Données ext.'!F222</f>
        <v>Qualifiée</v>
      </c>
      <c r="C205" s="5" t="str">
        <f>'Données ext.'!J222</f>
        <v>TRANSVERSE</v>
      </c>
      <c r="D205" s="2" t="str">
        <f>'Données ext.'!L210</f>
        <v>ARW demande Habilitation|Sous reseau | Creation Niveau AD WIFI-EIC PE UO L1 BROU</v>
      </c>
    </row>
    <row r="206" spans="1:4" hidden="1" x14ac:dyDescent="0.25">
      <c r="A206" s="22">
        <f>INT('Données ext.'!I223)</f>
        <v>42769</v>
      </c>
      <c r="B206" t="str">
        <f>'Données ext.'!F223</f>
        <v>Qualification</v>
      </c>
      <c r="C206" s="5" t="str">
        <f>'Données ext.'!J223</f>
        <v>VOYAGEURS</v>
      </c>
      <c r="D206" s="2" t="str">
        <f>'Données ext.'!L211</f>
        <v>RLMmigration ARIES - EXP-CDS SP MUTUALISE</v>
      </c>
    </row>
    <row r="207" spans="1:4" hidden="1" x14ac:dyDescent="0.25">
      <c r="A207" s="22">
        <f>INT('Données ext.'!I224)</f>
        <v>42772</v>
      </c>
      <c r="B207" t="str">
        <f>'Données ext.'!F224</f>
        <v>FA EXP</v>
      </c>
      <c r="C207" s="5" t="str">
        <f>'Données ext.'!J224</f>
        <v>TRANSVERSE</v>
      </c>
      <c r="D207" s="2" t="str">
        <f>'Données ext.'!L212</f>
        <v>RLMmigration ARIES - EXP-CDS SP MUTUALISE - EXP-CDS SP MUTUALISE</v>
      </c>
    </row>
    <row r="208" spans="1:4" hidden="1" x14ac:dyDescent="0.25">
      <c r="A208" s="22">
        <f>INT('Données ext.'!I225)</f>
        <v>42772</v>
      </c>
      <c r="B208" t="str">
        <f>'Données ext.'!F225</f>
        <v>FA EXP</v>
      </c>
      <c r="C208" s="5" t="str">
        <f>'Données ext.'!J225</f>
        <v>MUTUALISE</v>
      </c>
      <c r="D208" s="2" t="str">
        <f>'Données ext.'!L213</f>
        <v>Demande Habilitation sur IHM DMAT -POC-INTEGRATION VOYAGES-DISTRIBUTION</v>
      </c>
    </row>
    <row r="209" spans="1:4" hidden="1" x14ac:dyDescent="0.25">
      <c r="A209" s="22">
        <f>INT('Données ext.'!I226)</f>
        <v>42772</v>
      </c>
      <c r="B209" t="str">
        <f>'Données ext.'!F226</f>
        <v>FA EXP</v>
      </c>
      <c r="C209" s="5" t="str">
        <f>'Données ext.'!J226</f>
        <v>MAT-FRET-TRACTION</v>
      </c>
    </row>
    <row r="210" spans="1:4" hidden="1" x14ac:dyDescent="0.25">
      <c r="A210" s="22">
        <f>INT('Données ext.'!I227)</f>
        <v>42772</v>
      </c>
      <c r="B210" t="str">
        <f>'Données ext.'!F227</f>
        <v>FA EXP</v>
      </c>
      <c r="C210" s="5" t="str">
        <f>'Données ext.'!J227</f>
        <v>MUTUALISE</v>
      </c>
    </row>
    <row r="211" spans="1:4" hidden="1" x14ac:dyDescent="0.25">
      <c r="A211" s="22">
        <f>INT('Données ext.'!I228)</f>
        <v>42772</v>
      </c>
      <c r="B211" t="str">
        <f>'Données ext.'!F228</f>
        <v>FA EXP</v>
      </c>
      <c r="C211" s="5" t="str">
        <f>'Données ext.'!J228</f>
        <v>MAT-FRET-TRACTION</v>
      </c>
      <c r="D211" s="2" t="str">
        <f>'Données ext.'!L216</f>
        <v>Demande Habilitation sur IHM DMAT -POC-INTEGRATION VOYAGES-DISTRIBUTION</v>
      </c>
    </row>
    <row r="212" spans="1:4" hidden="1" x14ac:dyDescent="0.25">
      <c r="A212" s="22">
        <f>INT('Données ext.'!I229)</f>
        <v>42772</v>
      </c>
      <c r="B212" t="str">
        <f>'Données ext.'!F229</f>
        <v>FA EXP</v>
      </c>
      <c r="C212" s="5" t="str">
        <f>'Données ext.'!J229</f>
        <v>TRANSVERSE</v>
      </c>
      <c r="D212" s="2" t="str">
        <f>'Données ext.'!L217</f>
        <v>Copie des données de PRODUCTION sur la POST_PROD</v>
      </c>
    </row>
    <row r="213" spans="1:4" hidden="1" x14ac:dyDescent="0.25">
      <c r="A213" s="22">
        <f>INT('Données ext.'!I230)</f>
        <v>42772</v>
      </c>
      <c r="B213" t="str">
        <f>'Données ext.'!F230</f>
        <v>FA EXP</v>
      </c>
      <c r="C213" s="5" t="str">
        <f>'Données ext.'!J230</f>
        <v>MUTUALISE</v>
      </c>
    </row>
    <row r="214" spans="1:4" hidden="1" x14ac:dyDescent="0.25">
      <c r="A214" s="22">
        <f>INT('Données ext.'!I231)</f>
        <v>42772</v>
      </c>
      <c r="B214" t="str">
        <f>'Données ext.'!F231</f>
        <v>FA EXP</v>
      </c>
      <c r="C214" s="5" t="str">
        <f>'Données ext.'!J231</f>
        <v>MUTUALISE</v>
      </c>
      <c r="D214" s="2" t="str">
        <f>'Données ext.'!L219</f>
        <v>LYON INET MEMO IPHONE MDM{FA#2410} Passage dans le bac Tivoli de production</v>
      </c>
    </row>
    <row r="215" spans="1:4" hidden="1" x14ac:dyDescent="0.25">
      <c r="A215" s="22">
        <f>INT('Données ext.'!I232)</f>
        <v>42772</v>
      </c>
      <c r="B215" t="str">
        <f>'Données ext.'!F232</f>
        <v>FA EXP</v>
      </c>
      <c r="C215" s="5" t="str">
        <f>'Données ext.'!J232</f>
        <v>MUTUALISE</v>
      </c>
    </row>
    <row r="216" spans="1:4" hidden="1" x14ac:dyDescent="0.25">
      <c r="A216" s="22">
        <f>INT('Données ext.'!I233)</f>
        <v>42772</v>
      </c>
      <c r="B216" t="str">
        <f>'Données ext.'!F233</f>
        <v>FA EXP</v>
      </c>
      <c r="C216" s="5" t="str">
        <f>'Données ext.'!J233</f>
        <v>MUTUALISE</v>
      </c>
      <c r="D216" s="2" t="str">
        <f>'Données ext.'!L221</f>
        <v>Rajout de ressources à l'organisation vCloud "FRET_GC_R7"</v>
      </c>
    </row>
    <row r="217" spans="1:4" hidden="1" x14ac:dyDescent="0.25">
      <c r="A217" s="22">
        <f>INT('Données ext.'!I234)</f>
        <v>42772</v>
      </c>
      <c r="B217" t="str">
        <f>'Données ext.'!F234</f>
        <v>FA EXP</v>
      </c>
      <c r="C217" s="5" t="str">
        <f>'Données ext.'!J234</f>
        <v>Patrice Martin (MAT-FRET-TRACTION)</v>
      </c>
    </row>
    <row r="218" spans="1:4" hidden="1" x14ac:dyDescent="0.25">
      <c r="A218" s="22">
        <f>INT('Données ext.'!I235)</f>
        <v>42772</v>
      </c>
      <c r="B218" t="str">
        <f>'Données ext.'!F235</f>
        <v>FA EXP</v>
      </c>
      <c r="C218" s="5" t="str">
        <f>'Données ext.'!J235</f>
        <v>MUTUALISE</v>
      </c>
    </row>
    <row r="219" spans="1:4" hidden="1" x14ac:dyDescent="0.25">
      <c r="A219" s="22">
        <f>INT('Données ext.'!I236)</f>
        <v>42772</v>
      </c>
      <c r="B219" t="str">
        <f>'Données ext.'!F236</f>
        <v>FA EXP</v>
      </c>
      <c r="C219" s="5" t="str">
        <f>'Données ext.'!J236</f>
        <v>MUTUALISE</v>
      </c>
    </row>
    <row r="220" spans="1:4" hidden="1" x14ac:dyDescent="0.25">
      <c r="A220" s="22">
        <f>INT('Données ext.'!I237)</f>
        <v>42772</v>
      </c>
      <c r="B220" t="str">
        <f>'Données ext.'!F237</f>
        <v>FA EXP</v>
      </c>
      <c r="C220" s="5" t="str">
        <f>'Données ext.'!J237</f>
        <v>MUTUALISE</v>
      </c>
    </row>
    <row r="221" spans="1:4" hidden="1" x14ac:dyDescent="0.25">
      <c r="A221" s="22">
        <f>INT('Données ext.'!I238)</f>
        <v>42772</v>
      </c>
      <c r="B221" t="str">
        <f>'Données ext.'!F238</f>
        <v>FA EXP</v>
      </c>
      <c r="C221" s="5" t="str">
        <f>'Données ext.'!J238</f>
        <v>MUTUALISE</v>
      </c>
    </row>
    <row r="222" spans="1:4" hidden="1" x14ac:dyDescent="0.25">
      <c r="A222" s="22">
        <f>INT('Données ext.'!I239)</f>
        <v>42772</v>
      </c>
      <c r="B222" t="str">
        <f>'Données ext.'!F239</f>
        <v>FA EXP</v>
      </c>
      <c r="C222" s="5" t="str">
        <f>'Données ext.'!J239</f>
        <v>MUTUALISE</v>
      </c>
    </row>
    <row r="223" spans="1:4" hidden="1" x14ac:dyDescent="0.25">
      <c r="A223" s="22">
        <f>INT('Données ext.'!I240)</f>
        <v>42772</v>
      </c>
      <c r="B223" t="str">
        <f>'Données ext.'!F240</f>
        <v>FA EXP</v>
      </c>
      <c r="C223" s="5" t="str">
        <f>'Données ext.'!J240</f>
        <v>MUTUALISE</v>
      </c>
    </row>
    <row r="224" spans="1:4" hidden="1" x14ac:dyDescent="0.25">
      <c r="A224" s="22">
        <f>INT('Données ext.'!I241)</f>
        <v>42772</v>
      </c>
      <c r="B224" t="str">
        <f>'Données ext.'!F241</f>
        <v>FA EXP</v>
      </c>
      <c r="C224" s="5" t="str">
        <f>'Données ext.'!J241</f>
        <v>MUTUALISE</v>
      </c>
    </row>
    <row r="225" spans="1:3" hidden="1" x14ac:dyDescent="0.25">
      <c r="A225" s="22">
        <f>INT('Données ext.'!I242)</f>
        <v>42772</v>
      </c>
      <c r="B225" t="str">
        <f>'Données ext.'!F242</f>
        <v>FA EXP</v>
      </c>
      <c r="C225" s="5" t="str">
        <f>'Données ext.'!J242</f>
        <v>VOYAGEURS</v>
      </c>
    </row>
    <row r="226" spans="1:3" hidden="1" x14ac:dyDescent="0.25">
      <c r="A226" s="22">
        <f>INT('Données ext.'!I243)</f>
        <v>42772</v>
      </c>
      <c r="B226" t="str">
        <f>'Données ext.'!F243</f>
        <v>FA EXP</v>
      </c>
      <c r="C226" s="5" t="str">
        <f>'Données ext.'!J243</f>
        <v>MUTUALISE</v>
      </c>
    </row>
    <row r="227" spans="1:3" hidden="1" x14ac:dyDescent="0.25">
      <c r="A227" s="22">
        <f>INT('Données ext.'!I244)</f>
        <v>42772</v>
      </c>
      <c r="B227" t="str">
        <f>'Données ext.'!F244</f>
        <v>FA EXP</v>
      </c>
      <c r="C227" s="5" t="str">
        <f>'Données ext.'!J244</f>
        <v>MUTUALISE</v>
      </c>
    </row>
    <row r="228" spans="1:3" hidden="1" x14ac:dyDescent="0.25">
      <c r="A228" s="22">
        <f>INT('Données ext.'!I245)</f>
        <v>42772</v>
      </c>
      <c r="B228" t="str">
        <f>'Données ext.'!F245</f>
        <v>FA EXP</v>
      </c>
      <c r="C228" s="5" t="str">
        <f>'Données ext.'!J245</f>
        <v>MUTUALISE</v>
      </c>
    </row>
    <row r="229" spans="1:3" hidden="1" x14ac:dyDescent="0.25">
      <c r="A229" s="22">
        <f>INT('Données ext.'!I246)</f>
        <v>42772</v>
      </c>
      <c r="B229" t="str">
        <f>'Données ext.'!F246</f>
        <v>FA EXP</v>
      </c>
      <c r="C229" s="5" t="str">
        <f>'Données ext.'!J246</f>
        <v>MUTUALISE</v>
      </c>
    </row>
    <row r="230" spans="1:3" hidden="1" x14ac:dyDescent="0.25">
      <c r="A230" s="22">
        <f>INT('Données ext.'!I247)</f>
        <v>42772</v>
      </c>
      <c r="B230" t="str">
        <f>'Données ext.'!F247</f>
        <v>FA EXP</v>
      </c>
      <c r="C230" s="5" t="str">
        <f>'Données ext.'!J247</f>
        <v>MUTUALISE</v>
      </c>
    </row>
    <row r="231" spans="1:3" hidden="1" x14ac:dyDescent="0.25">
      <c r="A231" s="22">
        <f>INT('Données ext.'!I248)</f>
        <v>42772</v>
      </c>
      <c r="B231" t="str">
        <f>'Données ext.'!F248</f>
        <v>FA EXP</v>
      </c>
      <c r="C231" s="5" t="str">
        <f>'Données ext.'!J248</f>
        <v>Jean-christophe Casanova (TRANSVERSE)</v>
      </c>
    </row>
    <row r="232" spans="1:3" hidden="1" x14ac:dyDescent="0.25">
      <c r="A232" s="22">
        <f>INT('Données ext.'!I249)</f>
        <v>42774</v>
      </c>
      <c r="B232" t="str">
        <f>'Données ext.'!F249</f>
        <v>Qualifiée</v>
      </c>
      <c r="C232" s="5" t="str">
        <f>'Données ext.'!J249</f>
        <v>RH-CO-WEB</v>
      </c>
    </row>
    <row r="233" spans="1:3" hidden="1" x14ac:dyDescent="0.25">
      <c r="A233" s="22">
        <f>INT('Données ext.'!I250)</f>
        <v>42774</v>
      </c>
      <c r="B233" t="str">
        <f>'Données ext.'!F250</f>
        <v>Qualifiée</v>
      </c>
      <c r="C233" s="5" t="str">
        <f>'Données ext.'!J250</f>
        <v>RH-CO-WEB</v>
      </c>
    </row>
    <row r="234" spans="1:3" hidden="1" x14ac:dyDescent="0.25">
      <c r="A234" s="22">
        <f>INT('Données ext.'!I251)</f>
        <v>42774</v>
      </c>
      <c r="B234" t="str">
        <f>'Données ext.'!F251</f>
        <v>Qualification</v>
      </c>
      <c r="C234" s="5" t="str">
        <f>'Données ext.'!J251</f>
        <v>VOYAGEURS</v>
      </c>
    </row>
    <row r="235" spans="1:3" hidden="1" x14ac:dyDescent="0.25">
      <c r="A235" s="22">
        <f>INT('Données ext.'!I252)</f>
        <v>42775</v>
      </c>
      <c r="B235" t="str">
        <f>'Données ext.'!F252</f>
        <v>En Attente</v>
      </c>
      <c r="C235" s="5" t="str">
        <f>'Données ext.'!J252</f>
        <v>GESTION DES DEMANDES</v>
      </c>
    </row>
    <row r="236" spans="1:3" hidden="1" x14ac:dyDescent="0.25">
      <c r="A236" s="22">
        <f>INT('Données ext.'!I253)</f>
        <v>42775</v>
      </c>
      <c r="B236" t="str">
        <f>'Données ext.'!F253</f>
        <v>FA EXP</v>
      </c>
      <c r="C236" s="5" t="str">
        <f>'Données ext.'!J253</f>
        <v>Samson Osias (MAT-FRET-TRACTION)</v>
      </c>
    </row>
    <row r="237" spans="1:3" hidden="1" x14ac:dyDescent="0.25">
      <c r="A237" s="22" t="e">
        <f>INT('Données ext.'!#REF!)</f>
        <v>#REF!</v>
      </c>
      <c r="B237" t="e">
        <f>'Données ext.'!#REF!</f>
        <v>#REF!</v>
      </c>
      <c r="C237" s="5" t="e">
        <f>'Données ext.'!#REF!</f>
        <v>#REF!</v>
      </c>
    </row>
    <row r="238" spans="1:3" hidden="1" x14ac:dyDescent="0.25">
      <c r="A238" s="22" t="e">
        <f>INT('Données ext.'!#REF!)</f>
        <v>#REF!</v>
      </c>
      <c r="B238" t="e">
        <f>'Données ext.'!#REF!</f>
        <v>#REF!</v>
      </c>
      <c r="C238" s="5" t="e">
        <f>'Données ext.'!#REF!</f>
        <v>#REF!</v>
      </c>
    </row>
    <row r="239" spans="1:3" hidden="1" x14ac:dyDescent="0.25">
      <c r="A239" s="22" t="e">
        <f>INT('Données ext.'!#REF!)</f>
        <v>#REF!</v>
      </c>
      <c r="B239" t="e">
        <f>'Données ext.'!#REF!</f>
        <v>#REF!</v>
      </c>
      <c r="C239" s="5" t="e">
        <f>'Données ext.'!#REF!</f>
        <v>#REF!</v>
      </c>
    </row>
    <row r="240" spans="1:3" hidden="1" x14ac:dyDescent="0.25">
      <c r="A240" s="22" t="e">
        <f>INT('Données ext.'!#REF!)</f>
        <v>#REF!</v>
      </c>
      <c r="B240" t="e">
        <f>'Données ext.'!#REF!</f>
        <v>#REF!</v>
      </c>
      <c r="C240" s="5" t="e">
        <f>'Données ext.'!#REF!</f>
        <v>#REF!</v>
      </c>
    </row>
    <row r="241" spans="1:4" hidden="1" x14ac:dyDescent="0.25">
      <c r="A241" s="22" t="e">
        <f>INT('Données ext.'!#REF!)</f>
        <v>#REF!</v>
      </c>
      <c r="B241" t="e">
        <f>'Données ext.'!#REF!</f>
        <v>#REF!</v>
      </c>
      <c r="C241" s="5" t="e">
        <f>'Données ext.'!#REF!</f>
        <v>#REF!</v>
      </c>
    </row>
    <row r="242" spans="1:4" hidden="1" x14ac:dyDescent="0.25">
      <c r="A242" s="22" t="e">
        <f>INT('Données ext.'!#REF!)</f>
        <v>#REF!</v>
      </c>
      <c r="B242" t="e">
        <f>'Données ext.'!#REF!</f>
        <v>#REF!</v>
      </c>
      <c r="C242" s="5" t="e">
        <f>'Données ext.'!#REF!</f>
        <v>#REF!</v>
      </c>
    </row>
    <row r="243" spans="1:4" hidden="1" x14ac:dyDescent="0.25">
      <c r="A243" s="22" t="e">
        <f>INT('Données ext.'!#REF!)</f>
        <v>#REF!</v>
      </c>
      <c r="B243" t="e">
        <f>'Données ext.'!#REF!</f>
        <v>#REF!</v>
      </c>
      <c r="C243" s="5" t="e">
        <f>'Données ext.'!#REF!</f>
        <v>#REF!</v>
      </c>
    </row>
    <row r="244" spans="1:4" hidden="1" x14ac:dyDescent="0.25">
      <c r="A244" s="22" t="e">
        <f>INT('Données ext.'!#REF!)</f>
        <v>#REF!</v>
      </c>
      <c r="B244" t="e">
        <f>'Données ext.'!#REF!</f>
        <v>#REF!</v>
      </c>
      <c r="C244" s="5" t="e">
        <f>'Données ext.'!#REF!</f>
        <v>#REF!</v>
      </c>
    </row>
    <row r="245" spans="1:4" hidden="1" x14ac:dyDescent="0.25">
      <c r="A245" s="22" t="e">
        <f>INT('Données ext.'!#REF!)</f>
        <v>#REF!</v>
      </c>
      <c r="B245" t="e">
        <f>'Données ext.'!#REF!</f>
        <v>#REF!</v>
      </c>
      <c r="C245" s="5" t="e">
        <f>'Données ext.'!#REF!</f>
        <v>#REF!</v>
      </c>
    </row>
    <row r="246" spans="1:4" hidden="1" x14ac:dyDescent="0.25">
      <c r="A246" s="22" t="e">
        <f>INT('Données ext.'!#REF!)</f>
        <v>#REF!</v>
      </c>
      <c r="B246" t="e">
        <f>'Données ext.'!#REF!</f>
        <v>#REF!</v>
      </c>
      <c r="C246" s="5" t="e">
        <f>'Données ext.'!#REF!</f>
        <v>#REF!</v>
      </c>
    </row>
    <row r="247" spans="1:4" hidden="1" x14ac:dyDescent="0.25">
      <c r="A247" s="22" t="e">
        <f>INT('Données ext.'!#REF!)</f>
        <v>#REF!</v>
      </c>
      <c r="B247" t="e">
        <f>'Données ext.'!#REF!</f>
        <v>#REF!</v>
      </c>
      <c r="C247" s="5" t="e">
        <f>'Données ext.'!#REF!</f>
        <v>#REF!</v>
      </c>
      <c r="D247" s="2" t="str">
        <f>'Données ext.'!L252</f>
        <v>FELIX Repositionnement des traitements associés à la facturation P1 de Janvier le 15 de chaque mois</v>
      </c>
    </row>
    <row r="248" spans="1:4" hidden="1" x14ac:dyDescent="0.25">
      <c r="A248" s="22" t="e">
        <f>INT('Données ext.'!#REF!)</f>
        <v>#REF!</v>
      </c>
      <c r="B248" t="e">
        <f>'Données ext.'!#REF!</f>
        <v>#REF!</v>
      </c>
      <c r="C248" s="5" t="e">
        <f>'Données ext.'!#REF!</f>
        <v>#REF!</v>
      </c>
    </row>
    <row r="249" spans="1:4" hidden="1" x14ac:dyDescent="0.25">
      <c r="A249" s="22" t="e">
        <f>INT('Données ext.'!#REF!)</f>
        <v>#REF!</v>
      </c>
      <c r="B249" t="e">
        <f>'Données ext.'!#REF!</f>
        <v>#REF!</v>
      </c>
      <c r="C249" s="5" t="e">
        <f>'Données ext.'!#REF!</f>
        <v>#REF!</v>
      </c>
    </row>
    <row r="250" spans="1:4" hidden="1" x14ac:dyDescent="0.25">
      <c r="A250" s="22" t="e">
        <f>INT('Données ext.'!#REF!)</f>
        <v>#REF!</v>
      </c>
      <c r="B250" t="e">
        <f>'Données ext.'!#REF!</f>
        <v>#REF!</v>
      </c>
      <c r="C250" s="5" t="e">
        <f>'Données ext.'!#REF!</f>
        <v>#REF!</v>
      </c>
      <c r="D250" s="2" t="e">
        <f>'Données ext.'!#REF!</f>
        <v>#REF!</v>
      </c>
    </row>
    <row r="251" spans="1:4" hidden="1" x14ac:dyDescent="0.25">
      <c r="A251" s="22" t="e">
        <f>INT('Données ext.'!#REF!)</f>
        <v>#REF!</v>
      </c>
      <c r="B251" t="e">
        <f>'Données ext.'!#REF!</f>
        <v>#REF!</v>
      </c>
      <c r="C251" s="5" t="e">
        <f>'Données ext.'!#REF!</f>
        <v>#REF!</v>
      </c>
    </row>
    <row r="252" spans="1:4" hidden="1" x14ac:dyDescent="0.25">
      <c r="A252" s="22" t="e">
        <f>INT('Données ext.'!#REF!)</f>
        <v>#REF!</v>
      </c>
      <c r="B252" t="e">
        <f>'Données ext.'!#REF!</f>
        <v>#REF!</v>
      </c>
      <c r="C252" s="5" t="e">
        <f>'Données ext.'!#REF!</f>
        <v>#REF!</v>
      </c>
    </row>
    <row r="253" spans="1:4" hidden="1" x14ac:dyDescent="0.25">
      <c r="A253" s="22" t="e">
        <f>INT('Données ext.'!#REF!)</f>
        <v>#REF!</v>
      </c>
      <c r="B253" t="e">
        <f>'Données ext.'!#REF!</f>
        <v>#REF!</v>
      </c>
      <c r="C253" s="5" t="e">
        <f>'Données ext.'!#REF!</f>
        <v>#REF!</v>
      </c>
    </row>
    <row r="254" spans="1:4" hidden="1" x14ac:dyDescent="0.25">
      <c r="A254" s="22" t="e">
        <f>INT('Données ext.'!#REF!)</f>
        <v>#REF!</v>
      </c>
      <c r="B254" t="e">
        <f>'Données ext.'!#REF!</f>
        <v>#REF!</v>
      </c>
      <c r="C254" s="5" t="e">
        <f>'Données ext.'!#REF!</f>
        <v>#REF!</v>
      </c>
    </row>
    <row r="255" spans="1:4" hidden="1" x14ac:dyDescent="0.25">
      <c r="A255" s="22" t="e">
        <f>INT('Données ext.'!#REF!)</f>
        <v>#REF!</v>
      </c>
      <c r="B255" t="e">
        <f>'Données ext.'!#REF!</f>
        <v>#REF!</v>
      </c>
      <c r="C255" s="5" t="e">
        <f>'Données ext.'!#REF!</f>
        <v>#REF!</v>
      </c>
    </row>
    <row r="256" spans="1:4" hidden="1" x14ac:dyDescent="0.25">
      <c r="A256" s="22" t="e">
        <f>INT('Données ext.'!#REF!)</f>
        <v>#REF!</v>
      </c>
      <c r="B256" t="e">
        <f>'Données ext.'!#REF!</f>
        <v>#REF!</v>
      </c>
      <c r="C256" s="5" t="e">
        <f>'Données ext.'!#REF!</f>
        <v>#REF!</v>
      </c>
    </row>
    <row r="257" spans="1:3" hidden="1" x14ac:dyDescent="0.25">
      <c r="A257" s="22" t="e">
        <f>INT('Données ext.'!#REF!)</f>
        <v>#REF!</v>
      </c>
      <c r="B257" t="e">
        <f>'Données ext.'!#REF!</f>
        <v>#REF!</v>
      </c>
      <c r="C257" s="5" t="e">
        <f>'Données ext.'!#REF!</f>
        <v>#REF!</v>
      </c>
    </row>
    <row r="258" spans="1:3" hidden="1" x14ac:dyDescent="0.25">
      <c r="A258" s="22" t="e">
        <f>INT('Données ext.'!#REF!)</f>
        <v>#REF!</v>
      </c>
      <c r="B258" t="e">
        <f>'Données ext.'!#REF!</f>
        <v>#REF!</v>
      </c>
      <c r="C258" s="5" t="e">
        <f>'Données ext.'!#REF!</f>
        <v>#REF!</v>
      </c>
    </row>
    <row r="259" spans="1:3" hidden="1" x14ac:dyDescent="0.25">
      <c r="A259" s="22" t="e">
        <f>INT('Données ext.'!#REF!)</f>
        <v>#REF!</v>
      </c>
      <c r="B259" t="e">
        <f>'Données ext.'!#REF!</f>
        <v>#REF!</v>
      </c>
      <c r="C259" s="5" t="e">
        <f>'Données ext.'!#REF!</f>
        <v>#REF!</v>
      </c>
    </row>
    <row r="260" spans="1:3" hidden="1" x14ac:dyDescent="0.25">
      <c r="A260" s="22" t="e">
        <f>INT('Données ext.'!#REF!)</f>
        <v>#REF!</v>
      </c>
      <c r="B260" t="e">
        <f>'Données ext.'!#REF!</f>
        <v>#REF!</v>
      </c>
      <c r="C260" s="5" t="e">
        <f>'Données ext.'!#REF!</f>
        <v>#REF!</v>
      </c>
    </row>
    <row r="261" spans="1:3" hidden="1" x14ac:dyDescent="0.25">
      <c r="A261" s="22" t="e">
        <f>INT('Données ext.'!#REF!)</f>
        <v>#REF!</v>
      </c>
      <c r="B261" t="e">
        <f>'Données ext.'!#REF!</f>
        <v>#REF!</v>
      </c>
      <c r="C261" s="5" t="e">
        <f>'Données ext.'!#REF!</f>
        <v>#REF!</v>
      </c>
    </row>
    <row r="262" spans="1:3" hidden="1" x14ac:dyDescent="0.25">
      <c r="A262" s="22" t="e">
        <f>INT('Données ext.'!#REF!)</f>
        <v>#REF!</v>
      </c>
      <c r="B262" t="e">
        <f>'Données ext.'!#REF!</f>
        <v>#REF!</v>
      </c>
      <c r="C262" s="5" t="e">
        <f>'Données ext.'!#REF!</f>
        <v>#REF!</v>
      </c>
    </row>
    <row r="263" spans="1:3" hidden="1" x14ac:dyDescent="0.25">
      <c r="A263" s="22" t="e">
        <f>INT('Données ext.'!#REF!)</f>
        <v>#REF!</v>
      </c>
      <c r="B263" t="e">
        <f>'Données ext.'!#REF!</f>
        <v>#REF!</v>
      </c>
      <c r="C263" s="5" t="e">
        <f>'Données ext.'!#REF!</f>
        <v>#REF!</v>
      </c>
    </row>
    <row r="264" spans="1:3" hidden="1" x14ac:dyDescent="0.25">
      <c r="A264" s="22" t="e">
        <f>INT('Données ext.'!#REF!)</f>
        <v>#REF!</v>
      </c>
      <c r="B264" t="e">
        <f>'Données ext.'!#REF!</f>
        <v>#REF!</v>
      </c>
      <c r="C264" s="5" t="e">
        <f>'Données ext.'!#REF!</f>
        <v>#REF!</v>
      </c>
    </row>
    <row r="265" spans="1:3" hidden="1" x14ac:dyDescent="0.25">
      <c r="A265" s="22" t="e">
        <f>INT('Données ext.'!#REF!)</f>
        <v>#REF!</v>
      </c>
      <c r="B265" t="e">
        <f>'Données ext.'!#REF!</f>
        <v>#REF!</v>
      </c>
      <c r="C265" s="5" t="e">
        <f>'Données ext.'!#REF!</f>
        <v>#REF!</v>
      </c>
    </row>
    <row r="266" spans="1:3" hidden="1" x14ac:dyDescent="0.25">
      <c r="A266" s="22" t="e">
        <f>INT('Données ext.'!#REF!)</f>
        <v>#REF!</v>
      </c>
      <c r="B266" t="e">
        <f>'Données ext.'!#REF!</f>
        <v>#REF!</v>
      </c>
      <c r="C266" s="5" t="e">
        <f>'Données ext.'!#REF!</f>
        <v>#REF!</v>
      </c>
    </row>
    <row r="267" spans="1:3" hidden="1" x14ac:dyDescent="0.25">
      <c r="A267" s="22" t="e">
        <f>INT('Données ext.'!#REF!)</f>
        <v>#REF!</v>
      </c>
      <c r="B267" t="e">
        <f>'Données ext.'!#REF!</f>
        <v>#REF!</v>
      </c>
      <c r="C267" s="5" t="e">
        <f>'Données ext.'!#REF!</f>
        <v>#REF!</v>
      </c>
    </row>
    <row r="268" spans="1:3" hidden="1" x14ac:dyDescent="0.25">
      <c r="A268" s="22" t="e">
        <f>INT('Données ext.'!#REF!)</f>
        <v>#REF!</v>
      </c>
      <c r="B268" t="e">
        <f>'Données ext.'!#REF!</f>
        <v>#REF!</v>
      </c>
      <c r="C268" s="5" t="e">
        <f>'Données ext.'!#REF!</f>
        <v>#REF!</v>
      </c>
    </row>
    <row r="269" spans="1:3" hidden="1" x14ac:dyDescent="0.25">
      <c r="A269" s="22" t="e">
        <f>INT('Données ext.'!#REF!)</f>
        <v>#REF!</v>
      </c>
      <c r="B269" t="e">
        <f>'Données ext.'!#REF!</f>
        <v>#REF!</v>
      </c>
      <c r="C269" s="5" t="e">
        <f>'Données ext.'!#REF!</f>
        <v>#REF!</v>
      </c>
    </row>
    <row r="270" spans="1:3" hidden="1" x14ac:dyDescent="0.25">
      <c r="A270" s="22" t="e">
        <f>INT('Données ext.'!#REF!)</f>
        <v>#REF!</v>
      </c>
      <c r="B270" t="e">
        <f>'Données ext.'!#REF!</f>
        <v>#REF!</v>
      </c>
      <c r="C270" s="5" t="e">
        <f>'Données ext.'!#REF!</f>
        <v>#REF!</v>
      </c>
    </row>
    <row r="271" spans="1:3" hidden="1" x14ac:dyDescent="0.25">
      <c r="A271" s="22" t="e">
        <f>INT('Données ext.'!#REF!)</f>
        <v>#REF!</v>
      </c>
      <c r="B271" t="e">
        <f>'Données ext.'!#REF!</f>
        <v>#REF!</v>
      </c>
      <c r="C271" s="5" t="e">
        <f>'Données ext.'!#REF!</f>
        <v>#REF!</v>
      </c>
    </row>
    <row r="272" spans="1:3" hidden="1" x14ac:dyDescent="0.25">
      <c r="A272" s="22" t="e">
        <f>INT('Données ext.'!#REF!)</f>
        <v>#REF!</v>
      </c>
      <c r="B272" t="e">
        <f>'Données ext.'!#REF!</f>
        <v>#REF!</v>
      </c>
      <c r="C272" s="5" t="e">
        <f>'Données ext.'!#REF!</f>
        <v>#REF!</v>
      </c>
    </row>
    <row r="273" spans="1:3" hidden="1" x14ac:dyDescent="0.25">
      <c r="A273" s="22" t="e">
        <f>INT('Données ext.'!#REF!)</f>
        <v>#REF!</v>
      </c>
      <c r="B273" t="e">
        <f>'Données ext.'!#REF!</f>
        <v>#REF!</v>
      </c>
      <c r="C273" s="5" t="e">
        <f>'Données ext.'!#REF!</f>
        <v>#REF!</v>
      </c>
    </row>
    <row r="274" spans="1:3" hidden="1" x14ac:dyDescent="0.25">
      <c r="A274" s="22" t="e">
        <f>INT('Données ext.'!#REF!)</f>
        <v>#REF!</v>
      </c>
      <c r="B274" t="e">
        <f>'Données ext.'!#REF!</f>
        <v>#REF!</v>
      </c>
      <c r="C274" s="5" t="e">
        <f>'Données ext.'!#REF!</f>
        <v>#REF!</v>
      </c>
    </row>
    <row r="275" spans="1:3" hidden="1" x14ac:dyDescent="0.25">
      <c r="A275" s="22" t="e">
        <f>INT('Données ext.'!#REF!)</f>
        <v>#REF!</v>
      </c>
      <c r="B275" t="e">
        <f>'Données ext.'!#REF!</f>
        <v>#REF!</v>
      </c>
      <c r="C275" s="5" t="e">
        <f>'Données ext.'!#REF!</f>
        <v>#REF!</v>
      </c>
    </row>
    <row r="276" spans="1:3" hidden="1" x14ac:dyDescent="0.25">
      <c r="A276" s="22" t="e">
        <f>INT('Données ext.'!#REF!)</f>
        <v>#REF!</v>
      </c>
      <c r="B276" t="e">
        <f>'Données ext.'!#REF!</f>
        <v>#REF!</v>
      </c>
      <c r="C276" s="5" t="e">
        <f>'Données ext.'!#REF!</f>
        <v>#REF!</v>
      </c>
    </row>
    <row r="277" spans="1:3" hidden="1" x14ac:dyDescent="0.25">
      <c r="A277" s="22" t="e">
        <f>INT('Données ext.'!#REF!)</f>
        <v>#REF!</v>
      </c>
      <c r="B277" t="e">
        <f>'Données ext.'!#REF!</f>
        <v>#REF!</v>
      </c>
      <c r="C277" s="5" t="e">
        <f>'Données ext.'!#REF!</f>
        <v>#REF!</v>
      </c>
    </row>
    <row r="278" spans="1:3" hidden="1" x14ac:dyDescent="0.25">
      <c r="A278" s="22" t="e">
        <f>INT('Données ext.'!#REF!)</f>
        <v>#REF!</v>
      </c>
      <c r="B278" t="e">
        <f>'Données ext.'!#REF!</f>
        <v>#REF!</v>
      </c>
      <c r="C278" s="5" t="e">
        <f>'Données ext.'!#REF!</f>
        <v>#REF!</v>
      </c>
    </row>
    <row r="279" spans="1:3" hidden="1" x14ac:dyDescent="0.25">
      <c r="A279" s="22" t="e">
        <f>INT('Données ext.'!#REF!)</f>
        <v>#REF!</v>
      </c>
      <c r="B279" t="e">
        <f>'Données ext.'!#REF!</f>
        <v>#REF!</v>
      </c>
      <c r="C279" s="5" t="e">
        <f>'Données ext.'!#REF!</f>
        <v>#REF!</v>
      </c>
    </row>
    <row r="280" spans="1:3" hidden="1" x14ac:dyDescent="0.25">
      <c r="A280" s="22" t="e">
        <f>INT('Données ext.'!#REF!)</f>
        <v>#REF!</v>
      </c>
      <c r="B280" t="e">
        <f>'Données ext.'!#REF!</f>
        <v>#REF!</v>
      </c>
      <c r="C280" s="5" t="e">
        <f>'Données ext.'!#REF!</f>
        <v>#REF!</v>
      </c>
    </row>
    <row r="281" spans="1:3" hidden="1" x14ac:dyDescent="0.25">
      <c r="A281" s="22" t="e">
        <f>INT('Données ext.'!#REF!)</f>
        <v>#REF!</v>
      </c>
      <c r="B281" t="e">
        <f>'Données ext.'!#REF!</f>
        <v>#REF!</v>
      </c>
      <c r="C281" s="5" t="e">
        <f>'Données ext.'!#REF!</f>
        <v>#REF!</v>
      </c>
    </row>
    <row r="282" spans="1:3" hidden="1" x14ac:dyDescent="0.25">
      <c r="A282" s="22" t="e">
        <f>INT('Données ext.'!#REF!)</f>
        <v>#REF!</v>
      </c>
      <c r="B282" t="e">
        <f>'Données ext.'!#REF!</f>
        <v>#REF!</v>
      </c>
      <c r="C282" s="5" t="e">
        <f>'Données ext.'!#REF!</f>
        <v>#REF!</v>
      </c>
    </row>
    <row r="283" spans="1:3" hidden="1" x14ac:dyDescent="0.25">
      <c r="A283" s="22" t="e">
        <f>INT('Données ext.'!#REF!)</f>
        <v>#REF!</v>
      </c>
      <c r="B283" t="e">
        <f>'Données ext.'!#REF!</f>
        <v>#REF!</v>
      </c>
      <c r="C283" s="5" t="e">
        <f>'Données ext.'!#REF!</f>
        <v>#REF!</v>
      </c>
    </row>
    <row r="284" spans="1:3" hidden="1" x14ac:dyDescent="0.25">
      <c r="A284" s="22">
        <f>INT('Données ext.'!I325)</f>
        <v>0</v>
      </c>
      <c r="B284">
        <f>'Données ext.'!F341</f>
        <v>0</v>
      </c>
      <c r="C284" s="5" t="e">
        <f>'Données ext.'!#REF!</f>
        <v>#REF!</v>
      </c>
    </row>
    <row r="285" spans="1:3" hidden="1" x14ac:dyDescent="0.25">
      <c r="A285" s="22">
        <f>INT('Données ext.'!I326)</f>
        <v>0</v>
      </c>
      <c r="B285">
        <f>'Données ext.'!F342</f>
        <v>0</v>
      </c>
      <c r="C285" s="5" t="e">
        <f>'Données ext.'!#REF!</f>
        <v>#REF!</v>
      </c>
    </row>
    <row r="286" spans="1:3" hidden="1" x14ac:dyDescent="0.25">
      <c r="A286" s="22">
        <f>INT('Données ext.'!I327)</f>
        <v>0</v>
      </c>
      <c r="B286">
        <f>'Données ext.'!F343</f>
        <v>0</v>
      </c>
      <c r="C286" s="5">
        <f>'Données ext.'!J325</f>
        <v>0</v>
      </c>
    </row>
    <row r="287" spans="1:3" hidden="1" x14ac:dyDescent="0.25">
      <c r="A287" s="22">
        <f>INT('Données ext.'!I328)</f>
        <v>0</v>
      </c>
      <c r="B287">
        <f>'Données ext.'!F344</f>
        <v>0</v>
      </c>
      <c r="C287" s="5">
        <f>'Données ext.'!J326</f>
        <v>0</v>
      </c>
    </row>
    <row r="288" spans="1:3" hidden="1" x14ac:dyDescent="0.25">
      <c r="A288" s="22">
        <f>INT('Données ext.'!I329)</f>
        <v>0</v>
      </c>
      <c r="B288">
        <f>'Données ext.'!F345</f>
        <v>0</v>
      </c>
      <c r="C288" s="5">
        <f>'Données ext.'!J327</f>
        <v>0</v>
      </c>
    </row>
    <row r="289" spans="1:3" hidden="1" x14ac:dyDescent="0.25">
      <c r="A289" s="22">
        <f>INT('Données ext.'!I330)</f>
        <v>0</v>
      </c>
      <c r="B289">
        <f>'Données ext.'!F346</f>
        <v>0</v>
      </c>
      <c r="C289" s="5">
        <f>'Données ext.'!J328</f>
        <v>0</v>
      </c>
    </row>
    <row r="290" spans="1:3" hidden="1" x14ac:dyDescent="0.25">
      <c r="A290" s="22">
        <f>INT('Données ext.'!I331)</f>
        <v>0</v>
      </c>
      <c r="B290">
        <f>'Données ext.'!F347</f>
        <v>0</v>
      </c>
      <c r="C290" s="5">
        <f>'Données ext.'!J329</f>
        <v>0</v>
      </c>
    </row>
    <row r="291" spans="1:3" hidden="1" x14ac:dyDescent="0.25">
      <c r="A291" s="22">
        <f>INT('Données ext.'!I332)</f>
        <v>0</v>
      </c>
      <c r="B291">
        <f>'Données ext.'!F348</f>
        <v>0</v>
      </c>
      <c r="C291" s="5">
        <f>'Données ext.'!J330</f>
        <v>0</v>
      </c>
    </row>
    <row r="292" spans="1:3" hidden="1" x14ac:dyDescent="0.25">
      <c r="A292" s="22">
        <f>INT('Données ext.'!I333)</f>
        <v>0</v>
      </c>
      <c r="B292">
        <f>'Données ext.'!F349</f>
        <v>0</v>
      </c>
      <c r="C292" s="5">
        <f>'Données ext.'!J331</f>
        <v>0</v>
      </c>
    </row>
    <row r="293" spans="1:3" hidden="1" x14ac:dyDescent="0.25">
      <c r="A293" s="22">
        <f>INT('Données ext.'!I334)</f>
        <v>0</v>
      </c>
      <c r="B293">
        <f>'Données ext.'!F350</f>
        <v>0</v>
      </c>
      <c r="C293" s="5">
        <f>'Données ext.'!J332</f>
        <v>0</v>
      </c>
    </row>
    <row r="294" spans="1:3" hidden="1" x14ac:dyDescent="0.25">
      <c r="A294" s="22">
        <f>INT('Données ext.'!I335)</f>
        <v>0</v>
      </c>
      <c r="B294">
        <f>'Données ext.'!F351</f>
        <v>0</v>
      </c>
      <c r="C294" s="5">
        <f>'Données ext.'!J333</f>
        <v>0</v>
      </c>
    </row>
    <row r="295" spans="1:3" hidden="1" x14ac:dyDescent="0.25">
      <c r="A295" s="22">
        <f>INT('Données ext.'!I336)</f>
        <v>0</v>
      </c>
      <c r="B295">
        <f>'Données ext.'!F352</f>
        <v>0</v>
      </c>
      <c r="C295" s="5">
        <f>'Données ext.'!J334</f>
        <v>0</v>
      </c>
    </row>
    <row r="296" spans="1:3" hidden="1" x14ac:dyDescent="0.25">
      <c r="A296" s="22">
        <f>INT('Données ext.'!I337)</f>
        <v>0</v>
      </c>
      <c r="B296">
        <f>'Données ext.'!F353</f>
        <v>0</v>
      </c>
      <c r="C296" s="5">
        <f>'Données ext.'!J335</f>
        <v>0</v>
      </c>
    </row>
    <row r="297" spans="1:3" hidden="1" x14ac:dyDescent="0.25">
      <c r="A297" s="22">
        <f>INT('Données ext.'!I338)</f>
        <v>0</v>
      </c>
      <c r="B297">
        <f>'Données ext.'!F354</f>
        <v>0</v>
      </c>
      <c r="C297" s="5">
        <f>'Données ext.'!J336</f>
        <v>0</v>
      </c>
    </row>
    <row r="298" spans="1:3" hidden="1" x14ac:dyDescent="0.25">
      <c r="A298" s="22">
        <f>INT('Données ext.'!I339)</f>
        <v>0</v>
      </c>
      <c r="B298">
        <f>'Données ext.'!F355</f>
        <v>0</v>
      </c>
      <c r="C298" s="5">
        <f>'Données ext.'!J337</f>
        <v>0</v>
      </c>
    </row>
    <row r="299" spans="1:3" hidden="1" x14ac:dyDescent="0.25">
      <c r="A299" s="22">
        <f>INT('Données ext.'!I340)</f>
        <v>0</v>
      </c>
      <c r="B299">
        <f>'Données ext.'!F356</f>
        <v>0</v>
      </c>
      <c r="C299" s="5">
        <f>'Données ext.'!J338</f>
        <v>0</v>
      </c>
    </row>
    <row r="300" spans="1:3" hidden="1" x14ac:dyDescent="0.25">
      <c r="A300" s="22">
        <f>INT('Données ext.'!I341)</f>
        <v>0</v>
      </c>
      <c r="B300">
        <f>'Données ext.'!F357</f>
        <v>0</v>
      </c>
      <c r="C300" s="5">
        <f>'Données ext.'!J339</f>
        <v>0</v>
      </c>
    </row>
    <row r="301" spans="1:3" hidden="1" x14ac:dyDescent="0.25">
      <c r="A301" s="22">
        <f>INT('Données ext.'!I342)</f>
        <v>0</v>
      </c>
      <c r="B301">
        <f>'Données ext.'!F358</f>
        <v>0</v>
      </c>
      <c r="C301" s="5">
        <f>'Données ext.'!J340</f>
        <v>0</v>
      </c>
    </row>
    <row r="302" spans="1:3" hidden="1" x14ac:dyDescent="0.25">
      <c r="A302" s="22">
        <f>INT('Données ext.'!I343)</f>
        <v>0</v>
      </c>
      <c r="B302">
        <f>'Données ext.'!F359</f>
        <v>0</v>
      </c>
      <c r="C302" s="5">
        <f>'Données ext.'!J341</f>
        <v>0</v>
      </c>
    </row>
    <row r="303" spans="1:3" hidden="1" x14ac:dyDescent="0.25">
      <c r="A303" s="22">
        <f>INT('Données ext.'!I344)</f>
        <v>0</v>
      </c>
      <c r="B303">
        <f>'Données ext.'!F360</f>
        <v>0</v>
      </c>
      <c r="C303" s="5">
        <f>'Données ext.'!J342</f>
        <v>0</v>
      </c>
    </row>
    <row r="304" spans="1:3" hidden="1" x14ac:dyDescent="0.25">
      <c r="A304" s="22">
        <f>INT('Données ext.'!I345)</f>
        <v>0</v>
      </c>
      <c r="B304">
        <f>'Données ext.'!F361</f>
        <v>0</v>
      </c>
      <c r="C304" s="5">
        <f>'Données ext.'!J343</f>
        <v>0</v>
      </c>
    </row>
    <row r="305" spans="1:3" hidden="1" x14ac:dyDescent="0.25">
      <c r="A305" s="22">
        <f>INT('Données ext.'!I346)</f>
        <v>0</v>
      </c>
      <c r="B305">
        <f>'Données ext.'!F362</f>
        <v>0</v>
      </c>
      <c r="C305" s="5">
        <f>'Données ext.'!J344</f>
        <v>0</v>
      </c>
    </row>
    <row r="306" spans="1:3" hidden="1" x14ac:dyDescent="0.25">
      <c r="A306" s="22">
        <f>INT('Données ext.'!I347)</f>
        <v>0</v>
      </c>
      <c r="B306">
        <f>'Données ext.'!F363</f>
        <v>0</v>
      </c>
      <c r="C306" s="5">
        <f>'Données ext.'!J345</f>
        <v>0</v>
      </c>
    </row>
    <row r="307" spans="1:3" hidden="1" x14ac:dyDescent="0.25">
      <c r="A307" s="22">
        <f>INT('Données ext.'!I348)</f>
        <v>0</v>
      </c>
      <c r="B307">
        <f>'Données ext.'!F364</f>
        <v>0</v>
      </c>
      <c r="C307" s="5">
        <f>'Données ext.'!J346</f>
        <v>0</v>
      </c>
    </row>
    <row r="308" spans="1:3" hidden="1" x14ac:dyDescent="0.25">
      <c r="A308" s="22">
        <f>INT('Données ext.'!I349)</f>
        <v>0</v>
      </c>
      <c r="B308">
        <f>'Données ext.'!F365</f>
        <v>0</v>
      </c>
      <c r="C308" s="5">
        <f>'Données ext.'!J347</f>
        <v>0</v>
      </c>
    </row>
    <row r="309" spans="1:3" hidden="1" x14ac:dyDescent="0.25">
      <c r="A309" s="22">
        <f>INT('Données ext.'!I350)</f>
        <v>0</v>
      </c>
      <c r="B309">
        <f>'Données ext.'!F366</f>
        <v>0</v>
      </c>
      <c r="C309" s="5">
        <f>'Données ext.'!J348</f>
        <v>0</v>
      </c>
    </row>
    <row r="310" spans="1:3" hidden="1" x14ac:dyDescent="0.25">
      <c r="A310" s="22">
        <f>INT('Données ext.'!I351)</f>
        <v>0</v>
      </c>
      <c r="B310">
        <f>'Données ext.'!F367</f>
        <v>0</v>
      </c>
      <c r="C310" s="5">
        <f>'Données ext.'!J349</f>
        <v>0</v>
      </c>
    </row>
    <row r="311" spans="1:3" hidden="1" x14ac:dyDescent="0.25">
      <c r="A311" s="22">
        <f>INT('Données ext.'!I352)</f>
        <v>0</v>
      </c>
      <c r="B311">
        <f>'Données ext.'!F368</f>
        <v>0</v>
      </c>
      <c r="C311" s="5">
        <f>'Données ext.'!J350</f>
        <v>0</v>
      </c>
    </row>
    <row r="312" spans="1:3" hidden="1" x14ac:dyDescent="0.25">
      <c r="A312" s="22">
        <f>INT('Données ext.'!I353)</f>
        <v>0</v>
      </c>
      <c r="B312">
        <f>'Données ext.'!F369</f>
        <v>0</v>
      </c>
      <c r="C312" s="5">
        <f>'Données ext.'!J351</f>
        <v>0</v>
      </c>
    </row>
    <row r="313" spans="1:3" hidden="1" x14ac:dyDescent="0.25">
      <c r="A313" s="22">
        <f>INT('Données ext.'!I354)</f>
        <v>0</v>
      </c>
      <c r="B313">
        <f>'Données ext.'!F370</f>
        <v>0</v>
      </c>
      <c r="C313" s="5">
        <f>'Données ext.'!J352</f>
        <v>0</v>
      </c>
    </row>
    <row r="314" spans="1:3" hidden="1" x14ac:dyDescent="0.25">
      <c r="A314" s="22">
        <f>INT('Données ext.'!I355)</f>
        <v>0</v>
      </c>
      <c r="B314">
        <f>'Données ext.'!F371</f>
        <v>0</v>
      </c>
      <c r="C314" s="5">
        <f>'Données ext.'!J353</f>
        <v>0</v>
      </c>
    </row>
    <row r="315" spans="1:3" hidden="1" x14ac:dyDescent="0.25">
      <c r="A315" s="22">
        <f>INT('Données ext.'!I356)</f>
        <v>0</v>
      </c>
      <c r="B315">
        <f>'Données ext.'!F372</f>
        <v>0</v>
      </c>
      <c r="C315" s="5">
        <f>'Données ext.'!J354</f>
        <v>0</v>
      </c>
    </row>
    <row r="316" spans="1:3" hidden="1" x14ac:dyDescent="0.25">
      <c r="A316" s="22">
        <f>INT('Données ext.'!I357)</f>
        <v>0</v>
      </c>
      <c r="B316">
        <f>'Données ext.'!F373</f>
        <v>0</v>
      </c>
      <c r="C316" s="5">
        <f>'Données ext.'!J355</f>
        <v>0</v>
      </c>
    </row>
    <row r="317" spans="1:3" hidden="1" x14ac:dyDescent="0.25">
      <c r="A317" s="22">
        <f>INT('Données ext.'!I358)</f>
        <v>0</v>
      </c>
      <c r="B317">
        <f>'Données ext.'!F374</f>
        <v>0</v>
      </c>
      <c r="C317" s="5">
        <f>'Données ext.'!J356</f>
        <v>0</v>
      </c>
    </row>
    <row r="318" spans="1:3" hidden="1" x14ac:dyDescent="0.25">
      <c r="A318" s="22">
        <f>INT('Données ext.'!I359)</f>
        <v>0</v>
      </c>
      <c r="B318">
        <f>'Données ext.'!F375</f>
        <v>0</v>
      </c>
      <c r="C318" s="5">
        <f>'Données ext.'!J357</f>
        <v>0</v>
      </c>
    </row>
    <row r="319" spans="1:3" hidden="1" x14ac:dyDescent="0.25">
      <c r="A319" s="22">
        <f>INT('Données ext.'!I360)</f>
        <v>0</v>
      </c>
      <c r="B319">
        <f>'Données ext.'!F376</f>
        <v>0</v>
      </c>
      <c r="C319" s="5">
        <f>'Données ext.'!J358</f>
        <v>0</v>
      </c>
    </row>
    <row r="320" spans="1:3" hidden="1" x14ac:dyDescent="0.25">
      <c r="A320" s="22">
        <f>INT('Données ext.'!I361)</f>
        <v>0</v>
      </c>
      <c r="B320">
        <f>'Données ext.'!F377</f>
        <v>0</v>
      </c>
      <c r="C320" s="5">
        <f>'Données ext.'!J359</f>
        <v>0</v>
      </c>
    </row>
    <row r="321" spans="1:3" hidden="1" x14ac:dyDescent="0.25">
      <c r="A321" s="22">
        <f>INT('Données ext.'!I362)</f>
        <v>0</v>
      </c>
      <c r="B321">
        <f>'Données ext.'!F378</f>
        <v>0</v>
      </c>
      <c r="C321" s="5">
        <f>'Données ext.'!J360</f>
        <v>0</v>
      </c>
    </row>
    <row r="322" spans="1:3" hidden="1" x14ac:dyDescent="0.25">
      <c r="A322" s="22">
        <f>INT('Données ext.'!I363)</f>
        <v>0</v>
      </c>
      <c r="B322">
        <f>'Données ext.'!F379</f>
        <v>0</v>
      </c>
      <c r="C322" s="5">
        <f>'Données ext.'!J361</f>
        <v>0</v>
      </c>
    </row>
    <row r="323" spans="1:3" hidden="1" x14ac:dyDescent="0.25">
      <c r="A323" s="22">
        <f>INT('Données ext.'!I364)</f>
        <v>0</v>
      </c>
      <c r="B323">
        <f>'Données ext.'!F380</f>
        <v>0</v>
      </c>
      <c r="C323" s="5">
        <f>'Données ext.'!J362</f>
        <v>0</v>
      </c>
    </row>
    <row r="324" spans="1:3" hidden="1" x14ac:dyDescent="0.25">
      <c r="A324" s="22">
        <f>INT('Données ext.'!I365)</f>
        <v>0</v>
      </c>
      <c r="B324">
        <f>'Données ext.'!F381</f>
        <v>0</v>
      </c>
      <c r="C324" s="5">
        <f>'Données ext.'!J363</f>
        <v>0</v>
      </c>
    </row>
    <row r="325" spans="1:3" hidden="1" x14ac:dyDescent="0.25">
      <c r="A325" s="22">
        <f>INT('Données ext.'!I366)</f>
        <v>0</v>
      </c>
      <c r="B325">
        <f>'Données ext.'!F382</f>
        <v>0</v>
      </c>
      <c r="C325" s="5">
        <f>'Données ext.'!J364</f>
        <v>0</v>
      </c>
    </row>
    <row r="326" spans="1:3" hidden="1" x14ac:dyDescent="0.25">
      <c r="A326" s="22">
        <f>INT('Données ext.'!I367)</f>
        <v>0</v>
      </c>
      <c r="B326">
        <f>'Données ext.'!F383</f>
        <v>0</v>
      </c>
      <c r="C326" s="5">
        <f>'Données ext.'!J365</f>
        <v>0</v>
      </c>
    </row>
    <row r="327" spans="1:3" hidden="1" x14ac:dyDescent="0.25">
      <c r="A327" s="22">
        <f>INT('Données ext.'!I368)</f>
        <v>0</v>
      </c>
      <c r="B327">
        <f>'Données ext.'!F384</f>
        <v>0</v>
      </c>
      <c r="C327" s="5">
        <f>'Données ext.'!J366</f>
        <v>0</v>
      </c>
    </row>
    <row r="328" spans="1:3" hidden="1" x14ac:dyDescent="0.25">
      <c r="A328" s="22">
        <f>INT('Données ext.'!I369)</f>
        <v>0</v>
      </c>
      <c r="B328">
        <f>'Données ext.'!F385</f>
        <v>0</v>
      </c>
      <c r="C328" s="5">
        <f>'Données ext.'!J367</f>
        <v>0</v>
      </c>
    </row>
    <row r="329" spans="1:3" hidden="1" x14ac:dyDescent="0.25">
      <c r="A329" s="22">
        <f>INT('Données ext.'!I370)</f>
        <v>0</v>
      </c>
      <c r="B329">
        <f>'Données ext.'!F386</f>
        <v>0</v>
      </c>
      <c r="C329" s="5">
        <f>'Données ext.'!J368</f>
        <v>0</v>
      </c>
    </row>
    <row r="330" spans="1:3" hidden="1" x14ac:dyDescent="0.25">
      <c r="A330" s="22">
        <f>INT('Données ext.'!I371)</f>
        <v>0</v>
      </c>
      <c r="B330">
        <f>'Données ext.'!F387</f>
        <v>0</v>
      </c>
      <c r="C330" s="5">
        <f>'Données ext.'!J369</f>
        <v>0</v>
      </c>
    </row>
    <row r="331" spans="1:3" hidden="1" x14ac:dyDescent="0.25">
      <c r="A331" s="22">
        <f>INT('Données ext.'!I372)</f>
        <v>0</v>
      </c>
      <c r="B331">
        <f>'Données ext.'!F388</f>
        <v>0</v>
      </c>
      <c r="C331" s="5">
        <f>'Données ext.'!J370</f>
        <v>0</v>
      </c>
    </row>
    <row r="332" spans="1:3" hidden="1" x14ac:dyDescent="0.25">
      <c r="A332" s="22">
        <f>INT('Données ext.'!I373)</f>
        <v>0</v>
      </c>
      <c r="B332">
        <f>'Données ext.'!F389</f>
        <v>0</v>
      </c>
      <c r="C332" s="5">
        <f>'Données ext.'!J371</f>
        <v>0</v>
      </c>
    </row>
    <row r="333" spans="1:3" hidden="1" x14ac:dyDescent="0.25">
      <c r="A333" s="22">
        <f>INT('Données ext.'!I374)</f>
        <v>0</v>
      </c>
      <c r="B333">
        <f>'Données ext.'!F390</f>
        <v>0</v>
      </c>
      <c r="C333" s="5">
        <f>'Données ext.'!J372</f>
        <v>0</v>
      </c>
    </row>
    <row r="334" spans="1:3" hidden="1" x14ac:dyDescent="0.25">
      <c r="A334" s="22">
        <f>INT('Données ext.'!I375)</f>
        <v>0</v>
      </c>
      <c r="B334">
        <f>'Données ext.'!F391</f>
        <v>0</v>
      </c>
      <c r="C334" s="5">
        <f>'Données ext.'!J373</f>
        <v>0</v>
      </c>
    </row>
    <row r="335" spans="1:3" hidden="1" x14ac:dyDescent="0.25">
      <c r="A335" s="22">
        <f>INT('Données ext.'!I376)</f>
        <v>0</v>
      </c>
      <c r="B335">
        <f>'Données ext.'!F392</f>
        <v>0</v>
      </c>
      <c r="C335" s="5">
        <f>'Données ext.'!J374</f>
        <v>0</v>
      </c>
    </row>
    <row r="336" spans="1:3" hidden="1" x14ac:dyDescent="0.25">
      <c r="A336" s="22">
        <f>INT('Données ext.'!I377)</f>
        <v>0</v>
      </c>
      <c r="B336">
        <f>'Données ext.'!F393</f>
        <v>0</v>
      </c>
      <c r="C336" s="5">
        <f>'Données ext.'!J375</f>
        <v>0</v>
      </c>
    </row>
    <row r="337" spans="1:3" hidden="1" x14ac:dyDescent="0.25">
      <c r="A337" s="22">
        <f>INT('Données ext.'!I378)</f>
        <v>0</v>
      </c>
      <c r="B337">
        <f>'Données ext.'!F394</f>
        <v>0</v>
      </c>
      <c r="C337" s="5">
        <f>'Données ext.'!J376</f>
        <v>0</v>
      </c>
    </row>
    <row r="338" spans="1:3" hidden="1" x14ac:dyDescent="0.25">
      <c r="A338" s="22">
        <f>INT('Données ext.'!I379)</f>
        <v>0</v>
      </c>
      <c r="B338">
        <f>'Données ext.'!F395</f>
        <v>0</v>
      </c>
      <c r="C338" s="5">
        <f>'Données ext.'!J377</f>
        <v>0</v>
      </c>
    </row>
    <row r="339" spans="1:3" hidden="1" x14ac:dyDescent="0.25">
      <c r="A339" s="22">
        <f>INT('Données ext.'!I380)</f>
        <v>0</v>
      </c>
      <c r="B339">
        <f>'Données ext.'!F396</f>
        <v>0</v>
      </c>
      <c r="C339" s="5">
        <f>'Données ext.'!J378</f>
        <v>0</v>
      </c>
    </row>
    <row r="340" spans="1:3" hidden="1" x14ac:dyDescent="0.25">
      <c r="A340" s="22">
        <f>INT('Données ext.'!I381)</f>
        <v>0</v>
      </c>
      <c r="B340">
        <f>'Données ext.'!F397</f>
        <v>0</v>
      </c>
      <c r="C340" s="5">
        <f>'Données ext.'!J379</f>
        <v>0</v>
      </c>
    </row>
    <row r="341" spans="1:3" hidden="1" x14ac:dyDescent="0.25">
      <c r="A341" s="22">
        <f>INT('Données ext.'!I382)</f>
        <v>0</v>
      </c>
      <c r="B341">
        <f>'Données ext.'!F398</f>
        <v>0</v>
      </c>
      <c r="C341" s="5">
        <f>'Données ext.'!J380</f>
        <v>0</v>
      </c>
    </row>
    <row r="342" spans="1:3" hidden="1" x14ac:dyDescent="0.25">
      <c r="A342" s="22">
        <f>INT('Données ext.'!I383)</f>
        <v>0</v>
      </c>
      <c r="B342">
        <f>'Données ext.'!F399</f>
        <v>0</v>
      </c>
      <c r="C342" s="5">
        <f>'Données ext.'!J381</f>
        <v>0</v>
      </c>
    </row>
    <row r="343" spans="1:3" hidden="1" x14ac:dyDescent="0.25">
      <c r="A343" s="22">
        <f>INT('Données ext.'!I384)</f>
        <v>0</v>
      </c>
      <c r="B343">
        <f>'Données ext.'!F400</f>
        <v>0</v>
      </c>
      <c r="C343" s="5">
        <f>'Données ext.'!J382</f>
        <v>0</v>
      </c>
    </row>
    <row r="344" spans="1:3" hidden="1" x14ac:dyDescent="0.25">
      <c r="A344" s="22">
        <f>INT('Données ext.'!I385)</f>
        <v>0</v>
      </c>
      <c r="B344">
        <f>'Données ext.'!F401</f>
        <v>0</v>
      </c>
      <c r="C344" s="5">
        <f>'Données ext.'!J383</f>
        <v>0</v>
      </c>
    </row>
    <row r="345" spans="1:3" hidden="1" x14ac:dyDescent="0.25">
      <c r="A345" s="22">
        <f>INT('Données ext.'!I386)</f>
        <v>0</v>
      </c>
      <c r="B345">
        <f>'Données ext.'!F402</f>
        <v>0</v>
      </c>
      <c r="C345" s="5">
        <f>'Données ext.'!J384</f>
        <v>0</v>
      </c>
    </row>
    <row r="346" spans="1:3" hidden="1" x14ac:dyDescent="0.25">
      <c r="A346" s="22">
        <f>INT('Données ext.'!I387)</f>
        <v>0</v>
      </c>
      <c r="B346">
        <f>'Données ext.'!F403</f>
        <v>0</v>
      </c>
      <c r="C346" s="5">
        <f>'Données ext.'!J385</f>
        <v>0</v>
      </c>
    </row>
    <row r="347" spans="1:3" hidden="1" x14ac:dyDescent="0.25">
      <c r="A347" s="22">
        <f>INT('Données ext.'!I388)</f>
        <v>0</v>
      </c>
      <c r="B347">
        <f>'Données ext.'!F404</f>
        <v>0</v>
      </c>
      <c r="C347" s="5">
        <f>'Données ext.'!J386</f>
        <v>0</v>
      </c>
    </row>
    <row r="348" spans="1:3" hidden="1" x14ac:dyDescent="0.25">
      <c r="A348" s="22">
        <f>INT('Données ext.'!I389)</f>
        <v>0</v>
      </c>
      <c r="B348">
        <f>'Données ext.'!F405</f>
        <v>0</v>
      </c>
      <c r="C348" s="5">
        <f>'Données ext.'!J387</f>
        <v>0</v>
      </c>
    </row>
    <row r="349" spans="1:3" hidden="1" x14ac:dyDescent="0.25">
      <c r="A349" s="22">
        <f>INT('Données ext.'!I390)</f>
        <v>0</v>
      </c>
      <c r="B349">
        <f>'Données ext.'!F406</f>
        <v>0</v>
      </c>
      <c r="C349" s="5">
        <f>'Données ext.'!J388</f>
        <v>0</v>
      </c>
    </row>
    <row r="350" spans="1:3" hidden="1" x14ac:dyDescent="0.25">
      <c r="A350" s="22">
        <f>INT('Données ext.'!I391)</f>
        <v>0</v>
      </c>
      <c r="B350">
        <f>'Données ext.'!F407</f>
        <v>0</v>
      </c>
      <c r="C350" s="5">
        <f>'Données ext.'!J389</f>
        <v>0</v>
      </c>
    </row>
    <row r="351" spans="1:3" hidden="1" x14ac:dyDescent="0.25">
      <c r="A351" s="22">
        <f>INT('Données ext.'!I392)</f>
        <v>0</v>
      </c>
      <c r="B351">
        <f>'Données ext.'!F408</f>
        <v>0</v>
      </c>
      <c r="C351" s="5">
        <f>'Données ext.'!J390</f>
        <v>0</v>
      </c>
    </row>
    <row r="352" spans="1:3" hidden="1" x14ac:dyDescent="0.25">
      <c r="A352" s="22">
        <f>INT('Données ext.'!I393)</f>
        <v>0</v>
      </c>
      <c r="B352">
        <f>'Données ext.'!F409</f>
        <v>0</v>
      </c>
      <c r="C352" s="5">
        <f>'Données ext.'!J391</f>
        <v>0</v>
      </c>
    </row>
    <row r="353" spans="1:3" hidden="1" x14ac:dyDescent="0.25">
      <c r="A353" s="22">
        <f>INT('Données ext.'!I394)</f>
        <v>0</v>
      </c>
      <c r="B353">
        <f>'Données ext.'!F410</f>
        <v>0</v>
      </c>
      <c r="C353" s="5">
        <f>'Données ext.'!J392</f>
        <v>0</v>
      </c>
    </row>
    <row r="354" spans="1:3" hidden="1" x14ac:dyDescent="0.25">
      <c r="A354" s="22">
        <f>INT('Données ext.'!I395)</f>
        <v>0</v>
      </c>
      <c r="B354">
        <f>'Données ext.'!F411</f>
        <v>0</v>
      </c>
      <c r="C354" s="5">
        <f>'Données ext.'!J393</f>
        <v>0</v>
      </c>
    </row>
    <row r="355" spans="1:3" hidden="1" x14ac:dyDescent="0.25">
      <c r="A355" s="22">
        <f>INT('Données ext.'!I396)</f>
        <v>0</v>
      </c>
      <c r="B355">
        <f>'Données ext.'!F412</f>
        <v>0</v>
      </c>
      <c r="C355" s="5">
        <f>'Données ext.'!J394</f>
        <v>0</v>
      </c>
    </row>
    <row r="356" spans="1:3" hidden="1" x14ac:dyDescent="0.25">
      <c r="A356" s="22">
        <f>INT('Données ext.'!I397)</f>
        <v>0</v>
      </c>
      <c r="B356">
        <f>'Données ext.'!F413</f>
        <v>0</v>
      </c>
      <c r="C356" s="5">
        <f>'Données ext.'!J395</f>
        <v>0</v>
      </c>
    </row>
    <row r="357" spans="1:3" hidden="1" x14ac:dyDescent="0.25">
      <c r="A357" s="22">
        <f>INT('Données ext.'!I398)</f>
        <v>0</v>
      </c>
      <c r="B357">
        <f>'Données ext.'!F414</f>
        <v>0</v>
      </c>
      <c r="C357" s="5">
        <f>'Données ext.'!J396</f>
        <v>0</v>
      </c>
    </row>
    <row r="358" spans="1:3" hidden="1" x14ac:dyDescent="0.25">
      <c r="A358" s="22">
        <f>INT('Données ext.'!I399)</f>
        <v>0</v>
      </c>
      <c r="B358">
        <f>'Données ext.'!F415</f>
        <v>0</v>
      </c>
      <c r="C358" s="5">
        <f>'Données ext.'!J397</f>
        <v>0</v>
      </c>
    </row>
    <row r="359" spans="1:3" hidden="1" x14ac:dyDescent="0.25">
      <c r="A359" s="22">
        <f>INT('Données ext.'!I400)</f>
        <v>0</v>
      </c>
      <c r="B359">
        <f>'Données ext.'!F416</f>
        <v>0</v>
      </c>
      <c r="C359" s="5">
        <f>'Données ext.'!J398</f>
        <v>0</v>
      </c>
    </row>
    <row r="360" spans="1:3" hidden="1" x14ac:dyDescent="0.25">
      <c r="A360" s="22">
        <f>INT('Données ext.'!I401)</f>
        <v>0</v>
      </c>
      <c r="B360">
        <f>'Données ext.'!F417</f>
        <v>0</v>
      </c>
      <c r="C360" s="5">
        <f>'Données ext.'!J399</f>
        <v>0</v>
      </c>
    </row>
    <row r="361" spans="1:3" hidden="1" x14ac:dyDescent="0.25">
      <c r="A361" s="22">
        <f>INT('Données ext.'!I402)</f>
        <v>0</v>
      </c>
      <c r="B361">
        <f>'Données ext.'!F418</f>
        <v>0</v>
      </c>
      <c r="C361" s="5">
        <f>'Données ext.'!J400</f>
        <v>0</v>
      </c>
    </row>
    <row r="362" spans="1:3" hidden="1" x14ac:dyDescent="0.25">
      <c r="A362" s="22">
        <f>INT('Données ext.'!I403)</f>
        <v>0</v>
      </c>
      <c r="B362">
        <f>'Données ext.'!F419</f>
        <v>0</v>
      </c>
      <c r="C362" s="5">
        <f>'Données ext.'!J401</f>
        <v>0</v>
      </c>
    </row>
    <row r="363" spans="1:3" hidden="1" x14ac:dyDescent="0.25">
      <c r="A363" s="22">
        <f>INT('Données ext.'!I404)</f>
        <v>0</v>
      </c>
      <c r="B363">
        <f>'Données ext.'!F420</f>
        <v>0</v>
      </c>
      <c r="C363" s="5">
        <f>'Données ext.'!J402</f>
        <v>0</v>
      </c>
    </row>
    <row r="364" spans="1:3" hidden="1" x14ac:dyDescent="0.25">
      <c r="A364" s="22">
        <f>INT('Données ext.'!I405)</f>
        <v>0</v>
      </c>
      <c r="B364">
        <f>'Données ext.'!F421</f>
        <v>0</v>
      </c>
      <c r="C364" s="5">
        <f>'Données ext.'!J403</f>
        <v>0</v>
      </c>
    </row>
    <row r="365" spans="1:3" hidden="1" x14ac:dyDescent="0.25">
      <c r="A365" s="22">
        <f>INT('Données ext.'!I406)</f>
        <v>0</v>
      </c>
      <c r="B365">
        <f>'Données ext.'!F422</f>
        <v>0</v>
      </c>
      <c r="C365" s="5">
        <f>'Données ext.'!J404</f>
        <v>0</v>
      </c>
    </row>
    <row r="366" spans="1:3" hidden="1" x14ac:dyDescent="0.25">
      <c r="A366" s="22">
        <f>INT('Données ext.'!I407)</f>
        <v>0</v>
      </c>
      <c r="B366">
        <f>'Données ext.'!F423</f>
        <v>0</v>
      </c>
      <c r="C366" s="5">
        <f>'Données ext.'!J405</f>
        <v>0</v>
      </c>
    </row>
    <row r="367" spans="1:3" hidden="1" x14ac:dyDescent="0.25">
      <c r="A367" s="22">
        <f>INT('Données ext.'!I408)</f>
        <v>0</v>
      </c>
      <c r="B367">
        <f>'Données ext.'!F424</f>
        <v>0</v>
      </c>
      <c r="C367" s="5">
        <f>'Données ext.'!J406</f>
        <v>0</v>
      </c>
    </row>
    <row r="368" spans="1:3" hidden="1" x14ac:dyDescent="0.25">
      <c r="A368" s="22">
        <f>INT('Données ext.'!I409)</f>
        <v>0</v>
      </c>
      <c r="B368">
        <f>'Données ext.'!F425</f>
        <v>0</v>
      </c>
      <c r="C368" s="5">
        <f>'Données ext.'!J407</f>
        <v>0</v>
      </c>
    </row>
    <row r="369" spans="1:3" hidden="1" x14ac:dyDescent="0.25">
      <c r="A369" s="22">
        <f>INT('Données ext.'!I410)</f>
        <v>0</v>
      </c>
      <c r="B369">
        <f>'Données ext.'!F426</f>
        <v>0</v>
      </c>
      <c r="C369" s="5">
        <f>'Données ext.'!J408</f>
        <v>0</v>
      </c>
    </row>
    <row r="370" spans="1:3" hidden="1" x14ac:dyDescent="0.25">
      <c r="A370" s="22">
        <f>INT('Données ext.'!I411)</f>
        <v>0</v>
      </c>
      <c r="B370">
        <f>'Données ext.'!F427</f>
        <v>0</v>
      </c>
      <c r="C370" s="5">
        <f>'Données ext.'!J409</f>
        <v>0</v>
      </c>
    </row>
    <row r="371" spans="1:3" hidden="1" x14ac:dyDescent="0.25">
      <c r="A371" s="22">
        <f>INT('Données ext.'!I412)</f>
        <v>0</v>
      </c>
      <c r="B371">
        <f>'Données ext.'!F428</f>
        <v>0</v>
      </c>
      <c r="C371" s="5">
        <f>'Données ext.'!J410</f>
        <v>0</v>
      </c>
    </row>
    <row r="372" spans="1:3" hidden="1" x14ac:dyDescent="0.25">
      <c r="A372" s="22">
        <f>INT('Données ext.'!I413)</f>
        <v>0</v>
      </c>
      <c r="B372">
        <f>'Données ext.'!F429</f>
        <v>0</v>
      </c>
      <c r="C372" s="5">
        <f>'Données ext.'!J411</f>
        <v>0</v>
      </c>
    </row>
    <row r="373" spans="1:3" hidden="1" x14ac:dyDescent="0.25">
      <c r="A373" s="22">
        <f>INT('Données ext.'!I414)</f>
        <v>0</v>
      </c>
      <c r="B373">
        <f>'Données ext.'!F430</f>
        <v>0</v>
      </c>
      <c r="C373" s="5">
        <f>'Données ext.'!J412</f>
        <v>0</v>
      </c>
    </row>
    <row r="374" spans="1:3" hidden="1" x14ac:dyDescent="0.25">
      <c r="A374" s="22">
        <f>INT('Données ext.'!I415)</f>
        <v>0</v>
      </c>
      <c r="B374">
        <f>'Données ext.'!F431</f>
        <v>0</v>
      </c>
      <c r="C374" s="5">
        <f>'Données ext.'!J413</f>
        <v>0</v>
      </c>
    </row>
    <row r="375" spans="1:3" hidden="1" x14ac:dyDescent="0.25">
      <c r="A375" s="22">
        <f>INT('Données ext.'!I416)</f>
        <v>0</v>
      </c>
      <c r="B375">
        <f>'Données ext.'!F432</f>
        <v>0</v>
      </c>
      <c r="C375" s="5">
        <f>'Données ext.'!J414</f>
        <v>0</v>
      </c>
    </row>
    <row r="376" spans="1:3" hidden="1" x14ac:dyDescent="0.25">
      <c r="A376" s="22">
        <f>INT('Données ext.'!I417)</f>
        <v>0</v>
      </c>
      <c r="B376">
        <f>'Données ext.'!F433</f>
        <v>0</v>
      </c>
      <c r="C376" s="5">
        <f>'Données ext.'!J415</f>
        <v>0</v>
      </c>
    </row>
    <row r="377" spans="1:3" hidden="1" x14ac:dyDescent="0.25">
      <c r="A377" s="22">
        <f>INT('Données ext.'!I418)</f>
        <v>0</v>
      </c>
      <c r="B377">
        <f>'Données ext.'!F434</f>
        <v>0</v>
      </c>
      <c r="C377" s="5">
        <f>'Données ext.'!J416</f>
        <v>0</v>
      </c>
    </row>
    <row r="378" spans="1:3" hidden="1" x14ac:dyDescent="0.25">
      <c r="A378" s="22">
        <f>INT('Données ext.'!I419)</f>
        <v>0</v>
      </c>
      <c r="B378">
        <f>'Données ext.'!F435</f>
        <v>0</v>
      </c>
      <c r="C378" s="5">
        <f>'Données ext.'!J417</f>
        <v>0</v>
      </c>
    </row>
    <row r="379" spans="1:3" hidden="1" x14ac:dyDescent="0.25">
      <c r="A379" s="22">
        <f>INT('Données ext.'!I420)</f>
        <v>0</v>
      </c>
      <c r="B379">
        <f>'Données ext.'!F436</f>
        <v>0</v>
      </c>
      <c r="C379" s="5">
        <f>'Données ext.'!J418</f>
        <v>0</v>
      </c>
    </row>
    <row r="380" spans="1:3" hidden="1" x14ac:dyDescent="0.25">
      <c r="A380" s="22">
        <f>INT('Données ext.'!I421)</f>
        <v>0</v>
      </c>
      <c r="B380">
        <f>'Données ext.'!F437</f>
        <v>0</v>
      </c>
      <c r="C380" s="5">
        <f>'Données ext.'!J419</f>
        <v>0</v>
      </c>
    </row>
    <row r="381" spans="1:3" hidden="1" x14ac:dyDescent="0.25">
      <c r="A381" s="22">
        <f>INT('Données ext.'!I422)</f>
        <v>0</v>
      </c>
      <c r="B381">
        <f>'Données ext.'!F438</f>
        <v>0</v>
      </c>
      <c r="C381" s="5">
        <f>'Données ext.'!J420</f>
        <v>0</v>
      </c>
    </row>
    <row r="382" spans="1:3" hidden="1" x14ac:dyDescent="0.25">
      <c r="A382" s="22">
        <f>INT('Données ext.'!I423)</f>
        <v>0</v>
      </c>
      <c r="B382">
        <f>'Données ext.'!F439</f>
        <v>0</v>
      </c>
      <c r="C382" s="5">
        <f>'Données ext.'!J421</f>
        <v>0</v>
      </c>
    </row>
    <row r="383" spans="1:3" hidden="1" x14ac:dyDescent="0.25">
      <c r="A383" s="22">
        <f>INT('Données ext.'!I424)</f>
        <v>0</v>
      </c>
      <c r="B383">
        <f>'Données ext.'!F440</f>
        <v>0</v>
      </c>
      <c r="C383" s="5">
        <f>'Données ext.'!J422</f>
        <v>0</v>
      </c>
    </row>
    <row r="384" spans="1:3" hidden="1" x14ac:dyDescent="0.25">
      <c r="A384" s="22">
        <f>INT('Données ext.'!I425)</f>
        <v>0</v>
      </c>
      <c r="B384">
        <f>'Données ext.'!F441</f>
        <v>0</v>
      </c>
      <c r="C384" s="5">
        <f>'Données ext.'!J423</f>
        <v>0</v>
      </c>
    </row>
    <row r="385" spans="1:3" hidden="1" x14ac:dyDescent="0.25">
      <c r="A385" s="22">
        <f>INT('Données ext.'!I426)</f>
        <v>0</v>
      </c>
      <c r="B385">
        <f>'Données ext.'!F442</f>
        <v>0</v>
      </c>
      <c r="C385" s="5">
        <f>'Données ext.'!J424</f>
        <v>0</v>
      </c>
    </row>
    <row r="386" spans="1:3" hidden="1" x14ac:dyDescent="0.25">
      <c r="A386" s="22">
        <f>INT('Données ext.'!I427)</f>
        <v>0</v>
      </c>
      <c r="B386">
        <f>'Données ext.'!F443</f>
        <v>0</v>
      </c>
      <c r="C386" s="5">
        <f>'Données ext.'!J425</f>
        <v>0</v>
      </c>
    </row>
    <row r="387" spans="1:3" hidden="1" x14ac:dyDescent="0.25">
      <c r="A387" s="22">
        <f>INT('Données ext.'!I428)</f>
        <v>0</v>
      </c>
      <c r="B387">
        <f>'Données ext.'!F444</f>
        <v>0</v>
      </c>
      <c r="C387" s="5">
        <f>'Données ext.'!J426</f>
        <v>0</v>
      </c>
    </row>
    <row r="388" spans="1:3" hidden="1" x14ac:dyDescent="0.25">
      <c r="A388" s="22">
        <f>INT('Données ext.'!I429)</f>
        <v>0</v>
      </c>
      <c r="B388">
        <f>'Données ext.'!F445</f>
        <v>0</v>
      </c>
      <c r="C388" s="5">
        <f>'Données ext.'!J427</f>
        <v>0</v>
      </c>
    </row>
    <row r="389" spans="1:3" hidden="1" x14ac:dyDescent="0.25">
      <c r="A389" s="22">
        <f>INT('Données ext.'!I430)</f>
        <v>0</v>
      </c>
      <c r="B389">
        <f>'Données ext.'!F446</f>
        <v>0</v>
      </c>
      <c r="C389" s="5">
        <f>'Données ext.'!J428</f>
        <v>0</v>
      </c>
    </row>
    <row r="390" spans="1:3" hidden="1" x14ac:dyDescent="0.25">
      <c r="A390" s="22">
        <f>INT('Données ext.'!I431)</f>
        <v>0</v>
      </c>
      <c r="B390">
        <f>'Données ext.'!F447</f>
        <v>0</v>
      </c>
      <c r="C390" s="5">
        <f>'Données ext.'!J429</f>
        <v>0</v>
      </c>
    </row>
    <row r="391" spans="1:3" hidden="1" x14ac:dyDescent="0.25">
      <c r="A391" s="22">
        <f>INT('Données ext.'!I432)</f>
        <v>0</v>
      </c>
      <c r="B391">
        <f>'Données ext.'!F448</f>
        <v>0</v>
      </c>
      <c r="C391" s="5">
        <f>'Données ext.'!J430</f>
        <v>0</v>
      </c>
    </row>
    <row r="392" spans="1:3" hidden="1" x14ac:dyDescent="0.25">
      <c r="A392" s="22">
        <f>INT('Données ext.'!I433)</f>
        <v>0</v>
      </c>
      <c r="B392">
        <f>'Données ext.'!F449</f>
        <v>0</v>
      </c>
      <c r="C392" s="5">
        <f>'Données ext.'!J431</f>
        <v>0</v>
      </c>
    </row>
    <row r="393" spans="1:3" hidden="1" x14ac:dyDescent="0.25">
      <c r="A393" s="22">
        <f>INT('Données ext.'!I434)</f>
        <v>0</v>
      </c>
      <c r="B393">
        <f>'Données ext.'!F450</f>
        <v>0</v>
      </c>
      <c r="C393" s="5">
        <f>'Données ext.'!J432</f>
        <v>0</v>
      </c>
    </row>
    <row r="394" spans="1:3" hidden="1" x14ac:dyDescent="0.25">
      <c r="A394" s="22">
        <f>INT('Données ext.'!I435)</f>
        <v>0</v>
      </c>
      <c r="B394">
        <f>'Données ext.'!F451</f>
        <v>0</v>
      </c>
      <c r="C394" s="5">
        <f>'Données ext.'!J433</f>
        <v>0</v>
      </c>
    </row>
    <row r="395" spans="1:3" hidden="1" x14ac:dyDescent="0.25">
      <c r="A395" s="22">
        <f>INT('Données ext.'!I436)</f>
        <v>0</v>
      </c>
      <c r="B395">
        <f>'Données ext.'!F452</f>
        <v>0</v>
      </c>
      <c r="C395" s="5">
        <f>'Données ext.'!J434</f>
        <v>0</v>
      </c>
    </row>
    <row r="396" spans="1:3" hidden="1" x14ac:dyDescent="0.25">
      <c r="A396" s="22">
        <f>INT('Données ext.'!I437)</f>
        <v>0</v>
      </c>
      <c r="B396">
        <f>'Données ext.'!F453</f>
        <v>0</v>
      </c>
      <c r="C396" s="5">
        <f>'Données ext.'!J435</f>
        <v>0</v>
      </c>
    </row>
    <row r="397" spans="1:3" hidden="1" x14ac:dyDescent="0.25">
      <c r="A397" s="22">
        <f>INT('Données ext.'!I438)</f>
        <v>0</v>
      </c>
      <c r="B397">
        <f>'Données ext.'!F454</f>
        <v>0</v>
      </c>
      <c r="C397" s="5">
        <f>'Données ext.'!J436</f>
        <v>0</v>
      </c>
    </row>
    <row r="398" spans="1:3" hidden="1" x14ac:dyDescent="0.25">
      <c r="A398" s="22">
        <f>INT('Données ext.'!I439)</f>
        <v>0</v>
      </c>
      <c r="B398">
        <f>'Données ext.'!F455</f>
        <v>0</v>
      </c>
      <c r="C398" s="5">
        <f>'Données ext.'!J437</f>
        <v>0</v>
      </c>
    </row>
    <row r="399" spans="1:3" hidden="1" x14ac:dyDescent="0.25">
      <c r="A399" s="22">
        <f>INT('Données ext.'!I440)</f>
        <v>0</v>
      </c>
      <c r="B399">
        <f>'Données ext.'!F456</f>
        <v>0</v>
      </c>
      <c r="C399" s="5">
        <f>'Données ext.'!J438</f>
        <v>0</v>
      </c>
    </row>
    <row r="400" spans="1:3" hidden="1" x14ac:dyDescent="0.25">
      <c r="A400" s="22">
        <f>INT('Données ext.'!I441)</f>
        <v>0</v>
      </c>
      <c r="B400">
        <f>'Données ext.'!F457</f>
        <v>0</v>
      </c>
      <c r="C400" s="5">
        <f>'Données ext.'!J439</f>
        <v>0</v>
      </c>
    </row>
    <row r="401" spans="1:3" hidden="1" x14ac:dyDescent="0.25">
      <c r="A401" s="22">
        <f>INT('Données ext.'!I442)</f>
        <v>0</v>
      </c>
      <c r="B401">
        <f>'Données ext.'!F458</f>
        <v>0</v>
      </c>
      <c r="C401" s="5">
        <f>'Données ext.'!J440</f>
        <v>0</v>
      </c>
    </row>
    <row r="402" spans="1:3" hidden="1" x14ac:dyDescent="0.25">
      <c r="A402" s="22">
        <f>INT('Données ext.'!I443)</f>
        <v>0</v>
      </c>
      <c r="B402">
        <f>'Données ext.'!F459</f>
        <v>0</v>
      </c>
      <c r="C402" s="5">
        <f>'Données ext.'!J441</f>
        <v>0</v>
      </c>
    </row>
    <row r="403" spans="1:3" hidden="1" x14ac:dyDescent="0.25">
      <c r="A403" s="22">
        <f>INT('Données ext.'!I444)</f>
        <v>0</v>
      </c>
      <c r="B403">
        <f>'Données ext.'!F460</f>
        <v>0</v>
      </c>
      <c r="C403" s="5">
        <f>'Données ext.'!J442</f>
        <v>0</v>
      </c>
    </row>
    <row r="404" spans="1:3" hidden="1" x14ac:dyDescent="0.25">
      <c r="A404" s="22">
        <f>INT('Données ext.'!I445)</f>
        <v>0</v>
      </c>
      <c r="B404">
        <f>'Données ext.'!F461</f>
        <v>0</v>
      </c>
      <c r="C404" s="5">
        <f>'Données ext.'!J443</f>
        <v>0</v>
      </c>
    </row>
    <row r="405" spans="1:3" hidden="1" x14ac:dyDescent="0.25">
      <c r="A405" s="22">
        <f>INT('Données ext.'!I446)</f>
        <v>0</v>
      </c>
      <c r="B405">
        <f>'Données ext.'!F462</f>
        <v>0</v>
      </c>
      <c r="C405" s="5">
        <f>'Données ext.'!J444</f>
        <v>0</v>
      </c>
    </row>
    <row r="406" spans="1:3" hidden="1" x14ac:dyDescent="0.25">
      <c r="A406" s="22">
        <f>INT('Données ext.'!I447)</f>
        <v>0</v>
      </c>
      <c r="B406">
        <f>'Données ext.'!F463</f>
        <v>0</v>
      </c>
      <c r="C406" s="5">
        <f>'Données ext.'!J445</f>
        <v>0</v>
      </c>
    </row>
    <row r="407" spans="1:3" hidden="1" x14ac:dyDescent="0.25">
      <c r="A407" s="22">
        <f>INT('Données ext.'!I448)</f>
        <v>0</v>
      </c>
      <c r="B407">
        <f>'Données ext.'!F464</f>
        <v>0</v>
      </c>
      <c r="C407" s="5">
        <f>'Données ext.'!J446</f>
        <v>0</v>
      </c>
    </row>
    <row r="408" spans="1:3" hidden="1" x14ac:dyDescent="0.25">
      <c r="A408" s="22">
        <f>INT('Données ext.'!I449)</f>
        <v>0</v>
      </c>
      <c r="B408">
        <f>'Données ext.'!F465</f>
        <v>0</v>
      </c>
      <c r="C408" s="5">
        <f>'Données ext.'!J447</f>
        <v>0</v>
      </c>
    </row>
    <row r="409" spans="1:3" hidden="1" x14ac:dyDescent="0.25">
      <c r="A409" s="22">
        <f>INT('Données ext.'!I450)</f>
        <v>0</v>
      </c>
      <c r="B409">
        <f>'Données ext.'!F466</f>
        <v>0</v>
      </c>
      <c r="C409" s="5">
        <f>'Données ext.'!J448</f>
        <v>0</v>
      </c>
    </row>
    <row r="410" spans="1:3" hidden="1" x14ac:dyDescent="0.25">
      <c r="A410" s="22">
        <f>INT('Données ext.'!I451)</f>
        <v>0</v>
      </c>
      <c r="B410">
        <f>'Données ext.'!F467</f>
        <v>0</v>
      </c>
      <c r="C410" s="5">
        <f>'Données ext.'!J449</f>
        <v>0</v>
      </c>
    </row>
    <row r="411" spans="1:3" hidden="1" x14ac:dyDescent="0.25">
      <c r="A411" s="22">
        <f>INT('Données ext.'!I452)</f>
        <v>0</v>
      </c>
      <c r="B411">
        <f>'Données ext.'!F468</f>
        <v>0</v>
      </c>
      <c r="C411" s="5">
        <f>'Données ext.'!J450</f>
        <v>0</v>
      </c>
    </row>
    <row r="412" spans="1:3" hidden="1" x14ac:dyDescent="0.25">
      <c r="A412" s="22">
        <f>INT('Données ext.'!I453)</f>
        <v>0</v>
      </c>
      <c r="B412">
        <f>'Données ext.'!F469</f>
        <v>0</v>
      </c>
      <c r="C412" s="5">
        <f>'Données ext.'!J451</f>
        <v>0</v>
      </c>
    </row>
    <row r="413" spans="1:3" hidden="1" x14ac:dyDescent="0.25">
      <c r="A413" s="22">
        <f>INT('Données ext.'!I454)</f>
        <v>0</v>
      </c>
      <c r="B413">
        <f>'Données ext.'!F470</f>
        <v>0</v>
      </c>
      <c r="C413" s="5">
        <f>'Données ext.'!J452</f>
        <v>0</v>
      </c>
    </row>
    <row r="414" spans="1:3" hidden="1" x14ac:dyDescent="0.25">
      <c r="A414" s="22">
        <f>INT('Données ext.'!I455)</f>
        <v>0</v>
      </c>
      <c r="B414">
        <f>'Données ext.'!F471</f>
        <v>0</v>
      </c>
      <c r="C414" s="5">
        <f>'Données ext.'!J453</f>
        <v>0</v>
      </c>
    </row>
    <row r="415" spans="1:3" hidden="1" x14ac:dyDescent="0.25">
      <c r="A415" s="22">
        <f>INT('Données ext.'!I456)</f>
        <v>0</v>
      </c>
      <c r="B415">
        <f>'Données ext.'!F472</f>
        <v>0</v>
      </c>
      <c r="C415" s="5">
        <f>'Données ext.'!J454</f>
        <v>0</v>
      </c>
    </row>
    <row r="416" spans="1:3" hidden="1" x14ac:dyDescent="0.25">
      <c r="A416" s="22">
        <f>INT('Données ext.'!I457)</f>
        <v>0</v>
      </c>
      <c r="B416">
        <f>'Données ext.'!F473</f>
        <v>0</v>
      </c>
      <c r="C416" s="5">
        <f>'Données ext.'!J455</f>
        <v>0</v>
      </c>
    </row>
    <row r="417" spans="1:3" hidden="1" x14ac:dyDescent="0.25">
      <c r="A417" s="22">
        <f>INT('Données ext.'!I458)</f>
        <v>0</v>
      </c>
      <c r="B417">
        <f>'Données ext.'!F474</f>
        <v>0</v>
      </c>
      <c r="C417" s="5">
        <f>'Données ext.'!J456</f>
        <v>0</v>
      </c>
    </row>
    <row r="418" spans="1:3" hidden="1" x14ac:dyDescent="0.25">
      <c r="A418" s="22">
        <f>INT('Données ext.'!I459)</f>
        <v>0</v>
      </c>
      <c r="B418">
        <f>'Données ext.'!F475</f>
        <v>0</v>
      </c>
      <c r="C418" s="5">
        <f>'Données ext.'!J457</f>
        <v>0</v>
      </c>
    </row>
    <row r="419" spans="1:3" hidden="1" x14ac:dyDescent="0.25">
      <c r="A419" s="22">
        <f>INT('Données ext.'!I460)</f>
        <v>0</v>
      </c>
      <c r="B419">
        <f>'Données ext.'!F476</f>
        <v>0</v>
      </c>
      <c r="C419" s="5">
        <f>'Données ext.'!J458</f>
        <v>0</v>
      </c>
    </row>
    <row r="420" spans="1:3" hidden="1" x14ac:dyDescent="0.25">
      <c r="A420" s="22">
        <f>INT('Données ext.'!I461)</f>
        <v>0</v>
      </c>
      <c r="B420">
        <f>'Données ext.'!F477</f>
        <v>0</v>
      </c>
      <c r="C420" s="5">
        <f>'Données ext.'!J459</f>
        <v>0</v>
      </c>
    </row>
    <row r="421" spans="1:3" hidden="1" x14ac:dyDescent="0.25">
      <c r="A421" s="22">
        <f>INT('Données ext.'!I462)</f>
        <v>0</v>
      </c>
      <c r="B421">
        <f>'Données ext.'!F478</f>
        <v>0</v>
      </c>
      <c r="C421" s="5">
        <f>'Données ext.'!J460</f>
        <v>0</v>
      </c>
    </row>
    <row r="422" spans="1:3" hidden="1" x14ac:dyDescent="0.25">
      <c r="A422" s="22">
        <f>INT('Données ext.'!I463)</f>
        <v>0</v>
      </c>
      <c r="B422">
        <f>'Données ext.'!F479</f>
        <v>0</v>
      </c>
      <c r="C422" s="5">
        <f>'Données ext.'!J461</f>
        <v>0</v>
      </c>
    </row>
    <row r="423" spans="1:3" hidden="1" x14ac:dyDescent="0.25">
      <c r="A423" s="22">
        <f>INT('Données ext.'!I464)</f>
        <v>0</v>
      </c>
      <c r="B423">
        <f>'Données ext.'!F480</f>
        <v>0</v>
      </c>
      <c r="C423" s="5">
        <f>'Données ext.'!J462</f>
        <v>0</v>
      </c>
    </row>
    <row r="424" spans="1:3" hidden="1" x14ac:dyDescent="0.25">
      <c r="A424" s="22">
        <f>INT('Données ext.'!I465)</f>
        <v>0</v>
      </c>
      <c r="B424">
        <f>'Données ext.'!F481</f>
        <v>0</v>
      </c>
      <c r="C424" s="5">
        <f>'Données ext.'!J463</f>
        <v>0</v>
      </c>
    </row>
    <row r="425" spans="1:3" hidden="1" x14ac:dyDescent="0.25">
      <c r="A425" s="22">
        <f>INT('Données ext.'!I466)</f>
        <v>0</v>
      </c>
      <c r="B425">
        <f>'Données ext.'!F482</f>
        <v>0</v>
      </c>
      <c r="C425" s="5">
        <f>'Données ext.'!J464</f>
        <v>0</v>
      </c>
    </row>
    <row r="426" spans="1:3" hidden="1" x14ac:dyDescent="0.25">
      <c r="A426" s="22">
        <f>INT('Données ext.'!I467)</f>
        <v>0</v>
      </c>
      <c r="B426">
        <f>'Données ext.'!F483</f>
        <v>0</v>
      </c>
      <c r="C426" s="5">
        <f>'Données ext.'!J465</f>
        <v>0</v>
      </c>
    </row>
    <row r="427" spans="1:3" hidden="1" x14ac:dyDescent="0.25">
      <c r="A427" s="22">
        <f>INT('Données ext.'!I468)</f>
        <v>0</v>
      </c>
      <c r="B427">
        <f>'Données ext.'!F484</f>
        <v>0</v>
      </c>
      <c r="C427" s="5">
        <f>'Données ext.'!J466</f>
        <v>0</v>
      </c>
    </row>
    <row r="428" spans="1:3" hidden="1" x14ac:dyDescent="0.25">
      <c r="A428" s="22">
        <f>INT('Données ext.'!I469)</f>
        <v>0</v>
      </c>
      <c r="B428">
        <f>'Données ext.'!F485</f>
        <v>0</v>
      </c>
      <c r="C428" s="5">
        <f>'Données ext.'!J467</f>
        <v>0</v>
      </c>
    </row>
    <row r="429" spans="1:3" hidden="1" x14ac:dyDescent="0.25">
      <c r="A429" s="22">
        <f>INT('Données ext.'!I470)</f>
        <v>0</v>
      </c>
      <c r="B429">
        <f>'Données ext.'!F486</f>
        <v>0</v>
      </c>
      <c r="C429" s="5">
        <f>'Données ext.'!J468</f>
        <v>0</v>
      </c>
    </row>
    <row r="430" spans="1:3" hidden="1" x14ac:dyDescent="0.25">
      <c r="A430" s="22">
        <f>INT('Données ext.'!I471)</f>
        <v>0</v>
      </c>
      <c r="B430">
        <f>'Données ext.'!F487</f>
        <v>0</v>
      </c>
      <c r="C430" s="5">
        <f>'Données ext.'!J469</f>
        <v>0</v>
      </c>
    </row>
    <row r="431" spans="1:3" hidden="1" x14ac:dyDescent="0.25">
      <c r="A431" s="22">
        <f>INT('Données ext.'!I472)</f>
        <v>0</v>
      </c>
      <c r="B431">
        <f>'Données ext.'!F488</f>
        <v>0</v>
      </c>
      <c r="C431" s="5">
        <f>'Données ext.'!J470</f>
        <v>0</v>
      </c>
    </row>
    <row r="432" spans="1:3" hidden="1" x14ac:dyDescent="0.25">
      <c r="A432" s="22">
        <f>INT('Données ext.'!I473)</f>
        <v>0</v>
      </c>
      <c r="B432">
        <f>'Données ext.'!F489</f>
        <v>0</v>
      </c>
      <c r="C432" s="5">
        <f>'Données ext.'!J471</f>
        <v>0</v>
      </c>
    </row>
    <row r="433" spans="1:3" hidden="1" x14ac:dyDescent="0.25">
      <c r="A433" s="22">
        <f>INT('Données ext.'!I474)</f>
        <v>0</v>
      </c>
      <c r="B433">
        <f>'Données ext.'!F490</f>
        <v>0</v>
      </c>
      <c r="C433" s="5">
        <f>'Données ext.'!J472</f>
        <v>0</v>
      </c>
    </row>
    <row r="434" spans="1:3" hidden="1" x14ac:dyDescent="0.25">
      <c r="A434" s="22">
        <f>INT('Données ext.'!I475)</f>
        <v>0</v>
      </c>
      <c r="B434">
        <f>'Données ext.'!F491</f>
        <v>0</v>
      </c>
      <c r="C434" s="5">
        <f>'Données ext.'!J473</f>
        <v>0</v>
      </c>
    </row>
    <row r="435" spans="1:3" hidden="1" x14ac:dyDescent="0.25">
      <c r="A435" s="22">
        <f>INT('Données ext.'!I476)</f>
        <v>0</v>
      </c>
      <c r="B435">
        <f>'Données ext.'!F492</f>
        <v>0</v>
      </c>
      <c r="C435" s="5">
        <f>'Données ext.'!J474</f>
        <v>0</v>
      </c>
    </row>
    <row r="436" spans="1:3" hidden="1" x14ac:dyDescent="0.25">
      <c r="A436" s="22">
        <f>INT('Données ext.'!I477)</f>
        <v>0</v>
      </c>
      <c r="B436">
        <f>'Données ext.'!F493</f>
        <v>0</v>
      </c>
      <c r="C436" s="5">
        <f>'Données ext.'!J475</f>
        <v>0</v>
      </c>
    </row>
    <row r="437" spans="1:3" hidden="1" x14ac:dyDescent="0.25">
      <c r="A437" s="22">
        <f>INT('Données ext.'!I478)</f>
        <v>0</v>
      </c>
      <c r="B437">
        <f>'Données ext.'!F494</f>
        <v>0</v>
      </c>
      <c r="C437" s="5">
        <f>'Données ext.'!J476</f>
        <v>0</v>
      </c>
    </row>
    <row r="438" spans="1:3" hidden="1" x14ac:dyDescent="0.25">
      <c r="A438" s="22">
        <f>INT('Données ext.'!I479)</f>
        <v>0</v>
      </c>
      <c r="B438">
        <f>'Données ext.'!F495</f>
        <v>0</v>
      </c>
      <c r="C438" s="5">
        <f>'Données ext.'!J477</f>
        <v>0</v>
      </c>
    </row>
    <row r="439" spans="1:3" hidden="1" x14ac:dyDescent="0.25">
      <c r="A439" s="22">
        <f>INT('Données ext.'!I480)</f>
        <v>0</v>
      </c>
      <c r="B439">
        <f>'Données ext.'!F496</f>
        <v>0</v>
      </c>
      <c r="C439" s="5">
        <f>'Données ext.'!J478</f>
        <v>0</v>
      </c>
    </row>
    <row r="440" spans="1:3" hidden="1" x14ac:dyDescent="0.25">
      <c r="A440" s="22">
        <f>INT('Données ext.'!I481)</f>
        <v>0</v>
      </c>
      <c r="B440">
        <f>'Données ext.'!F497</f>
        <v>0</v>
      </c>
      <c r="C440" s="5">
        <f>'Données ext.'!J479</f>
        <v>0</v>
      </c>
    </row>
    <row r="441" spans="1:3" hidden="1" x14ac:dyDescent="0.25">
      <c r="A441" s="22">
        <f>INT('Données ext.'!I482)</f>
        <v>0</v>
      </c>
      <c r="B441">
        <f>'Données ext.'!F498</f>
        <v>0</v>
      </c>
      <c r="C441" s="5">
        <f>'Données ext.'!J480</f>
        <v>0</v>
      </c>
    </row>
    <row r="442" spans="1:3" hidden="1" x14ac:dyDescent="0.25">
      <c r="A442" s="22">
        <f>INT('Données ext.'!I483)</f>
        <v>0</v>
      </c>
      <c r="B442">
        <f>'Données ext.'!F499</f>
        <v>0</v>
      </c>
      <c r="C442" s="5">
        <f>'Données ext.'!J481</f>
        <v>0</v>
      </c>
    </row>
    <row r="443" spans="1:3" hidden="1" x14ac:dyDescent="0.25">
      <c r="A443" s="22">
        <f>INT('Données ext.'!I484)</f>
        <v>0</v>
      </c>
      <c r="B443">
        <f>'Données ext.'!F500</f>
        <v>0</v>
      </c>
      <c r="C443" s="5">
        <f>'Données ext.'!J482</f>
        <v>0</v>
      </c>
    </row>
    <row r="444" spans="1:3" hidden="1" x14ac:dyDescent="0.25">
      <c r="A444" s="22">
        <f>INT('Données ext.'!I485)</f>
        <v>0</v>
      </c>
      <c r="B444">
        <f>'Données ext.'!F501</f>
        <v>0</v>
      </c>
      <c r="C444" s="5">
        <f>'Données ext.'!J483</f>
        <v>0</v>
      </c>
    </row>
    <row r="445" spans="1:3" hidden="1" x14ac:dyDescent="0.25">
      <c r="A445" s="22">
        <f>INT('Données ext.'!I486)</f>
        <v>0</v>
      </c>
      <c r="B445">
        <f>'Données ext.'!F502</f>
        <v>0</v>
      </c>
      <c r="C445" s="5">
        <f>'Données ext.'!J484</f>
        <v>0</v>
      </c>
    </row>
    <row r="446" spans="1:3" hidden="1" x14ac:dyDescent="0.25">
      <c r="A446" s="22">
        <f>INT('Données ext.'!I487)</f>
        <v>0</v>
      </c>
      <c r="B446">
        <f>'Données ext.'!F503</f>
        <v>0</v>
      </c>
      <c r="C446" s="5">
        <f>'Données ext.'!J485</f>
        <v>0</v>
      </c>
    </row>
    <row r="447" spans="1:3" hidden="1" x14ac:dyDescent="0.25">
      <c r="A447" s="22">
        <f>INT('Données ext.'!I488)</f>
        <v>0</v>
      </c>
      <c r="B447">
        <f>'Données ext.'!F504</f>
        <v>0</v>
      </c>
      <c r="C447" s="5">
        <f>'Données ext.'!J486</f>
        <v>0</v>
      </c>
    </row>
    <row r="448" spans="1:3" hidden="1" x14ac:dyDescent="0.25">
      <c r="A448" s="22">
        <f>INT('Données ext.'!I489)</f>
        <v>0</v>
      </c>
      <c r="B448">
        <f>'Données ext.'!F505</f>
        <v>0</v>
      </c>
      <c r="C448" s="5">
        <f>'Données ext.'!J487</f>
        <v>0</v>
      </c>
    </row>
    <row r="449" spans="1:3" hidden="1" x14ac:dyDescent="0.25">
      <c r="A449" s="22">
        <f>INT('Données ext.'!I490)</f>
        <v>0</v>
      </c>
      <c r="B449">
        <f>'Données ext.'!F506</f>
        <v>0</v>
      </c>
      <c r="C449" s="5">
        <f>'Données ext.'!J488</f>
        <v>0</v>
      </c>
    </row>
    <row r="450" spans="1:3" hidden="1" x14ac:dyDescent="0.25">
      <c r="A450" s="22">
        <f>INT('Données ext.'!I491)</f>
        <v>0</v>
      </c>
      <c r="B450">
        <f>'Données ext.'!F507</f>
        <v>0</v>
      </c>
      <c r="C450" s="5">
        <f>'Données ext.'!J489</f>
        <v>0</v>
      </c>
    </row>
    <row r="451" spans="1:3" hidden="1" x14ac:dyDescent="0.25">
      <c r="A451" s="22">
        <f>INT('Données ext.'!I492)</f>
        <v>0</v>
      </c>
      <c r="B451">
        <f>'Données ext.'!F508</f>
        <v>0</v>
      </c>
      <c r="C451" s="5">
        <f>'Données ext.'!J490</f>
        <v>0</v>
      </c>
    </row>
    <row r="452" spans="1:3" hidden="1" x14ac:dyDescent="0.25">
      <c r="A452" s="22">
        <f>INT('Données ext.'!I493)</f>
        <v>0</v>
      </c>
      <c r="B452">
        <f>'Données ext.'!F509</f>
        <v>0</v>
      </c>
      <c r="C452" s="5">
        <f>'Données ext.'!J491</f>
        <v>0</v>
      </c>
    </row>
    <row r="453" spans="1:3" hidden="1" x14ac:dyDescent="0.25">
      <c r="A453" s="22">
        <f>INT('Données ext.'!I494)</f>
        <v>0</v>
      </c>
      <c r="B453">
        <f>'Données ext.'!F510</f>
        <v>0</v>
      </c>
      <c r="C453" s="5">
        <f>'Données ext.'!J492</f>
        <v>0</v>
      </c>
    </row>
    <row r="454" spans="1:3" hidden="1" x14ac:dyDescent="0.25">
      <c r="A454" s="22">
        <f>INT('Données ext.'!I495)</f>
        <v>0</v>
      </c>
      <c r="B454">
        <f>'Données ext.'!F511</f>
        <v>0</v>
      </c>
      <c r="C454" s="5">
        <f>'Données ext.'!J493</f>
        <v>0</v>
      </c>
    </row>
    <row r="455" spans="1:3" hidden="1" x14ac:dyDescent="0.25">
      <c r="A455" s="22">
        <f>INT('Données ext.'!I496)</f>
        <v>0</v>
      </c>
      <c r="B455">
        <f>'Données ext.'!F512</f>
        <v>0</v>
      </c>
      <c r="C455" s="5">
        <f>'Données ext.'!J494</f>
        <v>0</v>
      </c>
    </row>
    <row r="456" spans="1:3" hidden="1" x14ac:dyDescent="0.25">
      <c r="A456" s="22">
        <f>INT('Données ext.'!I497)</f>
        <v>0</v>
      </c>
      <c r="B456">
        <f>'Données ext.'!F513</f>
        <v>0</v>
      </c>
      <c r="C456" s="5">
        <f>'Données ext.'!J495</f>
        <v>0</v>
      </c>
    </row>
    <row r="457" spans="1:3" hidden="1" x14ac:dyDescent="0.25">
      <c r="A457" s="22">
        <f>INT('Données ext.'!I498)</f>
        <v>0</v>
      </c>
      <c r="B457">
        <f>'Données ext.'!F514</f>
        <v>0</v>
      </c>
      <c r="C457" s="5">
        <f>'Données ext.'!J496</f>
        <v>0</v>
      </c>
    </row>
    <row r="458" spans="1:3" hidden="1" x14ac:dyDescent="0.25">
      <c r="A458" s="22">
        <f>INT('Données ext.'!I499)</f>
        <v>0</v>
      </c>
      <c r="B458">
        <f>'Données ext.'!F515</f>
        <v>0</v>
      </c>
      <c r="C458" s="5">
        <f>'Données ext.'!J497</f>
        <v>0</v>
      </c>
    </row>
    <row r="459" spans="1:3" hidden="1" x14ac:dyDescent="0.25">
      <c r="A459" s="22">
        <f>INT('Données ext.'!I500)</f>
        <v>0</v>
      </c>
      <c r="B459">
        <f>'Données ext.'!F516</f>
        <v>0</v>
      </c>
      <c r="C459" s="5">
        <f>'Données ext.'!J498</f>
        <v>0</v>
      </c>
    </row>
    <row r="460" spans="1:3" hidden="1" x14ac:dyDescent="0.25">
      <c r="A460" s="22">
        <f>INT('Données ext.'!I501)</f>
        <v>0</v>
      </c>
      <c r="B460">
        <f>'Données ext.'!F517</f>
        <v>0</v>
      </c>
      <c r="C460" s="5">
        <f>'Données ext.'!J499</f>
        <v>0</v>
      </c>
    </row>
    <row r="461" spans="1:3" hidden="1" x14ac:dyDescent="0.25">
      <c r="A461" s="22">
        <f>INT('Données ext.'!I502)</f>
        <v>0</v>
      </c>
      <c r="B461">
        <f>'Données ext.'!F518</f>
        <v>0</v>
      </c>
      <c r="C461" s="5">
        <f>'Données ext.'!J500</f>
        <v>0</v>
      </c>
    </row>
    <row r="462" spans="1:3" hidden="1" x14ac:dyDescent="0.25">
      <c r="A462" s="22">
        <f>INT('Données ext.'!I503)</f>
        <v>0</v>
      </c>
      <c r="B462">
        <f>'Données ext.'!F519</f>
        <v>0</v>
      </c>
      <c r="C462" s="5">
        <f>'Données ext.'!J501</f>
        <v>0</v>
      </c>
    </row>
    <row r="463" spans="1:3" hidden="1" x14ac:dyDescent="0.25">
      <c r="A463" s="22">
        <f>INT('Données ext.'!I504)</f>
        <v>0</v>
      </c>
      <c r="B463">
        <f>'Données ext.'!F520</f>
        <v>0</v>
      </c>
      <c r="C463" s="5">
        <f>'Données ext.'!J502</f>
        <v>0</v>
      </c>
    </row>
    <row r="464" spans="1:3" hidden="1" x14ac:dyDescent="0.25">
      <c r="A464" s="22">
        <f>INT('Données ext.'!I505)</f>
        <v>0</v>
      </c>
      <c r="B464">
        <f>'Données ext.'!F521</f>
        <v>0</v>
      </c>
      <c r="C464" s="5">
        <f>'Données ext.'!J503</f>
        <v>0</v>
      </c>
    </row>
    <row r="465" spans="1:3" hidden="1" x14ac:dyDescent="0.25">
      <c r="A465" s="22">
        <f>INT('Données ext.'!I506)</f>
        <v>0</v>
      </c>
      <c r="B465">
        <f>'Données ext.'!F522</f>
        <v>0</v>
      </c>
      <c r="C465" s="5">
        <f>'Données ext.'!J504</f>
        <v>0</v>
      </c>
    </row>
    <row r="466" spans="1:3" hidden="1" x14ac:dyDescent="0.25">
      <c r="A466" s="22">
        <f>INT('Données ext.'!I507)</f>
        <v>0</v>
      </c>
      <c r="B466">
        <f>'Données ext.'!F523</f>
        <v>0</v>
      </c>
      <c r="C466" s="5">
        <f>'Données ext.'!J505</f>
        <v>0</v>
      </c>
    </row>
    <row r="467" spans="1:3" hidden="1" x14ac:dyDescent="0.25">
      <c r="A467" s="22">
        <f>INT('Données ext.'!I508)</f>
        <v>0</v>
      </c>
      <c r="B467">
        <f>'Données ext.'!F524</f>
        <v>0</v>
      </c>
      <c r="C467" s="5">
        <f>'Données ext.'!J506</f>
        <v>0</v>
      </c>
    </row>
    <row r="468" spans="1:3" hidden="1" x14ac:dyDescent="0.25">
      <c r="A468" s="22">
        <f>INT('Données ext.'!I509)</f>
        <v>0</v>
      </c>
      <c r="B468">
        <f>'Données ext.'!F525</f>
        <v>0</v>
      </c>
      <c r="C468" s="5">
        <f>'Données ext.'!J507</f>
        <v>0</v>
      </c>
    </row>
    <row r="469" spans="1:3" hidden="1" x14ac:dyDescent="0.25">
      <c r="A469" s="22">
        <f>INT('Données ext.'!I510)</f>
        <v>0</v>
      </c>
      <c r="B469">
        <f>'Données ext.'!F526</f>
        <v>0</v>
      </c>
      <c r="C469" s="5">
        <f>'Données ext.'!J508</f>
        <v>0</v>
      </c>
    </row>
    <row r="470" spans="1:3" hidden="1" x14ac:dyDescent="0.25">
      <c r="A470" s="22">
        <f>INT('Données ext.'!I511)</f>
        <v>0</v>
      </c>
      <c r="B470">
        <f>'Données ext.'!F527</f>
        <v>0</v>
      </c>
      <c r="C470" s="5">
        <f>'Données ext.'!J509</f>
        <v>0</v>
      </c>
    </row>
    <row r="471" spans="1:3" hidden="1" x14ac:dyDescent="0.25">
      <c r="A471" s="22">
        <f>INT('Données ext.'!I512)</f>
        <v>0</v>
      </c>
      <c r="B471">
        <f>'Données ext.'!F528</f>
        <v>0</v>
      </c>
      <c r="C471" s="5">
        <f>'Données ext.'!J510</f>
        <v>0</v>
      </c>
    </row>
    <row r="472" spans="1:3" hidden="1" x14ac:dyDescent="0.25">
      <c r="A472" s="22">
        <f>INT('Données ext.'!I513)</f>
        <v>0</v>
      </c>
      <c r="B472">
        <f>'Données ext.'!F529</f>
        <v>0</v>
      </c>
      <c r="C472" s="5">
        <f>'Données ext.'!J511</f>
        <v>0</v>
      </c>
    </row>
    <row r="473" spans="1:3" hidden="1" x14ac:dyDescent="0.25">
      <c r="A473" s="22">
        <f>INT('Données ext.'!I514)</f>
        <v>0</v>
      </c>
      <c r="B473">
        <f>'Données ext.'!F530</f>
        <v>0</v>
      </c>
      <c r="C473" s="5">
        <f>'Données ext.'!J512</f>
        <v>0</v>
      </c>
    </row>
    <row r="474" spans="1:3" hidden="1" x14ac:dyDescent="0.25">
      <c r="A474" s="22">
        <f>INT('Données ext.'!I515)</f>
        <v>0</v>
      </c>
      <c r="B474">
        <f>'Données ext.'!F531</f>
        <v>0</v>
      </c>
      <c r="C474" s="5">
        <f>'Données ext.'!J513</f>
        <v>0</v>
      </c>
    </row>
    <row r="475" spans="1:3" hidden="1" x14ac:dyDescent="0.25">
      <c r="A475" s="22">
        <f>INT('Données ext.'!I516)</f>
        <v>0</v>
      </c>
      <c r="B475">
        <f>'Données ext.'!F532</f>
        <v>0</v>
      </c>
      <c r="C475" s="5">
        <f>'Données ext.'!J514</f>
        <v>0</v>
      </c>
    </row>
    <row r="476" spans="1:3" hidden="1" x14ac:dyDescent="0.25">
      <c r="A476" s="22">
        <f>INT('Données ext.'!I517)</f>
        <v>0</v>
      </c>
      <c r="B476">
        <f>'Données ext.'!F533</f>
        <v>0</v>
      </c>
      <c r="C476" s="5">
        <f>'Données ext.'!J515</f>
        <v>0</v>
      </c>
    </row>
    <row r="477" spans="1:3" hidden="1" x14ac:dyDescent="0.25">
      <c r="A477" s="22">
        <f>INT('Données ext.'!I518)</f>
        <v>0</v>
      </c>
      <c r="B477">
        <f>'Données ext.'!F534</f>
        <v>0</v>
      </c>
      <c r="C477" s="5">
        <f>'Données ext.'!J516</f>
        <v>0</v>
      </c>
    </row>
    <row r="478" spans="1:3" hidden="1" x14ac:dyDescent="0.25">
      <c r="A478" s="22">
        <f>INT('Données ext.'!I519)</f>
        <v>0</v>
      </c>
      <c r="B478">
        <f>'Données ext.'!F535</f>
        <v>0</v>
      </c>
      <c r="C478" s="5">
        <f>'Données ext.'!J517</f>
        <v>0</v>
      </c>
    </row>
    <row r="479" spans="1:3" hidden="1" x14ac:dyDescent="0.25">
      <c r="A479" s="22">
        <f>INT('Données ext.'!I520)</f>
        <v>0</v>
      </c>
      <c r="B479">
        <f>'Données ext.'!F536</f>
        <v>0</v>
      </c>
      <c r="C479" s="5">
        <f>'Données ext.'!J518</f>
        <v>0</v>
      </c>
    </row>
    <row r="480" spans="1:3" hidden="1" x14ac:dyDescent="0.25">
      <c r="A480" s="22">
        <f>INT('Données ext.'!I521)</f>
        <v>0</v>
      </c>
      <c r="B480">
        <f>'Données ext.'!F537</f>
        <v>0</v>
      </c>
      <c r="C480" s="5">
        <f>'Données ext.'!J519</f>
        <v>0</v>
      </c>
    </row>
    <row r="481" spans="1:3" hidden="1" x14ac:dyDescent="0.25">
      <c r="A481" s="22">
        <f>INT('Données ext.'!I522)</f>
        <v>0</v>
      </c>
      <c r="B481">
        <f>'Données ext.'!F538</f>
        <v>0</v>
      </c>
      <c r="C481" s="5">
        <f>'Données ext.'!J520</f>
        <v>0</v>
      </c>
    </row>
    <row r="482" spans="1:3" hidden="1" x14ac:dyDescent="0.25">
      <c r="A482" s="22">
        <f>INT('Données ext.'!I523)</f>
        <v>0</v>
      </c>
      <c r="B482">
        <f>'Données ext.'!F539</f>
        <v>0</v>
      </c>
      <c r="C482" s="5">
        <f>'Données ext.'!J521</f>
        <v>0</v>
      </c>
    </row>
    <row r="483" spans="1:3" hidden="1" x14ac:dyDescent="0.25">
      <c r="A483" s="22">
        <f>INT('Données ext.'!I524)</f>
        <v>0</v>
      </c>
      <c r="B483">
        <f>'Données ext.'!F540</f>
        <v>0</v>
      </c>
      <c r="C483" s="5">
        <f>'Données ext.'!J522</f>
        <v>0</v>
      </c>
    </row>
    <row r="484" spans="1:3" hidden="1" x14ac:dyDescent="0.25">
      <c r="A484" s="22">
        <f>INT('Données ext.'!I525)</f>
        <v>0</v>
      </c>
      <c r="B484">
        <f>'Données ext.'!F541</f>
        <v>0</v>
      </c>
      <c r="C484" s="5">
        <f>'Données ext.'!J523</f>
        <v>0</v>
      </c>
    </row>
    <row r="485" spans="1:3" hidden="1" x14ac:dyDescent="0.25">
      <c r="A485" s="22">
        <f>INT('Données ext.'!I526)</f>
        <v>0</v>
      </c>
      <c r="B485">
        <f>'Données ext.'!F542</f>
        <v>0</v>
      </c>
      <c r="C485" s="5">
        <f>'Données ext.'!J524</f>
        <v>0</v>
      </c>
    </row>
    <row r="486" spans="1:3" hidden="1" x14ac:dyDescent="0.25">
      <c r="A486" s="22">
        <f>INT('Données ext.'!I527)</f>
        <v>0</v>
      </c>
      <c r="B486">
        <f>'Données ext.'!F543</f>
        <v>0</v>
      </c>
      <c r="C486" s="5">
        <f>'Données ext.'!J525</f>
        <v>0</v>
      </c>
    </row>
    <row r="487" spans="1:3" hidden="1" x14ac:dyDescent="0.25">
      <c r="A487" s="22">
        <f>INT('Données ext.'!I528)</f>
        <v>0</v>
      </c>
      <c r="B487">
        <f>'Données ext.'!F544</f>
        <v>0</v>
      </c>
      <c r="C487" s="5">
        <f>'Données ext.'!J526</f>
        <v>0</v>
      </c>
    </row>
    <row r="488" spans="1:3" hidden="1" x14ac:dyDescent="0.25">
      <c r="A488" s="22">
        <f>INT('Données ext.'!I529)</f>
        <v>0</v>
      </c>
      <c r="B488">
        <f>'Données ext.'!F545</f>
        <v>0</v>
      </c>
      <c r="C488" s="5">
        <f>'Données ext.'!J527</f>
        <v>0</v>
      </c>
    </row>
    <row r="489" spans="1:3" hidden="1" x14ac:dyDescent="0.25">
      <c r="A489" s="22">
        <f>INT('Données ext.'!I530)</f>
        <v>0</v>
      </c>
      <c r="B489">
        <f>'Données ext.'!F546</f>
        <v>0</v>
      </c>
      <c r="C489" s="5">
        <f>'Données ext.'!J528</f>
        <v>0</v>
      </c>
    </row>
    <row r="490" spans="1:3" hidden="1" x14ac:dyDescent="0.25">
      <c r="A490" s="22">
        <f>INT('Données ext.'!I531)</f>
        <v>0</v>
      </c>
      <c r="B490">
        <f>'Données ext.'!F547</f>
        <v>0</v>
      </c>
      <c r="C490" s="5">
        <f>'Données ext.'!J529</f>
        <v>0</v>
      </c>
    </row>
    <row r="491" spans="1:3" hidden="1" x14ac:dyDescent="0.25">
      <c r="A491" s="22">
        <f>INT('Données ext.'!I532)</f>
        <v>0</v>
      </c>
      <c r="B491">
        <f>'Données ext.'!F548</f>
        <v>0</v>
      </c>
      <c r="C491" s="5">
        <f>'Données ext.'!J530</f>
        <v>0</v>
      </c>
    </row>
    <row r="492" spans="1:3" hidden="1" x14ac:dyDescent="0.25">
      <c r="A492" s="22">
        <f>INT('Données ext.'!I533)</f>
        <v>0</v>
      </c>
      <c r="B492">
        <f>'Données ext.'!F549</f>
        <v>0</v>
      </c>
      <c r="C492" s="5">
        <f>'Données ext.'!J531</f>
        <v>0</v>
      </c>
    </row>
    <row r="493" spans="1:3" hidden="1" x14ac:dyDescent="0.25">
      <c r="A493" s="22">
        <f>INT('Données ext.'!I534)</f>
        <v>0</v>
      </c>
      <c r="B493">
        <f>'Données ext.'!F550</f>
        <v>0</v>
      </c>
      <c r="C493" s="5">
        <f>'Données ext.'!J532</f>
        <v>0</v>
      </c>
    </row>
    <row r="494" spans="1:3" hidden="1" x14ac:dyDescent="0.25">
      <c r="A494" s="22">
        <f>INT('Données ext.'!I535)</f>
        <v>0</v>
      </c>
      <c r="B494">
        <f>'Données ext.'!F551</f>
        <v>0</v>
      </c>
      <c r="C494" s="5">
        <f>'Données ext.'!J533</f>
        <v>0</v>
      </c>
    </row>
    <row r="495" spans="1:3" hidden="1" x14ac:dyDescent="0.25">
      <c r="A495" s="22">
        <f>INT('Données ext.'!I536)</f>
        <v>0</v>
      </c>
      <c r="B495">
        <f>'Données ext.'!F552</f>
        <v>0</v>
      </c>
      <c r="C495" s="5">
        <f>'Données ext.'!J534</f>
        <v>0</v>
      </c>
    </row>
    <row r="496" spans="1:3" hidden="1" x14ac:dyDescent="0.25">
      <c r="A496" s="22">
        <f>INT('Données ext.'!I537)</f>
        <v>0</v>
      </c>
      <c r="B496">
        <f>'Données ext.'!F553</f>
        <v>0</v>
      </c>
      <c r="C496" s="5">
        <f>'Données ext.'!J535</f>
        <v>0</v>
      </c>
    </row>
    <row r="497" spans="1:3" hidden="1" x14ac:dyDescent="0.25">
      <c r="A497" s="22">
        <f>INT('Données ext.'!I538)</f>
        <v>0</v>
      </c>
      <c r="B497">
        <f>'Données ext.'!F554</f>
        <v>0</v>
      </c>
      <c r="C497" s="5">
        <f>'Données ext.'!J536</f>
        <v>0</v>
      </c>
    </row>
    <row r="498" spans="1:3" hidden="1" x14ac:dyDescent="0.25">
      <c r="A498" s="22">
        <f>INT('Données ext.'!I539)</f>
        <v>0</v>
      </c>
      <c r="B498">
        <f>'Données ext.'!F555</f>
        <v>0</v>
      </c>
      <c r="C498" s="5">
        <f>'Données ext.'!J537</f>
        <v>0</v>
      </c>
    </row>
    <row r="499" spans="1:3" hidden="1" x14ac:dyDescent="0.25">
      <c r="A499" s="22">
        <f>INT('Données ext.'!I540)</f>
        <v>0</v>
      </c>
      <c r="B499">
        <f>'Données ext.'!F556</f>
        <v>0</v>
      </c>
      <c r="C499" s="5">
        <f>'Données ext.'!J538</f>
        <v>0</v>
      </c>
    </row>
    <row r="500" spans="1:3" hidden="1" x14ac:dyDescent="0.25">
      <c r="A500" s="22">
        <f>INT('Données ext.'!I541)</f>
        <v>0</v>
      </c>
      <c r="B500">
        <f>'Données ext.'!F557</f>
        <v>0</v>
      </c>
      <c r="C500" s="5">
        <f>'Données ext.'!J539</f>
        <v>0</v>
      </c>
    </row>
    <row r="501" spans="1:3" hidden="1" x14ac:dyDescent="0.25">
      <c r="A501" s="22">
        <f>INT('Données ext.'!I542)</f>
        <v>0</v>
      </c>
      <c r="B501">
        <f>'Données ext.'!F558</f>
        <v>0</v>
      </c>
      <c r="C501" s="5">
        <f>'Données ext.'!J540</f>
        <v>0</v>
      </c>
    </row>
    <row r="502" spans="1:3" hidden="1" x14ac:dyDescent="0.25">
      <c r="A502" s="22">
        <f>INT('Données ext.'!I543)</f>
        <v>0</v>
      </c>
      <c r="B502">
        <f>'Données ext.'!F559</f>
        <v>0</v>
      </c>
      <c r="C502" s="5">
        <f>'Données ext.'!J541</f>
        <v>0</v>
      </c>
    </row>
    <row r="503" spans="1:3" hidden="1" x14ac:dyDescent="0.25">
      <c r="A503" s="22">
        <f>INT('Données ext.'!I544)</f>
        <v>0</v>
      </c>
      <c r="B503">
        <f>'Données ext.'!F560</f>
        <v>0</v>
      </c>
      <c r="C503" s="5">
        <f>'Données ext.'!J542</f>
        <v>0</v>
      </c>
    </row>
    <row r="504" spans="1:3" hidden="1" x14ac:dyDescent="0.25">
      <c r="A504" s="22">
        <f>INT('Données ext.'!I545)</f>
        <v>0</v>
      </c>
      <c r="B504">
        <f>'Données ext.'!F561</f>
        <v>0</v>
      </c>
      <c r="C504" s="5">
        <f>'Données ext.'!J543</f>
        <v>0</v>
      </c>
    </row>
    <row r="505" spans="1:3" hidden="1" x14ac:dyDescent="0.25">
      <c r="A505" s="22">
        <f>INT('Données ext.'!I546)</f>
        <v>0</v>
      </c>
      <c r="B505">
        <f>'Données ext.'!F562</f>
        <v>0</v>
      </c>
      <c r="C505" s="5">
        <f>'Données ext.'!J544</f>
        <v>0</v>
      </c>
    </row>
    <row r="506" spans="1:3" hidden="1" x14ac:dyDescent="0.25">
      <c r="A506" s="22">
        <f>INT('Données ext.'!I547)</f>
        <v>0</v>
      </c>
      <c r="B506">
        <f>'Données ext.'!F563</f>
        <v>0</v>
      </c>
      <c r="C506" s="5">
        <f>'Données ext.'!J545</f>
        <v>0</v>
      </c>
    </row>
    <row r="507" spans="1:3" hidden="1" x14ac:dyDescent="0.25">
      <c r="A507" s="22">
        <f>INT('Données ext.'!I548)</f>
        <v>0</v>
      </c>
      <c r="B507">
        <f>'Données ext.'!F564</f>
        <v>0</v>
      </c>
      <c r="C507" s="5">
        <f>'Données ext.'!J546</f>
        <v>0</v>
      </c>
    </row>
    <row r="508" spans="1:3" hidden="1" x14ac:dyDescent="0.25">
      <c r="A508" s="22">
        <f>INT('Données ext.'!I549)</f>
        <v>0</v>
      </c>
      <c r="B508">
        <f>'Données ext.'!F565</f>
        <v>0</v>
      </c>
      <c r="C508" s="5">
        <f>'Données ext.'!J547</f>
        <v>0</v>
      </c>
    </row>
    <row r="509" spans="1:3" hidden="1" x14ac:dyDescent="0.25">
      <c r="A509" s="22">
        <f>INT('Données ext.'!I550)</f>
        <v>0</v>
      </c>
      <c r="B509">
        <f>'Données ext.'!F566</f>
        <v>0</v>
      </c>
      <c r="C509" s="5">
        <f>'Données ext.'!J548</f>
        <v>0</v>
      </c>
    </row>
    <row r="510" spans="1:3" hidden="1" x14ac:dyDescent="0.25">
      <c r="A510" s="22">
        <f>INT('Données ext.'!I551)</f>
        <v>0</v>
      </c>
      <c r="B510">
        <f>'Données ext.'!F567</f>
        <v>0</v>
      </c>
      <c r="C510" s="5">
        <f>'Données ext.'!J549</f>
        <v>0</v>
      </c>
    </row>
    <row r="511" spans="1:3" hidden="1" x14ac:dyDescent="0.25">
      <c r="A511" s="22">
        <f>INT('Données ext.'!I552)</f>
        <v>0</v>
      </c>
      <c r="B511">
        <f>'Données ext.'!F568</f>
        <v>0</v>
      </c>
      <c r="C511" s="5">
        <f>'Données ext.'!J550</f>
        <v>0</v>
      </c>
    </row>
    <row r="512" spans="1:3" hidden="1" x14ac:dyDescent="0.25">
      <c r="A512" s="22">
        <f>INT('Données ext.'!I553)</f>
        <v>0</v>
      </c>
      <c r="B512">
        <f>'Données ext.'!F569</f>
        <v>0</v>
      </c>
      <c r="C512" s="5">
        <f>'Données ext.'!J551</f>
        <v>0</v>
      </c>
    </row>
    <row r="513" spans="1:3" hidden="1" x14ac:dyDescent="0.25">
      <c r="A513" s="22">
        <f>INT('Données ext.'!I554)</f>
        <v>0</v>
      </c>
      <c r="B513">
        <f>'Données ext.'!F570</f>
        <v>0</v>
      </c>
      <c r="C513" s="5">
        <f>'Données ext.'!J552</f>
        <v>0</v>
      </c>
    </row>
    <row r="514" spans="1:3" hidden="1" x14ac:dyDescent="0.25">
      <c r="A514" s="22">
        <f>INT('Données ext.'!I555)</f>
        <v>0</v>
      </c>
      <c r="B514">
        <f>'Données ext.'!F571</f>
        <v>0</v>
      </c>
      <c r="C514" s="5">
        <f>'Données ext.'!J553</f>
        <v>0</v>
      </c>
    </row>
    <row r="515" spans="1:3" hidden="1" x14ac:dyDescent="0.25">
      <c r="A515" s="22">
        <f>INT('Données ext.'!I556)</f>
        <v>0</v>
      </c>
      <c r="B515">
        <f>'Données ext.'!F572</f>
        <v>0</v>
      </c>
      <c r="C515" s="5">
        <f>'Données ext.'!J554</f>
        <v>0</v>
      </c>
    </row>
    <row r="516" spans="1:3" hidden="1" x14ac:dyDescent="0.25">
      <c r="A516" s="22">
        <f>INT('Données ext.'!I557)</f>
        <v>0</v>
      </c>
      <c r="B516">
        <f>'Données ext.'!F573</f>
        <v>0</v>
      </c>
      <c r="C516" s="5">
        <f>'Données ext.'!J555</f>
        <v>0</v>
      </c>
    </row>
    <row r="517" spans="1:3" hidden="1" x14ac:dyDescent="0.25">
      <c r="A517" s="22">
        <f>INT('Données ext.'!I558)</f>
        <v>0</v>
      </c>
      <c r="B517">
        <f>'Données ext.'!F574</f>
        <v>0</v>
      </c>
      <c r="C517" s="5">
        <f>'Données ext.'!J556</f>
        <v>0</v>
      </c>
    </row>
    <row r="518" spans="1:3" hidden="1" x14ac:dyDescent="0.25">
      <c r="A518" s="22">
        <f>INT('Données ext.'!I559)</f>
        <v>0</v>
      </c>
      <c r="B518">
        <f>'Données ext.'!F575</f>
        <v>0</v>
      </c>
      <c r="C518" s="5">
        <f>'Données ext.'!J557</f>
        <v>0</v>
      </c>
    </row>
    <row r="519" spans="1:3" hidden="1" x14ac:dyDescent="0.25">
      <c r="A519" s="22">
        <f>INT('Données ext.'!I560)</f>
        <v>0</v>
      </c>
      <c r="B519">
        <f>'Données ext.'!F576</f>
        <v>0</v>
      </c>
      <c r="C519" s="5">
        <f>'Données ext.'!J558</f>
        <v>0</v>
      </c>
    </row>
    <row r="520" spans="1:3" hidden="1" x14ac:dyDescent="0.25">
      <c r="A520" s="22">
        <f>INT('Données ext.'!I561)</f>
        <v>0</v>
      </c>
      <c r="B520">
        <f>'Données ext.'!F577</f>
        <v>0</v>
      </c>
      <c r="C520" s="5">
        <f>'Données ext.'!J559</f>
        <v>0</v>
      </c>
    </row>
    <row r="521" spans="1:3" hidden="1" x14ac:dyDescent="0.25">
      <c r="A521" s="22">
        <f>INT('Données ext.'!I562)</f>
        <v>0</v>
      </c>
      <c r="B521">
        <f>'Données ext.'!F578</f>
        <v>0</v>
      </c>
      <c r="C521" s="5">
        <f>'Données ext.'!J560</f>
        <v>0</v>
      </c>
    </row>
    <row r="522" spans="1:3" hidden="1" x14ac:dyDescent="0.25">
      <c r="A522" s="22">
        <f>INT('Données ext.'!I563)</f>
        <v>0</v>
      </c>
      <c r="B522">
        <f>'Données ext.'!F579</f>
        <v>0</v>
      </c>
      <c r="C522" s="5">
        <f>'Données ext.'!J561</f>
        <v>0</v>
      </c>
    </row>
    <row r="523" spans="1:3" hidden="1" x14ac:dyDescent="0.25">
      <c r="A523" s="22">
        <f>INT('Données ext.'!I564)</f>
        <v>0</v>
      </c>
      <c r="B523">
        <f>'Données ext.'!F580</f>
        <v>0</v>
      </c>
      <c r="C523" s="5">
        <f>'Données ext.'!J562</f>
        <v>0</v>
      </c>
    </row>
    <row r="524" spans="1:3" hidden="1" x14ac:dyDescent="0.25">
      <c r="A524" s="22">
        <f>INT('Données ext.'!I565)</f>
        <v>0</v>
      </c>
      <c r="B524">
        <f>'Données ext.'!F581</f>
        <v>0</v>
      </c>
      <c r="C524" s="5">
        <f>'Données ext.'!J563</f>
        <v>0</v>
      </c>
    </row>
    <row r="525" spans="1:3" hidden="1" x14ac:dyDescent="0.25">
      <c r="A525" s="22">
        <f>INT('Données ext.'!I566)</f>
        <v>0</v>
      </c>
      <c r="B525">
        <f>'Données ext.'!F582</f>
        <v>0</v>
      </c>
      <c r="C525" s="5">
        <f>'Données ext.'!J564</f>
        <v>0</v>
      </c>
    </row>
    <row r="526" spans="1:3" hidden="1" x14ac:dyDescent="0.25">
      <c r="A526" s="22">
        <f>INT('Données ext.'!I567)</f>
        <v>0</v>
      </c>
      <c r="B526">
        <f>'Données ext.'!F583</f>
        <v>0</v>
      </c>
      <c r="C526" s="5">
        <f>'Données ext.'!J565</f>
        <v>0</v>
      </c>
    </row>
    <row r="527" spans="1:3" hidden="1" x14ac:dyDescent="0.25">
      <c r="A527" s="22">
        <f>INT('Données ext.'!I568)</f>
        <v>0</v>
      </c>
      <c r="B527">
        <f>'Données ext.'!F584</f>
        <v>0</v>
      </c>
      <c r="C527" s="5">
        <f>'Données ext.'!J566</f>
        <v>0</v>
      </c>
    </row>
    <row r="528" spans="1:3" hidden="1" x14ac:dyDescent="0.25">
      <c r="A528" s="22">
        <f>INT('Données ext.'!I569)</f>
        <v>0</v>
      </c>
      <c r="B528">
        <f>'Données ext.'!F585</f>
        <v>0</v>
      </c>
      <c r="C528" s="5">
        <f>'Données ext.'!J567</f>
        <v>0</v>
      </c>
    </row>
    <row r="529" spans="1:3" hidden="1" x14ac:dyDescent="0.25">
      <c r="A529" s="22">
        <f>INT('Données ext.'!I570)</f>
        <v>0</v>
      </c>
      <c r="B529">
        <f>'Données ext.'!F586</f>
        <v>0</v>
      </c>
      <c r="C529" s="5">
        <f>'Données ext.'!J568</f>
        <v>0</v>
      </c>
    </row>
    <row r="530" spans="1:3" hidden="1" x14ac:dyDescent="0.25">
      <c r="A530" s="22">
        <f>INT('Données ext.'!I571)</f>
        <v>0</v>
      </c>
      <c r="B530">
        <f>'Données ext.'!F587</f>
        <v>0</v>
      </c>
      <c r="C530" s="5">
        <f>'Données ext.'!J569</f>
        <v>0</v>
      </c>
    </row>
    <row r="531" spans="1:3" hidden="1" x14ac:dyDescent="0.25">
      <c r="A531" s="22">
        <f>INT('Données ext.'!I572)</f>
        <v>0</v>
      </c>
      <c r="B531">
        <f>'Données ext.'!F588</f>
        <v>0</v>
      </c>
      <c r="C531" s="5">
        <f>'Données ext.'!J570</f>
        <v>0</v>
      </c>
    </row>
    <row r="532" spans="1:3" hidden="1" x14ac:dyDescent="0.25">
      <c r="A532" s="22">
        <f>INT('Données ext.'!I573)</f>
        <v>0</v>
      </c>
      <c r="B532">
        <f>'Données ext.'!F589</f>
        <v>0</v>
      </c>
      <c r="C532" s="5">
        <f>'Données ext.'!J571</f>
        <v>0</v>
      </c>
    </row>
    <row r="533" spans="1:3" hidden="1" x14ac:dyDescent="0.25">
      <c r="A533" s="22">
        <f>INT('Données ext.'!I574)</f>
        <v>0</v>
      </c>
      <c r="B533">
        <f>'Données ext.'!F590</f>
        <v>0</v>
      </c>
      <c r="C533" s="5">
        <f>'Données ext.'!J572</f>
        <v>0</v>
      </c>
    </row>
    <row r="534" spans="1:3" hidden="1" x14ac:dyDescent="0.25">
      <c r="A534" s="22">
        <f>INT('Données ext.'!I575)</f>
        <v>0</v>
      </c>
      <c r="B534">
        <f>'Données ext.'!F591</f>
        <v>0</v>
      </c>
      <c r="C534" s="5">
        <f>'Données ext.'!J573</f>
        <v>0</v>
      </c>
    </row>
    <row r="535" spans="1:3" hidden="1" x14ac:dyDescent="0.25">
      <c r="A535" s="22">
        <f>INT('Données ext.'!I576)</f>
        <v>0</v>
      </c>
      <c r="B535">
        <f>'Données ext.'!F592</f>
        <v>0</v>
      </c>
      <c r="C535" s="5">
        <f>'Données ext.'!J574</f>
        <v>0</v>
      </c>
    </row>
    <row r="536" spans="1:3" hidden="1" x14ac:dyDescent="0.25">
      <c r="A536" s="22">
        <f>INT('Données ext.'!I577)</f>
        <v>0</v>
      </c>
      <c r="B536">
        <f>'Données ext.'!F593</f>
        <v>0</v>
      </c>
      <c r="C536" s="5">
        <f>'Données ext.'!J575</f>
        <v>0</v>
      </c>
    </row>
    <row r="537" spans="1:3" hidden="1" x14ac:dyDescent="0.25">
      <c r="A537" s="22">
        <f>INT('Données ext.'!I578)</f>
        <v>0</v>
      </c>
      <c r="B537">
        <f>'Données ext.'!F594</f>
        <v>0</v>
      </c>
      <c r="C537" s="5">
        <f>'Données ext.'!J576</f>
        <v>0</v>
      </c>
    </row>
    <row r="538" spans="1:3" hidden="1" x14ac:dyDescent="0.25">
      <c r="A538" s="22">
        <f>INT('Données ext.'!I579)</f>
        <v>0</v>
      </c>
      <c r="B538">
        <f>'Données ext.'!F595</f>
        <v>0</v>
      </c>
      <c r="C538" s="5">
        <f>'Données ext.'!J577</f>
        <v>0</v>
      </c>
    </row>
    <row r="539" spans="1:3" hidden="1" x14ac:dyDescent="0.25">
      <c r="A539" s="22">
        <f>INT('Données ext.'!I580)</f>
        <v>0</v>
      </c>
      <c r="B539">
        <f>'Données ext.'!F596</f>
        <v>0</v>
      </c>
      <c r="C539" s="5">
        <f>'Données ext.'!J578</f>
        <v>0</v>
      </c>
    </row>
    <row r="540" spans="1:3" hidden="1" x14ac:dyDescent="0.25">
      <c r="A540" s="22">
        <f>INT('Données ext.'!I581)</f>
        <v>0</v>
      </c>
      <c r="B540">
        <f>'Données ext.'!F597</f>
        <v>0</v>
      </c>
      <c r="C540" s="5">
        <f>'Données ext.'!J579</f>
        <v>0</v>
      </c>
    </row>
    <row r="541" spans="1:3" hidden="1" x14ac:dyDescent="0.25">
      <c r="A541" s="22">
        <f>INT('Données ext.'!I582)</f>
        <v>0</v>
      </c>
      <c r="B541">
        <f>'Données ext.'!F598</f>
        <v>0</v>
      </c>
      <c r="C541" s="5">
        <f>'Données ext.'!J580</f>
        <v>0</v>
      </c>
    </row>
    <row r="542" spans="1:3" hidden="1" x14ac:dyDescent="0.25">
      <c r="A542" s="22">
        <f>INT('Données ext.'!I583)</f>
        <v>0</v>
      </c>
      <c r="B542">
        <f>'Données ext.'!F599</f>
        <v>0</v>
      </c>
      <c r="C542" s="5">
        <f>'Données ext.'!J581</f>
        <v>0</v>
      </c>
    </row>
    <row r="543" spans="1:3" hidden="1" x14ac:dyDescent="0.25">
      <c r="A543" s="22">
        <f>INT('Données ext.'!I584)</f>
        <v>0</v>
      </c>
      <c r="B543">
        <f>'Données ext.'!F600</f>
        <v>0</v>
      </c>
      <c r="C543" s="5">
        <f>'Données ext.'!J582</f>
        <v>0</v>
      </c>
    </row>
    <row r="544" spans="1:3" hidden="1" x14ac:dyDescent="0.25">
      <c r="A544" s="22">
        <f>INT('Données ext.'!I585)</f>
        <v>0</v>
      </c>
      <c r="B544">
        <f>'Données ext.'!F601</f>
        <v>0</v>
      </c>
      <c r="C544" s="5">
        <f>'Données ext.'!J583</f>
        <v>0</v>
      </c>
    </row>
    <row r="545" spans="1:3" hidden="1" x14ac:dyDescent="0.25">
      <c r="A545" s="22">
        <f>INT('Données ext.'!I586)</f>
        <v>0</v>
      </c>
      <c r="B545">
        <f>'Données ext.'!F602</f>
        <v>0</v>
      </c>
      <c r="C545" s="5">
        <f>'Données ext.'!J584</f>
        <v>0</v>
      </c>
    </row>
    <row r="546" spans="1:3" hidden="1" x14ac:dyDescent="0.25">
      <c r="A546" s="22">
        <f>INT('Données ext.'!I587)</f>
        <v>0</v>
      </c>
      <c r="B546">
        <f>'Données ext.'!F603</f>
        <v>0</v>
      </c>
      <c r="C546" s="5">
        <f>'Données ext.'!J585</f>
        <v>0</v>
      </c>
    </row>
    <row r="547" spans="1:3" hidden="1" x14ac:dyDescent="0.25">
      <c r="A547" s="22">
        <f>INT('Données ext.'!I588)</f>
        <v>0</v>
      </c>
      <c r="B547">
        <f>'Données ext.'!F604</f>
        <v>0</v>
      </c>
      <c r="C547" s="5">
        <f>'Données ext.'!J586</f>
        <v>0</v>
      </c>
    </row>
    <row r="548" spans="1:3" hidden="1" x14ac:dyDescent="0.25">
      <c r="A548" s="22">
        <f>INT('Données ext.'!I589)</f>
        <v>0</v>
      </c>
      <c r="B548">
        <f>'Données ext.'!F605</f>
        <v>0</v>
      </c>
      <c r="C548" s="5">
        <f>'Données ext.'!J587</f>
        <v>0</v>
      </c>
    </row>
    <row r="549" spans="1:3" hidden="1" x14ac:dyDescent="0.25">
      <c r="A549" s="22">
        <f>INT('Données ext.'!I590)</f>
        <v>0</v>
      </c>
      <c r="B549">
        <f>'Données ext.'!F606</f>
        <v>0</v>
      </c>
      <c r="C549" s="5">
        <f>'Données ext.'!J588</f>
        <v>0</v>
      </c>
    </row>
    <row r="550" spans="1:3" hidden="1" x14ac:dyDescent="0.25">
      <c r="A550" s="22">
        <f>INT('Données ext.'!I591)</f>
        <v>0</v>
      </c>
      <c r="B550">
        <f>'Données ext.'!F607</f>
        <v>0</v>
      </c>
      <c r="C550" s="5">
        <f>'Données ext.'!J589</f>
        <v>0</v>
      </c>
    </row>
    <row r="551" spans="1:3" hidden="1" x14ac:dyDescent="0.25">
      <c r="A551" s="22">
        <f>INT('Données ext.'!I592)</f>
        <v>0</v>
      </c>
      <c r="B551">
        <f>'Données ext.'!F608</f>
        <v>0</v>
      </c>
      <c r="C551" s="5">
        <f>'Données ext.'!J590</f>
        <v>0</v>
      </c>
    </row>
    <row r="552" spans="1:3" hidden="1" x14ac:dyDescent="0.25">
      <c r="A552" s="22">
        <f>INT('Données ext.'!I593)</f>
        <v>0</v>
      </c>
      <c r="B552">
        <f>'Données ext.'!F609</f>
        <v>0</v>
      </c>
      <c r="C552" s="5">
        <f>'Données ext.'!J591</f>
        <v>0</v>
      </c>
    </row>
    <row r="553" spans="1:3" hidden="1" x14ac:dyDescent="0.25">
      <c r="A553" s="22">
        <f>INT('Données ext.'!I594)</f>
        <v>0</v>
      </c>
      <c r="B553">
        <f>'Données ext.'!F610</f>
        <v>0</v>
      </c>
      <c r="C553" s="5">
        <f>'Données ext.'!J592</f>
        <v>0</v>
      </c>
    </row>
    <row r="554" spans="1:3" hidden="1" x14ac:dyDescent="0.25">
      <c r="A554" s="22">
        <f>INT('Données ext.'!I595)</f>
        <v>0</v>
      </c>
      <c r="B554">
        <f>'Données ext.'!F611</f>
        <v>0</v>
      </c>
      <c r="C554" s="5">
        <f>'Données ext.'!J593</f>
        <v>0</v>
      </c>
    </row>
    <row r="555" spans="1:3" hidden="1" x14ac:dyDescent="0.25">
      <c r="A555" s="22">
        <f>INT('Données ext.'!I596)</f>
        <v>0</v>
      </c>
      <c r="B555">
        <f>'Données ext.'!F612</f>
        <v>0</v>
      </c>
      <c r="C555" s="5">
        <f>'Données ext.'!J594</f>
        <v>0</v>
      </c>
    </row>
    <row r="556" spans="1:3" hidden="1" x14ac:dyDescent="0.25">
      <c r="A556" s="22">
        <f>INT('Données ext.'!I597)</f>
        <v>0</v>
      </c>
      <c r="B556">
        <f>'Données ext.'!F613</f>
        <v>0</v>
      </c>
      <c r="C556" s="5">
        <f>'Données ext.'!J595</f>
        <v>0</v>
      </c>
    </row>
    <row r="557" spans="1:3" hidden="1" x14ac:dyDescent="0.25">
      <c r="A557" s="22">
        <f>INT('Données ext.'!I598)</f>
        <v>0</v>
      </c>
      <c r="B557">
        <f>'Données ext.'!F614</f>
        <v>0</v>
      </c>
      <c r="C557" s="5">
        <f>'Données ext.'!J596</f>
        <v>0</v>
      </c>
    </row>
    <row r="558" spans="1:3" hidden="1" x14ac:dyDescent="0.25">
      <c r="A558" s="22">
        <f>INT('Données ext.'!I599)</f>
        <v>0</v>
      </c>
      <c r="B558">
        <f>'Données ext.'!F615</f>
        <v>0</v>
      </c>
      <c r="C558" s="5">
        <f>'Données ext.'!J597</f>
        <v>0</v>
      </c>
    </row>
    <row r="559" spans="1:3" hidden="1" x14ac:dyDescent="0.25">
      <c r="A559" s="22">
        <f>INT('Données ext.'!I600)</f>
        <v>0</v>
      </c>
      <c r="B559">
        <f>'Données ext.'!F616</f>
        <v>0</v>
      </c>
      <c r="C559" s="5">
        <f>'Données ext.'!J598</f>
        <v>0</v>
      </c>
    </row>
    <row r="560" spans="1:3" hidden="1" x14ac:dyDescent="0.25">
      <c r="A560" s="22">
        <f>INT('Données ext.'!I601)</f>
        <v>0</v>
      </c>
      <c r="B560">
        <f>'Données ext.'!F617</f>
        <v>0</v>
      </c>
      <c r="C560" s="5">
        <f>'Données ext.'!J599</f>
        <v>0</v>
      </c>
    </row>
    <row r="561" spans="1:3" hidden="1" x14ac:dyDescent="0.25">
      <c r="A561" s="22">
        <f>INT('Données ext.'!I602)</f>
        <v>0</v>
      </c>
      <c r="B561">
        <f>'Données ext.'!F618</f>
        <v>0</v>
      </c>
      <c r="C561" s="5">
        <f>'Données ext.'!J600</f>
        <v>0</v>
      </c>
    </row>
    <row r="562" spans="1:3" hidden="1" x14ac:dyDescent="0.25">
      <c r="A562" s="22">
        <f>INT('Données ext.'!I603)</f>
        <v>0</v>
      </c>
      <c r="B562">
        <f>'Données ext.'!F619</f>
        <v>0</v>
      </c>
      <c r="C562" s="5">
        <f>'Données ext.'!J601</f>
        <v>0</v>
      </c>
    </row>
    <row r="563" spans="1:3" hidden="1" x14ac:dyDescent="0.25">
      <c r="A563" s="22">
        <f>INT('Données ext.'!I604)</f>
        <v>0</v>
      </c>
      <c r="B563">
        <f>'Données ext.'!F620</f>
        <v>0</v>
      </c>
      <c r="C563" s="5">
        <f>'Données ext.'!J602</f>
        <v>0</v>
      </c>
    </row>
    <row r="564" spans="1:3" hidden="1" x14ac:dyDescent="0.25">
      <c r="A564" s="22">
        <f>INT('Données ext.'!I605)</f>
        <v>0</v>
      </c>
      <c r="B564">
        <f>'Données ext.'!F621</f>
        <v>0</v>
      </c>
      <c r="C564" s="5">
        <f>'Données ext.'!J603</f>
        <v>0</v>
      </c>
    </row>
    <row r="565" spans="1:3" hidden="1" x14ac:dyDescent="0.25">
      <c r="A565" s="22">
        <f>INT('Données ext.'!I606)</f>
        <v>0</v>
      </c>
      <c r="B565">
        <f>'Données ext.'!F622</f>
        <v>0</v>
      </c>
      <c r="C565" s="5">
        <f>'Données ext.'!J604</f>
        <v>0</v>
      </c>
    </row>
    <row r="566" spans="1:3" hidden="1" x14ac:dyDescent="0.25">
      <c r="A566" s="22">
        <f>INT('Données ext.'!I607)</f>
        <v>0</v>
      </c>
      <c r="B566">
        <f>'Données ext.'!F623</f>
        <v>0</v>
      </c>
      <c r="C566" s="5">
        <f>'Données ext.'!J605</f>
        <v>0</v>
      </c>
    </row>
    <row r="567" spans="1:3" hidden="1" x14ac:dyDescent="0.25">
      <c r="A567" s="22">
        <f>INT('Données ext.'!I608)</f>
        <v>0</v>
      </c>
      <c r="B567">
        <f>'Données ext.'!F624</f>
        <v>0</v>
      </c>
      <c r="C567" s="5">
        <f>'Données ext.'!J606</f>
        <v>0</v>
      </c>
    </row>
    <row r="568" spans="1:3" hidden="1" x14ac:dyDescent="0.25">
      <c r="A568" s="22">
        <f>INT('Données ext.'!I609)</f>
        <v>0</v>
      </c>
      <c r="B568">
        <f>'Données ext.'!F625</f>
        <v>0</v>
      </c>
      <c r="C568" s="5">
        <f>'Données ext.'!J607</f>
        <v>0</v>
      </c>
    </row>
    <row r="569" spans="1:3" hidden="1" x14ac:dyDescent="0.25">
      <c r="A569" s="22">
        <f>INT('Données ext.'!I610)</f>
        <v>0</v>
      </c>
      <c r="B569">
        <f>'Données ext.'!F626</f>
        <v>0</v>
      </c>
      <c r="C569" s="5">
        <f>'Données ext.'!J608</f>
        <v>0</v>
      </c>
    </row>
    <row r="570" spans="1:3" hidden="1" x14ac:dyDescent="0.25">
      <c r="A570" s="22">
        <f>INT('Données ext.'!I611)</f>
        <v>0</v>
      </c>
      <c r="B570">
        <f>'Données ext.'!F627</f>
        <v>0</v>
      </c>
      <c r="C570" s="5">
        <f>'Données ext.'!J609</f>
        <v>0</v>
      </c>
    </row>
    <row r="571" spans="1:3" hidden="1" x14ac:dyDescent="0.25">
      <c r="A571" s="22">
        <f>INT('Données ext.'!I612)</f>
        <v>0</v>
      </c>
      <c r="B571">
        <f>'Données ext.'!F628</f>
        <v>0</v>
      </c>
      <c r="C571" s="5">
        <f>'Données ext.'!J610</f>
        <v>0</v>
      </c>
    </row>
    <row r="572" spans="1:3" hidden="1" x14ac:dyDescent="0.25">
      <c r="A572" s="22">
        <f>INT('Données ext.'!I613)</f>
        <v>0</v>
      </c>
      <c r="B572">
        <f>'Données ext.'!F629</f>
        <v>0</v>
      </c>
      <c r="C572" s="5">
        <f>'Données ext.'!J611</f>
        <v>0</v>
      </c>
    </row>
    <row r="573" spans="1:3" hidden="1" x14ac:dyDescent="0.25">
      <c r="A573" s="22">
        <f>INT('Données ext.'!I614)</f>
        <v>0</v>
      </c>
      <c r="B573">
        <f>'Données ext.'!F630</f>
        <v>0</v>
      </c>
      <c r="C573" s="5">
        <f>'Données ext.'!J612</f>
        <v>0</v>
      </c>
    </row>
    <row r="574" spans="1:3" hidden="1" x14ac:dyDescent="0.25">
      <c r="A574" s="22">
        <f>INT('Données ext.'!I615)</f>
        <v>0</v>
      </c>
      <c r="B574">
        <f>'Données ext.'!F631</f>
        <v>0</v>
      </c>
      <c r="C574" s="5">
        <f>'Données ext.'!J613</f>
        <v>0</v>
      </c>
    </row>
    <row r="575" spans="1:3" hidden="1" x14ac:dyDescent="0.25">
      <c r="A575" s="22">
        <f>INT('Données ext.'!I616)</f>
        <v>0</v>
      </c>
      <c r="B575">
        <f>'Données ext.'!F632</f>
        <v>0</v>
      </c>
      <c r="C575" s="5">
        <f>'Données ext.'!J614</f>
        <v>0</v>
      </c>
    </row>
    <row r="576" spans="1:3" hidden="1" x14ac:dyDescent="0.25">
      <c r="A576" s="22">
        <f>INT('Données ext.'!I617)</f>
        <v>0</v>
      </c>
      <c r="B576">
        <f>'Données ext.'!F633</f>
        <v>0</v>
      </c>
      <c r="C576" s="5">
        <f>'Données ext.'!J615</f>
        <v>0</v>
      </c>
    </row>
    <row r="577" spans="1:3" hidden="1" x14ac:dyDescent="0.25">
      <c r="A577" s="22">
        <f>INT('Données ext.'!I618)</f>
        <v>0</v>
      </c>
      <c r="B577">
        <f>'Données ext.'!F634</f>
        <v>0</v>
      </c>
      <c r="C577" s="5">
        <f>'Données ext.'!J616</f>
        <v>0</v>
      </c>
    </row>
    <row r="578" spans="1:3" hidden="1" x14ac:dyDescent="0.25">
      <c r="A578" s="22">
        <f>INT('Données ext.'!I619)</f>
        <v>0</v>
      </c>
      <c r="B578">
        <f>'Données ext.'!F635</f>
        <v>0</v>
      </c>
      <c r="C578" s="5">
        <f>'Données ext.'!J617</f>
        <v>0</v>
      </c>
    </row>
    <row r="579" spans="1:3" hidden="1" x14ac:dyDescent="0.25">
      <c r="A579" s="22">
        <f>INT('Données ext.'!I620)</f>
        <v>0</v>
      </c>
      <c r="B579">
        <f>'Données ext.'!F636</f>
        <v>0</v>
      </c>
      <c r="C579" s="5">
        <f>'Données ext.'!J618</f>
        <v>0</v>
      </c>
    </row>
    <row r="580" spans="1:3" hidden="1" x14ac:dyDescent="0.25">
      <c r="A580" s="22">
        <f>INT('Données ext.'!I621)</f>
        <v>0</v>
      </c>
      <c r="B580">
        <f>'Données ext.'!F637</f>
        <v>0</v>
      </c>
      <c r="C580" s="5">
        <f>'Données ext.'!J619</f>
        <v>0</v>
      </c>
    </row>
    <row r="581" spans="1:3" hidden="1" x14ac:dyDescent="0.25">
      <c r="A581" s="22">
        <f>INT('Données ext.'!I622)</f>
        <v>0</v>
      </c>
      <c r="B581">
        <f>'Données ext.'!F638</f>
        <v>0</v>
      </c>
      <c r="C581" s="5">
        <f>'Données ext.'!J620</f>
        <v>0</v>
      </c>
    </row>
    <row r="582" spans="1:3" hidden="1" x14ac:dyDescent="0.25">
      <c r="A582" s="22">
        <f>INT('Données ext.'!I623)</f>
        <v>0</v>
      </c>
      <c r="B582">
        <f>'Données ext.'!F639</f>
        <v>0</v>
      </c>
      <c r="C582" s="5">
        <f>'Données ext.'!J621</f>
        <v>0</v>
      </c>
    </row>
    <row r="583" spans="1:3" hidden="1" x14ac:dyDescent="0.25">
      <c r="A583" s="22">
        <f>INT('Données ext.'!I624)</f>
        <v>0</v>
      </c>
      <c r="B583">
        <f>'Données ext.'!F640</f>
        <v>0</v>
      </c>
      <c r="C583" s="5">
        <f>'Données ext.'!J622</f>
        <v>0</v>
      </c>
    </row>
    <row r="584" spans="1:3" hidden="1" x14ac:dyDescent="0.25">
      <c r="A584" s="22">
        <f>INT('Données ext.'!I625)</f>
        <v>0</v>
      </c>
      <c r="B584">
        <f>'Données ext.'!F641</f>
        <v>0</v>
      </c>
      <c r="C584" s="5">
        <f>'Données ext.'!J623</f>
        <v>0</v>
      </c>
    </row>
    <row r="585" spans="1:3" hidden="1" x14ac:dyDescent="0.25">
      <c r="A585" s="22">
        <f>INT('Données ext.'!I626)</f>
        <v>0</v>
      </c>
      <c r="B585">
        <f>'Données ext.'!F642</f>
        <v>0</v>
      </c>
      <c r="C585" s="5">
        <f>'Données ext.'!J624</f>
        <v>0</v>
      </c>
    </row>
    <row r="586" spans="1:3" hidden="1" x14ac:dyDescent="0.25">
      <c r="A586" s="22">
        <f>INT('Données ext.'!I627)</f>
        <v>0</v>
      </c>
      <c r="B586">
        <f>'Données ext.'!F643</f>
        <v>0</v>
      </c>
      <c r="C586" s="5">
        <f>'Données ext.'!J625</f>
        <v>0</v>
      </c>
    </row>
    <row r="587" spans="1:3" hidden="1" x14ac:dyDescent="0.25">
      <c r="A587" s="22">
        <f>INT('Données ext.'!I628)</f>
        <v>0</v>
      </c>
      <c r="B587">
        <f>'Données ext.'!F644</f>
        <v>0</v>
      </c>
      <c r="C587" s="5">
        <f>'Données ext.'!J626</f>
        <v>0</v>
      </c>
    </row>
    <row r="588" spans="1:3" hidden="1" x14ac:dyDescent="0.25">
      <c r="A588" s="22">
        <f>INT('Données ext.'!I629)</f>
        <v>0</v>
      </c>
      <c r="B588">
        <f>'Données ext.'!F645</f>
        <v>0</v>
      </c>
      <c r="C588" s="5">
        <f>'Données ext.'!J627</f>
        <v>0</v>
      </c>
    </row>
    <row r="589" spans="1:3" hidden="1" x14ac:dyDescent="0.25">
      <c r="A589" s="22">
        <f>INT('Données ext.'!I630)</f>
        <v>0</v>
      </c>
      <c r="B589">
        <f>'Données ext.'!F646</f>
        <v>0</v>
      </c>
      <c r="C589" s="5">
        <f>'Données ext.'!J628</f>
        <v>0</v>
      </c>
    </row>
    <row r="590" spans="1:3" hidden="1" x14ac:dyDescent="0.25">
      <c r="A590" s="22">
        <f>INT('Données ext.'!I631)</f>
        <v>0</v>
      </c>
      <c r="B590">
        <f>'Données ext.'!F647</f>
        <v>0</v>
      </c>
      <c r="C590" s="5">
        <f>'Données ext.'!J629</f>
        <v>0</v>
      </c>
    </row>
    <row r="591" spans="1:3" hidden="1" x14ac:dyDescent="0.25">
      <c r="A591" s="22">
        <f>INT('Données ext.'!I632)</f>
        <v>0</v>
      </c>
      <c r="B591">
        <f>'Données ext.'!F648</f>
        <v>0</v>
      </c>
      <c r="C591" s="5">
        <f>'Données ext.'!J630</f>
        <v>0</v>
      </c>
    </row>
    <row r="592" spans="1:3" hidden="1" x14ac:dyDescent="0.25">
      <c r="A592" s="22">
        <f>INT('Données ext.'!I633)</f>
        <v>0</v>
      </c>
      <c r="B592">
        <f>'Données ext.'!F649</f>
        <v>0</v>
      </c>
      <c r="C592" s="5">
        <f>'Données ext.'!J631</f>
        <v>0</v>
      </c>
    </row>
    <row r="593" spans="1:3" hidden="1" x14ac:dyDescent="0.25">
      <c r="A593" s="22">
        <f>INT('Données ext.'!I634)</f>
        <v>0</v>
      </c>
      <c r="B593">
        <f>'Données ext.'!F650</f>
        <v>0</v>
      </c>
      <c r="C593" s="5">
        <f>'Données ext.'!J632</f>
        <v>0</v>
      </c>
    </row>
    <row r="594" spans="1:3" hidden="1" x14ac:dyDescent="0.25">
      <c r="A594" s="22">
        <f>INT('Données ext.'!I635)</f>
        <v>0</v>
      </c>
      <c r="B594">
        <f>'Données ext.'!F651</f>
        <v>0</v>
      </c>
      <c r="C594" s="5">
        <f>'Données ext.'!J633</f>
        <v>0</v>
      </c>
    </row>
    <row r="595" spans="1:3" hidden="1" x14ac:dyDescent="0.25">
      <c r="A595" s="22">
        <f>INT('Données ext.'!I636)</f>
        <v>0</v>
      </c>
      <c r="B595">
        <f>'Données ext.'!F652</f>
        <v>0</v>
      </c>
      <c r="C595" s="5">
        <f>'Données ext.'!J634</f>
        <v>0</v>
      </c>
    </row>
    <row r="596" spans="1:3" hidden="1" x14ac:dyDescent="0.25">
      <c r="A596" s="22">
        <f>INT('Données ext.'!I637)</f>
        <v>0</v>
      </c>
      <c r="B596">
        <f>'Données ext.'!F653</f>
        <v>0</v>
      </c>
      <c r="C596" s="5">
        <f>'Données ext.'!J635</f>
        <v>0</v>
      </c>
    </row>
    <row r="597" spans="1:3" hidden="1" x14ac:dyDescent="0.25">
      <c r="A597" s="22">
        <f>INT('Données ext.'!I638)</f>
        <v>0</v>
      </c>
      <c r="B597">
        <f>'Données ext.'!F654</f>
        <v>0</v>
      </c>
      <c r="C597" s="5">
        <f>'Données ext.'!J636</f>
        <v>0</v>
      </c>
    </row>
    <row r="598" spans="1:3" hidden="1" x14ac:dyDescent="0.25">
      <c r="A598" s="22">
        <f>INT('Données ext.'!I639)</f>
        <v>0</v>
      </c>
      <c r="B598">
        <f>'Données ext.'!F655</f>
        <v>0</v>
      </c>
      <c r="C598" s="5">
        <f>'Données ext.'!J637</f>
        <v>0</v>
      </c>
    </row>
    <row r="599" spans="1:3" hidden="1" x14ac:dyDescent="0.25">
      <c r="A599" s="22">
        <f>INT('Données ext.'!I640)</f>
        <v>0</v>
      </c>
      <c r="B599">
        <f>'Données ext.'!F656</f>
        <v>0</v>
      </c>
      <c r="C599" s="5">
        <f>'Données ext.'!J638</f>
        <v>0</v>
      </c>
    </row>
    <row r="600" spans="1:3" hidden="1" x14ac:dyDescent="0.25">
      <c r="A600" s="22">
        <f>INT('Données ext.'!I641)</f>
        <v>0</v>
      </c>
      <c r="B600">
        <f>'Données ext.'!F657</f>
        <v>0</v>
      </c>
      <c r="C600" s="5">
        <f>'Données ext.'!J639</f>
        <v>0</v>
      </c>
    </row>
    <row r="601" spans="1:3" hidden="1" x14ac:dyDescent="0.25">
      <c r="A601" s="22">
        <f>INT('Données ext.'!I642)</f>
        <v>0</v>
      </c>
      <c r="B601">
        <f>'Données ext.'!F658</f>
        <v>0</v>
      </c>
      <c r="C601" s="5">
        <f>'Données ext.'!J640</f>
        <v>0</v>
      </c>
    </row>
    <row r="602" spans="1:3" hidden="1" x14ac:dyDescent="0.25">
      <c r="A602" s="22">
        <f>INT('Données ext.'!I643)</f>
        <v>0</v>
      </c>
      <c r="B602">
        <f>'Données ext.'!F659</f>
        <v>0</v>
      </c>
      <c r="C602" s="5">
        <f>'Données ext.'!J641</f>
        <v>0</v>
      </c>
    </row>
    <row r="603" spans="1:3" hidden="1" x14ac:dyDescent="0.25">
      <c r="A603" s="22">
        <f>INT('Données ext.'!I644)</f>
        <v>0</v>
      </c>
      <c r="B603">
        <f>'Données ext.'!F660</f>
        <v>0</v>
      </c>
      <c r="C603" s="5">
        <f>'Données ext.'!J642</f>
        <v>0</v>
      </c>
    </row>
    <row r="604" spans="1:3" hidden="1" x14ac:dyDescent="0.25">
      <c r="A604" s="22">
        <f>INT('Données ext.'!I645)</f>
        <v>0</v>
      </c>
      <c r="B604">
        <f>'Données ext.'!F661</f>
        <v>0</v>
      </c>
      <c r="C604" s="5">
        <f>'Données ext.'!J643</f>
        <v>0</v>
      </c>
    </row>
    <row r="605" spans="1:3" hidden="1" x14ac:dyDescent="0.25">
      <c r="A605" s="22">
        <f>INT('Données ext.'!I646)</f>
        <v>0</v>
      </c>
      <c r="B605">
        <f>'Données ext.'!F662</f>
        <v>0</v>
      </c>
      <c r="C605" s="5">
        <f>'Données ext.'!J644</f>
        <v>0</v>
      </c>
    </row>
    <row r="606" spans="1:3" hidden="1" x14ac:dyDescent="0.25">
      <c r="A606" s="22">
        <f>INT('Données ext.'!I647)</f>
        <v>0</v>
      </c>
      <c r="B606">
        <f>'Données ext.'!F663</f>
        <v>0</v>
      </c>
      <c r="C606" s="5">
        <f>'Données ext.'!J645</f>
        <v>0</v>
      </c>
    </row>
    <row r="607" spans="1:3" hidden="1" x14ac:dyDescent="0.25">
      <c r="A607" s="22">
        <f>INT('Données ext.'!I648)</f>
        <v>0</v>
      </c>
      <c r="B607">
        <f>'Données ext.'!F664</f>
        <v>0</v>
      </c>
      <c r="C607" s="5">
        <f>'Données ext.'!J646</f>
        <v>0</v>
      </c>
    </row>
    <row r="608" spans="1:3" hidden="1" x14ac:dyDescent="0.25">
      <c r="A608" s="22">
        <f>INT('Données ext.'!I649)</f>
        <v>0</v>
      </c>
      <c r="B608">
        <f>'Données ext.'!F665</f>
        <v>0</v>
      </c>
      <c r="C608" s="5">
        <f>'Données ext.'!J647</f>
        <v>0</v>
      </c>
    </row>
    <row r="609" spans="1:3" hidden="1" x14ac:dyDescent="0.25">
      <c r="A609" s="22">
        <f>INT('Données ext.'!I650)</f>
        <v>0</v>
      </c>
      <c r="B609">
        <f>'Données ext.'!F666</f>
        <v>0</v>
      </c>
      <c r="C609" s="5">
        <f>'Données ext.'!J648</f>
        <v>0</v>
      </c>
    </row>
    <row r="610" spans="1:3" hidden="1" x14ac:dyDescent="0.25">
      <c r="A610" s="22">
        <f>INT('Données ext.'!I651)</f>
        <v>0</v>
      </c>
      <c r="B610">
        <f>'Données ext.'!F667</f>
        <v>0</v>
      </c>
      <c r="C610" s="5">
        <f>'Données ext.'!J649</f>
        <v>0</v>
      </c>
    </row>
    <row r="611" spans="1:3" hidden="1" x14ac:dyDescent="0.25">
      <c r="A611" s="22">
        <f>INT('Données ext.'!I652)</f>
        <v>0</v>
      </c>
      <c r="B611">
        <f>'Données ext.'!F668</f>
        <v>0</v>
      </c>
      <c r="C611" s="5">
        <f>'Données ext.'!J650</f>
        <v>0</v>
      </c>
    </row>
    <row r="612" spans="1:3" hidden="1" x14ac:dyDescent="0.25">
      <c r="A612" s="22">
        <f>INT('Données ext.'!I653)</f>
        <v>0</v>
      </c>
      <c r="B612">
        <f>'Données ext.'!F669</f>
        <v>0</v>
      </c>
      <c r="C612" s="5">
        <f>'Données ext.'!J651</f>
        <v>0</v>
      </c>
    </row>
    <row r="613" spans="1:3" hidden="1" x14ac:dyDescent="0.25">
      <c r="A613" s="22">
        <f>INT('Données ext.'!I654)</f>
        <v>0</v>
      </c>
      <c r="B613">
        <f>'Données ext.'!F670</f>
        <v>0</v>
      </c>
      <c r="C613" s="5">
        <f>'Données ext.'!J652</f>
        <v>0</v>
      </c>
    </row>
    <row r="614" spans="1:3" hidden="1" x14ac:dyDescent="0.25">
      <c r="A614" s="22">
        <f>INT('Données ext.'!I655)</f>
        <v>0</v>
      </c>
      <c r="B614">
        <f>'Données ext.'!F671</f>
        <v>0</v>
      </c>
      <c r="C614" s="5">
        <f>'Données ext.'!J653</f>
        <v>0</v>
      </c>
    </row>
    <row r="615" spans="1:3" hidden="1" x14ac:dyDescent="0.25">
      <c r="A615" s="22">
        <f>INT('Données ext.'!I656)</f>
        <v>0</v>
      </c>
      <c r="B615">
        <f>'Données ext.'!F672</f>
        <v>0</v>
      </c>
      <c r="C615" s="5">
        <f>'Données ext.'!J654</f>
        <v>0</v>
      </c>
    </row>
    <row r="616" spans="1:3" hidden="1" x14ac:dyDescent="0.25">
      <c r="A616" s="22">
        <f>INT('Données ext.'!I657)</f>
        <v>0</v>
      </c>
      <c r="B616">
        <f>'Données ext.'!F673</f>
        <v>0</v>
      </c>
      <c r="C616" s="5">
        <f>'Données ext.'!J655</f>
        <v>0</v>
      </c>
    </row>
    <row r="617" spans="1:3" hidden="1" x14ac:dyDescent="0.25">
      <c r="A617" s="22">
        <f>INT('Données ext.'!I658)</f>
        <v>0</v>
      </c>
      <c r="B617">
        <f>'Données ext.'!F674</f>
        <v>0</v>
      </c>
      <c r="C617" s="5">
        <f>'Données ext.'!J656</f>
        <v>0</v>
      </c>
    </row>
    <row r="618" spans="1:3" hidden="1" x14ac:dyDescent="0.25">
      <c r="A618" s="22">
        <f>INT('Données ext.'!I659)</f>
        <v>0</v>
      </c>
      <c r="B618">
        <f>'Données ext.'!F675</f>
        <v>0</v>
      </c>
      <c r="C618" s="5">
        <f>'Données ext.'!J657</f>
        <v>0</v>
      </c>
    </row>
    <row r="619" spans="1:3" hidden="1" x14ac:dyDescent="0.25">
      <c r="A619" s="22">
        <f>INT('Données ext.'!I660)</f>
        <v>0</v>
      </c>
      <c r="B619">
        <f>'Données ext.'!F676</f>
        <v>0</v>
      </c>
      <c r="C619" s="5">
        <f>'Données ext.'!J658</f>
        <v>0</v>
      </c>
    </row>
    <row r="620" spans="1:3" hidden="1" x14ac:dyDescent="0.25">
      <c r="A620" s="22">
        <f>INT('Données ext.'!I661)</f>
        <v>0</v>
      </c>
      <c r="B620">
        <f>'Données ext.'!F677</f>
        <v>0</v>
      </c>
      <c r="C620" s="5">
        <f>'Données ext.'!J659</f>
        <v>0</v>
      </c>
    </row>
    <row r="621" spans="1:3" hidden="1" x14ac:dyDescent="0.25">
      <c r="A621" s="22">
        <f>INT('Données ext.'!I662)</f>
        <v>0</v>
      </c>
      <c r="B621">
        <f>'Données ext.'!F678</f>
        <v>0</v>
      </c>
      <c r="C621" s="5">
        <f>'Données ext.'!J660</f>
        <v>0</v>
      </c>
    </row>
    <row r="622" spans="1:3" hidden="1" x14ac:dyDescent="0.25">
      <c r="A622" s="22">
        <f>INT('Données ext.'!I663)</f>
        <v>0</v>
      </c>
      <c r="B622">
        <f>'Données ext.'!F679</f>
        <v>0</v>
      </c>
      <c r="C622" s="5">
        <f>'Données ext.'!J661</f>
        <v>0</v>
      </c>
    </row>
    <row r="623" spans="1:3" hidden="1" x14ac:dyDescent="0.25">
      <c r="A623" s="22">
        <f>INT('Données ext.'!I664)</f>
        <v>0</v>
      </c>
      <c r="B623">
        <f>'Données ext.'!F680</f>
        <v>0</v>
      </c>
      <c r="C623" s="5">
        <f>'Données ext.'!J662</f>
        <v>0</v>
      </c>
    </row>
    <row r="624" spans="1:3" hidden="1" x14ac:dyDescent="0.25">
      <c r="A624" s="22">
        <f>INT('Données ext.'!I665)</f>
        <v>0</v>
      </c>
      <c r="B624">
        <f>'Données ext.'!F681</f>
        <v>0</v>
      </c>
      <c r="C624" s="5">
        <f>'Données ext.'!J663</f>
        <v>0</v>
      </c>
    </row>
    <row r="625" spans="1:3" hidden="1" x14ac:dyDescent="0.25">
      <c r="A625" s="22">
        <f>INT('Données ext.'!I666)</f>
        <v>0</v>
      </c>
      <c r="B625">
        <f>'Données ext.'!F682</f>
        <v>0</v>
      </c>
      <c r="C625" s="5">
        <f>'Données ext.'!J664</f>
        <v>0</v>
      </c>
    </row>
    <row r="626" spans="1:3" hidden="1" x14ac:dyDescent="0.25">
      <c r="A626" s="22">
        <f>INT('Données ext.'!I667)</f>
        <v>0</v>
      </c>
      <c r="B626">
        <f>'Données ext.'!F683</f>
        <v>0</v>
      </c>
      <c r="C626" s="5">
        <f>'Données ext.'!J665</f>
        <v>0</v>
      </c>
    </row>
    <row r="627" spans="1:3" hidden="1" x14ac:dyDescent="0.25">
      <c r="A627" s="22">
        <f>INT('Données ext.'!I668)</f>
        <v>0</v>
      </c>
      <c r="B627">
        <f>'Données ext.'!F684</f>
        <v>0</v>
      </c>
      <c r="C627" s="5">
        <f>'Données ext.'!J666</f>
        <v>0</v>
      </c>
    </row>
    <row r="628" spans="1:3" hidden="1" x14ac:dyDescent="0.25">
      <c r="A628" s="22">
        <f>INT('Données ext.'!I669)</f>
        <v>0</v>
      </c>
      <c r="B628">
        <f>'Données ext.'!F685</f>
        <v>0</v>
      </c>
      <c r="C628" s="5">
        <f>'Données ext.'!J667</f>
        <v>0</v>
      </c>
    </row>
    <row r="629" spans="1:3" hidden="1" x14ac:dyDescent="0.25">
      <c r="A629" s="22">
        <f>INT('Données ext.'!I670)</f>
        <v>0</v>
      </c>
      <c r="B629">
        <f>'Données ext.'!F686</f>
        <v>0</v>
      </c>
      <c r="C629" s="5">
        <f>'Données ext.'!J668</f>
        <v>0</v>
      </c>
    </row>
    <row r="630" spans="1:3" hidden="1" x14ac:dyDescent="0.25">
      <c r="A630" s="22">
        <f>INT('Données ext.'!I671)</f>
        <v>0</v>
      </c>
      <c r="B630">
        <f>'Données ext.'!F687</f>
        <v>0</v>
      </c>
      <c r="C630" s="5">
        <f>'Données ext.'!J669</f>
        <v>0</v>
      </c>
    </row>
    <row r="631" spans="1:3" hidden="1" x14ac:dyDescent="0.25">
      <c r="A631" s="22">
        <f>INT('Données ext.'!I672)</f>
        <v>0</v>
      </c>
      <c r="B631">
        <f>'Données ext.'!F688</f>
        <v>0</v>
      </c>
      <c r="C631" s="5">
        <f>'Données ext.'!J670</f>
        <v>0</v>
      </c>
    </row>
    <row r="632" spans="1:3" hidden="1" x14ac:dyDescent="0.25">
      <c r="A632" s="22">
        <f>INT('Données ext.'!I673)</f>
        <v>0</v>
      </c>
      <c r="B632">
        <f>'Données ext.'!F689</f>
        <v>0</v>
      </c>
      <c r="C632" s="5">
        <f>'Données ext.'!J671</f>
        <v>0</v>
      </c>
    </row>
    <row r="633" spans="1:3" hidden="1" x14ac:dyDescent="0.25">
      <c r="A633" s="22">
        <f>INT('Données ext.'!I674)</f>
        <v>0</v>
      </c>
      <c r="B633">
        <f>'Données ext.'!F690</f>
        <v>0</v>
      </c>
      <c r="C633" s="5">
        <f>'Données ext.'!J672</f>
        <v>0</v>
      </c>
    </row>
    <row r="634" spans="1:3" hidden="1" x14ac:dyDescent="0.25">
      <c r="A634" s="22">
        <f>INT('Données ext.'!I675)</f>
        <v>0</v>
      </c>
      <c r="B634">
        <f>'Données ext.'!F691</f>
        <v>0</v>
      </c>
      <c r="C634" s="5">
        <f>'Données ext.'!J673</f>
        <v>0</v>
      </c>
    </row>
    <row r="635" spans="1:3" hidden="1" x14ac:dyDescent="0.25">
      <c r="A635" s="22">
        <f>INT('Données ext.'!I676)</f>
        <v>0</v>
      </c>
      <c r="B635">
        <f>'Données ext.'!F692</f>
        <v>0</v>
      </c>
      <c r="C635" s="5">
        <f>'Données ext.'!J674</f>
        <v>0</v>
      </c>
    </row>
    <row r="636" spans="1:3" hidden="1" x14ac:dyDescent="0.25">
      <c r="A636" s="22">
        <f>INT('Données ext.'!I677)</f>
        <v>0</v>
      </c>
      <c r="B636">
        <f>'Données ext.'!F693</f>
        <v>0</v>
      </c>
      <c r="C636" s="5">
        <f>'Données ext.'!J675</f>
        <v>0</v>
      </c>
    </row>
    <row r="637" spans="1:3" hidden="1" x14ac:dyDescent="0.25">
      <c r="A637" s="22">
        <f>INT('Données ext.'!I678)</f>
        <v>0</v>
      </c>
      <c r="B637">
        <f>'Données ext.'!F694</f>
        <v>0</v>
      </c>
      <c r="C637" s="5">
        <f>'Données ext.'!J676</f>
        <v>0</v>
      </c>
    </row>
    <row r="638" spans="1:3" hidden="1" x14ac:dyDescent="0.25">
      <c r="A638" s="22">
        <f>INT('Données ext.'!I679)</f>
        <v>0</v>
      </c>
      <c r="B638">
        <f>'Données ext.'!F695</f>
        <v>0</v>
      </c>
      <c r="C638" s="5">
        <f>'Données ext.'!J677</f>
        <v>0</v>
      </c>
    </row>
    <row r="639" spans="1:3" hidden="1" x14ac:dyDescent="0.25">
      <c r="A639" s="22">
        <f>INT('Données ext.'!I680)</f>
        <v>0</v>
      </c>
      <c r="B639">
        <f>'Données ext.'!F696</f>
        <v>0</v>
      </c>
      <c r="C639" s="5">
        <f>'Données ext.'!J678</f>
        <v>0</v>
      </c>
    </row>
    <row r="640" spans="1:3" hidden="1" x14ac:dyDescent="0.25">
      <c r="A640" s="22">
        <f>INT('Données ext.'!I681)</f>
        <v>0</v>
      </c>
      <c r="B640">
        <f>'Données ext.'!F697</f>
        <v>0</v>
      </c>
      <c r="C640" s="5">
        <f>'Données ext.'!J679</f>
        <v>0</v>
      </c>
    </row>
    <row r="641" spans="1:3" hidden="1" x14ac:dyDescent="0.25">
      <c r="A641" s="22">
        <f>INT('Données ext.'!I682)</f>
        <v>0</v>
      </c>
      <c r="B641">
        <f>'Données ext.'!F698</f>
        <v>0</v>
      </c>
      <c r="C641" s="5">
        <f>'Données ext.'!J680</f>
        <v>0</v>
      </c>
    </row>
    <row r="642" spans="1:3" hidden="1" x14ac:dyDescent="0.25">
      <c r="A642" s="22">
        <f>INT('Données ext.'!I683)</f>
        <v>0</v>
      </c>
      <c r="B642">
        <f>'Données ext.'!F699</f>
        <v>0</v>
      </c>
      <c r="C642" s="5">
        <f>'Données ext.'!J681</f>
        <v>0</v>
      </c>
    </row>
    <row r="643" spans="1:3" hidden="1" x14ac:dyDescent="0.25">
      <c r="A643" s="22">
        <f>INT('Données ext.'!I684)</f>
        <v>0</v>
      </c>
      <c r="B643">
        <f>'Données ext.'!F700</f>
        <v>0</v>
      </c>
      <c r="C643" s="5">
        <f>'Données ext.'!J682</f>
        <v>0</v>
      </c>
    </row>
    <row r="644" spans="1:3" hidden="1" x14ac:dyDescent="0.25">
      <c r="A644" s="22">
        <f>INT('Données ext.'!I685)</f>
        <v>0</v>
      </c>
      <c r="B644">
        <f>'Données ext.'!F701</f>
        <v>0</v>
      </c>
      <c r="C644" s="5">
        <f>'Données ext.'!J683</f>
        <v>0</v>
      </c>
    </row>
    <row r="645" spans="1:3" hidden="1" x14ac:dyDescent="0.25">
      <c r="A645" s="22">
        <f>INT('Données ext.'!I686)</f>
        <v>0</v>
      </c>
      <c r="B645">
        <f>'Données ext.'!F702</f>
        <v>0</v>
      </c>
      <c r="C645" s="5">
        <f>'Données ext.'!J684</f>
        <v>0</v>
      </c>
    </row>
    <row r="646" spans="1:3" hidden="1" x14ac:dyDescent="0.25">
      <c r="A646" s="22">
        <f>INT('Données ext.'!I687)</f>
        <v>0</v>
      </c>
      <c r="B646">
        <f>'Données ext.'!F703</f>
        <v>0</v>
      </c>
      <c r="C646" s="5">
        <f>'Données ext.'!J685</f>
        <v>0</v>
      </c>
    </row>
    <row r="647" spans="1:3" hidden="1" x14ac:dyDescent="0.25">
      <c r="A647" s="22">
        <f>INT('Données ext.'!I688)</f>
        <v>0</v>
      </c>
      <c r="B647">
        <f>'Données ext.'!F704</f>
        <v>0</v>
      </c>
      <c r="C647" s="5">
        <f>'Données ext.'!J686</f>
        <v>0</v>
      </c>
    </row>
    <row r="648" spans="1:3" hidden="1" x14ac:dyDescent="0.25">
      <c r="A648" s="22">
        <f>INT('Données ext.'!I689)</f>
        <v>0</v>
      </c>
      <c r="B648">
        <f>'Données ext.'!F705</f>
        <v>0</v>
      </c>
      <c r="C648" s="5">
        <f>'Données ext.'!J687</f>
        <v>0</v>
      </c>
    </row>
    <row r="649" spans="1:3" hidden="1" x14ac:dyDescent="0.25">
      <c r="A649" s="22">
        <f>INT('Données ext.'!I690)</f>
        <v>0</v>
      </c>
      <c r="B649">
        <f>'Données ext.'!F706</f>
        <v>0</v>
      </c>
      <c r="C649" s="5">
        <f>'Données ext.'!J688</f>
        <v>0</v>
      </c>
    </row>
    <row r="650" spans="1:3" hidden="1" x14ac:dyDescent="0.25">
      <c r="A650" s="22">
        <f>INT('Données ext.'!I691)</f>
        <v>0</v>
      </c>
      <c r="B650">
        <f>'Données ext.'!F707</f>
        <v>0</v>
      </c>
      <c r="C650" s="5">
        <f>'Données ext.'!J689</f>
        <v>0</v>
      </c>
    </row>
    <row r="651" spans="1:3" hidden="1" x14ac:dyDescent="0.25">
      <c r="A651" s="22">
        <f>INT('Données ext.'!I692)</f>
        <v>0</v>
      </c>
      <c r="B651">
        <f>'Données ext.'!F708</f>
        <v>0</v>
      </c>
      <c r="C651" s="5">
        <f>'Données ext.'!J690</f>
        <v>0</v>
      </c>
    </row>
    <row r="652" spans="1:3" hidden="1" x14ac:dyDescent="0.25">
      <c r="A652" s="22">
        <f>INT('Données ext.'!I693)</f>
        <v>0</v>
      </c>
      <c r="B652">
        <f>'Données ext.'!F709</f>
        <v>0</v>
      </c>
      <c r="C652" s="5">
        <f>'Données ext.'!J691</f>
        <v>0</v>
      </c>
    </row>
    <row r="653" spans="1:3" hidden="1" x14ac:dyDescent="0.25">
      <c r="A653" s="22">
        <f>INT('Données ext.'!I694)</f>
        <v>0</v>
      </c>
      <c r="B653">
        <f>'Données ext.'!F710</f>
        <v>0</v>
      </c>
      <c r="C653" s="5">
        <f>'Données ext.'!J692</f>
        <v>0</v>
      </c>
    </row>
    <row r="654" spans="1:3" hidden="1" x14ac:dyDescent="0.25">
      <c r="A654" s="22">
        <f>INT('Données ext.'!I695)</f>
        <v>0</v>
      </c>
      <c r="B654">
        <f>'Données ext.'!F711</f>
        <v>0</v>
      </c>
      <c r="C654" s="5">
        <f>'Données ext.'!J693</f>
        <v>0</v>
      </c>
    </row>
    <row r="655" spans="1:3" hidden="1" x14ac:dyDescent="0.25">
      <c r="A655" s="22">
        <f>INT('Données ext.'!I696)</f>
        <v>0</v>
      </c>
      <c r="B655">
        <f>'Données ext.'!F712</f>
        <v>0</v>
      </c>
      <c r="C655" s="5">
        <f>'Données ext.'!J694</f>
        <v>0</v>
      </c>
    </row>
    <row r="656" spans="1:3" hidden="1" x14ac:dyDescent="0.25">
      <c r="A656" s="22">
        <f>INT('Données ext.'!I697)</f>
        <v>0</v>
      </c>
      <c r="B656">
        <f>'Données ext.'!F713</f>
        <v>0</v>
      </c>
      <c r="C656" s="5">
        <f>'Données ext.'!J695</f>
        <v>0</v>
      </c>
    </row>
    <row r="657" spans="1:3" hidden="1" x14ac:dyDescent="0.25">
      <c r="A657" s="22">
        <f>INT('Données ext.'!I698)</f>
        <v>0</v>
      </c>
      <c r="B657">
        <f>'Données ext.'!F714</f>
        <v>0</v>
      </c>
      <c r="C657" s="5">
        <f>'Données ext.'!J696</f>
        <v>0</v>
      </c>
    </row>
    <row r="658" spans="1:3" hidden="1" x14ac:dyDescent="0.25">
      <c r="A658" s="22">
        <f>INT('Données ext.'!I699)</f>
        <v>0</v>
      </c>
      <c r="B658">
        <f>'Données ext.'!F715</f>
        <v>0</v>
      </c>
      <c r="C658" s="5">
        <f>'Données ext.'!J697</f>
        <v>0</v>
      </c>
    </row>
    <row r="659" spans="1:3" hidden="1" x14ac:dyDescent="0.25">
      <c r="A659" s="22">
        <f>INT('Données ext.'!I700)</f>
        <v>0</v>
      </c>
      <c r="B659">
        <f>'Données ext.'!F716</f>
        <v>0</v>
      </c>
      <c r="C659" s="5">
        <f>'Données ext.'!J698</f>
        <v>0</v>
      </c>
    </row>
    <row r="660" spans="1:3" hidden="1" x14ac:dyDescent="0.25">
      <c r="A660" s="22">
        <f>INT('Données ext.'!I701)</f>
        <v>0</v>
      </c>
      <c r="B660">
        <f>'Données ext.'!F717</f>
        <v>0</v>
      </c>
      <c r="C660" s="5">
        <f>'Données ext.'!J699</f>
        <v>0</v>
      </c>
    </row>
    <row r="661" spans="1:3" hidden="1" x14ac:dyDescent="0.25">
      <c r="A661" s="22">
        <f>INT('Données ext.'!I702)</f>
        <v>0</v>
      </c>
      <c r="B661">
        <f>'Données ext.'!F718</f>
        <v>0</v>
      </c>
      <c r="C661" s="5">
        <f>'Données ext.'!J700</f>
        <v>0</v>
      </c>
    </row>
    <row r="662" spans="1:3" hidden="1" x14ac:dyDescent="0.25">
      <c r="A662" s="22">
        <f>INT('Données ext.'!I703)</f>
        <v>0</v>
      </c>
      <c r="B662">
        <f>'Données ext.'!F719</f>
        <v>0</v>
      </c>
      <c r="C662" s="5">
        <f>'Données ext.'!J701</f>
        <v>0</v>
      </c>
    </row>
    <row r="663" spans="1:3" hidden="1" x14ac:dyDescent="0.25">
      <c r="A663" s="22">
        <f>INT('Données ext.'!I704)</f>
        <v>0</v>
      </c>
      <c r="B663">
        <f>'Données ext.'!F720</f>
        <v>0</v>
      </c>
      <c r="C663" s="5">
        <f>'Données ext.'!J702</f>
        <v>0</v>
      </c>
    </row>
    <row r="664" spans="1:3" hidden="1" x14ac:dyDescent="0.25">
      <c r="A664" s="22">
        <f>INT('Données ext.'!I705)</f>
        <v>0</v>
      </c>
      <c r="B664">
        <f>'Données ext.'!F721</f>
        <v>0</v>
      </c>
      <c r="C664" s="5">
        <f>'Données ext.'!J703</f>
        <v>0</v>
      </c>
    </row>
    <row r="665" spans="1:3" hidden="1" x14ac:dyDescent="0.25">
      <c r="A665" s="22">
        <f>INT('Données ext.'!I706)</f>
        <v>0</v>
      </c>
      <c r="B665">
        <f>'Données ext.'!F722</f>
        <v>0</v>
      </c>
      <c r="C665" s="5">
        <f>'Données ext.'!J704</f>
        <v>0</v>
      </c>
    </row>
    <row r="666" spans="1:3" hidden="1" x14ac:dyDescent="0.25">
      <c r="A666" s="22">
        <f>INT('Données ext.'!I707)</f>
        <v>0</v>
      </c>
      <c r="B666">
        <f>'Données ext.'!F723</f>
        <v>0</v>
      </c>
      <c r="C666" s="5">
        <f>'Données ext.'!J705</f>
        <v>0</v>
      </c>
    </row>
    <row r="667" spans="1:3" hidden="1" x14ac:dyDescent="0.25">
      <c r="A667" s="22">
        <f>INT('Données ext.'!I708)</f>
        <v>0</v>
      </c>
      <c r="B667">
        <f>'Données ext.'!F724</f>
        <v>0</v>
      </c>
      <c r="C667" s="5">
        <f>'Données ext.'!J706</f>
        <v>0</v>
      </c>
    </row>
    <row r="668" spans="1:3" hidden="1" x14ac:dyDescent="0.25">
      <c r="A668" s="22">
        <f>INT('Données ext.'!I709)</f>
        <v>0</v>
      </c>
      <c r="B668">
        <f>'Données ext.'!F725</f>
        <v>0</v>
      </c>
      <c r="C668" s="5">
        <f>'Données ext.'!J707</f>
        <v>0</v>
      </c>
    </row>
    <row r="669" spans="1:3" hidden="1" x14ac:dyDescent="0.25">
      <c r="A669" s="22">
        <f>INT('Données ext.'!I710)</f>
        <v>0</v>
      </c>
      <c r="B669">
        <f>'Données ext.'!F726</f>
        <v>0</v>
      </c>
      <c r="C669" s="5">
        <f>'Données ext.'!J708</f>
        <v>0</v>
      </c>
    </row>
    <row r="670" spans="1:3" hidden="1" x14ac:dyDescent="0.25">
      <c r="A670" s="22">
        <f>INT('Données ext.'!I711)</f>
        <v>0</v>
      </c>
      <c r="B670">
        <f>'Données ext.'!F727</f>
        <v>0</v>
      </c>
      <c r="C670" s="5">
        <f>'Données ext.'!J709</f>
        <v>0</v>
      </c>
    </row>
    <row r="671" spans="1:3" hidden="1" x14ac:dyDescent="0.25">
      <c r="A671" s="22">
        <f>INT('Données ext.'!I712)</f>
        <v>0</v>
      </c>
      <c r="B671">
        <f>'Données ext.'!F728</f>
        <v>0</v>
      </c>
      <c r="C671" s="5">
        <f>'Données ext.'!J710</f>
        <v>0</v>
      </c>
    </row>
    <row r="672" spans="1:3" hidden="1" x14ac:dyDescent="0.25">
      <c r="A672" s="22">
        <f>INT('Données ext.'!I713)</f>
        <v>0</v>
      </c>
      <c r="B672">
        <f>'Données ext.'!F729</f>
        <v>0</v>
      </c>
      <c r="C672" s="5">
        <f>'Données ext.'!J711</f>
        <v>0</v>
      </c>
    </row>
    <row r="673" spans="1:2" hidden="1" x14ac:dyDescent="0.25">
      <c r="A673" s="22">
        <f>INT('Données ext.'!I714)</f>
        <v>0</v>
      </c>
      <c r="B673">
        <f>'Données ext.'!F730</f>
        <v>0</v>
      </c>
    </row>
    <row r="674" spans="1:2" hidden="1" x14ac:dyDescent="0.25">
      <c r="A674" s="22">
        <f>INT('Données ext.'!I715)</f>
        <v>0</v>
      </c>
      <c r="B674">
        <f>'Données ext.'!F731</f>
        <v>0</v>
      </c>
    </row>
    <row r="675" spans="1:2" hidden="1" x14ac:dyDescent="0.25">
      <c r="A675" s="22">
        <f>INT('Données ext.'!I716)</f>
        <v>0</v>
      </c>
      <c r="B675">
        <f>'Données ext.'!F732</f>
        <v>0</v>
      </c>
    </row>
    <row r="676" spans="1:2" hidden="1" x14ac:dyDescent="0.25">
      <c r="A676" s="22">
        <f>INT('Données ext.'!I717)</f>
        <v>0</v>
      </c>
      <c r="B676">
        <f>'Données ext.'!F733</f>
        <v>0</v>
      </c>
    </row>
    <row r="677" spans="1:2" hidden="1" x14ac:dyDescent="0.25">
      <c r="A677" s="22">
        <f>INT('Données ext.'!I718)</f>
        <v>0</v>
      </c>
      <c r="B677">
        <f>'Données ext.'!F734</f>
        <v>0</v>
      </c>
    </row>
    <row r="678" spans="1:2" hidden="1" x14ac:dyDescent="0.25">
      <c r="A678" s="22">
        <f>INT('Données ext.'!I719)</f>
        <v>0</v>
      </c>
      <c r="B678">
        <f>'Données ext.'!F735</f>
        <v>0</v>
      </c>
    </row>
    <row r="679" spans="1:2" hidden="1" x14ac:dyDescent="0.25">
      <c r="A679" s="22">
        <f>INT('Données ext.'!I720)</f>
        <v>0</v>
      </c>
      <c r="B679">
        <f>'Données ext.'!F736</f>
        <v>0</v>
      </c>
    </row>
    <row r="680" spans="1:2" hidden="1" x14ac:dyDescent="0.25">
      <c r="A680" s="22">
        <f>INT('Données ext.'!I721)</f>
        <v>0</v>
      </c>
      <c r="B680">
        <f>'Données ext.'!F737</f>
        <v>0</v>
      </c>
    </row>
    <row r="681" spans="1:2" hidden="1" x14ac:dyDescent="0.25">
      <c r="A681" s="22">
        <f>INT('Données ext.'!I722)</f>
        <v>0</v>
      </c>
      <c r="B681">
        <f>'Données ext.'!F738</f>
        <v>0</v>
      </c>
    </row>
    <row r="682" spans="1:2" hidden="1" x14ac:dyDescent="0.25">
      <c r="A682" s="22">
        <f>INT('Données ext.'!I723)</f>
        <v>0</v>
      </c>
      <c r="B682">
        <f>'Données ext.'!F739</f>
        <v>0</v>
      </c>
    </row>
    <row r="683" spans="1:2" hidden="1" x14ac:dyDescent="0.25">
      <c r="A683" s="22">
        <f>INT('Données ext.'!I724)</f>
        <v>0</v>
      </c>
      <c r="B683">
        <f>'Données ext.'!F740</f>
        <v>0</v>
      </c>
    </row>
    <row r="684" spans="1:2" hidden="1" x14ac:dyDescent="0.25">
      <c r="A684" s="22">
        <f>INT('Données ext.'!I725)</f>
        <v>0</v>
      </c>
      <c r="B684">
        <f>'Données ext.'!F741</f>
        <v>0</v>
      </c>
    </row>
    <row r="685" spans="1:2" hidden="1" x14ac:dyDescent="0.25">
      <c r="A685" s="22">
        <f>INT('Données ext.'!I726)</f>
        <v>0</v>
      </c>
      <c r="B685">
        <f>'Données ext.'!F742</f>
        <v>0</v>
      </c>
    </row>
    <row r="686" spans="1:2" hidden="1" x14ac:dyDescent="0.25">
      <c r="A686" s="22">
        <f>INT('Données ext.'!I727)</f>
        <v>0</v>
      </c>
      <c r="B686">
        <f>'Données ext.'!F743</f>
        <v>0</v>
      </c>
    </row>
    <row r="687" spans="1:2" hidden="1" x14ac:dyDescent="0.25">
      <c r="A687" s="22">
        <f>INT('Données ext.'!I728)</f>
        <v>0</v>
      </c>
      <c r="B687">
        <f>'Données ext.'!F744</f>
        <v>0</v>
      </c>
    </row>
    <row r="688" spans="1:2" hidden="1" x14ac:dyDescent="0.25">
      <c r="A688" s="22">
        <f>INT('Données ext.'!I729)</f>
        <v>0</v>
      </c>
      <c r="B688">
        <f>'Données ext.'!F745</f>
        <v>0</v>
      </c>
    </row>
    <row r="689" spans="1:2" hidden="1" x14ac:dyDescent="0.25">
      <c r="A689" s="22">
        <f>INT('Données ext.'!I730)</f>
        <v>0</v>
      </c>
      <c r="B689">
        <f>'Données ext.'!F746</f>
        <v>0</v>
      </c>
    </row>
    <row r="690" spans="1:2" hidden="1" x14ac:dyDescent="0.25">
      <c r="A690" s="22">
        <f>INT('Données ext.'!I731)</f>
        <v>0</v>
      </c>
      <c r="B690">
        <f>'Données ext.'!F747</f>
        <v>0</v>
      </c>
    </row>
    <row r="691" spans="1:2" hidden="1" x14ac:dyDescent="0.25">
      <c r="A691" s="22">
        <f>INT('Données ext.'!I732)</f>
        <v>0</v>
      </c>
      <c r="B691">
        <f>'Données ext.'!F748</f>
        <v>0</v>
      </c>
    </row>
    <row r="692" spans="1:2" hidden="1" x14ac:dyDescent="0.25">
      <c r="A692" s="22">
        <f>INT('Données ext.'!I733)</f>
        <v>0</v>
      </c>
      <c r="B692">
        <f>'Données ext.'!F749</f>
        <v>0</v>
      </c>
    </row>
    <row r="693" spans="1:2" hidden="1" x14ac:dyDescent="0.25">
      <c r="A693" s="22">
        <f>INT('Données ext.'!I734)</f>
        <v>0</v>
      </c>
      <c r="B693">
        <f>'Données ext.'!F750</f>
        <v>0</v>
      </c>
    </row>
    <row r="694" spans="1:2" hidden="1" x14ac:dyDescent="0.25">
      <c r="A694" s="22">
        <f>INT('Données ext.'!I735)</f>
        <v>0</v>
      </c>
      <c r="B694">
        <f>'Données ext.'!F751</f>
        <v>0</v>
      </c>
    </row>
    <row r="695" spans="1:2" hidden="1" x14ac:dyDescent="0.25">
      <c r="A695" s="22">
        <f>INT('Données ext.'!I736)</f>
        <v>0</v>
      </c>
      <c r="B695">
        <f>'Données ext.'!F752</f>
        <v>0</v>
      </c>
    </row>
    <row r="696" spans="1:2" hidden="1" x14ac:dyDescent="0.25">
      <c r="A696" s="22">
        <f>INT('Données ext.'!I737)</f>
        <v>0</v>
      </c>
      <c r="B696">
        <f>'Données ext.'!F753</f>
        <v>0</v>
      </c>
    </row>
    <row r="697" spans="1:2" hidden="1" x14ac:dyDescent="0.25">
      <c r="A697" s="22">
        <f>INT('Données ext.'!I738)</f>
        <v>0</v>
      </c>
      <c r="B697">
        <f>'Données ext.'!F754</f>
        <v>0</v>
      </c>
    </row>
    <row r="698" spans="1:2" hidden="1" x14ac:dyDescent="0.25">
      <c r="A698" s="22">
        <f>INT('Données ext.'!I739)</f>
        <v>0</v>
      </c>
      <c r="B698">
        <f>'Données ext.'!F755</f>
        <v>0</v>
      </c>
    </row>
    <row r="699" spans="1:2" hidden="1" x14ac:dyDescent="0.25">
      <c r="A699" s="22">
        <f>INT('Données ext.'!I740)</f>
        <v>0</v>
      </c>
      <c r="B699">
        <f>'Données ext.'!F756</f>
        <v>0</v>
      </c>
    </row>
    <row r="700" spans="1:2" hidden="1" x14ac:dyDescent="0.25">
      <c r="A700" s="22">
        <f>INT('Données ext.'!I741)</f>
        <v>0</v>
      </c>
      <c r="B700">
        <f>'Données ext.'!F757</f>
        <v>0</v>
      </c>
    </row>
    <row r="701" spans="1:2" hidden="1" x14ac:dyDescent="0.25">
      <c r="A701" s="22">
        <f>INT('Données ext.'!I742)</f>
        <v>0</v>
      </c>
      <c r="B701">
        <f>'Données ext.'!F758</f>
        <v>0</v>
      </c>
    </row>
    <row r="702" spans="1:2" hidden="1" x14ac:dyDescent="0.25">
      <c r="A702" s="22">
        <f>INT('Données ext.'!I743)</f>
        <v>0</v>
      </c>
      <c r="B702">
        <f>'Données ext.'!F759</f>
        <v>0</v>
      </c>
    </row>
    <row r="703" spans="1:2" hidden="1" x14ac:dyDescent="0.25">
      <c r="A703" s="22">
        <f>INT('Données ext.'!I744)</f>
        <v>0</v>
      </c>
      <c r="B703">
        <f>'Données ext.'!F760</f>
        <v>0</v>
      </c>
    </row>
    <row r="704" spans="1:2" hidden="1" x14ac:dyDescent="0.25">
      <c r="A704" s="22">
        <f>INT('Données ext.'!I745)</f>
        <v>0</v>
      </c>
      <c r="B704">
        <f>'Données ext.'!F761</f>
        <v>0</v>
      </c>
    </row>
    <row r="705" spans="1:2" hidden="1" x14ac:dyDescent="0.25">
      <c r="A705" s="22">
        <f>INT('Données ext.'!I746)</f>
        <v>0</v>
      </c>
      <c r="B705">
        <f>'Données ext.'!F762</f>
        <v>0</v>
      </c>
    </row>
    <row r="706" spans="1:2" hidden="1" x14ac:dyDescent="0.25">
      <c r="A706" s="22">
        <f>INT('Données ext.'!I747)</f>
        <v>0</v>
      </c>
      <c r="B706">
        <f>'Données ext.'!F763</f>
        <v>0</v>
      </c>
    </row>
    <row r="707" spans="1:2" hidden="1" x14ac:dyDescent="0.25">
      <c r="A707" s="22">
        <f>INT('Données ext.'!I748)</f>
        <v>0</v>
      </c>
      <c r="B707">
        <f>'Données ext.'!F764</f>
        <v>0</v>
      </c>
    </row>
    <row r="708" spans="1:2" hidden="1" x14ac:dyDescent="0.25">
      <c r="A708" s="22">
        <f>INT('Données ext.'!I749)</f>
        <v>0</v>
      </c>
      <c r="B708">
        <f>'Données ext.'!F765</f>
        <v>0</v>
      </c>
    </row>
    <row r="709" spans="1:2" hidden="1" x14ac:dyDescent="0.25">
      <c r="A709" s="22">
        <f>INT('Données ext.'!I750)</f>
        <v>0</v>
      </c>
      <c r="B709">
        <f>'Données ext.'!F766</f>
        <v>0</v>
      </c>
    </row>
    <row r="710" spans="1:2" hidden="1" x14ac:dyDescent="0.25">
      <c r="A710" s="22">
        <f>INT('Données ext.'!I751)</f>
        <v>0</v>
      </c>
      <c r="B710">
        <f>'Données ext.'!F767</f>
        <v>0</v>
      </c>
    </row>
    <row r="711" spans="1:2" hidden="1" x14ac:dyDescent="0.25">
      <c r="A711" s="22">
        <f>INT('Données ext.'!I752)</f>
        <v>0</v>
      </c>
      <c r="B711">
        <f>'Données ext.'!F768</f>
        <v>0</v>
      </c>
    </row>
    <row r="712" spans="1:2" hidden="1" x14ac:dyDescent="0.25">
      <c r="A712" s="22">
        <f>INT('Données ext.'!I753)</f>
        <v>0</v>
      </c>
      <c r="B712">
        <f>'Données ext.'!F769</f>
        <v>0</v>
      </c>
    </row>
    <row r="713" spans="1:2" hidden="1" x14ac:dyDescent="0.25">
      <c r="A713" s="22">
        <f>INT('Données ext.'!I754)</f>
        <v>0</v>
      </c>
      <c r="B713">
        <f>'Données ext.'!F770</f>
        <v>0</v>
      </c>
    </row>
    <row r="714" spans="1:2" hidden="1" x14ac:dyDescent="0.25">
      <c r="A714" s="22">
        <f>INT('Données ext.'!I755)</f>
        <v>0</v>
      </c>
      <c r="B714">
        <f>'Données ext.'!F771</f>
        <v>0</v>
      </c>
    </row>
    <row r="715" spans="1:2" hidden="1" x14ac:dyDescent="0.25">
      <c r="A715" s="22">
        <f>INT('Données ext.'!I756)</f>
        <v>0</v>
      </c>
      <c r="B715">
        <f>'Données ext.'!F772</f>
        <v>0</v>
      </c>
    </row>
    <row r="716" spans="1:2" hidden="1" x14ac:dyDescent="0.25">
      <c r="A716" s="22">
        <f>INT('Données ext.'!I757)</f>
        <v>0</v>
      </c>
      <c r="B716">
        <f>'Données ext.'!F773</f>
        <v>0</v>
      </c>
    </row>
    <row r="717" spans="1:2" hidden="1" x14ac:dyDescent="0.25">
      <c r="A717" s="22">
        <f>INT('Données ext.'!I758)</f>
        <v>0</v>
      </c>
      <c r="B717">
        <f>'Données ext.'!F774</f>
        <v>0</v>
      </c>
    </row>
    <row r="718" spans="1:2" hidden="1" x14ac:dyDescent="0.25">
      <c r="A718" s="22">
        <f>INT('Données ext.'!I759)</f>
        <v>0</v>
      </c>
      <c r="B718">
        <f>'Données ext.'!F775</f>
        <v>0</v>
      </c>
    </row>
    <row r="719" spans="1:2" hidden="1" x14ac:dyDescent="0.25">
      <c r="A719" s="22">
        <f>INT('Données ext.'!I760)</f>
        <v>0</v>
      </c>
      <c r="B719">
        <f>'Données ext.'!F776</f>
        <v>0</v>
      </c>
    </row>
    <row r="720" spans="1:2" hidden="1" x14ac:dyDescent="0.25">
      <c r="A720" s="22">
        <f>INT('Données ext.'!I761)</f>
        <v>0</v>
      </c>
      <c r="B720">
        <f>'Données ext.'!F777</f>
        <v>0</v>
      </c>
    </row>
    <row r="721" spans="1:2" hidden="1" x14ac:dyDescent="0.25">
      <c r="A721" s="22">
        <f>INT('Données ext.'!I762)</f>
        <v>0</v>
      </c>
      <c r="B721">
        <f>'Données ext.'!F778</f>
        <v>0</v>
      </c>
    </row>
    <row r="722" spans="1:2" hidden="1" x14ac:dyDescent="0.25">
      <c r="A722" s="22">
        <f>INT('Données ext.'!I763)</f>
        <v>0</v>
      </c>
      <c r="B722">
        <f>'Données ext.'!F779</f>
        <v>0</v>
      </c>
    </row>
    <row r="723" spans="1:2" hidden="1" x14ac:dyDescent="0.25">
      <c r="A723" s="22">
        <f>INT('Données ext.'!I764)</f>
        <v>0</v>
      </c>
      <c r="B723">
        <f>'Données ext.'!F780</f>
        <v>0</v>
      </c>
    </row>
    <row r="724" spans="1:2" hidden="1" x14ac:dyDescent="0.25">
      <c r="A724" s="22">
        <f>INT('Données ext.'!I765)</f>
        <v>0</v>
      </c>
      <c r="B724">
        <f>'Données ext.'!F781</f>
        <v>0</v>
      </c>
    </row>
    <row r="725" spans="1:2" hidden="1" x14ac:dyDescent="0.25">
      <c r="A725" s="22">
        <f>INT('Données ext.'!I766)</f>
        <v>0</v>
      </c>
      <c r="B725">
        <f>'Données ext.'!F782</f>
        <v>0</v>
      </c>
    </row>
    <row r="726" spans="1:2" hidden="1" x14ac:dyDescent="0.25">
      <c r="A726" s="22">
        <f>INT('Données ext.'!I767)</f>
        <v>0</v>
      </c>
      <c r="B726">
        <f>'Données ext.'!F783</f>
        <v>0</v>
      </c>
    </row>
    <row r="727" spans="1:2" hidden="1" x14ac:dyDescent="0.25">
      <c r="A727" s="22">
        <f>INT('Données ext.'!I768)</f>
        <v>0</v>
      </c>
      <c r="B727">
        <f>'Données ext.'!F784</f>
        <v>0</v>
      </c>
    </row>
    <row r="728" spans="1:2" hidden="1" x14ac:dyDescent="0.25">
      <c r="A728" s="22">
        <f>INT('Données ext.'!I769)</f>
        <v>0</v>
      </c>
      <c r="B728">
        <f>'Données ext.'!F785</f>
        <v>0</v>
      </c>
    </row>
    <row r="729" spans="1:2" hidden="1" x14ac:dyDescent="0.25">
      <c r="A729" s="22">
        <f>INT('Données ext.'!I770)</f>
        <v>0</v>
      </c>
      <c r="B729">
        <f>'Données ext.'!F786</f>
        <v>0</v>
      </c>
    </row>
    <row r="730" spans="1:2" hidden="1" x14ac:dyDescent="0.25">
      <c r="A730" s="22">
        <f>INT('Données ext.'!I771)</f>
        <v>0</v>
      </c>
      <c r="B730">
        <f>'Données ext.'!F787</f>
        <v>0</v>
      </c>
    </row>
    <row r="731" spans="1:2" hidden="1" x14ac:dyDescent="0.25">
      <c r="A731" s="22">
        <f>INT('Données ext.'!I772)</f>
        <v>0</v>
      </c>
      <c r="B731">
        <f>'Données ext.'!F788</f>
        <v>0</v>
      </c>
    </row>
    <row r="732" spans="1:2" hidden="1" x14ac:dyDescent="0.25">
      <c r="A732" s="22">
        <f>INT('Données ext.'!I773)</f>
        <v>0</v>
      </c>
      <c r="B732">
        <f>'Données ext.'!F789</f>
        <v>0</v>
      </c>
    </row>
    <row r="733" spans="1:2" hidden="1" x14ac:dyDescent="0.25">
      <c r="A733" s="22">
        <f>INT('Données ext.'!I774)</f>
        <v>0</v>
      </c>
      <c r="B733">
        <f>'Données ext.'!F790</f>
        <v>0</v>
      </c>
    </row>
    <row r="734" spans="1:2" hidden="1" x14ac:dyDescent="0.25">
      <c r="A734" s="22">
        <f>INT('Données ext.'!I775)</f>
        <v>0</v>
      </c>
      <c r="B734">
        <f>'Données ext.'!F791</f>
        <v>0</v>
      </c>
    </row>
    <row r="735" spans="1:2" hidden="1" x14ac:dyDescent="0.25">
      <c r="A735" s="22">
        <f>INT('Données ext.'!I776)</f>
        <v>0</v>
      </c>
      <c r="B735">
        <f>'Données ext.'!F792</f>
        <v>0</v>
      </c>
    </row>
    <row r="736" spans="1:2" hidden="1" x14ac:dyDescent="0.25">
      <c r="A736" s="22">
        <f>INT('Données ext.'!I777)</f>
        <v>0</v>
      </c>
      <c r="B736">
        <f>'Données ext.'!F793</f>
        <v>0</v>
      </c>
    </row>
    <row r="737" spans="1:2" hidden="1" x14ac:dyDescent="0.25">
      <c r="A737" s="22">
        <f>INT('Données ext.'!I778)</f>
        <v>0</v>
      </c>
      <c r="B737">
        <f>'Données ext.'!F794</f>
        <v>0</v>
      </c>
    </row>
    <row r="738" spans="1:2" hidden="1" x14ac:dyDescent="0.25">
      <c r="A738" s="22">
        <f>INT('Données ext.'!I779)</f>
        <v>0</v>
      </c>
      <c r="B738">
        <f>'Données ext.'!F795</f>
        <v>0</v>
      </c>
    </row>
    <row r="739" spans="1:2" hidden="1" x14ac:dyDescent="0.25">
      <c r="A739" s="22">
        <f>INT('Données ext.'!I780)</f>
        <v>0</v>
      </c>
      <c r="B739">
        <f>'Données ext.'!F796</f>
        <v>0</v>
      </c>
    </row>
    <row r="740" spans="1:2" hidden="1" x14ac:dyDescent="0.25">
      <c r="A740" s="22">
        <f>INT('Données ext.'!I781)</f>
        <v>0</v>
      </c>
      <c r="B740">
        <f>'Données ext.'!F797</f>
        <v>0</v>
      </c>
    </row>
    <row r="741" spans="1:2" hidden="1" x14ac:dyDescent="0.25">
      <c r="A741" s="22">
        <f>INT('Données ext.'!I782)</f>
        <v>0</v>
      </c>
      <c r="B741">
        <f>'Données ext.'!F798</f>
        <v>0</v>
      </c>
    </row>
    <row r="742" spans="1:2" hidden="1" x14ac:dyDescent="0.25">
      <c r="A742" s="22">
        <f>INT('Données ext.'!I783)</f>
        <v>0</v>
      </c>
      <c r="B742">
        <f>'Données ext.'!F799</f>
        <v>0</v>
      </c>
    </row>
    <row r="743" spans="1:2" hidden="1" x14ac:dyDescent="0.25">
      <c r="A743" s="22">
        <f>INT('Données ext.'!I784)</f>
        <v>0</v>
      </c>
      <c r="B743">
        <f>'Données ext.'!F800</f>
        <v>0</v>
      </c>
    </row>
    <row r="744" spans="1:2" hidden="1" x14ac:dyDescent="0.25">
      <c r="A744" s="22">
        <f>INT('Données ext.'!I785)</f>
        <v>0</v>
      </c>
      <c r="B744">
        <f>'Données ext.'!F801</f>
        <v>0</v>
      </c>
    </row>
    <row r="745" spans="1:2" hidden="1" x14ac:dyDescent="0.25">
      <c r="A745" s="22">
        <f>INT('Données ext.'!I786)</f>
        <v>0</v>
      </c>
      <c r="B745">
        <f>'Données ext.'!F802</f>
        <v>0</v>
      </c>
    </row>
    <row r="746" spans="1:2" hidden="1" x14ac:dyDescent="0.25">
      <c r="A746" s="22">
        <f>INT('Données ext.'!I787)</f>
        <v>0</v>
      </c>
      <c r="B746">
        <f>'Données ext.'!F803</f>
        <v>0</v>
      </c>
    </row>
    <row r="747" spans="1:2" hidden="1" x14ac:dyDescent="0.25">
      <c r="A747" s="22">
        <f>INT('Données ext.'!I788)</f>
        <v>0</v>
      </c>
      <c r="B747">
        <f>'Données ext.'!F804</f>
        <v>0</v>
      </c>
    </row>
    <row r="748" spans="1:2" hidden="1" x14ac:dyDescent="0.25">
      <c r="A748" s="22">
        <f>INT('Données ext.'!I789)</f>
        <v>0</v>
      </c>
      <c r="B748">
        <f>'Données ext.'!F805</f>
        <v>0</v>
      </c>
    </row>
    <row r="749" spans="1:2" hidden="1" x14ac:dyDescent="0.25">
      <c r="A749" s="22">
        <f>INT('Données ext.'!I790)</f>
        <v>0</v>
      </c>
      <c r="B749">
        <f>'Données ext.'!F806</f>
        <v>0</v>
      </c>
    </row>
    <row r="750" spans="1:2" hidden="1" x14ac:dyDescent="0.25">
      <c r="A750" s="22">
        <f>INT('Données ext.'!I791)</f>
        <v>0</v>
      </c>
      <c r="B750">
        <f>'Données ext.'!F807</f>
        <v>0</v>
      </c>
    </row>
    <row r="751" spans="1:2" hidden="1" x14ac:dyDescent="0.25">
      <c r="A751" s="22">
        <f>INT('Données ext.'!I792)</f>
        <v>0</v>
      </c>
      <c r="B751">
        <f>'Données ext.'!F808</f>
        <v>0</v>
      </c>
    </row>
    <row r="752" spans="1:2" hidden="1" x14ac:dyDescent="0.25">
      <c r="A752" s="22">
        <f>INT('Données ext.'!I793)</f>
        <v>0</v>
      </c>
      <c r="B752">
        <f>'Données ext.'!F809</f>
        <v>0</v>
      </c>
    </row>
    <row r="753" spans="1:2" hidden="1" x14ac:dyDescent="0.25">
      <c r="A753" s="22">
        <f>INT('Données ext.'!I794)</f>
        <v>0</v>
      </c>
      <c r="B753">
        <f>'Données ext.'!F810</f>
        <v>0</v>
      </c>
    </row>
    <row r="754" spans="1:2" hidden="1" x14ac:dyDescent="0.25">
      <c r="A754" s="22">
        <f>INT('Données ext.'!I795)</f>
        <v>0</v>
      </c>
      <c r="B754">
        <f>'Données ext.'!F811</f>
        <v>0</v>
      </c>
    </row>
    <row r="755" spans="1:2" hidden="1" x14ac:dyDescent="0.25">
      <c r="A755" s="22">
        <f>INT('Données ext.'!I796)</f>
        <v>0</v>
      </c>
      <c r="B755">
        <f>'Données ext.'!F812</f>
        <v>0</v>
      </c>
    </row>
    <row r="756" spans="1:2" hidden="1" x14ac:dyDescent="0.25">
      <c r="A756" s="22">
        <f>INT('Données ext.'!I797)</f>
        <v>0</v>
      </c>
      <c r="B756">
        <f>'Données ext.'!F813</f>
        <v>0</v>
      </c>
    </row>
    <row r="757" spans="1:2" hidden="1" x14ac:dyDescent="0.25">
      <c r="A757" s="22">
        <f>INT('Données ext.'!I798)</f>
        <v>0</v>
      </c>
      <c r="B757">
        <f>'Données ext.'!F814</f>
        <v>0</v>
      </c>
    </row>
    <row r="758" spans="1:2" hidden="1" x14ac:dyDescent="0.25">
      <c r="A758" s="22">
        <f>INT('Données ext.'!I799)</f>
        <v>0</v>
      </c>
      <c r="B758">
        <f>'Données ext.'!F815</f>
        <v>0</v>
      </c>
    </row>
    <row r="759" spans="1:2" hidden="1" x14ac:dyDescent="0.25">
      <c r="A759" s="22">
        <f>INT('Données ext.'!I800)</f>
        <v>0</v>
      </c>
      <c r="B759">
        <f>'Données ext.'!F816</f>
        <v>0</v>
      </c>
    </row>
    <row r="760" spans="1:2" hidden="1" x14ac:dyDescent="0.25">
      <c r="A760" s="22">
        <f>INT('Données ext.'!I801)</f>
        <v>0</v>
      </c>
      <c r="B760">
        <f>'Données ext.'!F817</f>
        <v>0</v>
      </c>
    </row>
    <row r="761" spans="1:2" hidden="1" x14ac:dyDescent="0.25">
      <c r="A761" s="22">
        <f>INT('Données ext.'!I802)</f>
        <v>0</v>
      </c>
      <c r="B761">
        <f>'Données ext.'!F818</f>
        <v>0</v>
      </c>
    </row>
    <row r="762" spans="1:2" hidden="1" x14ac:dyDescent="0.25">
      <c r="A762" s="22">
        <f>INT('Données ext.'!I803)</f>
        <v>0</v>
      </c>
      <c r="B762">
        <f>'Données ext.'!F819</f>
        <v>0</v>
      </c>
    </row>
    <row r="763" spans="1:2" hidden="1" x14ac:dyDescent="0.25">
      <c r="A763" s="22">
        <f>INT('Données ext.'!I804)</f>
        <v>0</v>
      </c>
      <c r="B763">
        <f>'Données ext.'!F820</f>
        <v>0</v>
      </c>
    </row>
    <row r="764" spans="1:2" hidden="1" x14ac:dyDescent="0.25">
      <c r="A764" s="22">
        <f>INT('Données ext.'!I805)</f>
        <v>0</v>
      </c>
      <c r="B764">
        <f>'Données ext.'!F821</f>
        <v>0</v>
      </c>
    </row>
    <row r="765" spans="1:2" hidden="1" x14ac:dyDescent="0.25">
      <c r="A765" s="22">
        <f>INT('Données ext.'!I806)</f>
        <v>0</v>
      </c>
      <c r="B765">
        <f>'Données ext.'!F822</f>
        <v>0</v>
      </c>
    </row>
    <row r="766" spans="1:2" hidden="1" x14ac:dyDescent="0.25">
      <c r="A766" s="22">
        <f>INT('Données ext.'!I807)</f>
        <v>0</v>
      </c>
      <c r="B766">
        <f>'Données ext.'!F823</f>
        <v>0</v>
      </c>
    </row>
    <row r="767" spans="1:2" hidden="1" x14ac:dyDescent="0.25">
      <c r="A767" s="22">
        <f>INT('Données ext.'!I808)</f>
        <v>0</v>
      </c>
      <c r="B767">
        <f>'Données ext.'!F824</f>
        <v>0</v>
      </c>
    </row>
    <row r="768" spans="1:2" hidden="1" x14ac:dyDescent="0.25">
      <c r="A768" s="22">
        <f>INT('Données ext.'!I809)</f>
        <v>0</v>
      </c>
      <c r="B768">
        <f>'Données ext.'!F825</f>
        <v>0</v>
      </c>
    </row>
    <row r="769" spans="1:2" hidden="1" x14ac:dyDescent="0.25">
      <c r="A769" s="22">
        <f>INT('Données ext.'!I810)</f>
        <v>0</v>
      </c>
      <c r="B769">
        <f>'Données ext.'!F826</f>
        <v>0</v>
      </c>
    </row>
    <row r="770" spans="1:2" hidden="1" x14ac:dyDescent="0.25">
      <c r="A770" s="22">
        <f>INT('Données ext.'!I811)</f>
        <v>0</v>
      </c>
      <c r="B770">
        <f>'Données ext.'!F827</f>
        <v>0</v>
      </c>
    </row>
    <row r="771" spans="1:2" hidden="1" x14ac:dyDescent="0.25">
      <c r="A771" s="22">
        <f>INT('Données ext.'!I812)</f>
        <v>0</v>
      </c>
      <c r="B771">
        <f>'Données ext.'!F828</f>
        <v>0</v>
      </c>
    </row>
    <row r="772" spans="1:2" hidden="1" x14ac:dyDescent="0.25">
      <c r="A772" s="22">
        <f>INT('Données ext.'!I813)</f>
        <v>0</v>
      </c>
      <c r="B772">
        <f>'Données ext.'!F829</f>
        <v>0</v>
      </c>
    </row>
    <row r="773" spans="1:2" hidden="1" x14ac:dyDescent="0.25">
      <c r="A773" s="22">
        <f>INT('Données ext.'!I814)</f>
        <v>0</v>
      </c>
      <c r="B773">
        <f>'Données ext.'!F830</f>
        <v>0</v>
      </c>
    </row>
    <row r="774" spans="1:2" hidden="1" x14ac:dyDescent="0.25">
      <c r="A774" s="22">
        <f>INT('Données ext.'!I815)</f>
        <v>0</v>
      </c>
      <c r="B774">
        <f>'Données ext.'!F831</f>
        <v>0</v>
      </c>
    </row>
    <row r="775" spans="1:2" hidden="1" x14ac:dyDescent="0.25">
      <c r="A775" s="22">
        <f>INT('Données ext.'!I816)</f>
        <v>0</v>
      </c>
      <c r="B775">
        <f>'Données ext.'!F832</f>
        <v>0</v>
      </c>
    </row>
    <row r="776" spans="1:2" hidden="1" x14ac:dyDescent="0.25">
      <c r="A776" s="22">
        <f>INT('Données ext.'!I817)</f>
        <v>0</v>
      </c>
      <c r="B776">
        <f>'Données ext.'!F833</f>
        <v>0</v>
      </c>
    </row>
    <row r="777" spans="1:2" hidden="1" x14ac:dyDescent="0.25">
      <c r="A777" s="22">
        <f>INT('Données ext.'!I818)</f>
        <v>0</v>
      </c>
      <c r="B777">
        <f>'Données ext.'!F834</f>
        <v>0</v>
      </c>
    </row>
    <row r="778" spans="1:2" hidden="1" x14ac:dyDescent="0.25">
      <c r="A778" s="22">
        <f>INT('Données ext.'!I819)</f>
        <v>0</v>
      </c>
      <c r="B778">
        <f>'Données ext.'!F835</f>
        <v>0</v>
      </c>
    </row>
    <row r="779" spans="1:2" hidden="1" x14ac:dyDescent="0.25">
      <c r="A779" s="22">
        <f>INT('Données ext.'!I820)</f>
        <v>0</v>
      </c>
      <c r="B779">
        <f>'Données ext.'!F836</f>
        <v>0</v>
      </c>
    </row>
    <row r="780" spans="1:2" hidden="1" x14ac:dyDescent="0.25">
      <c r="A780" s="22">
        <f>INT('Données ext.'!I821)</f>
        <v>0</v>
      </c>
      <c r="B780">
        <f>'Données ext.'!F837</f>
        <v>0</v>
      </c>
    </row>
    <row r="781" spans="1:2" hidden="1" x14ac:dyDescent="0.25">
      <c r="A781" s="22">
        <f>INT('Données ext.'!I822)</f>
        <v>0</v>
      </c>
      <c r="B781">
        <f>'Données ext.'!F838</f>
        <v>0</v>
      </c>
    </row>
    <row r="782" spans="1:2" hidden="1" x14ac:dyDescent="0.25">
      <c r="A782" s="22">
        <f>INT('Données ext.'!I823)</f>
        <v>0</v>
      </c>
      <c r="B782">
        <f>'Données ext.'!F839</f>
        <v>0</v>
      </c>
    </row>
    <row r="783" spans="1:2" hidden="1" x14ac:dyDescent="0.25">
      <c r="A783" s="22">
        <f>INT('Données ext.'!I824)</f>
        <v>0</v>
      </c>
      <c r="B783">
        <f>'Données ext.'!F840</f>
        <v>0</v>
      </c>
    </row>
    <row r="784" spans="1:2" hidden="1" x14ac:dyDescent="0.25">
      <c r="A784" s="22">
        <f>INT('Données ext.'!I825)</f>
        <v>0</v>
      </c>
      <c r="B784">
        <f>'Données ext.'!F841</f>
        <v>0</v>
      </c>
    </row>
    <row r="785" spans="1:2" hidden="1" x14ac:dyDescent="0.25">
      <c r="A785" s="22">
        <f>INT('Données ext.'!I826)</f>
        <v>0</v>
      </c>
      <c r="B785">
        <f>'Données ext.'!F842</f>
        <v>0</v>
      </c>
    </row>
    <row r="786" spans="1:2" hidden="1" x14ac:dyDescent="0.25">
      <c r="A786" s="22">
        <f>INT('Données ext.'!I827)</f>
        <v>0</v>
      </c>
      <c r="B786">
        <f>'Données ext.'!F843</f>
        <v>0</v>
      </c>
    </row>
    <row r="787" spans="1:2" hidden="1" x14ac:dyDescent="0.25">
      <c r="A787" s="22">
        <f>INT('Données ext.'!I828)</f>
        <v>0</v>
      </c>
      <c r="B787">
        <f>'Données ext.'!F844</f>
        <v>0</v>
      </c>
    </row>
    <row r="788" spans="1:2" hidden="1" x14ac:dyDescent="0.25">
      <c r="A788" s="22">
        <f>INT('Données ext.'!I829)</f>
        <v>0</v>
      </c>
      <c r="B788">
        <f>'Données ext.'!F845</f>
        <v>0</v>
      </c>
    </row>
    <row r="789" spans="1:2" hidden="1" x14ac:dyDescent="0.25">
      <c r="A789" s="22">
        <f>INT('Données ext.'!I830)</f>
        <v>0</v>
      </c>
      <c r="B789">
        <f>'Données ext.'!F846</f>
        <v>0</v>
      </c>
    </row>
    <row r="790" spans="1:2" hidden="1" x14ac:dyDescent="0.25">
      <c r="A790" s="22">
        <f>INT('Données ext.'!I831)</f>
        <v>0</v>
      </c>
      <c r="B790">
        <f>'Données ext.'!F847</f>
        <v>0</v>
      </c>
    </row>
    <row r="791" spans="1:2" hidden="1" x14ac:dyDescent="0.25">
      <c r="A791" s="22">
        <f>INT('Données ext.'!I832)</f>
        <v>0</v>
      </c>
      <c r="B791">
        <f>'Données ext.'!F848</f>
        <v>0</v>
      </c>
    </row>
    <row r="792" spans="1:2" hidden="1" x14ac:dyDescent="0.25">
      <c r="A792" s="22">
        <f>INT('Données ext.'!I833)</f>
        <v>0</v>
      </c>
      <c r="B792">
        <f>'Données ext.'!F849</f>
        <v>0</v>
      </c>
    </row>
    <row r="793" spans="1:2" hidden="1" x14ac:dyDescent="0.25">
      <c r="A793" s="22">
        <f>INT('Données ext.'!I834)</f>
        <v>0</v>
      </c>
      <c r="B793">
        <f>'Données ext.'!F850</f>
        <v>0</v>
      </c>
    </row>
    <row r="794" spans="1:2" hidden="1" x14ac:dyDescent="0.25">
      <c r="A794" s="22">
        <f>INT('Données ext.'!I835)</f>
        <v>0</v>
      </c>
      <c r="B794">
        <f>'Données ext.'!F851</f>
        <v>0</v>
      </c>
    </row>
    <row r="795" spans="1:2" hidden="1" x14ac:dyDescent="0.25">
      <c r="A795" s="22">
        <f>INT('Données ext.'!I836)</f>
        <v>0</v>
      </c>
      <c r="B795">
        <f>'Données ext.'!F852</f>
        <v>0</v>
      </c>
    </row>
    <row r="796" spans="1:2" hidden="1" x14ac:dyDescent="0.25">
      <c r="A796" s="22">
        <f>INT('Données ext.'!I837)</f>
        <v>0</v>
      </c>
      <c r="B796">
        <f>'Données ext.'!F853</f>
        <v>0</v>
      </c>
    </row>
    <row r="797" spans="1:2" hidden="1" x14ac:dyDescent="0.25">
      <c r="A797" s="22">
        <f>INT('Données ext.'!I838)</f>
        <v>0</v>
      </c>
      <c r="B797">
        <f>'Données ext.'!F854</f>
        <v>0</v>
      </c>
    </row>
    <row r="798" spans="1:2" hidden="1" x14ac:dyDescent="0.25">
      <c r="A798" s="22">
        <f>INT('Données ext.'!I839)</f>
        <v>0</v>
      </c>
      <c r="B798">
        <f>'Données ext.'!F855</f>
        <v>0</v>
      </c>
    </row>
    <row r="799" spans="1:2" hidden="1" x14ac:dyDescent="0.25">
      <c r="A799" s="22">
        <f>INT('Données ext.'!I840)</f>
        <v>0</v>
      </c>
      <c r="B799">
        <f>'Données ext.'!F856</f>
        <v>0</v>
      </c>
    </row>
    <row r="800" spans="1:2" hidden="1" x14ac:dyDescent="0.25">
      <c r="A800" s="22">
        <f>INT('Données ext.'!I841)</f>
        <v>0</v>
      </c>
      <c r="B800">
        <f>'Données ext.'!F857</f>
        <v>0</v>
      </c>
    </row>
    <row r="801" spans="1:2" hidden="1" x14ac:dyDescent="0.25">
      <c r="A801" s="22">
        <f>INT('Données ext.'!I842)</f>
        <v>0</v>
      </c>
      <c r="B801">
        <f>'Données ext.'!F858</f>
        <v>0</v>
      </c>
    </row>
    <row r="802" spans="1:2" hidden="1" x14ac:dyDescent="0.25">
      <c r="A802" s="22">
        <f>INT('Données ext.'!I843)</f>
        <v>0</v>
      </c>
      <c r="B802">
        <f>'Données ext.'!F859</f>
        <v>0</v>
      </c>
    </row>
    <row r="803" spans="1:2" hidden="1" x14ac:dyDescent="0.25">
      <c r="A803" s="22">
        <f>INT('Données ext.'!I844)</f>
        <v>0</v>
      </c>
      <c r="B803">
        <f>'Données ext.'!F860</f>
        <v>0</v>
      </c>
    </row>
    <row r="804" spans="1:2" hidden="1" x14ac:dyDescent="0.25">
      <c r="A804" s="22">
        <f>INT('Données ext.'!I845)</f>
        <v>0</v>
      </c>
      <c r="B804">
        <f>'Données ext.'!F861</f>
        <v>0</v>
      </c>
    </row>
    <row r="805" spans="1:2" hidden="1" x14ac:dyDescent="0.25">
      <c r="A805" s="22">
        <f>INT('Données ext.'!I846)</f>
        <v>0</v>
      </c>
      <c r="B805">
        <f>'Données ext.'!F862</f>
        <v>0</v>
      </c>
    </row>
    <row r="806" spans="1:2" hidden="1" x14ac:dyDescent="0.25">
      <c r="A806" s="22">
        <f>INT('Données ext.'!I847)</f>
        <v>0</v>
      </c>
      <c r="B806">
        <f>'Données ext.'!F863</f>
        <v>0</v>
      </c>
    </row>
    <row r="807" spans="1:2" hidden="1" x14ac:dyDescent="0.25">
      <c r="A807" s="22">
        <f>INT('Données ext.'!I848)</f>
        <v>0</v>
      </c>
      <c r="B807">
        <f>'Données ext.'!F864</f>
        <v>0</v>
      </c>
    </row>
    <row r="808" spans="1:2" hidden="1" x14ac:dyDescent="0.25">
      <c r="A808" s="22">
        <f>INT('Données ext.'!I849)</f>
        <v>0</v>
      </c>
      <c r="B808">
        <f>'Données ext.'!F865</f>
        <v>0</v>
      </c>
    </row>
    <row r="809" spans="1:2" hidden="1" x14ac:dyDescent="0.25">
      <c r="A809" s="22">
        <f>INT('Données ext.'!I850)</f>
        <v>0</v>
      </c>
      <c r="B809">
        <f>'Données ext.'!F866</f>
        <v>0</v>
      </c>
    </row>
    <row r="810" spans="1:2" hidden="1" x14ac:dyDescent="0.25">
      <c r="A810" s="22">
        <f>INT('Données ext.'!I851)</f>
        <v>0</v>
      </c>
      <c r="B810">
        <f>'Données ext.'!F867</f>
        <v>0</v>
      </c>
    </row>
    <row r="811" spans="1:2" hidden="1" x14ac:dyDescent="0.25">
      <c r="A811" s="22">
        <f>INT('Données ext.'!I852)</f>
        <v>0</v>
      </c>
      <c r="B811">
        <f>'Données ext.'!F868</f>
        <v>0</v>
      </c>
    </row>
    <row r="812" spans="1:2" hidden="1" x14ac:dyDescent="0.25">
      <c r="A812" s="22">
        <f>INT('Données ext.'!I853)</f>
        <v>0</v>
      </c>
      <c r="B812">
        <f>'Données ext.'!F869</f>
        <v>0</v>
      </c>
    </row>
    <row r="813" spans="1:2" hidden="1" x14ac:dyDescent="0.25">
      <c r="A813" s="22">
        <f>INT('Données ext.'!I854)</f>
        <v>0</v>
      </c>
      <c r="B813">
        <f>'Données ext.'!F870</f>
        <v>0</v>
      </c>
    </row>
    <row r="814" spans="1:2" hidden="1" x14ac:dyDescent="0.25">
      <c r="A814" s="22">
        <f>INT('Données ext.'!I855)</f>
        <v>0</v>
      </c>
      <c r="B814">
        <f>'Données ext.'!F871</f>
        <v>0</v>
      </c>
    </row>
    <row r="815" spans="1:2" hidden="1" x14ac:dyDescent="0.25">
      <c r="A815" s="22">
        <f>INT('Données ext.'!I856)</f>
        <v>0</v>
      </c>
      <c r="B815">
        <f>'Données ext.'!F872</f>
        <v>0</v>
      </c>
    </row>
    <row r="816" spans="1:2" hidden="1" x14ac:dyDescent="0.25">
      <c r="A816" s="22">
        <f>INT('Données ext.'!I857)</f>
        <v>0</v>
      </c>
      <c r="B816">
        <f>'Données ext.'!F873</f>
        <v>0</v>
      </c>
    </row>
    <row r="817" spans="1:2" hidden="1" x14ac:dyDescent="0.25">
      <c r="A817" s="22">
        <f>INT('Données ext.'!I858)</f>
        <v>0</v>
      </c>
      <c r="B817">
        <f>'Données ext.'!F874</f>
        <v>0</v>
      </c>
    </row>
    <row r="818" spans="1:2" hidden="1" x14ac:dyDescent="0.25">
      <c r="A818" s="22">
        <f>INT('Données ext.'!I859)</f>
        <v>0</v>
      </c>
      <c r="B818">
        <f>'Données ext.'!F875</f>
        <v>0</v>
      </c>
    </row>
    <row r="819" spans="1:2" hidden="1" x14ac:dyDescent="0.25">
      <c r="A819" s="22">
        <f>INT('Données ext.'!I860)</f>
        <v>0</v>
      </c>
      <c r="B819">
        <f>'Données ext.'!F876</f>
        <v>0</v>
      </c>
    </row>
    <row r="820" spans="1:2" hidden="1" x14ac:dyDescent="0.25">
      <c r="A820" s="22">
        <f>INT('Données ext.'!I861)</f>
        <v>0</v>
      </c>
      <c r="B820">
        <f>'Données ext.'!F877</f>
        <v>0</v>
      </c>
    </row>
    <row r="821" spans="1:2" hidden="1" x14ac:dyDescent="0.25">
      <c r="A821" s="22">
        <f>INT('Données ext.'!I862)</f>
        <v>0</v>
      </c>
      <c r="B821">
        <f>'Données ext.'!F878</f>
        <v>0</v>
      </c>
    </row>
    <row r="822" spans="1:2" hidden="1" x14ac:dyDescent="0.25">
      <c r="A822" s="22">
        <f>INT('Données ext.'!I863)</f>
        <v>0</v>
      </c>
      <c r="B822">
        <f>'Données ext.'!F879</f>
        <v>0</v>
      </c>
    </row>
    <row r="823" spans="1:2" hidden="1" x14ac:dyDescent="0.25">
      <c r="A823" s="22">
        <f>INT('Données ext.'!I864)</f>
        <v>0</v>
      </c>
      <c r="B823">
        <f>'Données ext.'!F880</f>
        <v>0</v>
      </c>
    </row>
    <row r="824" spans="1:2" hidden="1" x14ac:dyDescent="0.25">
      <c r="A824" s="22">
        <f>INT('Données ext.'!I865)</f>
        <v>0</v>
      </c>
      <c r="B824">
        <f>'Données ext.'!F881</f>
        <v>0</v>
      </c>
    </row>
    <row r="825" spans="1:2" hidden="1" x14ac:dyDescent="0.25">
      <c r="A825" s="22">
        <f>INT('Données ext.'!I866)</f>
        <v>0</v>
      </c>
      <c r="B825">
        <f>'Données ext.'!F882</f>
        <v>0</v>
      </c>
    </row>
    <row r="826" spans="1:2" hidden="1" x14ac:dyDescent="0.25">
      <c r="A826" s="22">
        <f>INT('Données ext.'!I867)</f>
        <v>0</v>
      </c>
      <c r="B826">
        <f>'Données ext.'!F883</f>
        <v>0</v>
      </c>
    </row>
    <row r="827" spans="1:2" hidden="1" x14ac:dyDescent="0.25">
      <c r="A827" s="22">
        <f>INT('Données ext.'!I868)</f>
        <v>0</v>
      </c>
      <c r="B827">
        <f>'Données ext.'!F884</f>
        <v>0</v>
      </c>
    </row>
    <row r="828" spans="1:2" hidden="1" x14ac:dyDescent="0.25">
      <c r="A828" s="22">
        <f>INT('Données ext.'!I869)</f>
        <v>0</v>
      </c>
      <c r="B828">
        <f>'Données ext.'!F885</f>
        <v>0</v>
      </c>
    </row>
    <row r="829" spans="1:2" hidden="1" x14ac:dyDescent="0.25">
      <c r="A829" s="22">
        <f>INT('Données ext.'!I870)</f>
        <v>0</v>
      </c>
      <c r="B829">
        <f>'Données ext.'!F886</f>
        <v>0</v>
      </c>
    </row>
    <row r="830" spans="1:2" hidden="1" x14ac:dyDescent="0.25">
      <c r="A830" s="22">
        <f>INT('Données ext.'!I871)</f>
        <v>0</v>
      </c>
      <c r="B830">
        <f>'Données ext.'!F887</f>
        <v>0</v>
      </c>
    </row>
    <row r="831" spans="1:2" hidden="1" x14ac:dyDescent="0.25">
      <c r="A831" s="22">
        <f>INT('Données ext.'!I872)</f>
        <v>0</v>
      </c>
      <c r="B831">
        <f>'Données ext.'!F888</f>
        <v>0</v>
      </c>
    </row>
    <row r="832" spans="1:2" hidden="1" x14ac:dyDescent="0.25">
      <c r="A832" s="22">
        <f>INT('Données ext.'!I873)</f>
        <v>0</v>
      </c>
      <c r="B832">
        <f>'Données ext.'!F889</f>
        <v>0</v>
      </c>
    </row>
    <row r="833" spans="1:2" hidden="1" x14ac:dyDescent="0.25">
      <c r="A833" s="22">
        <f>INT('Données ext.'!I874)</f>
        <v>0</v>
      </c>
      <c r="B833">
        <f>'Données ext.'!F890</f>
        <v>0</v>
      </c>
    </row>
    <row r="834" spans="1:2" hidden="1" x14ac:dyDescent="0.25">
      <c r="A834" s="22">
        <f>INT('Données ext.'!I875)</f>
        <v>0</v>
      </c>
      <c r="B834">
        <f>'Données ext.'!F891</f>
        <v>0</v>
      </c>
    </row>
    <row r="835" spans="1:2" hidden="1" x14ac:dyDescent="0.25">
      <c r="A835" s="22">
        <f>INT('Données ext.'!I876)</f>
        <v>0</v>
      </c>
      <c r="B835">
        <f>'Données ext.'!F892</f>
        <v>0</v>
      </c>
    </row>
    <row r="836" spans="1:2" hidden="1" x14ac:dyDescent="0.25">
      <c r="A836" s="22">
        <f>INT('Données ext.'!I877)</f>
        <v>0</v>
      </c>
      <c r="B836">
        <f>'Données ext.'!F893</f>
        <v>0</v>
      </c>
    </row>
    <row r="837" spans="1:2" hidden="1" x14ac:dyDescent="0.25">
      <c r="A837" s="22">
        <f>INT('Données ext.'!I878)</f>
        <v>0</v>
      </c>
      <c r="B837">
        <f>'Données ext.'!F894</f>
        <v>0</v>
      </c>
    </row>
    <row r="838" spans="1:2" hidden="1" x14ac:dyDescent="0.25">
      <c r="A838" s="22">
        <f>INT('Données ext.'!I879)</f>
        <v>0</v>
      </c>
      <c r="B838">
        <f>'Données ext.'!F895</f>
        <v>0</v>
      </c>
    </row>
    <row r="839" spans="1:2" hidden="1" x14ac:dyDescent="0.25">
      <c r="A839" s="22">
        <f>INT('Données ext.'!I880)</f>
        <v>0</v>
      </c>
      <c r="B839">
        <f>'Données ext.'!F896</f>
        <v>0</v>
      </c>
    </row>
    <row r="840" spans="1:2" hidden="1" x14ac:dyDescent="0.25">
      <c r="A840" s="22">
        <f>INT('Données ext.'!I881)</f>
        <v>0</v>
      </c>
      <c r="B840">
        <f>'Données ext.'!F897</f>
        <v>0</v>
      </c>
    </row>
    <row r="841" spans="1:2" hidden="1" x14ac:dyDescent="0.25">
      <c r="A841" s="22">
        <f>INT('Données ext.'!I882)</f>
        <v>0</v>
      </c>
      <c r="B841">
        <f>'Données ext.'!F898</f>
        <v>0</v>
      </c>
    </row>
    <row r="842" spans="1:2" hidden="1" x14ac:dyDescent="0.25">
      <c r="A842" s="22">
        <f>INT('Données ext.'!I883)</f>
        <v>0</v>
      </c>
      <c r="B842">
        <f>'Données ext.'!F899</f>
        <v>0</v>
      </c>
    </row>
    <row r="843" spans="1:2" hidden="1" x14ac:dyDescent="0.25">
      <c r="A843" s="22">
        <f>INT('Données ext.'!I884)</f>
        <v>0</v>
      </c>
      <c r="B843">
        <f>'Données ext.'!F900</f>
        <v>0</v>
      </c>
    </row>
    <row r="844" spans="1:2" hidden="1" x14ac:dyDescent="0.25">
      <c r="A844" s="22">
        <f>INT('Données ext.'!I885)</f>
        <v>0</v>
      </c>
      <c r="B844">
        <f>'Données ext.'!F901</f>
        <v>0</v>
      </c>
    </row>
    <row r="845" spans="1:2" hidden="1" x14ac:dyDescent="0.25">
      <c r="A845" s="22">
        <f>INT('Données ext.'!I886)</f>
        <v>0</v>
      </c>
      <c r="B845">
        <f>'Données ext.'!F902</f>
        <v>0</v>
      </c>
    </row>
    <row r="846" spans="1:2" hidden="1" x14ac:dyDescent="0.25">
      <c r="A846" s="22">
        <f>INT('Données ext.'!I887)</f>
        <v>0</v>
      </c>
      <c r="B846">
        <f>'Données ext.'!F903</f>
        <v>0</v>
      </c>
    </row>
    <row r="847" spans="1:2" hidden="1" x14ac:dyDescent="0.25">
      <c r="A847" s="22">
        <f>INT('Données ext.'!I888)</f>
        <v>0</v>
      </c>
      <c r="B847">
        <f>'Données ext.'!F904</f>
        <v>0</v>
      </c>
    </row>
    <row r="848" spans="1:2" hidden="1" x14ac:dyDescent="0.25">
      <c r="A848" s="22">
        <f>INT('Données ext.'!I889)</f>
        <v>0</v>
      </c>
      <c r="B848">
        <f>'Données ext.'!F905</f>
        <v>0</v>
      </c>
    </row>
    <row r="849" spans="1:2" hidden="1" x14ac:dyDescent="0.25">
      <c r="A849" s="22">
        <f>INT('Données ext.'!I890)</f>
        <v>0</v>
      </c>
      <c r="B849">
        <f>'Données ext.'!F906</f>
        <v>0</v>
      </c>
    </row>
    <row r="850" spans="1:2" hidden="1" x14ac:dyDescent="0.25">
      <c r="A850" s="22">
        <f>INT('Données ext.'!I891)</f>
        <v>0</v>
      </c>
      <c r="B850">
        <f>'Données ext.'!F907</f>
        <v>0</v>
      </c>
    </row>
    <row r="851" spans="1:2" hidden="1" x14ac:dyDescent="0.25">
      <c r="A851" s="22">
        <f>INT('Données ext.'!I892)</f>
        <v>0</v>
      </c>
      <c r="B851">
        <f>'Données ext.'!F908</f>
        <v>0</v>
      </c>
    </row>
    <row r="852" spans="1:2" hidden="1" x14ac:dyDescent="0.25">
      <c r="A852" s="22">
        <f>INT('Données ext.'!I893)</f>
        <v>0</v>
      </c>
      <c r="B852">
        <f>'Données ext.'!F909</f>
        <v>0</v>
      </c>
    </row>
    <row r="853" spans="1:2" hidden="1" x14ac:dyDescent="0.25">
      <c r="A853" s="22">
        <f>INT('Données ext.'!I894)</f>
        <v>0</v>
      </c>
      <c r="B853">
        <f>'Données ext.'!F910</f>
        <v>0</v>
      </c>
    </row>
    <row r="854" spans="1:2" hidden="1" x14ac:dyDescent="0.25">
      <c r="A854" s="22">
        <f>INT('Données ext.'!I895)</f>
        <v>0</v>
      </c>
      <c r="B854">
        <f>'Données ext.'!F911</f>
        <v>0</v>
      </c>
    </row>
    <row r="855" spans="1:2" hidden="1" x14ac:dyDescent="0.25">
      <c r="A855" s="22">
        <f>INT('Données ext.'!I896)</f>
        <v>0</v>
      </c>
      <c r="B855">
        <f>'Données ext.'!F912</f>
        <v>0</v>
      </c>
    </row>
    <row r="856" spans="1:2" hidden="1" x14ac:dyDescent="0.25">
      <c r="A856" s="22">
        <f>INT('Données ext.'!I897)</f>
        <v>0</v>
      </c>
      <c r="B856">
        <f>'Données ext.'!F913</f>
        <v>0</v>
      </c>
    </row>
    <row r="857" spans="1:2" hidden="1" x14ac:dyDescent="0.25">
      <c r="A857" s="22">
        <f>INT('Données ext.'!I898)</f>
        <v>0</v>
      </c>
      <c r="B857">
        <f>'Données ext.'!F914</f>
        <v>0</v>
      </c>
    </row>
    <row r="858" spans="1:2" hidden="1" x14ac:dyDescent="0.25">
      <c r="A858" s="22">
        <f>INT('Données ext.'!I899)</f>
        <v>0</v>
      </c>
      <c r="B858">
        <f>'Données ext.'!F915</f>
        <v>0</v>
      </c>
    </row>
    <row r="859" spans="1:2" hidden="1" x14ac:dyDescent="0.25">
      <c r="A859" s="22">
        <f>INT('Données ext.'!I900)</f>
        <v>0</v>
      </c>
      <c r="B859">
        <f>'Données ext.'!F916</f>
        <v>0</v>
      </c>
    </row>
    <row r="860" spans="1:2" hidden="1" x14ac:dyDescent="0.25">
      <c r="A860" s="22">
        <f>INT('Données ext.'!I901)</f>
        <v>0</v>
      </c>
      <c r="B860">
        <f>'Données ext.'!F917</f>
        <v>0</v>
      </c>
    </row>
    <row r="861" spans="1:2" hidden="1" x14ac:dyDescent="0.25">
      <c r="A861" s="22">
        <f>INT('Données ext.'!I902)</f>
        <v>0</v>
      </c>
      <c r="B861">
        <f>'Données ext.'!F918</f>
        <v>0</v>
      </c>
    </row>
    <row r="862" spans="1:2" hidden="1" x14ac:dyDescent="0.25">
      <c r="A862" s="22">
        <f>INT('Données ext.'!I903)</f>
        <v>0</v>
      </c>
      <c r="B862">
        <f>'Données ext.'!F919</f>
        <v>0</v>
      </c>
    </row>
    <row r="863" spans="1:2" hidden="1" x14ac:dyDescent="0.25">
      <c r="A863" s="22">
        <f>INT('Données ext.'!I904)</f>
        <v>0</v>
      </c>
      <c r="B863">
        <f>'Données ext.'!F920</f>
        <v>0</v>
      </c>
    </row>
    <row r="864" spans="1:2" hidden="1" x14ac:dyDescent="0.25">
      <c r="A864" s="22">
        <f>INT('Données ext.'!I905)</f>
        <v>0</v>
      </c>
      <c r="B864">
        <f>'Données ext.'!F921</f>
        <v>0</v>
      </c>
    </row>
    <row r="865" spans="1:2" hidden="1" x14ac:dyDescent="0.25">
      <c r="A865" s="22">
        <f>INT('Données ext.'!I906)</f>
        <v>0</v>
      </c>
      <c r="B865">
        <f>'Données ext.'!F922</f>
        <v>0</v>
      </c>
    </row>
    <row r="866" spans="1:2" hidden="1" x14ac:dyDescent="0.25">
      <c r="A866" s="22">
        <f>INT('Données ext.'!I907)</f>
        <v>0</v>
      </c>
      <c r="B866">
        <f>'Données ext.'!F923</f>
        <v>0</v>
      </c>
    </row>
    <row r="867" spans="1:2" hidden="1" x14ac:dyDescent="0.25">
      <c r="A867" s="22">
        <f>INT('Données ext.'!I908)</f>
        <v>0</v>
      </c>
      <c r="B867">
        <f>'Données ext.'!F924</f>
        <v>0</v>
      </c>
    </row>
    <row r="868" spans="1:2" hidden="1" x14ac:dyDescent="0.25">
      <c r="A868" s="22">
        <f>INT('Données ext.'!I909)</f>
        <v>0</v>
      </c>
      <c r="B868">
        <f>'Données ext.'!F925</f>
        <v>0</v>
      </c>
    </row>
    <row r="869" spans="1:2" hidden="1" x14ac:dyDescent="0.25">
      <c r="A869" s="22">
        <f>INT('Données ext.'!I910)</f>
        <v>0</v>
      </c>
      <c r="B869">
        <f>'Données ext.'!F926</f>
        <v>0</v>
      </c>
    </row>
    <row r="870" spans="1:2" hidden="1" x14ac:dyDescent="0.25">
      <c r="A870" s="22">
        <f>INT('Données ext.'!I911)</f>
        <v>0</v>
      </c>
      <c r="B870">
        <f>'Données ext.'!F927</f>
        <v>0</v>
      </c>
    </row>
    <row r="871" spans="1:2" hidden="1" x14ac:dyDescent="0.25">
      <c r="A871" s="22">
        <f>INT('Données ext.'!I912)</f>
        <v>0</v>
      </c>
      <c r="B871">
        <f>'Données ext.'!F928</f>
        <v>0</v>
      </c>
    </row>
    <row r="872" spans="1:2" hidden="1" x14ac:dyDescent="0.25">
      <c r="A872" s="22">
        <f>INT('Données ext.'!I913)</f>
        <v>0</v>
      </c>
      <c r="B872">
        <f>'Données ext.'!F929</f>
        <v>0</v>
      </c>
    </row>
    <row r="873" spans="1:2" hidden="1" x14ac:dyDescent="0.25">
      <c r="A873" s="22">
        <f>INT('Données ext.'!I914)</f>
        <v>0</v>
      </c>
      <c r="B873">
        <f>'Données ext.'!F930</f>
        <v>0</v>
      </c>
    </row>
    <row r="874" spans="1:2" hidden="1" x14ac:dyDescent="0.25">
      <c r="A874" s="22">
        <f>INT('Données ext.'!I915)</f>
        <v>0</v>
      </c>
      <c r="B874">
        <f>'Données ext.'!F931</f>
        <v>0</v>
      </c>
    </row>
    <row r="875" spans="1:2" hidden="1" x14ac:dyDescent="0.25">
      <c r="A875" s="22">
        <f>INT('Données ext.'!I916)</f>
        <v>0</v>
      </c>
      <c r="B875">
        <f>'Données ext.'!F932</f>
        <v>0</v>
      </c>
    </row>
    <row r="876" spans="1:2" hidden="1" x14ac:dyDescent="0.25">
      <c r="A876" s="22">
        <f>INT('Données ext.'!I917)</f>
        <v>0</v>
      </c>
      <c r="B876">
        <f>'Données ext.'!F933</f>
        <v>0</v>
      </c>
    </row>
    <row r="877" spans="1:2" hidden="1" x14ac:dyDescent="0.25">
      <c r="A877" s="22">
        <f>INT('Données ext.'!I918)</f>
        <v>0</v>
      </c>
      <c r="B877">
        <f>'Données ext.'!F934</f>
        <v>0</v>
      </c>
    </row>
    <row r="878" spans="1:2" hidden="1" x14ac:dyDescent="0.25">
      <c r="A878" s="22">
        <f>INT('Données ext.'!I919)</f>
        <v>0</v>
      </c>
      <c r="B878">
        <f>'Données ext.'!F935</f>
        <v>0</v>
      </c>
    </row>
    <row r="879" spans="1:2" hidden="1" x14ac:dyDescent="0.25">
      <c r="A879" s="22">
        <f>INT('Données ext.'!I920)</f>
        <v>0</v>
      </c>
      <c r="B879">
        <f>'Données ext.'!F936</f>
        <v>0</v>
      </c>
    </row>
    <row r="880" spans="1:2" hidden="1" x14ac:dyDescent="0.25">
      <c r="A880" s="22">
        <f>INT('Données ext.'!I921)</f>
        <v>0</v>
      </c>
      <c r="B880">
        <f>'Données ext.'!F937</f>
        <v>0</v>
      </c>
    </row>
    <row r="881" spans="1:2" hidden="1" x14ac:dyDescent="0.25">
      <c r="A881" s="22">
        <f>INT('Données ext.'!I922)</f>
        <v>0</v>
      </c>
      <c r="B881">
        <f>'Données ext.'!F938</f>
        <v>0</v>
      </c>
    </row>
    <row r="882" spans="1:2" hidden="1" x14ac:dyDescent="0.25">
      <c r="A882" s="22">
        <f>INT('Données ext.'!I923)</f>
        <v>0</v>
      </c>
      <c r="B882">
        <f>'Données ext.'!F939</f>
        <v>0</v>
      </c>
    </row>
    <row r="883" spans="1:2" hidden="1" x14ac:dyDescent="0.25">
      <c r="A883" s="22">
        <f>INT('Données ext.'!I924)</f>
        <v>0</v>
      </c>
      <c r="B883">
        <f>'Données ext.'!F940</f>
        <v>0</v>
      </c>
    </row>
    <row r="884" spans="1:2" hidden="1" x14ac:dyDescent="0.25">
      <c r="A884" s="22">
        <f>INT('Données ext.'!I925)</f>
        <v>0</v>
      </c>
      <c r="B884">
        <f>'Données ext.'!F941</f>
        <v>0</v>
      </c>
    </row>
    <row r="885" spans="1:2" hidden="1" x14ac:dyDescent="0.25">
      <c r="A885" s="22">
        <f>INT('Données ext.'!I926)</f>
        <v>0</v>
      </c>
      <c r="B885">
        <f>'Données ext.'!F942</f>
        <v>0</v>
      </c>
    </row>
    <row r="886" spans="1:2" hidden="1" x14ac:dyDescent="0.25">
      <c r="A886" s="22">
        <f>INT('Données ext.'!I927)</f>
        <v>0</v>
      </c>
      <c r="B886">
        <f>'Données ext.'!F943</f>
        <v>0</v>
      </c>
    </row>
    <row r="887" spans="1:2" hidden="1" x14ac:dyDescent="0.25">
      <c r="A887" s="22">
        <f>INT('Données ext.'!I928)</f>
        <v>0</v>
      </c>
      <c r="B887">
        <f>'Données ext.'!F944</f>
        <v>0</v>
      </c>
    </row>
    <row r="888" spans="1:2" hidden="1" x14ac:dyDescent="0.25">
      <c r="A888" s="22">
        <f>INT('Données ext.'!I929)</f>
        <v>0</v>
      </c>
      <c r="B888">
        <f>'Données ext.'!F945</f>
        <v>0</v>
      </c>
    </row>
    <row r="889" spans="1:2" hidden="1" x14ac:dyDescent="0.25">
      <c r="A889" s="22">
        <f>INT('Données ext.'!I930)</f>
        <v>0</v>
      </c>
      <c r="B889">
        <f>'Données ext.'!F946</f>
        <v>0</v>
      </c>
    </row>
    <row r="890" spans="1:2" hidden="1" x14ac:dyDescent="0.25">
      <c r="A890" s="22">
        <f>INT('Données ext.'!I931)</f>
        <v>0</v>
      </c>
      <c r="B890">
        <f>'Données ext.'!F947</f>
        <v>0</v>
      </c>
    </row>
    <row r="891" spans="1:2" hidden="1" x14ac:dyDescent="0.25">
      <c r="A891" s="22">
        <f>INT('Données ext.'!I932)</f>
        <v>0</v>
      </c>
      <c r="B891">
        <f>'Données ext.'!F948</f>
        <v>0</v>
      </c>
    </row>
    <row r="892" spans="1:2" hidden="1" x14ac:dyDescent="0.25">
      <c r="A892" s="22">
        <f>INT('Données ext.'!I933)</f>
        <v>0</v>
      </c>
      <c r="B892">
        <f>'Données ext.'!F949</f>
        <v>0</v>
      </c>
    </row>
    <row r="893" spans="1:2" hidden="1" x14ac:dyDescent="0.25">
      <c r="A893" s="22">
        <f>INT('Données ext.'!I934)</f>
        <v>0</v>
      </c>
      <c r="B893">
        <f>'Données ext.'!F950</f>
        <v>0</v>
      </c>
    </row>
    <row r="894" spans="1:2" hidden="1" x14ac:dyDescent="0.25">
      <c r="A894" s="22">
        <f>INT('Données ext.'!I935)</f>
        <v>0</v>
      </c>
      <c r="B894">
        <f>'Données ext.'!F951</f>
        <v>0</v>
      </c>
    </row>
    <row r="895" spans="1:2" hidden="1" x14ac:dyDescent="0.25">
      <c r="A895" s="22">
        <f>INT('Données ext.'!I936)</f>
        <v>0</v>
      </c>
      <c r="B895">
        <f>'Données ext.'!F952</f>
        <v>0</v>
      </c>
    </row>
    <row r="896" spans="1:2" hidden="1" x14ac:dyDescent="0.25">
      <c r="A896" s="22">
        <f>INT('Données ext.'!I937)</f>
        <v>0</v>
      </c>
      <c r="B896">
        <f>'Données ext.'!F953</f>
        <v>0</v>
      </c>
    </row>
    <row r="897" spans="1:2" hidden="1" x14ac:dyDescent="0.25">
      <c r="A897" s="22">
        <f>INT('Données ext.'!I938)</f>
        <v>0</v>
      </c>
      <c r="B897">
        <f>'Données ext.'!F954</f>
        <v>0</v>
      </c>
    </row>
    <row r="898" spans="1:2" hidden="1" x14ac:dyDescent="0.25">
      <c r="A898" s="22">
        <f>INT('Données ext.'!I939)</f>
        <v>0</v>
      </c>
      <c r="B898">
        <f>'Données ext.'!F955</f>
        <v>0</v>
      </c>
    </row>
    <row r="899" spans="1:2" hidden="1" x14ac:dyDescent="0.25">
      <c r="A899" s="22">
        <f>INT('Données ext.'!I940)</f>
        <v>0</v>
      </c>
      <c r="B899">
        <f>'Données ext.'!F956</f>
        <v>0</v>
      </c>
    </row>
    <row r="900" spans="1:2" hidden="1" x14ac:dyDescent="0.25">
      <c r="A900" s="22">
        <f>INT('Données ext.'!I941)</f>
        <v>0</v>
      </c>
      <c r="B900">
        <f>'Données ext.'!F957</f>
        <v>0</v>
      </c>
    </row>
    <row r="901" spans="1:2" hidden="1" x14ac:dyDescent="0.25">
      <c r="A901" s="22">
        <f>INT('Données ext.'!I942)</f>
        <v>0</v>
      </c>
      <c r="B901">
        <f>'Données ext.'!F958</f>
        <v>0</v>
      </c>
    </row>
    <row r="902" spans="1:2" hidden="1" x14ac:dyDescent="0.25">
      <c r="A902" s="22">
        <f>INT('Données ext.'!I943)</f>
        <v>0</v>
      </c>
      <c r="B902">
        <f>'Données ext.'!F959</f>
        <v>0</v>
      </c>
    </row>
    <row r="903" spans="1:2" hidden="1" x14ac:dyDescent="0.25">
      <c r="A903" s="22">
        <f>INT('Données ext.'!I944)</f>
        <v>0</v>
      </c>
      <c r="B903">
        <f>'Données ext.'!F960</f>
        <v>0</v>
      </c>
    </row>
    <row r="904" spans="1:2" hidden="1" x14ac:dyDescent="0.25">
      <c r="A904" s="22">
        <f>INT('Données ext.'!I945)</f>
        <v>0</v>
      </c>
      <c r="B904">
        <f>'Données ext.'!F961</f>
        <v>0</v>
      </c>
    </row>
    <row r="905" spans="1:2" hidden="1" x14ac:dyDescent="0.25">
      <c r="A905" s="22">
        <f>INT('Données ext.'!I946)</f>
        <v>0</v>
      </c>
      <c r="B905">
        <f>'Données ext.'!F962</f>
        <v>0</v>
      </c>
    </row>
    <row r="906" spans="1:2" hidden="1" x14ac:dyDescent="0.25">
      <c r="A906" s="22">
        <f>INT('Données ext.'!I947)</f>
        <v>0</v>
      </c>
      <c r="B906">
        <f>'Données ext.'!F963</f>
        <v>0</v>
      </c>
    </row>
    <row r="907" spans="1:2" hidden="1" x14ac:dyDescent="0.25">
      <c r="A907" s="22">
        <f>INT('Données ext.'!I948)</f>
        <v>0</v>
      </c>
      <c r="B907">
        <f>'Données ext.'!F964</f>
        <v>0</v>
      </c>
    </row>
    <row r="908" spans="1:2" hidden="1" x14ac:dyDescent="0.25">
      <c r="A908" s="22">
        <f>INT('Données ext.'!I949)</f>
        <v>0</v>
      </c>
      <c r="B908">
        <f>'Données ext.'!F965</f>
        <v>0</v>
      </c>
    </row>
    <row r="909" spans="1:2" hidden="1" x14ac:dyDescent="0.25">
      <c r="A909" s="22">
        <f>INT('Données ext.'!I950)</f>
        <v>0</v>
      </c>
      <c r="B909">
        <f>'Données ext.'!F966</f>
        <v>0</v>
      </c>
    </row>
    <row r="910" spans="1:2" hidden="1" x14ac:dyDescent="0.25">
      <c r="A910" s="22">
        <f>INT('Données ext.'!I951)</f>
        <v>0</v>
      </c>
      <c r="B910">
        <f>'Données ext.'!F967</f>
        <v>0</v>
      </c>
    </row>
    <row r="911" spans="1:2" hidden="1" x14ac:dyDescent="0.25">
      <c r="A911" s="22">
        <f>INT('Données ext.'!I952)</f>
        <v>0</v>
      </c>
      <c r="B911">
        <f>'Données ext.'!F968</f>
        <v>0</v>
      </c>
    </row>
    <row r="912" spans="1:2" hidden="1" x14ac:dyDescent="0.25">
      <c r="A912" s="22">
        <f>INT('Données ext.'!I953)</f>
        <v>0</v>
      </c>
      <c r="B912">
        <f>'Données ext.'!F969</f>
        <v>0</v>
      </c>
    </row>
    <row r="913" spans="1:2" hidden="1" x14ac:dyDescent="0.25">
      <c r="A913" s="22">
        <f>INT('Données ext.'!I954)</f>
        <v>0</v>
      </c>
      <c r="B913">
        <f>'Données ext.'!F970</f>
        <v>0</v>
      </c>
    </row>
    <row r="914" spans="1:2" hidden="1" x14ac:dyDescent="0.25">
      <c r="A914" s="22">
        <f>INT('Données ext.'!I955)</f>
        <v>0</v>
      </c>
      <c r="B914">
        <f>'Données ext.'!F971</f>
        <v>0</v>
      </c>
    </row>
    <row r="915" spans="1:2" hidden="1" x14ac:dyDescent="0.25">
      <c r="A915" s="22">
        <f>INT('Données ext.'!I956)</f>
        <v>0</v>
      </c>
      <c r="B915">
        <f>'Données ext.'!F972</f>
        <v>0</v>
      </c>
    </row>
    <row r="916" spans="1:2" hidden="1" x14ac:dyDescent="0.25">
      <c r="A916" s="22">
        <f>INT('Données ext.'!I957)</f>
        <v>0</v>
      </c>
      <c r="B916">
        <f>'Données ext.'!F973</f>
        <v>0</v>
      </c>
    </row>
    <row r="917" spans="1:2" hidden="1" x14ac:dyDescent="0.25">
      <c r="A917" s="22">
        <f>INT('Données ext.'!I958)</f>
        <v>0</v>
      </c>
      <c r="B917">
        <f>'Données ext.'!F974</f>
        <v>0</v>
      </c>
    </row>
    <row r="918" spans="1:2" hidden="1" x14ac:dyDescent="0.25">
      <c r="A918" s="22">
        <f>INT('Données ext.'!I959)</f>
        <v>0</v>
      </c>
      <c r="B918">
        <f>'Données ext.'!F975</f>
        <v>0</v>
      </c>
    </row>
    <row r="919" spans="1:2" hidden="1" x14ac:dyDescent="0.25">
      <c r="A919" s="22">
        <f>INT('Données ext.'!I960)</f>
        <v>0</v>
      </c>
      <c r="B919">
        <f>'Données ext.'!F976</f>
        <v>0</v>
      </c>
    </row>
    <row r="920" spans="1:2" hidden="1" x14ac:dyDescent="0.25">
      <c r="A920" s="22">
        <f>INT('Données ext.'!I961)</f>
        <v>0</v>
      </c>
      <c r="B920">
        <f>'Données ext.'!F977</f>
        <v>0</v>
      </c>
    </row>
    <row r="921" spans="1:2" hidden="1" x14ac:dyDescent="0.25">
      <c r="A921" s="22">
        <f>INT('Données ext.'!I962)</f>
        <v>0</v>
      </c>
      <c r="B921">
        <f>'Données ext.'!F978</f>
        <v>0</v>
      </c>
    </row>
    <row r="922" spans="1:2" hidden="1" x14ac:dyDescent="0.25">
      <c r="A922" s="22">
        <f>INT('Données ext.'!I963)</f>
        <v>0</v>
      </c>
      <c r="B922">
        <f>'Données ext.'!F979</f>
        <v>0</v>
      </c>
    </row>
    <row r="923" spans="1:2" hidden="1" x14ac:dyDescent="0.25">
      <c r="A923" s="22">
        <f>INT('Données ext.'!I964)</f>
        <v>0</v>
      </c>
      <c r="B923">
        <f>'Données ext.'!F980</f>
        <v>0</v>
      </c>
    </row>
    <row r="924" spans="1:2" hidden="1" x14ac:dyDescent="0.25">
      <c r="A924" s="22">
        <f>INT('Données ext.'!I965)</f>
        <v>0</v>
      </c>
      <c r="B924">
        <f>'Données ext.'!F981</f>
        <v>0</v>
      </c>
    </row>
    <row r="925" spans="1:2" hidden="1" x14ac:dyDescent="0.25">
      <c r="A925" s="22">
        <f>INT('Données ext.'!I966)</f>
        <v>0</v>
      </c>
      <c r="B925">
        <f>'Données ext.'!F982</f>
        <v>0</v>
      </c>
    </row>
    <row r="926" spans="1:2" hidden="1" x14ac:dyDescent="0.25">
      <c r="A926" s="22">
        <f>INT('Données ext.'!I967)</f>
        <v>0</v>
      </c>
      <c r="B926">
        <f>'Données ext.'!F983</f>
        <v>0</v>
      </c>
    </row>
    <row r="927" spans="1:2" hidden="1" x14ac:dyDescent="0.25">
      <c r="A927" s="22">
        <f>INT('Données ext.'!I968)</f>
        <v>0</v>
      </c>
      <c r="B927">
        <f>'Données ext.'!F984</f>
        <v>0</v>
      </c>
    </row>
    <row r="928" spans="1:2" hidden="1" x14ac:dyDescent="0.25">
      <c r="A928" s="22">
        <f>INT('Données ext.'!I969)</f>
        <v>0</v>
      </c>
      <c r="B928">
        <f>'Données ext.'!F985</f>
        <v>0</v>
      </c>
    </row>
    <row r="929" spans="1:2" hidden="1" x14ac:dyDescent="0.25">
      <c r="A929" s="22">
        <f>INT('Données ext.'!I970)</f>
        <v>0</v>
      </c>
      <c r="B929">
        <f>'Données ext.'!F986</f>
        <v>0</v>
      </c>
    </row>
    <row r="930" spans="1:2" hidden="1" x14ac:dyDescent="0.25">
      <c r="A930" s="22">
        <f>INT('Données ext.'!I971)</f>
        <v>0</v>
      </c>
      <c r="B930">
        <f>'Données ext.'!F987</f>
        <v>0</v>
      </c>
    </row>
    <row r="931" spans="1:2" hidden="1" x14ac:dyDescent="0.25">
      <c r="A931" s="22">
        <f>INT('Données ext.'!I972)</f>
        <v>0</v>
      </c>
      <c r="B931">
        <f>'Données ext.'!F988</f>
        <v>0</v>
      </c>
    </row>
    <row r="932" spans="1:2" hidden="1" x14ac:dyDescent="0.25">
      <c r="A932" s="22">
        <f>INT('Données ext.'!I973)</f>
        <v>0</v>
      </c>
      <c r="B932">
        <f>'Données ext.'!F989</f>
        <v>0</v>
      </c>
    </row>
    <row r="933" spans="1:2" hidden="1" x14ac:dyDescent="0.25">
      <c r="A933" s="22">
        <f>INT('Données ext.'!I974)</f>
        <v>0</v>
      </c>
      <c r="B933">
        <f>'Données ext.'!F990</f>
        <v>0</v>
      </c>
    </row>
    <row r="934" spans="1:2" hidden="1" x14ac:dyDescent="0.25">
      <c r="A934" s="22">
        <f>INT('Données ext.'!I975)</f>
        <v>0</v>
      </c>
      <c r="B934">
        <f>'Données ext.'!F991</f>
        <v>0</v>
      </c>
    </row>
    <row r="935" spans="1:2" hidden="1" x14ac:dyDescent="0.25">
      <c r="A935" s="22">
        <f>INT('Données ext.'!I976)</f>
        <v>0</v>
      </c>
      <c r="B935">
        <f>'Données ext.'!F992</f>
        <v>0</v>
      </c>
    </row>
    <row r="936" spans="1:2" hidden="1" x14ac:dyDescent="0.25">
      <c r="A936" s="22">
        <f>INT('Données ext.'!I977)</f>
        <v>0</v>
      </c>
      <c r="B936">
        <f>'Données ext.'!F993</f>
        <v>0</v>
      </c>
    </row>
    <row r="937" spans="1:2" hidden="1" x14ac:dyDescent="0.25">
      <c r="A937" s="22">
        <f>INT('Données ext.'!I978)</f>
        <v>0</v>
      </c>
      <c r="B937">
        <f>'Données ext.'!F994</f>
        <v>0</v>
      </c>
    </row>
    <row r="938" spans="1:2" hidden="1" x14ac:dyDescent="0.25">
      <c r="A938" s="22">
        <f>INT('Données ext.'!I979)</f>
        <v>0</v>
      </c>
      <c r="B938">
        <f>'Données ext.'!F995</f>
        <v>0</v>
      </c>
    </row>
    <row r="939" spans="1:2" hidden="1" x14ac:dyDescent="0.25">
      <c r="A939" s="22">
        <f>INT('Données ext.'!I980)</f>
        <v>0</v>
      </c>
      <c r="B939">
        <f>'Données ext.'!F996</f>
        <v>0</v>
      </c>
    </row>
    <row r="940" spans="1:2" hidden="1" x14ac:dyDescent="0.25">
      <c r="A940" s="22">
        <f>INT('Données ext.'!I981)</f>
        <v>0</v>
      </c>
      <c r="B940">
        <f>'Données ext.'!F997</f>
        <v>0</v>
      </c>
    </row>
    <row r="941" spans="1:2" hidden="1" x14ac:dyDescent="0.25">
      <c r="A941" s="22">
        <f>INT('Données ext.'!I982)</f>
        <v>0</v>
      </c>
      <c r="B941">
        <f>'Données ext.'!F998</f>
        <v>0</v>
      </c>
    </row>
    <row r="942" spans="1:2" hidden="1" x14ac:dyDescent="0.25">
      <c r="A942" s="22">
        <f>INT('Données ext.'!I983)</f>
        <v>0</v>
      </c>
      <c r="B942">
        <f>'Données ext.'!F999</f>
        <v>0</v>
      </c>
    </row>
    <row r="943" spans="1:2" hidden="1" x14ac:dyDescent="0.25">
      <c r="A943" s="22">
        <f>INT('Données ext.'!I984)</f>
        <v>0</v>
      </c>
      <c r="B943">
        <f>'Données ext.'!F1000</f>
        <v>0</v>
      </c>
    </row>
    <row r="944" spans="1:2" hidden="1" x14ac:dyDescent="0.25">
      <c r="A944" s="22">
        <f>INT('Données ext.'!I985)</f>
        <v>0</v>
      </c>
      <c r="B944">
        <f>'Données ext.'!F1001</f>
        <v>0</v>
      </c>
    </row>
    <row r="945" spans="1:2" hidden="1" x14ac:dyDescent="0.25">
      <c r="A945" s="22">
        <f>INT('Données ext.'!I986)</f>
        <v>0</v>
      </c>
      <c r="B945">
        <f>'Données ext.'!F1002</f>
        <v>0</v>
      </c>
    </row>
    <row r="946" spans="1:2" hidden="1" x14ac:dyDescent="0.25">
      <c r="A946" s="22">
        <f>INT('Données ext.'!I987)</f>
        <v>0</v>
      </c>
      <c r="B946">
        <f>'Données ext.'!F1003</f>
        <v>0</v>
      </c>
    </row>
    <row r="947" spans="1:2" hidden="1" x14ac:dyDescent="0.25">
      <c r="A947" s="22">
        <f>INT('Données ext.'!I988)</f>
        <v>0</v>
      </c>
      <c r="B947">
        <f>'Données ext.'!F1004</f>
        <v>0</v>
      </c>
    </row>
    <row r="948" spans="1:2" hidden="1" x14ac:dyDescent="0.25">
      <c r="A948" s="22">
        <f>INT('Données ext.'!I989)</f>
        <v>0</v>
      </c>
      <c r="B948">
        <f>'Données ext.'!F1005</f>
        <v>0</v>
      </c>
    </row>
    <row r="949" spans="1:2" hidden="1" x14ac:dyDescent="0.25">
      <c r="A949" s="22">
        <f>INT('Données ext.'!I990)</f>
        <v>0</v>
      </c>
      <c r="B949">
        <f>'Données ext.'!F1006</f>
        <v>0</v>
      </c>
    </row>
    <row r="950" spans="1:2" hidden="1" x14ac:dyDescent="0.25">
      <c r="A950" s="22">
        <f>INT('Données ext.'!I991)</f>
        <v>0</v>
      </c>
      <c r="B950">
        <f>'Données ext.'!F1007</f>
        <v>0</v>
      </c>
    </row>
    <row r="951" spans="1:2" hidden="1" x14ac:dyDescent="0.25">
      <c r="A951" s="22">
        <f>INT('Données ext.'!I992)</f>
        <v>0</v>
      </c>
      <c r="B951">
        <f>'Données ext.'!F1008</f>
        <v>0</v>
      </c>
    </row>
    <row r="952" spans="1:2" hidden="1" x14ac:dyDescent="0.25">
      <c r="A952" s="22">
        <f>INT('Données ext.'!I993)</f>
        <v>0</v>
      </c>
      <c r="B952">
        <f>'Données ext.'!F1009</f>
        <v>0</v>
      </c>
    </row>
    <row r="953" spans="1:2" hidden="1" x14ac:dyDescent="0.25">
      <c r="A953" s="22">
        <f>INT('Données ext.'!I994)</f>
        <v>0</v>
      </c>
      <c r="B953">
        <f>'Données ext.'!F1010</f>
        <v>0</v>
      </c>
    </row>
    <row r="954" spans="1:2" hidden="1" x14ac:dyDescent="0.25">
      <c r="A954" s="22">
        <f>INT('Données ext.'!I995)</f>
        <v>0</v>
      </c>
      <c r="B954">
        <f>'Données ext.'!F1011</f>
        <v>0</v>
      </c>
    </row>
    <row r="955" spans="1:2" hidden="1" x14ac:dyDescent="0.25">
      <c r="A955" s="22">
        <f>INT('Données ext.'!I996)</f>
        <v>0</v>
      </c>
      <c r="B955">
        <f>'Données ext.'!F1012</f>
        <v>0</v>
      </c>
    </row>
    <row r="956" spans="1:2" hidden="1" x14ac:dyDescent="0.25">
      <c r="A956" s="22">
        <f>INT('Données ext.'!I997)</f>
        <v>0</v>
      </c>
      <c r="B956">
        <f>'Données ext.'!F1013</f>
        <v>0</v>
      </c>
    </row>
    <row r="957" spans="1:2" hidden="1" x14ac:dyDescent="0.25">
      <c r="A957" s="22">
        <f>INT('Données ext.'!I998)</f>
        <v>0</v>
      </c>
      <c r="B957">
        <f>'Données ext.'!F1014</f>
        <v>0</v>
      </c>
    </row>
    <row r="958" spans="1:2" hidden="1" x14ac:dyDescent="0.25">
      <c r="A958" s="22">
        <f>INT('Données ext.'!I999)</f>
        <v>0</v>
      </c>
      <c r="B958">
        <f>'Données ext.'!F1015</f>
        <v>0</v>
      </c>
    </row>
    <row r="959" spans="1:2" hidden="1" x14ac:dyDescent="0.25">
      <c r="A959" s="22">
        <f>INT('Données ext.'!I1000)</f>
        <v>0</v>
      </c>
      <c r="B959">
        <f>'Données ext.'!F1016</f>
        <v>0</v>
      </c>
    </row>
    <row r="960" spans="1:2" hidden="1" x14ac:dyDescent="0.25">
      <c r="A960" s="22">
        <f>INT('Données ext.'!I1001)</f>
        <v>0</v>
      </c>
      <c r="B960">
        <f>'Données ext.'!F1017</f>
        <v>0</v>
      </c>
    </row>
    <row r="961" spans="1:2" hidden="1" x14ac:dyDescent="0.25">
      <c r="A961" s="22">
        <f>INT('Données ext.'!I1002)</f>
        <v>0</v>
      </c>
      <c r="B961">
        <f>'Données ext.'!F1018</f>
        <v>0</v>
      </c>
    </row>
    <row r="962" spans="1:2" hidden="1" x14ac:dyDescent="0.25">
      <c r="A962" s="22">
        <f>INT('Données ext.'!I1003)</f>
        <v>0</v>
      </c>
      <c r="B962">
        <f>'Données ext.'!F1019</f>
        <v>0</v>
      </c>
    </row>
    <row r="963" spans="1:2" hidden="1" x14ac:dyDescent="0.25">
      <c r="A963" s="22">
        <f>INT('Données ext.'!I1004)</f>
        <v>0</v>
      </c>
      <c r="B963">
        <f>'Données ext.'!F1020</f>
        <v>0</v>
      </c>
    </row>
    <row r="964" spans="1:2" hidden="1" x14ac:dyDescent="0.25">
      <c r="A964" s="22">
        <f>INT('Données ext.'!I1005)</f>
        <v>0</v>
      </c>
      <c r="B964">
        <f>'Données ext.'!F1021</f>
        <v>0</v>
      </c>
    </row>
    <row r="965" spans="1:2" hidden="1" x14ac:dyDescent="0.25">
      <c r="A965" s="22">
        <f>INT('Données ext.'!I1006)</f>
        <v>0</v>
      </c>
      <c r="B965">
        <f>'Données ext.'!F1022</f>
        <v>0</v>
      </c>
    </row>
    <row r="966" spans="1:2" hidden="1" x14ac:dyDescent="0.25">
      <c r="A966" s="22">
        <f>INT('Données ext.'!I1007)</f>
        <v>0</v>
      </c>
      <c r="B966">
        <f>'Données ext.'!F1023</f>
        <v>0</v>
      </c>
    </row>
    <row r="967" spans="1:2" hidden="1" x14ac:dyDescent="0.25">
      <c r="A967" s="22">
        <f>INT('Données ext.'!I1008)</f>
        <v>0</v>
      </c>
      <c r="B967">
        <f>'Données ext.'!F1024</f>
        <v>0</v>
      </c>
    </row>
    <row r="968" spans="1:2" hidden="1" x14ac:dyDescent="0.25">
      <c r="A968" s="22">
        <f>INT('Données ext.'!I1009)</f>
        <v>0</v>
      </c>
      <c r="B968">
        <f>'Données ext.'!F1025</f>
        <v>0</v>
      </c>
    </row>
    <row r="969" spans="1:2" hidden="1" x14ac:dyDescent="0.25">
      <c r="A969" s="22">
        <f>INT('Données ext.'!I1010)</f>
        <v>0</v>
      </c>
      <c r="B969">
        <f>'Données ext.'!F1026</f>
        <v>0</v>
      </c>
    </row>
    <row r="970" spans="1:2" hidden="1" x14ac:dyDescent="0.25">
      <c r="A970" s="22">
        <f>INT('Données ext.'!I1011)</f>
        <v>0</v>
      </c>
      <c r="B970">
        <f>'Données ext.'!F1027</f>
        <v>0</v>
      </c>
    </row>
    <row r="971" spans="1:2" hidden="1" x14ac:dyDescent="0.25">
      <c r="A971" s="22">
        <f>INT('Données ext.'!I1012)</f>
        <v>0</v>
      </c>
      <c r="B971">
        <f>'Données ext.'!F1028</f>
        <v>0</v>
      </c>
    </row>
    <row r="972" spans="1:2" hidden="1" x14ac:dyDescent="0.25">
      <c r="A972" s="22">
        <f>INT('Données ext.'!I1013)</f>
        <v>0</v>
      </c>
      <c r="B972">
        <f>'Données ext.'!F1029</f>
        <v>0</v>
      </c>
    </row>
    <row r="973" spans="1:2" hidden="1" x14ac:dyDescent="0.25">
      <c r="A973" s="22">
        <f>INT('Données ext.'!I1014)</f>
        <v>0</v>
      </c>
      <c r="B973">
        <f>'Données ext.'!F1030</f>
        <v>0</v>
      </c>
    </row>
    <row r="974" spans="1:2" hidden="1" x14ac:dyDescent="0.25">
      <c r="A974" s="22">
        <f>INT('Données ext.'!I1015)</f>
        <v>0</v>
      </c>
      <c r="B974">
        <f>'Données ext.'!F1031</f>
        <v>0</v>
      </c>
    </row>
    <row r="975" spans="1:2" hidden="1" x14ac:dyDescent="0.25">
      <c r="A975" s="22">
        <f>INT('Données ext.'!I1016)</f>
        <v>0</v>
      </c>
      <c r="B975">
        <f>'Données ext.'!F1032</f>
        <v>0</v>
      </c>
    </row>
    <row r="976" spans="1:2" hidden="1" x14ac:dyDescent="0.25">
      <c r="A976" s="22">
        <f>INT('Données ext.'!I1017)</f>
        <v>0</v>
      </c>
      <c r="B976">
        <f>'Données ext.'!F1033</f>
        <v>0</v>
      </c>
    </row>
    <row r="977" spans="1:2" hidden="1" x14ac:dyDescent="0.25">
      <c r="A977" s="22">
        <f>INT('Données ext.'!I1018)</f>
        <v>0</v>
      </c>
      <c r="B977">
        <f>'Données ext.'!F1034</f>
        <v>0</v>
      </c>
    </row>
    <row r="978" spans="1:2" hidden="1" x14ac:dyDescent="0.25">
      <c r="A978" s="22">
        <f>INT('Données ext.'!I1019)</f>
        <v>0</v>
      </c>
      <c r="B978">
        <f>'Données ext.'!F1035</f>
        <v>0</v>
      </c>
    </row>
    <row r="979" spans="1:2" hidden="1" x14ac:dyDescent="0.25">
      <c r="A979" s="22">
        <f>INT('Données ext.'!I1020)</f>
        <v>0</v>
      </c>
      <c r="B979">
        <f>'Données ext.'!F1036</f>
        <v>0</v>
      </c>
    </row>
    <row r="980" spans="1:2" hidden="1" x14ac:dyDescent="0.25">
      <c r="A980" s="22">
        <f>INT('Données ext.'!I1021)</f>
        <v>0</v>
      </c>
      <c r="B980">
        <f>'Données ext.'!F1037</f>
        <v>0</v>
      </c>
    </row>
    <row r="981" spans="1:2" hidden="1" x14ac:dyDescent="0.25">
      <c r="A981" s="22">
        <f>INT('Données ext.'!I1022)</f>
        <v>0</v>
      </c>
      <c r="B981">
        <f>'Données ext.'!F1038</f>
        <v>0</v>
      </c>
    </row>
    <row r="982" spans="1:2" hidden="1" x14ac:dyDescent="0.25">
      <c r="A982" s="22">
        <f>INT('Données ext.'!I1023)</f>
        <v>0</v>
      </c>
      <c r="B982">
        <f>'Données ext.'!F1039</f>
        <v>0</v>
      </c>
    </row>
    <row r="983" spans="1:2" hidden="1" x14ac:dyDescent="0.25">
      <c r="A983" s="22">
        <f>INT('Données ext.'!I1024)</f>
        <v>0</v>
      </c>
      <c r="B983">
        <f>'Données ext.'!F1040</f>
        <v>0</v>
      </c>
    </row>
    <row r="984" spans="1:2" hidden="1" x14ac:dyDescent="0.25">
      <c r="A984" s="22">
        <f>INT('Données ext.'!I1025)</f>
        <v>0</v>
      </c>
      <c r="B984">
        <f>'Données ext.'!F1041</f>
        <v>0</v>
      </c>
    </row>
    <row r="985" spans="1:2" hidden="1" x14ac:dyDescent="0.25">
      <c r="A985" s="22">
        <f>INT('Données ext.'!I1026)</f>
        <v>0</v>
      </c>
      <c r="B985">
        <f>'Données ext.'!F1042</f>
        <v>0</v>
      </c>
    </row>
    <row r="986" spans="1:2" hidden="1" x14ac:dyDescent="0.25">
      <c r="A986" s="22">
        <f>INT('Données ext.'!I1027)</f>
        <v>0</v>
      </c>
      <c r="B986">
        <f>'Données ext.'!F1043</f>
        <v>0</v>
      </c>
    </row>
    <row r="987" spans="1:2" hidden="1" x14ac:dyDescent="0.25">
      <c r="A987" s="22">
        <f>INT('Données ext.'!I1028)</f>
        <v>0</v>
      </c>
      <c r="B987">
        <f>'Données ext.'!F1044</f>
        <v>0</v>
      </c>
    </row>
    <row r="988" spans="1:2" hidden="1" x14ac:dyDescent="0.25">
      <c r="A988" s="22">
        <f>INT('Données ext.'!I1029)</f>
        <v>0</v>
      </c>
      <c r="B988">
        <f>'Données ext.'!F1045</f>
        <v>0</v>
      </c>
    </row>
    <row r="989" spans="1:2" hidden="1" x14ac:dyDescent="0.25">
      <c r="A989" s="22">
        <f>INT('Données ext.'!I1030)</f>
        <v>0</v>
      </c>
      <c r="B989">
        <f>'Données ext.'!F1046</f>
        <v>0</v>
      </c>
    </row>
    <row r="990" spans="1:2" hidden="1" x14ac:dyDescent="0.25">
      <c r="A990" s="22">
        <f>INT('Données ext.'!I1031)</f>
        <v>0</v>
      </c>
      <c r="B990">
        <f>'Données ext.'!F1047</f>
        <v>0</v>
      </c>
    </row>
    <row r="991" spans="1:2" hidden="1" x14ac:dyDescent="0.25">
      <c r="A991" s="22">
        <f>INT('Données ext.'!I1032)</f>
        <v>0</v>
      </c>
      <c r="B991">
        <f>'Données ext.'!F1048</f>
        <v>0</v>
      </c>
    </row>
    <row r="992" spans="1:2" hidden="1" x14ac:dyDescent="0.25">
      <c r="A992" s="22">
        <f>INT('Données ext.'!I1033)</f>
        <v>0</v>
      </c>
      <c r="B992">
        <f>'Données ext.'!F1049</f>
        <v>0</v>
      </c>
    </row>
    <row r="993" spans="1:2" hidden="1" x14ac:dyDescent="0.25">
      <c r="A993" s="22">
        <f>INT('Données ext.'!I1034)</f>
        <v>0</v>
      </c>
      <c r="B993">
        <f>'Données ext.'!F1050</f>
        <v>0</v>
      </c>
    </row>
    <row r="994" spans="1:2" hidden="1" x14ac:dyDescent="0.25">
      <c r="A994" s="22">
        <f>INT('Données ext.'!I1035)</f>
        <v>0</v>
      </c>
      <c r="B994">
        <f>'Données ext.'!F1051</f>
        <v>0</v>
      </c>
    </row>
    <row r="995" spans="1:2" hidden="1" x14ac:dyDescent="0.25">
      <c r="A995" s="22">
        <f>INT('Données ext.'!I1036)</f>
        <v>0</v>
      </c>
      <c r="B995">
        <f>'Données ext.'!F1052</f>
        <v>0</v>
      </c>
    </row>
    <row r="996" spans="1:2" hidden="1" x14ac:dyDescent="0.25">
      <c r="A996" s="22">
        <f>INT('Données ext.'!I1037)</f>
        <v>0</v>
      </c>
      <c r="B996">
        <f>'Données ext.'!F1053</f>
        <v>0</v>
      </c>
    </row>
    <row r="997" spans="1:2" hidden="1" x14ac:dyDescent="0.25">
      <c r="A997" s="22">
        <f>INT('Données ext.'!I1038)</f>
        <v>0</v>
      </c>
      <c r="B997">
        <f>'Données ext.'!F1054</f>
        <v>0</v>
      </c>
    </row>
    <row r="998" spans="1:2" hidden="1" x14ac:dyDescent="0.25">
      <c r="A998" s="22">
        <f>INT('Données ext.'!I1039)</f>
        <v>0</v>
      </c>
      <c r="B998">
        <f>'Données ext.'!F1055</f>
        <v>0</v>
      </c>
    </row>
    <row r="999" spans="1:2" hidden="1" x14ac:dyDescent="0.25">
      <c r="A999" s="22">
        <f>INT('Données ext.'!I1040)</f>
        <v>0</v>
      </c>
      <c r="B999">
        <f>'Données ext.'!F1056</f>
        <v>0</v>
      </c>
    </row>
    <row r="1000" spans="1:2" hidden="1" x14ac:dyDescent="0.25">
      <c r="A1000" s="22">
        <f>INT('Données ext.'!I1041)</f>
        <v>0</v>
      </c>
      <c r="B1000">
        <f>'Données ext.'!F1057</f>
        <v>0</v>
      </c>
    </row>
    <row r="1001" spans="1:2" hidden="1" x14ac:dyDescent="0.25">
      <c r="A1001" s="22">
        <f>INT('Données ext.'!I1042)</f>
        <v>0</v>
      </c>
      <c r="B1001">
        <f>'Données ext.'!F1058</f>
        <v>0</v>
      </c>
    </row>
    <row r="1002" spans="1:2" hidden="1" x14ac:dyDescent="0.25">
      <c r="A1002" s="22">
        <f>INT('Données ext.'!I1043)</f>
        <v>0</v>
      </c>
      <c r="B1002">
        <f>'Données ext.'!F1059</f>
        <v>0</v>
      </c>
    </row>
    <row r="1003" spans="1:2" hidden="1" x14ac:dyDescent="0.25">
      <c r="A1003" s="22">
        <f>INT('Données ext.'!I1044)</f>
        <v>0</v>
      </c>
      <c r="B1003">
        <f>'Données ext.'!F1060</f>
        <v>0</v>
      </c>
    </row>
    <row r="1004" spans="1:2" hidden="1" x14ac:dyDescent="0.25">
      <c r="A1004" s="22">
        <f>INT('Données ext.'!I1045)</f>
        <v>0</v>
      </c>
      <c r="B1004">
        <f>'Données ext.'!F1061</f>
        <v>0</v>
      </c>
    </row>
    <row r="1005" spans="1:2" hidden="1" x14ac:dyDescent="0.25">
      <c r="A1005" s="22">
        <f>INT('Données ext.'!I1046)</f>
        <v>0</v>
      </c>
      <c r="B1005">
        <f>'Données ext.'!F1062</f>
        <v>0</v>
      </c>
    </row>
    <row r="1006" spans="1:2" hidden="1" x14ac:dyDescent="0.25">
      <c r="A1006" s="22">
        <f>INT('Données ext.'!I1047)</f>
        <v>0</v>
      </c>
      <c r="B1006">
        <f>'Données ext.'!F1063</f>
        <v>0</v>
      </c>
    </row>
    <row r="1007" spans="1:2" hidden="1" x14ac:dyDescent="0.25">
      <c r="A1007" s="22">
        <f>INT('Données ext.'!I1048)</f>
        <v>0</v>
      </c>
      <c r="B1007">
        <f>'Données ext.'!F1064</f>
        <v>0</v>
      </c>
    </row>
    <row r="1008" spans="1:2" hidden="1" x14ac:dyDescent="0.25">
      <c r="A1008" s="22">
        <f>INT('Données ext.'!I1049)</f>
        <v>0</v>
      </c>
      <c r="B1008">
        <f>'Données ext.'!F1065</f>
        <v>0</v>
      </c>
    </row>
    <row r="1009" spans="1:2" hidden="1" x14ac:dyDescent="0.25">
      <c r="A1009" s="22">
        <f>INT('Données ext.'!I1050)</f>
        <v>0</v>
      </c>
      <c r="B1009">
        <f>'Données ext.'!F1066</f>
        <v>0</v>
      </c>
    </row>
    <row r="1010" spans="1:2" hidden="1" x14ac:dyDescent="0.25">
      <c r="A1010" s="22">
        <f>INT('Données ext.'!I1051)</f>
        <v>0</v>
      </c>
      <c r="B1010">
        <f>'Données ext.'!F1067</f>
        <v>0</v>
      </c>
    </row>
    <row r="1011" spans="1:2" hidden="1" x14ac:dyDescent="0.25">
      <c r="A1011" s="22">
        <f>INT('Données ext.'!I1052)</f>
        <v>0</v>
      </c>
      <c r="B1011">
        <f>'Données ext.'!F1068</f>
        <v>0</v>
      </c>
    </row>
    <row r="1012" spans="1:2" hidden="1" x14ac:dyDescent="0.25">
      <c r="A1012" s="22">
        <f>INT('Données ext.'!I1053)</f>
        <v>0</v>
      </c>
      <c r="B1012">
        <f>'Données ext.'!F1069</f>
        <v>0</v>
      </c>
    </row>
    <row r="1013" spans="1:2" hidden="1" x14ac:dyDescent="0.25">
      <c r="A1013" s="22">
        <f>INT('Données ext.'!I1054)</f>
        <v>0</v>
      </c>
      <c r="B1013">
        <f>'Données ext.'!F1070</f>
        <v>0</v>
      </c>
    </row>
    <row r="1014" spans="1:2" hidden="1" x14ac:dyDescent="0.25">
      <c r="A1014" s="22">
        <f>INT('Données ext.'!I1055)</f>
        <v>0</v>
      </c>
      <c r="B1014">
        <f>'Données ext.'!F1071</f>
        <v>0</v>
      </c>
    </row>
    <row r="1015" spans="1:2" hidden="1" x14ac:dyDescent="0.25">
      <c r="A1015" s="22">
        <f>INT('Données ext.'!I1056)</f>
        <v>0</v>
      </c>
      <c r="B1015">
        <f>'Données ext.'!F1072</f>
        <v>0</v>
      </c>
    </row>
    <row r="1016" spans="1:2" hidden="1" x14ac:dyDescent="0.25">
      <c r="A1016" s="22">
        <f>INT('Données ext.'!I1057)</f>
        <v>0</v>
      </c>
      <c r="B1016">
        <f>'Données ext.'!F1073</f>
        <v>0</v>
      </c>
    </row>
    <row r="1017" spans="1:2" hidden="1" x14ac:dyDescent="0.25">
      <c r="A1017" s="22">
        <f>INT('Données ext.'!I1058)</f>
        <v>0</v>
      </c>
      <c r="B1017">
        <f>'Données ext.'!F1074</f>
        <v>0</v>
      </c>
    </row>
    <row r="1018" spans="1:2" hidden="1" x14ac:dyDescent="0.25">
      <c r="A1018" s="22">
        <f>INT('Données ext.'!I1059)</f>
        <v>0</v>
      </c>
      <c r="B1018">
        <f>'Données ext.'!F1075</f>
        <v>0</v>
      </c>
    </row>
    <row r="1019" spans="1:2" hidden="1" x14ac:dyDescent="0.25">
      <c r="A1019" s="22">
        <f>INT('Données ext.'!I1060)</f>
        <v>0</v>
      </c>
      <c r="B1019">
        <f>'Données ext.'!F1076</f>
        <v>0</v>
      </c>
    </row>
    <row r="1020" spans="1:2" hidden="1" x14ac:dyDescent="0.25">
      <c r="A1020" s="22">
        <f>INT('Données ext.'!I1061)</f>
        <v>0</v>
      </c>
      <c r="B1020">
        <f>'Données ext.'!F1077</f>
        <v>0</v>
      </c>
    </row>
    <row r="1021" spans="1:2" hidden="1" x14ac:dyDescent="0.25">
      <c r="A1021" s="22">
        <f>INT('Données ext.'!I1062)</f>
        <v>0</v>
      </c>
      <c r="B1021">
        <f>'Données ext.'!F1078</f>
        <v>0</v>
      </c>
    </row>
    <row r="1022" spans="1:2" hidden="1" x14ac:dyDescent="0.25">
      <c r="A1022" s="22">
        <f>INT('Données ext.'!I1063)</f>
        <v>0</v>
      </c>
      <c r="B1022">
        <f>'Données ext.'!F1079</f>
        <v>0</v>
      </c>
    </row>
    <row r="1023" spans="1:2" hidden="1" x14ac:dyDescent="0.25">
      <c r="A1023" s="22">
        <f>INT('Données ext.'!I1064)</f>
        <v>0</v>
      </c>
      <c r="B1023">
        <f>'Données ext.'!F1080</f>
        <v>0</v>
      </c>
    </row>
    <row r="1024" spans="1:2" hidden="1" x14ac:dyDescent="0.25">
      <c r="A1024" s="22">
        <f>INT('Données ext.'!I1065)</f>
        <v>0</v>
      </c>
      <c r="B1024">
        <f>'Données ext.'!F1081</f>
        <v>0</v>
      </c>
    </row>
    <row r="1025" spans="1:2" hidden="1" x14ac:dyDescent="0.25">
      <c r="A1025" s="22">
        <f>INT('Données ext.'!I1066)</f>
        <v>0</v>
      </c>
      <c r="B1025">
        <f>'Données ext.'!F1082</f>
        <v>0</v>
      </c>
    </row>
    <row r="1026" spans="1:2" hidden="1" x14ac:dyDescent="0.25">
      <c r="A1026" s="22">
        <f>INT('Données ext.'!I1067)</f>
        <v>0</v>
      </c>
      <c r="B1026">
        <f>'Données ext.'!F1083</f>
        <v>0</v>
      </c>
    </row>
    <row r="1027" spans="1:2" hidden="1" x14ac:dyDescent="0.25">
      <c r="A1027" s="22">
        <f>INT('Données ext.'!I1068)</f>
        <v>0</v>
      </c>
      <c r="B1027">
        <f>'Données ext.'!F1084</f>
        <v>0</v>
      </c>
    </row>
    <row r="1028" spans="1:2" hidden="1" x14ac:dyDescent="0.25">
      <c r="A1028" s="22">
        <f>INT('Données ext.'!I1069)</f>
        <v>0</v>
      </c>
      <c r="B1028">
        <f>'Données ext.'!F1085</f>
        <v>0</v>
      </c>
    </row>
    <row r="1029" spans="1:2" hidden="1" x14ac:dyDescent="0.25">
      <c r="A1029" s="22">
        <f>INT('Données ext.'!I1070)</f>
        <v>0</v>
      </c>
      <c r="B1029">
        <f>'Données ext.'!F1086</f>
        <v>0</v>
      </c>
    </row>
    <row r="1030" spans="1:2" hidden="1" x14ac:dyDescent="0.25">
      <c r="A1030" s="22">
        <f>INT('Données ext.'!I1071)</f>
        <v>0</v>
      </c>
      <c r="B1030">
        <f>'Données ext.'!F1087</f>
        <v>0</v>
      </c>
    </row>
    <row r="1031" spans="1:2" hidden="1" x14ac:dyDescent="0.25">
      <c r="A1031" s="22">
        <f>INT('Données ext.'!I1072)</f>
        <v>0</v>
      </c>
      <c r="B1031">
        <f>'Données ext.'!F1088</f>
        <v>0</v>
      </c>
    </row>
    <row r="1032" spans="1:2" hidden="1" x14ac:dyDescent="0.25">
      <c r="A1032" s="22">
        <f>INT('Données ext.'!I1073)</f>
        <v>0</v>
      </c>
      <c r="B1032">
        <f>'Données ext.'!F1089</f>
        <v>0</v>
      </c>
    </row>
    <row r="1033" spans="1:2" hidden="1" x14ac:dyDescent="0.25">
      <c r="A1033" s="22">
        <f>INT('Données ext.'!I1074)</f>
        <v>0</v>
      </c>
      <c r="B1033">
        <f>'Données ext.'!F1090</f>
        <v>0</v>
      </c>
    </row>
    <row r="1034" spans="1:2" hidden="1" x14ac:dyDescent="0.25">
      <c r="A1034" s="22">
        <f>INT('Données ext.'!I1075)</f>
        <v>0</v>
      </c>
      <c r="B1034">
        <f>'Données ext.'!F1091</f>
        <v>0</v>
      </c>
    </row>
    <row r="1035" spans="1:2" hidden="1" x14ac:dyDescent="0.25">
      <c r="A1035" s="22">
        <f>INT('Données ext.'!I1076)</f>
        <v>0</v>
      </c>
      <c r="B1035">
        <f>'Données ext.'!F1092</f>
        <v>0</v>
      </c>
    </row>
    <row r="1036" spans="1:2" hidden="1" x14ac:dyDescent="0.25">
      <c r="A1036" s="22">
        <f>INT('Données ext.'!I1077)</f>
        <v>0</v>
      </c>
      <c r="B1036">
        <f>'Données ext.'!F1093</f>
        <v>0</v>
      </c>
    </row>
    <row r="1037" spans="1:2" hidden="1" x14ac:dyDescent="0.25">
      <c r="A1037" s="22">
        <f>INT('Données ext.'!I1078)</f>
        <v>0</v>
      </c>
      <c r="B1037">
        <f>'Données ext.'!F1094</f>
        <v>0</v>
      </c>
    </row>
    <row r="1038" spans="1:2" hidden="1" x14ac:dyDescent="0.25">
      <c r="A1038" s="22">
        <f>INT('Données ext.'!I1079)</f>
        <v>0</v>
      </c>
      <c r="B1038">
        <f>'Données ext.'!F1095</f>
        <v>0</v>
      </c>
    </row>
    <row r="1039" spans="1:2" hidden="1" x14ac:dyDescent="0.25">
      <c r="A1039" s="22">
        <f>INT('Données ext.'!I1080)</f>
        <v>0</v>
      </c>
      <c r="B1039">
        <f>'Données ext.'!F1096</f>
        <v>0</v>
      </c>
    </row>
    <row r="1040" spans="1:2" hidden="1" x14ac:dyDescent="0.25">
      <c r="A1040" s="22">
        <f>INT('Données ext.'!I1081)</f>
        <v>0</v>
      </c>
      <c r="B1040">
        <f>'Données ext.'!F1097</f>
        <v>0</v>
      </c>
    </row>
    <row r="1041" spans="1:2" hidden="1" x14ac:dyDescent="0.25">
      <c r="A1041" s="22">
        <f>INT('Données ext.'!I1082)</f>
        <v>0</v>
      </c>
      <c r="B1041">
        <f>'Données ext.'!F1098</f>
        <v>0</v>
      </c>
    </row>
    <row r="1042" spans="1:2" hidden="1" x14ac:dyDescent="0.25">
      <c r="A1042" s="22">
        <f>INT('Données ext.'!I1083)</f>
        <v>0</v>
      </c>
      <c r="B1042">
        <f>'Données ext.'!F1099</f>
        <v>0</v>
      </c>
    </row>
    <row r="1043" spans="1:2" hidden="1" x14ac:dyDescent="0.25">
      <c r="A1043" s="22">
        <f>INT('Données ext.'!I1084)</f>
        <v>0</v>
      </c>
      <c r="B1043">
        <f>'Données ext.'!F1100</f>
        <v>0</v>
      </c>
    </row>
    <row r="1044" spans="1:2" hidden="1" x14ac:dyDescent="0.25">
      <c r="A1044" s="22">
        <f>INT('Données ext.'!I1085)</f>
        <v>0</v>
      </c>
      <c r="B1044">
        <f>'Données ext.'!F1101</f>
        <v>0</v>
      </c>
    </row>
    <row r="1045" spans="1:2" hidden="1" x14ac:dyDescent="0.25">
      <c r="A1045" s="22">
        <f>INT('Données ext.'!I1086)</f>
        <v>0</v>
      </c>
      <c r="B1045">
        <f>'Données ext.'!F1102</f>
        <v>0</v>
      </c>
    </row>
    <row r="1046" spans="1:2" hidden="1" x14ac:dyDescent="0.25">
      <c r="A1046" s="22">
        <f>INT('Données ext.'!I1087)</f>
        <v>0</v>
      </c>
      <c r="B1046">
        <f>'Données ext.'!F1103</f>
        <v>0</v>
      </c>
    </row>
    <row r="1047" spans="1:2" hidden="1" x14ac:dyDescent="0.25">
      <c r="A1047" s="22">
        <f>INT('Données ext.'!I1088)</f>
        <v>0</v>
      </c>
      <c r="B1047">
        <f>'Données ext.'!F1104</f>
        <v>0</v>
      </c>
    </row>
    <row r="1048" spans="1:2" hidden="1" x14ac:dyDescent="0.25">
      <c r="A1048" s="22">
        <f>INT('Données ext.'!I1089)</f>
        <v>0</v>
      </c>
      <c r="B1048">
        <f>'Données ext.'!F1105</f>
        <v>0</v>
      </c>
    </row>
    <row r="1049" spans="1:2" hidden="1" x14ac:dyDescent="0.25">
      <c r="A1049" s="22">
        <f>INT('Données ext.'!I1090)</f>
        <v>0</v>
      </c>
      <c r="B1049">
        <f>'Données ext.'!F1106</f>
        <v>0</v>
      </c>
    </row>
    <row r="1050" spans="1:2" hidden="1" x14ac:dyDescent="0.25">
      <c r="A1050" s="22">
        <f>INT('Données ext.'!I1091)</f>
        <v>0</v>
      </c>
      <c r="B1050">
        <f>'Données ext.'!F1107</f>
        <v>0</v>
      </c>
    </row>
    <row r="1051" spans="1:2" hidden="1" x14ac:dyDescent="0.25">
      <c r="A1051" s="22">
        <f>INT('Données ext.'!I1092)</f>
        <v>0</v>
      </c>
      <c r="B1051">
        <f>'Données ext.'!F1108</f>
        <v>0</v>
      </c>
    </row>
    <row r="1052" spans="1:2" hidden="1" x14ac:dyDescent="0.25">
      <c r="A1052" s="22">
        <f>INT('Données ext.'!I1093)</f>
        <v>0</v>
      </c>
      <c r="B1052">
        <f>'Données ext.'!F1109</f>
        <v>0</v>
      </c>
    </row>
    <row r="1053" spans="1:2" hidden="1" x14ac:dyDescent="0.25">
      <c r="A1053" s="22">
        <f>INT('Données ext.'!I1094)</f>
        <v>0</v>
      </c>
      <c r="B1053">
        <f>'Données ext.'!F1110</f>
        <v>0</v>
      </c>
    </row>
    <row r="1054" spans="1:2" hidden="1" x14ac:dyDescent="0.25">
      <c r="A1054" s="22">
        <f>INT('Données ext.'!I1095)</f>
        <v>0</v>
      </c>
      <c r="B1054">
        <f>'Données ext.'!F1111</f>
        <v>0</v>
      </c>
    </row>
    <row r="1055" spans="1:2" hidden="1" x14ac:dyDescent="0.25">
      <c r="A1055" s="22">
        <f>INT('Données ext.'!I1096)</f>
        <v>0</v>
      </c>
      <c r="B1055">
        <f>'Données ext.'!F1112</f>
        <v>0</v>
      </c>
    </row>
    <row r="1056" spans="1:2" hidden="1" x14ac:dyDescent="0.25">
      <c r="A1056" s="22">
        <f>INT('Données ext.'!I1097)</f>
        <v>0</v>
      </c>
      <c r="B1056">
        <f>'Données ext.'!F1113</f>
        <v>0</v>
      </c>
    </row>
    <row r="1057" spans="1:2" hidden="1" x14ac:dyDescent="0.25">
      <c r="A1057" s="22">
        <f>INT('Données ext.'!I1098)</f>
        <v>0</v>
      </c>
      <c r="B1057">
        <f>'Données ext.'!F1114</f>
        <v>0</v>
      </c>
    </row>
    <row r="1058" spans="1:2" hidden="1" x14ac:dyDescent="0.25">
      <c r="A1058" s="22">
        <f>INT('Données ext.'!I1099)</f>
        <v>0</v>
      </c>
      <c r="B1058">
        <f>'Données ext.'!F1115</f>
        <v>0</v>
      </c>
    </row>
    <row r="1059" spans="1:2" hidden="1" x14ac:dyDescent="0.25">
      <c r="A1059" s="22">
        <f>INT('Données ext.'!I1100)</f>
        <v>0</v>
      </c>
      <c r="B1059">
        <f>'Données ext.'!F1116</f>
        <v>0</v>
      </c>
    </row>
    <row r="1060" spans="1:2" hidden="1" x14ac:dyDescent="0.25">
      <c r="A1060" s="22">
        <f>INT('Données ext.'!I1101)</f>
        <v>0</v>
      </c>
      <c r="B1060">
        <f>'Données ext.'!F1117</f>
        <v>0</v>
      </c>
    </row>
    <row r="1061" spans="1:2" hidden="1" x14ac:dyDescent="0.25">
      <c r="A1061" s="22">
        <f>INT('Données ext.'!I1102)</f>
        <v>0</v>
      </c>
      <c r="B1061">
        <f>'Données ext.'!F1118</f>
        <v>0</v>
      </c>
    </row>
    <row r="1062" spans="1:2" hidden="1" x14ac:dyDescent="0.25">
      <c r="A1062" s="22">
        <f>INT('Données ext.'!I1103)</f>
        <v>0</v>
      </c>
      <c r="B1062">
        <f>'Données ext.'!F1119</f>
        <v>0</v>
      </c>
    </row>
    <row r="1063" spans="1:2" hidden="1" x14ac:dyDescent="0.25">
      <c r="A1063" s="22">
        <f>INT('Données ext.'!I1104)</f>
        <v>0</v>
      </c>
      <c r="B1063">
        <f>'Données ext.'!F1120</f>
        <v>0</v>
      </c>
    </row>
    <row r="1064" spans="1:2" hidden="1" x14ac:dyDescent="0.25">
      <c r="A1064" s="22">
        <f>INT('Données ext.'!I1105)</f>
        <v>0</v>
      </c>
      <c r="B1064">
        <f>'Données ext.'!F1121</f>
        <v>0</v>
      </c>
    </row>
    <row r="1065" spans="1:2" hidden="1" x14ac:dyDescent="0.25">
      <c r="A1065" s="22">
        <f>INT('Données ext.'!I1106)</f>
        <v>0</v>
      </c>
      <c r="B1065">
        <f>'Données ext.'!F1122</f>
        <v>0</v>
      </c>
    </row>
    <row r="1066" spans="1:2" hidden="1" x14ac:dyDescent="0.25">
      <c r="A1066" s="22">
        <f>INT('Données ext.'!I1107)</f>
        <v>0</v>
      </c>
      <c r="B1066">
        <f>'Données ext.'!F1123</f>
        <v>0</v>
      </c>
    </row>
    <row r="1067" spans="1:2" hidden="1" x14ac:dyDescent="0.25">
      <c r="A1067" s="22">
        <f>INT('Données ext.'!I1108)</f>
        <v>0</v>
      </c>
      <c r="B1067">
        <f>'Données ext.'!F1124</f>
        <v>0</v>
      </c>
    </row>
    <row r="1068" spans="1:2" hidden="1" x14ac:dyDescent="0.25">
      <c r="A1068" s="22">
        <f>INT('Données ext.'!I1109)</f>
        <v>0</v>
      </c>
      <c r="B1068">
        <f>'Données ext.'!F1125</f>
        <v>0</v>
      </c>
    </row>
    <row r="1069" spans="1:2" hidden="1" x14ac:dyDescent="0.25">
      <c r="A1069" s="22">
        <f>INT('Données ext.'!I1110)</f>
        <v>0</v>
      </c>
      <c r="B1069">
        <f>'Données ext.'!F1126</f>
        <v>0</v>
      </c>
    </row>
    <row r="1070" spans="1:2" hidden="1" x14ac:dyDescent="0.25">
      <c r="A1070" s="22">
        <f>INT('Données ext.'!I1111)</f>
        <v>0</v>
      </c>
      <c r="B1070">
        <f>'Données ext.'!F1127</f>
        <v>0</v>
      </c>
    </row>
    <row r="1071" spans="1:2" hidden="1" x14ac:dyDescent="0.25">
      <c r="A1071" s="22">
        <f>INT('Données ext.'!I1112)</f>
        <v>0</v>
      </c>
      <c r="B1071">
        <f>'Données ext.'!F1128</f>
        <v>0</v>
      </c>
    </row>
    <row r="1072" spans="1:2" hidden="1" x14ac:dyDescent="0.25">
      <c r="A1072" s="22">
        <f>INT('Données ext.'!I1113)</f>
        <v>0</v>
      </c>
      <c r="B1072">
        <f>'Données ext.'!F1129</f>
        <v>0</v>
      </c>
    </row>
    <row r="1073" spans="1:2" hidden="1" x14ac:dyDescent="0.25">
      <c r="A1073" s="22">
        <f>INT('Données ext.'!I1114)</f>
        <v>0</v>
      </c>
      <c r="B1073">
        <f>'Données ext.'!F1130</f>
        <v>0</v>
      </c>
    </row>
    <row r="1074" spans="1:2" hidden="1" x14ac:dyDescent="0.25">
      <c r="A1074" s="22">
        <f>INT('Données ext.'!I1115)</f>
        <v>0</v>
      </c>
      <c r="B1074">
        <f>'Données ext.'!F1131</f>
        <v>0</v>
      </c>
    </row>
    <row r="1075" spans="1:2" hidden="1" x14ac:dyDescent="0.25">
      <c r="A1075" s="22">
        <f>INT('Données ext.'!I1116)</f>
        <v>0</v>
      </c>
      <c r="B1075">
        <f>'Données ext.'!F1132</f>
        <v>0</v>
      </c>
    </row>
    <row r="1076" spans="1:2" hidden="1" x14ac:dyDescent="0.25">
      <c r="A1076" s="22">
        <f>INT('Données ext.'!I1117)</f>
        <v>0</v>
      </c>
      <c r="B1076">
        <f>'Données ext.'!F1133</f>
        <v>0</v>
      </c>
    </row>
    <row r="1077" spans="1:2" hidden="1" x14ac:dyDescent="0.25">
      <c r="A1077" s="22">
        <f>INT('Données ext.'!I1118)</f>
        <v>0</v>
      </c>
      <c r="B1077">
        <f>'Données ext.'!F1134</f>
        <v>0</v>
      </c>
    </row>
    <row r="1078" spans="1:2" hidden="1" x14ac:dyDescent="0.25">
      <c r="A1078" s="22">
        <f>INT('Données ext.'!I1119)</f>
        <v>0</v>
      </c>
      <c r="B1078">
        <f>'Données ext.'!F1135</f>
        <v>0</v>
      </c>
    </row>
    <row r="1079" spans="1:2" hidden="1" x14ac:dyDescent="0.25">
      <c r="A1079" s="22">
        <f>INT('Données ext.'!I1120)</f>
        <v>0</v>
      </c>
      <c r="B1079">
        <f>'Données ext.'!F1136</f>
        <v>0</v>
      </c>
    </row>
    <row r="1080" spans="1:2" hidden="1" x14ac:dyDescent="0.25">
      <c r="A1080" s="22">
        <f>INT('Données ext.'!I1121)</f>
        <v>0</v>
      </c>
      <c r="B1080">
        <f>'Données ext.'!F1137</f>
        <v>0</v>
      </c>
    </row>
    <row r="1081" spans="1:2" hidden="1" x14ac:dyDescent="0.25">
      <c r="A1081" s="22">
        <f>INT('Données ext.'!I1122)</f>
        <v>0</v>
      </c>
      <c r="B1081">
        <f>'Données ext.'!F1138</f>
        <v>0</v>
      </c>
    </row>
    <row r="1082" spans="1:2" hidden="1" x14ac:dyDescent="0.25">
      <c r="A1082" s="22">
        <f>INT('Données ext.'!I1123)</f>
        <v>0</v>
      </c>
      <c r="B1082">
        <f>'Données ext.'!F1139</f>
        <v>0</v>
      </c>
    </row>
    <row r="1083" spans="1:2" hidden="1" x14ac:dyDescent="0.25">
      <c r="A1083" s="22">
        <f>INT('Données ext.'!I1124)</f>
        <v>0</v>
      </c>
      <c r="B1083">
        <f>'Données ext.'!F1140</f>
        <v>0</v>
      </c>
    </row>
    <row r="1084" spans="1:2" hidden="1" x14ac:dyDescent="0.25">
      <c r="A1084" s="22">
        <f>INT('Données ext.'!I1125)</f>
        <v>0</v>
      </c>
      <c r="B1084">
        <f>'Données ext.'!F1141</f>
        <v>0</v>
      </c>
    </row>
    <row r="1085" spans="1:2" hidden="1" x14ac:dyDescent="0.25">
      <c r="A1085" s="22">
        <f>INT('Données ext.'!I1126)</f>
        <v>0</v>
      </c>
      <c r="B1085">
        <f>'Données ext.'!F1142</f>
        <v>0</v>
      </c>
    </row>
    <row r="1086" spans="1:2" hidden="1" x14ac:dyDescent="0.25">
      <c r="A1086" s="22">
        <f>INT('Données ext.'!I1127)</f>
        <v>0</v>
      </c>
      <c r="B1086">
        <f>'Données ext.'!F1143</f>
        <v>0</v>
      </c>
    </row>
    <row r="1087" spans="1:2" hidden="1" x14ac:dyDescent="0.25">
      <c r="A1087" s="22">
        <f>INT('Données ext.'!I1128)</f>
        <v>0</v>
      </c>
      <c r="B1087">
        <f>'Données ext.'!F1144</f>
        <v>0</v>
      </c>
    </row>
    <row r="1088" spans="1:2" hidden="1" x14ac:dyDescent="0.25">
      <c r="A1088" s="22">
        <f>INT('Données ext.'!I1129)</f>
        <v>0</v>
      </c>
      <c r="B1088">
        <f>'Données ext.'!F1145</f>
        <v>0</v>
      </c>
    </row>
    <row r="1089" spans="1:2" hidden="1" x14ac:dyDescent="0.25">
      <c r="A1089" s="22">
        <f>INT('Données ext.'!I1130)</f>
        <v>0</v>
      </c>
      <c r="B1089">
        <f>'Données ext.'!F1146</f>
        <v>0</v>
      </c>
    </row>
    <row r="1090" spans="1:2" hidden="1" x14ac:dyDescent="0.25">
      <c r="A1090" s="22">
        <f>INT('Données ext.'!I1131)</f>
        <v>0</v>
      </c>
      <c r="B1090">
        <f>'Données ext.'!F1147</f>
        <v>0</v>
      </c>
    </row>
    <row r="1091" spans="1:2" hidden="1" x14ac:dyDescent="0.25">
      <c r="A1091" s="22">
        <f>INT('Données ext.'!I1132)</f>
        <v>0</v>
      </c>
      <c r="B1091">
        <f>'Données ext.'!F1148</f>
        <v>0</v>
      </c>
    </row>
    <row r="1092" spans="1:2" hidden="1" x14ac:dyDescent="0.25">
      <c r="A1092" s="22">
        <f>INT('Données ext.'!I1133)</f>
        <v>0</v>
      </c>
      <c r="B1092">
        <f>'Données ext.'!F1149</f>
        <v>0</v>
      </c>
    </row>
    <row r="1093" spans="1:2" hidden="1" x14ac:dyDescent="0.25">
      <c r="A1093" s="22">
        <f>INT('Données ext.'!I1134)</f>
        <v>0</v>
      </c>
      <c r="B1093">
        <f>'Données ext.'!F1150</f>
        <v>0</v>
      </c>
    </row>
    <row r="1094" spans="1:2" hidden="1" x14ac:dyDescent="0.25">
      <c r="A1094" s="22">
        <f>INT('Données ext.'!I1135)</f>
        <v>0</v>
      </c>
      <c r="B1094">
        <f>'Données ext.'!F1151</f>
        <v>0</v>
      </c>
    </row>
    <row r="1095" spans="1:2" hidden="1" x14ac:dyDescent="0.25">
      <c r="A1095" s="22">
        <f>INT('Données ext.'!I1136)</f>
        <v>0</v>
      </c>
      <c r="B1095">
        <f>'Données ext.'!F1152</f>
        <v>0</v>
      </c>
    </row>
    <row r="1096" spans="1:2" hidden="1" x14ac:dyDescent="0.25">
      <c r="A1096" s="22">
        <f>INT('Données ext.'!I1137)</f>
        <v>0</v>
      </c>
      <c r="B1096">
        <f>'Données ext.'!F1153</f>
        <v>0</v>
      </c>
    </row>
    <row r="1097" spans="1:2" hidden="1" x14ac:dyDescent="0.25">
      <c r="A1097" s="22">
        <f>INT('Données ext.'!I1138)</f>
        <v>0</v>
      </c>
      <c r="B1097">
        <f>'Données ext.'!F1154</f>
        <v>0</v>
      </c>
    </row>
    <row r="1098" spans="1:2" hidden="1" x14ac:dyDescent="0.25">
      <c r="A1098" s="22">
        <f>INT('Données ext.'!I1139)</f>
        <v>0</v>
      </c>
      <c r="B1098">
        <f>'Données ext.'!F1155</f>
        <v>0</v>
      </c>
    </row>
    <row r="1099" spans="1:2" hidden="1" x14ac:dyDescent="0.25">
      <c r="A1099" s="22">
        <f>INT('Données ext.'!I1140)</f>
        <v>0</v>
      </c>
      <c r="B1099">
        <f>'Données ext.'!F1156</f>
        <v>0</v>
      </c>
    </row>
    <row r="1100" spans="1:2" hidden="1" x14ac:dyDescent="0.25">
      <c r="A1100" s="22">
        <f>INT('Données ext.'!I1141)</f>
        <v>0</v>
      </c>
      <c r="B1100">
        <f>'Données ext.'!F1157</f>
        <v>0</v>
      </c>
    </row>
    <row r="1101" spans="1:2" hidden="1" x14ac:dyDescent="0.25">
      <c r="A1101" s="22">
        <f>INT('Données ext.'!I1142)</f>
        <v>0</v>
      </c>
      <c r="B1101">
        <f>'Données ext.'!F1158</f>
        <v>0</v>
      </c>
    </row>
    <row r="1102" spans="1:2" hidden="1" x14ac:dyDescent="0.25">
      <c r="A1102" s="22">
        <f>INT('Données ext.'!I1143)</f>
        <v>0</v>
      </c>
      <c r="B1102">
        <f>'Données ext.'!F1159</f>
        <v>0</v>
      </c>
    </row>
    <row r="1103" spans="1:2" hidden="1" x14ac:dyDescent="0.25">
      <c r="A1103" s="22">
        <f>INT('Données ext.'!I1144)</f>
        <v>0</v>
      </c>
      <c r="B1103">
        <f>'Données ext.'!F1160</f>
        <v>0</v>
      </c>
    </row>
    <row r="1104" spans="1:2" hidden="1" x14ac:dyDescent="0.25">
      <c r="A1104" s="22">
        <f>INT('Données ext.'!I1145)</f>
        <v>0</v>
      </c>
      <c r="B1104">
        <f>'Données ext.'!F1161</f>
        <v>0</v>
      </c>
    </row>
    <row r="1105" spans="1:2" hidden="1" x14ac:dyDescent="0.25">
      <c r="A1105" s="22">
        <f>INT('Données ext.'!I1146)</f>
        <v>0</v>
      </c>
      <c r="B1105">
        <f>'Données ext.'!F1162</f>
        <v>0</v>
      </c>
    </row>
    <row r="1106" spans="1:2" hidden="1" x14ac:dyDescent="0.25">
      <c r="A1106" s="22">
        <f>INT('Données ext.'!I1147)</f>
        <v>0</v>
      </c>
      <c r="B1106">
        <f>'Données ext.'!F1163</f>
        <v>0</v>
      </c>
    </row>
    <row r="1107" spans="1:2" hidden="1" x14ac:dyDescent="0.25">
      <c r="A1107" s="22">
        <f>INT('Données ext.'!I1148)</f>
        <v>0</v>
      </c>
      <c r="B1107">
        <f>'Données ext.'!F1164</f>
        <v>0</v>
      </c>
    </row>
    <row r="1108" spans="1:2" hidden="1" x14ac:dyDescent="0.25">
      <c r="A1108" s="22">
        <f>INT('Données ext.'!I1149)</f>
        <v>0</v>
      </c>
      <c r="B1108">
        <f>'Données ext.'!F1165</f>
        <v>0</v>
      </c>
    </row>
    <row r="1109" spans="1:2" hidden="1" x14ac:dyDescent="0.25">
      <c r="A1109" s="22">
        <f>INT('Données ext.'!I1150)</f>
        <v>0</v>
      </c>
      <c r="B1109">
        <f>'Données ext.'!F1166</f>
        <v>0</v>
      </c>
    </row>
    <row r="1110" spans="1:2" hidden="1" x14ac:dyDescent="0.25">
      <c r="A1110" s="22">
        <f>INT('Données ext.'!I1151)</f>
        <v>0</v>
      </c>
      <c r="B1110">
        <f>'Données ext.'!F1167</f>
        <v>0</v>
      </c>
    </row>
    <row r="1111" spans="1:2" hidden="1" x14ac:dyDescent="0.25">
      <c r="A1111" s="22">
        <f>INT('Données ext.'!I1152)</f>
        <v>0</v>
      </c>
      <c r="B1111">
        <f>'Données ext.'!F1168</f>
        <v>0</v>
      </c>
    </row>
    <row r="1112" spans="1:2" hidden="1" x14ac:dyDescent="0.25">
      <c r="A1112" s="22">
        <f>INT('Données ext.'!I1153)</f>
        <v>0</v>
      </c>
      <c r="B1112">
        <f>'Données ext.'!F1169</f>
        <v>0</v>
      </c>
    </row>
    <row r="1113" spans="1:2" hidden="1" x14ac:dyDescent="0.25">
      <c r="A1113" s="22">
        <f>INT('Données ext.'!I1154)</f>
        <v>0</v>
      </c>
      <c r="B1113">
        <f>'Données ext.'!F1170</f>
        <v>0</v>
      </c>
    </row>
    <row r="1114" spans="1:2" hidden="1" x14ac:dyDescent="0.25">
      <c r="A1114" s="22">
        <f>INT('Données ext.'!I1155)</f>
        <v>0</v>
      </c>
      <c r="B1114">
        <f>'Données ext.'!F1171</f>
        <v>0</v>
      </c>
    </row>
    <row r="1115" spans="1:2" hidden="1" x14ac:dyDescent="0.25">
      <c r="A1115" s="22">
        <f>INT('Données ext.'!I1156)</f>
        <v>0</v>
      </c>
      <c r="B1115">
        <f>'Données ext.'!F1172</f>
        <v>0</v>
      </c>
    </row>
    <row r="1116" spans="1:2" hidden="1" x14ac:dyDescent="0.25">
      <c r="A1116" s="22">
        <f>INT('Données ext.'!I1157)</f>
        <v>0</v>
      </c>
      <c r="B1116">
        <f>'Données ext.'!F1173</f>
        <v>0</v>
      </c>
    </row>
    <row r="1117" spans="1:2" hidden="1" x14ac:dyDescent="0.25">
      <c r="A1117" s="22">
        <f>INT('Données ext.'!I1158)</f>
        <v>0</v>
      </c>
      <c r="B1117">
        <f>'Données ext.'!F1174</f>
        <v>0</v>
      </c>
    </row>
    <row r="1118" spans="1:2" hidden="1" x14ac:dyDescent="0.25">
      <c r="A1118" s="22">
        <f>INT('Données ext.'!I1159)</f>
        <v>0</v>
      </c>
      <c r="B1118">
        <f>'Données ext.'!F1175</f>
        <v>0</v>
      </c>
    </row>
    <row r="1119" spans="1:2" hidden="1" x14ac:dyDescent="0.25">
      <c r="A1119" s="22">
        <f>INT('Données ext.'!I1160)</f>
        <v>0</v>
      </c>
      <c r="B1119">
        <f>'Données ext.'!F1176</f>
        <v>0</v>
      </c>
    </row>
    <row r="1120" spans="1:2" hidden="1" x14ac:dyDescent="0.25">
      <c r="A1120" s="22">
        <f>INT('Données ext.'!I1161)</f>
        <v>0</v>
      </c>
      <c r="B1120">
        <f>'Données ext.'!F1177</f>
        <v>0</v>
      </c>
    </row>
    <row r="1121" spans="1:2" hidden="1" x14ac:dyDescent="0.25">
      <c r="A1121" s="22">
        <f>INT('Données ext.'!I1162)</f>
        <v>0</v>
      </c>
      <c r="B1121">
        <f>'Données ext.'!F1178</f>
        <v>0</v>
      </c>
    </row>
    <row r="1122" spans="1:2" hidden="1" x14ac:dyDescent="0.25">
      <c r="A1122" s="22">
        <f>INT('Données ext.'!I1163)</f>
        <v>0</v>
      </c>
      <c r="B1122">
        <f>'Données ext.'!F1179</f>
        <v>0</v>
      </c>
    </row>
    <row r="1123" spans="1:2" hidden="1" x14ac:dyDescent="0.25">
      <c r="A1123" s="22">
        <f>INT('Données ext.'!I1164)</f>
        <v>0</v>
      </c>
      <c r="B1123">
        <f>'Données ext.'!F1180</f>
        <v>0</v>
      </c>
    </row>
    <row r="1124" spans="1:2" hidden="1" x14ac:dyDescent="0.25">
      <c r="A1124" s="22">
        <f>INT('Données ext.'!I1165)</f>
        <v>0</v>
      </c>
      <c r="B1124">
        <f>'Données ext.'!F1181</f>
        <v>0</v>
      </c>
    </row>
    <row r="1125" spans="1:2" hidden="1" x14ac:dyDescent="0.25">
      <c r="A1125" s="22">
        <f>INT('Données ext.'!I1166)</f>
        <v>0</v>
      </c>
      <c r="B1125">
        <f>'Données ext.'!F1182</f>
        <v>0</v>
      </c>
    </row>
    <row r="1126" spans="1:2" hidden="1" x14ac:dyDescent="0.25">
      <c r="A1126" s="22">
        <f>INT('Données ext.'!I1167)</f>
        <v>0</v>
      </c>
      <c r="B1126">
        <f>'Données ext.'!F1183</f>
        <v>0</v>
      </c>
    </row>
    <row r="1127" spans="1:2" hidden="1" x14ac:dyDescent="0.25">
      <c r="A1127" s="22">
        <f>INT('Données ext.'!I1168)</f>
        <v>0</v>
      </c>
      <c r="B1127">
        <f>'Données ext.'!F1184</f>
        <v>0</v>
      </c>
    </row>
    <row r="1128" spans="1:2" hidden="1" x14ac:dyDescent="0.25">
      <c r="A1128" s="22">
        <f>INT('Données ext.'!I1169)</f>
        <v>0</v>
      </c>
      <c r="B1128">
        <f>'Données ext.'!F1185</f>
        <v>0</v>
      </c>
    </row>
    <row r="1129" spans="1:2" hidden="1" x14ac:dyDescent="0.25">
      <c r="A1129" s="22">
        <f>INT('Données ext.'!I1170)</f>
        <v>0</v>
      </c>
      <c r="B1129">
        <f>'Données ext.'!F1186</f>
        <v>0</v>
      </c>
    </row>
    <row r="1130" spans="1:2" hidden="1" x14ac:dyDescent="0.25">
      <c r="A1130" s="22">
        <f>INT('Données ext.'!I1171)</f>
        <v>0</v>
      </c>
      <c r="B1130">
        <f>'Données ext.'!F1187</f>
        <v>0</v>
      </c>
    </row>
    <row r="1131" spans="1:2" hidden="1" x14ac:dyDescent="0.25">
      <c r="A1131" s="22">
        <f>INT('Données ext.'!I1172)</f>
        <v>0</v>
      </c>
      <c r="B1131">
        <f>'Données ext.'!F1188</f>
        <v>0</v>
      </c>
    </row>
    <row r="1132" spans="1:2" hidden="1" x14ac:dyDescent="0.25">
      <c r="A1132" s="22">
        <f>INT('Données ext.'!I1173)</f>
        <v>0</v>
      </c>
      <c r="B1132">
        <f>'Données ext.'!F1189</f>
        <v>0</v>
      </c>
    </row>
    <row r="1133" spans="1:2" hidden="1" x14ac:dyDescent="0.25">
      <c r="A1133" s="22">
        <f>INT('Données ext.'!I1174)</f>
        <v>0</v>
      </c>
      <c r="B1133">
        <f>'Données ext.'!F1190</f>
        <v>0</v>
      </c>
    </row>
    <row r="1134" spans="1:2" hidden="1" x14ac:dyDescent="0.25">
      <c r="A1134" s="22">
        <f>INT('Données ext.'!I1175)</f>
        <v>0</v>
      </c>
      <c r="B1134">
        <f>'Données ext.'!F1191</f>
        <v>0</v>
      </c>
    </row>
    <row r="1135" spans="1:2" hidden="1" x14ac:dyDescent="0.25">
      <c r="A1135" s="22">
        <f>INT('Données ext.'!I1176)</f>
        <v>0</v>
      </c>
      <c r="B1135">
        <f>'Données ext.'!F1192</f>
        <v>0</v>
      </c>
    </row>
    <row r="1136" spans="1:2" hidden="1" x14ac:dyDescent="0.25">
      <c r="A1136" s="22">
        <f>INT('Données ext.'!I1177)</f>
        <v>0</v>
      </c>
      <c r="B1136">
        <f>'Données ext.'!F1193</f>
        <v>0</v>
      </c>
    </row>
    <row r="1137" spans="1:2" hidden="1" x14ac:dyDescent="0.25">
      <c r="A1137" s="22">
        <f>INT('Données ext.'!I1178)</f>
        <v>0</v>
      </c>
      <c r="B1137">
        <f>'Données ext.'!F1194</f>
        <v>0</v>
      </c>
    </row>
    <row r="1138" spans="1:2" hidden="1" x14ac:dyDescent="0.25">
      <c r="A1138" s="22">
        <f>INT('Données ext.'!I1179)</f>
        <v>0</v>
      </c>
      <c r="B1138">
        <f>'Données ext.'!F1195</f>
        <v>0</v>
      </c>
    </row>
    <row r="1139" spans="1:2" hidden="1" x14ac:dyDescent="0.25">
      <c r="A1139" s="22">
        <f>INT('Données ext.'!I1180)</f>
        <v>0</v>
      </c>
      <c r="B1139">
        <f>'Données ext.'!F1196</f>
        <v>0</v>
      </c>
    </row>
    <row r="1140" spans="1:2" hidden="1" x14ac:dyDescent="0.25">
      <c r="A1140" s="22">
        <f>INT('Données ext.'!I1181)</f>
        <v>0</v>
      </c>
      <c r="B1140">
        <f>'Données ext.'!F1197</f>
        <v>0</v>
      </c>
    </row>
    <row r="1141" spans="1:2" hidden="1" x14ac:dyDescent="0.25">
      <c r="A1141" s="22">
        <f>INT('Données ext.'!I1182)</f>
        <v>0</v>
      </c>
      <c r="B1141">
        <f>'Données ext.'!F1198</f>
        <v>0</v>
      </c>
    </row>
    <row r="1142" spans="1:2" hidden="1" x14ac:dyDescent="0.25">
      <c r="A1142" s="22">
        <f>INT('Données ext.'!I1183)</f>
        <v>0</v>
      </c>
      <c r="B1142">
        <f>'Données ext.'!F1199</f>
        <v>0</v>
      </c>
    </row>
    <row r="1143" spans="1:2" hidden="1" x14ac:dyDescent="0.25">
      <c r="A1143" s="22">
        <f>INT('Données ext.'!I1184)</f>
        <v>0</v>
      </c>
      <c r="B1143">
        <f>'Données ext.'!F1200</f>
        <v>0</v>
      </c>
    </row>
    <row r="1144" spans="1:2" hidden="1" x14ac:dyDescent="0.25">
      <c r="A1144" s="22">
        <f>INT('Données ext.'!I1185)</f>
        <v>0</v>
      </c>
      <c r="B1144">
        <f>'Données ext.'!F1201</f>
        <v>0</v>
      </c>
    </row>
    <row r="1145" spans="1:2" hidden="1" x14ac:dyDescent="0.25">
      <c r="A1145" s="22">
        <f>INT('Données ext.'!I1186)</f>
        <v>0</v>
      </c>
      <c r="B1145">
        <f>'Données ext.'!F1202</f>
        <v>0</v>
      </c>
    </row>
    <row r="1146" spans="1:2" hidden="1" x14ac:dyDescent="0.25">
      <c r="A1146" s="22">
        <f>INT('Données ext.'!I1187)</f>
        <v>0</v>
      </c>
      <c r="B1146">
        <f>'Données ext.'!F1203</f>
        <v>0</v>
      </c>
    </row>
    <row r="1147" spans="1:2" hidden="1" x14ac:dyDescent="0.25">
      <c r="A1147" s="22">
        <f>INT('Données ext.'!I1188)</f>
        <v>0</v>
      </c>
      <c r="B1147">
        <f>'Données ext.'!F1204</f>
        <v>0</v>
      </c>
    </row>
    <row r="1148" spans="1:2" hidden="1" x14ac:dyDescent="0.25">
      <c r="A1148" s="22">
        <f>INT('Données ext.'!I1189)</f>
        <v>0</v>
      </c>
      <c r="B1148">
        <f>'Données ext.'!F1205</f>
        <v>0</v>
      </c>
    </row>
    <row r="1149" spans="1:2" hidden="1" x14ac:dyDescent="0.25">
      <c r="A1149" s="22">
        <f>INT('Données ext.'!I1190)</f>
        <v>0</v>
      </c>
      <c r="B1149">
        <f>'Données ext.'!F1206</f>
        <v>0</v>
      </c>
    </row>
    <row r="1150" spans="1:2" hidden="1" x14ac:dyDescent="0.25">
      <c r="A1150" s="22">
        <f>INT('Données ext.'!I1191)</f>
        <v>0</v>
      </c>
      <c r="B1150">
        <f>'Données ext.'!F1207</f>
        <v>0</v>
      </c>
    </row>
    <row r="1151" spans="1:2" hidden="1" x14ac:dyDescent="0.25">
      <c r="A1151" s="22">
        <f>INT('Données ext.'!I1192)</f>
        <v>0</v>
      </c>
      <c r="B1151">
        <f>'Données ext.'!F1208</f>
        <v>0</v>
      </c>
    </row>
    <row r="1152" spans="1:2" hidden="1" x14ac:dyDescent="0.25">
      <c r="A1152" s="22">
        <f>INT('Données ext.'!I1193)</f>
        <v>0</v>
      </c>
      <c r="B1152">
        <f>'Données ext.'!F1209</f>
        <v>0</v>
      </c>
    </row>
    <row r="1153" spans="1:2" hidden="1" x14ac:dyDescent="0.25">
      <c r="A1153" s="22">
        <f>INT('Données ext.'!I1194)</f>
        <v>0</v>
      </c>
      <c r="B1153">
        <f>'Données ext.'!F1210</f>
        <v>0</v>
      </c>
    </row>
    <row r="1154" spans="1:2" hidden="1" x14ac:dyDescent="0.25">
      <c r="A1154" s="22">
        <f>INT('Données ext.'!I1195)</f>
        <v>0</v>
      </c>
      <c r="B1154">
        <f>'Données ext.'!F1211</f>
        <v>0</v>
      </c>
    </row>
    <row r="1155" spans="1:2" hidden="1" x14ac:dyDescent="0.25">
      <c r="A1155" s="22">
        <f>INT('Données ext.'!I1196)</f>
        <v>0</v>
      </c>
      <c r="B1155">
        <f>'Données ext.'!F1212</f>
        <v>0</v>
      </c>
    </row>
    <row r="1156" spans="1:2" hidden="1" x14ac:dyDescent="0.25">
      <c r="A1156" s="22">
        <f>INT('Données ext.'!I1197)</f>
        <v>0</v>
      </c>
      <c r="B1156">
        <f>'Données ext.'!F1213</f>
        <v>0</v>
      </c>
    </row>
    <row r="1157" spans="1:2" hidden="1" x14ac:dyDescent="0.25">
      <c r="A1157" s="22">
        <f>INT('Données ext.'!I1198)</f>
        <v>0</v>
      </c>
      <c r="B1157">
        <f>'Données ext.'!F1214</f>
        <v>0</v>
      </c>
    </row>
    <row r="1158" spans="1:2" hidden="1" x14ac:dyDescent="0.25">
      <c r="A1158" s="22">
        <f>INT('Données ext.'!I1199)</f>
        <v>0</v>
      </c>
      <c r="B1158">
        <f>'Données ext.'!F1215</f>
        <v>0</v>
      </c>
    </row>
    <row r="1159" spans="1:2" hidden="1" x14ac:dyDescent="0.25">
      <c r="A1159" s="22">
        <f>INT('Données ext.'!I1200)</f>
        <v>0</v>
      </c>
      <c r="B1159">
        <f>'Données ext.'!F1216</f>
        <v>0</v>
      </c>
    </row>
    <row r="1160" spans="1:2" hidden="1" x14ac:dyDescent="0.25">
      <c r="A1160" s="22">
        <f>INT('Données ext.'!I1201)</f>
        <v>0</v>
      </c>
      <c r="B1160">
        <f>'Données ext.'!F1217</f>
        <v>0</v>
      </c>
    </row>
    <row r="1161" spans="1:2" hidden="1" x14ac:dyDescent="0.25">
      <c r="A1161" s="22">
        <f>INT('Données ext.'!I1202)</f>
        <v>0</v>
      </c>
      <c r="B1161">
        <f>'Données ext.'!F1218</f>
        <v>0</v>
      </c>
    </row>
    <row r="1162" spans="1:2" hidden="1" x14ac:dyDescent="0.25">
      <c r="A1162" s="22">
        <f>INT('Données ext.'!I1203)</f>
        <v>0</v>
      </c>
      <c r="B1162">
        <f>'Données ext.'!F1219</f>
        <v>0</v>
      </c>
    </row>
    <row r="1163" spans="1:2" hidden="1" x14ac:dyDescent="0.25">
      <c r="A1163" s="22">
        <f>INT('Données ext.'!I1204)</f>
        <v>0</v>
      </c>
      <c r="B1163">
        <f>'Données ext.'!F1220</f>
        <v>0</v>
      </c>
    </row>
    <row r="1164" spans="1:2" hidden="1" x14ac:dyDescent="0.25">
      <c r="A1164" s="22">
        <f>INT('Données ext.'!I1205)</f>
        <v>0</v>
      </c>
      <c r="B1164">
        <f>'Données ext.'!F1221</f>
        <v>0</v>
      </c>
    </row>
    <row r="1165" spans="1:2" hidden="1" x14ac:dyDescent="0.25">
      <c r="A1165" s="22">
        <f>INT('Données ext.'!I1206)</f>
        <v>0</v>
      </c>
      <c r="B1165">
        <f>'Données ext.'!F1222</f>
        <v>0</v>
      </c>
    </row>
    <row r="1166" spans="1:2" hidden="1" x14ac:dyDescent="0.25">
      <c r="A1166" s="22">
        <f>INT('Données ext.'!I1207)</f>
        <v>0</v>
      </c>
      <c r="B1166">
        <f>'Données ext.'!F1223</f>
        <v>0</v>
      </c>
    </row>
    <row r="1167" spans="1:2" hidden="1" x14ac:dyDescent="0.25">
      <c r="A1167" s="22">
        <f>INT('Données ext.'!I1208)</f>
        <v>0</v>
      </c>
      <c r="B1167">
        <f>'Données ext.'!F1224</f>
        <v>0</v>
      </c>
    </row>
    <row r="1168" spans="1:2" hidden="1" x14ac:dyDescent="0.25">
      <c r="A1168" s="22">
        <f>INT('Données ext.'!I1209)</f>
        <v>0</v>
      </c>
      <c r="B1168">
        <f>'Données ext.'!F1225</f>
        <v>0</v>
      </c>
    </row>
    <row r="1169" spans="1:2" hidden="1" x14ac:dyDescent="0.25">
      <c r="A1169" s="22">
        <f>INT('Données ext.'!I1210)</f>
        <v>0</v>
      </c>
      <c r="B1169">
        <f>'Données ext.'!F1226</f>
        <v>0</v>
      </c>
    </row>
    <row r="1170" spans="1:2" hidden="1" x14ac:dyDescent="0.25">
      <c r="A1170" s="22">
        <f>INT('Données ext.'!I1211)</f>
        <v>0</v>
      </c>
      <c r="B1170">
        <f>'Données ext.'!F1227</f>
        <v>0</v>
      </c>
    </row>
    <row r="1171" spans="1:2" hidden="1" x14ac:dyDescent="0.25">
      <c r="A1171" s="22">
        <f>INT('Données ext.'!I1212)</f>
        <v>0</v>
      </c>
      <c r="B1171">
        <f>'Données ext.'!F1228</f>
        <v>0</v>
      </c>
    </row>
    <row r="1172" spans="1:2" hidden="1" x14ac:dyDescent="0.25">
      <c r="A1172" s="22">
        <f>INT('Données ext.'!I1213)</f>
        <v>0</v>
      </c>
      <c r="B1172">
        <f>'Données ext.'!F1229</f>
        <v>0</v>
      </c>
    </row>
    <row r="1173" spans="1:2" hidden="1" x14ac:dyDescent="0.25">
      <c r="A1173" s="22">
        <f>INT('Données ext.'!I1214)</f>
        <v>0</v>
      </c>
      <c r="B1173">
        <f>'Données ext.'!F1230</f>
        <v>0</v>
      </c>
    </row>
    <row r="1174" spans="1:2" hidden="1" x14ac:dyDescent="0.25">
      <c r="A1174" s="22">
        <f>INT('Données ext.'!I1215)</f>
        <v>0</v>
      </c>
      <c r="B1174">
        <f>'Données ext.'!F1231</f>
        <v>0</v>
      </c>
    </row>
    <row r="1175" spans="1:2" hidden="1" x14ac:dyDescent="0.25">
      <c r="A1175" s="22">
        <f>INT('Données ext.'!I1216)</f>
        <v>0</v>
      </c>
      <c r="B1175">
        <f>'Données ext.'!F1232</f>
        <v>0</v>
      </c>
    </row>
    <row r="1176" spans="1:2" hidden="1" x14ac:dyDescent="0.25">
      <c r="A1176" s="22">
        <f>INT('Données ext.'!I1217)</f>
        <v>0</v>
      </c>
      <c r="B1176">
        <f>'Données ext.'!F1233</f>
        <v>0</v>
      </c>
    </row>
    <row r="1177" spans="1:2" hidden="1" x14ac:dyDescent="0.25">
      <c r="A1177" s="22">
        <f>INT('Données ext.'!I1218)</f>
        <v>0</v>
      </c>
      <c r="B1177">
        <f>'Données ext.'!F1234</f>
        <v>0</v>
      </c>
    </row>
    <row r="1178" spans="1:2" hidden="1" x14ac:dyDescent="0.25">
      <c r="A1178" s="22">
        <f>INT('Données ext.'!I1219)</f>
        <v>0</v>
      </c>
      <c r="B1178">
        <f>'Données ext.'!F1235</f>
        <v>0</v>
      </c>
    </row>
    <row r="1179" spans="1:2" hidden="1" x14ac:dyDescent="0.25">
      <c r="A1179" s="22">
        <f>INT('Données ext.'!I1220)</f>
        <v>0</v>
      </c>
      <c r="B1179">
        <f>'Données ext.'!F1236</f>
        <v>0</v>
      </c>
    </row>
    <row r="1180" spans="1:2" hidden="1" x14ac:dyDescent="0.25">
      <c r="A1180" s="22">
        <f>INT('Données ext.'!I1221)</f>
        <v>0</v>
      </c>
      <c r="B1180">
        <f>'Données ext.'!F1237</f>
        <v>0</v>
      </c>
    </row>
    <row r="1181" spans="1:2" hidden="1" x14ac:dyDescent="0.25">
      <c r="A1181" s="22">
        <f>INT('Données ext.'!I1222)</f>
        <v>0</v>
      </c>
      <c r="B1181">
        <f>'Données ext.'!F1238</f>
        <v>0</v>
      </c>
    </row>
    <row r="1182" spans="1:2" hidden="1" x14ac:dyDescent="0.25">
      <c r="A1182" s="22">
        <f>INT('Données ext.'!I1223)</f>
        <v>0</v>
      </c>
      <c r="B1182">
        <f>'Données ext.'!F1239</f>
        <v>0</v>
      </c>
    </row>
    <row r="1183" spans="1:2" hidden="1" x14ac:dyDescent="0.25">
      <c r="A1183" s="22">
        <f>INT('Données ext.'!I1224)</f>
        <v>0</v>
      </c>
      <c r="B1183">
        <f>'Données ext.'!F1240</f>
        <v>0</v>
      </c>
    </row>
    <row r="1184" spans="1:2" hidden="1" x14ac:dyDescent="0.25">
      <c r="A1184" s="22">
        <f>INT('Données ext.'!I1225)</f>
        <v>0</v>
      </c>
      <c r="B1184">
        <f>'Données ext.'!F1241</f>
        <v>0</v>
      </c>
    </row>
    <row r="1185" spans="1:2" hidden="1" x14ac:dyDescent="0.25">
      <c r="A1185" s="22">
        <f>INT('Données ext.'!I1226)</f>
        <v>0</v>
      </c>
      <c r="B1185">
        <f>'Données ext.'!F1242</f>
        <v>0</v>
      </c>
    </row>
    <row r="1186" spans="1:2" hidden="1" x14ac:dyDescent="0.25">
      <c r="A1186" s="22">
        <f>INT('Données ext.'!I1227)</f>
        <v>0</v>
      </c>
      <c r="B1186">
        <f>'Données ext.'!F1243</f>
        <v>0</v>
      </c>
    </row>
    <row r="1187" spans="1:2" hidden="1" x14ac:dyDescent="0.25">
      <c r="A1187" s="22">
        <f>INT('Données ext.'!I1228)</f>
        <v>0</v>
      </c>
      <c r="B1187">
        <f>'Données ext.'!F1244</f>
        <v>0</v>
      </c>
    </row>
    <row r="1188" spans="1:2" hidden="1" x14ac:dyDescent="0.25">
      <c r="A1188" s="22">
        <f>INT('Données ext.'!I1229)</f>
        <v>0</v>
      </c>
      <c r="B1188">
        <f>'Données ext.'!F1245</f>
        <v>0</v>
      </c>
    </row>
    <row r="1189" spans="1:2" hidden="1" x14ac:dyDescent="0.25">
      <c r="A1189" s="22">
        <f>INT('Données ext.'!I1230)</f>
        <v>0</v>
      </c>
      <c r="B1189">
        <f>'Données ext.'!F1246</f>
        <v>0</v>
      </c>
    </row>
    <row r="1190" spans="1:2" hidden="1" x14ac:dyDescent="0.25">
      <c r="A1190" s="22">
        <f>INT('Données ext.'!I1231)</f>
        <v>0</v>
      </c>
      <c r="B1190">
        <f>'Données ext.'!F1247</f>
        <v>0</v>
      </c>
    </row>
    <row r="1191" spans="1:2" hidden="1" x14ac:dyDescent="0.25">
      <c r="A1191" s="22">
        <f>INT('Données ext.'!I1232)</f>
        <v>0</v>
      </c>
      <c r="B1191">
        <f>'Données ext.'!F1248</f>
        <v>0</v>
      </c>
    </row>
    <row r="1192" spans="1:2" hidden="1" x14ac:dyDescent="0.25">
      <c r="A1192" s="22">
        <f>INT('Données ext.'!I1233)</f>
        <v>0</v>
      </c>
      <c r="B1192">
        <f>'Données ext.'!F1249</f>
        <v>0</v>
      </c>
    </row>
    <row r="1193" spans="1:2" hidden="1" x14ac:dyDescent="0.25">
      <c r="A1193" s="22">
        <f>INT('Données ext.'!I1234)</f>
        <v>0</v>
      </c>
      <c r="B1193">
        <f>'Données ext.'!F1250</f>
        <v>0</v>
      </c>
    </row>
    <row r="1194" spans="1:2" hidden="1" x14ac:dyDescent="0.25">
      <c r="A1194" s="22">
        <f>INT('Données ext.'!I1235)</f>
        <v>0</v>
      </c>
      <c r="B1194">
        <f>'Données ext.'!F1251</f>
        <v>0</v>
      </c>
    </row>
    <row r="1195" spans="1:2" hidden="1" x14ac:dyDescent="0.25">
      <c r="A1195" s="22">
        <f>INT('Données ext.'!I1236)</f>
        <v>0</v>
      </c>
      <c r="B1195">
        <f>'Données ext.'!F1252</f>
        <v>0</v>
      </c>
    </row>
    <row r="1196" spans="1:2" hidden="1" x14ac:dyDescent="0.25">
      <c r="A1196" s="22">
        <f>INT('Données ext.'!I1237)</f>
        <v>0</v>
      </c>
      <c r="B1196">
        <f>'Données ext.'!F1253</f>
        <v>0</v>
      </c>
    </row>
    <row r="1197" spans="1:2" hidden="1" x14ac:dyDescent="0.25">
      <c r="A1197" s="22">
        <f>INT('Données ext.'!I1238)</f>
        <v>0</v>
      </c>
      <c r="B1197">
        <f>'Données ext.'!F1254</f>
        <v>0</v>
      </c>
    </row>
    <row r="1198" spans="1:2" hidden="1" x14ac:dyDescent="0.25">
      <c r="A1198" s="22">
        <f>INT('Données ext.'!I1239)</f>
        <v>0</v>
      </c>
      <c r="B1198">
        <f>'Données ext.'!F1255</f>
        <v>0</v>
      </c>
    </row>
    <row r="1199" spans="1:2" hidden="1" x14ac:dyDescent="0.25">
      <c r="A1199" s="22">
        <f>INT('Données ext.'!I1240)</f>
        <v>0</v>
      </c>
      <c r="B1199">
        <f>'Données ext.'!F1256</f>
        <v>0</v>
      </c>
    </row>
    <row r="1200" spans="1:2" hidden="1" x14ac:dyDescent="0.25">
      <c r="A1200" s="22">
        <f>INT('Données ext.'!I1241)</f>
        <v>0</v>
      </c>
      <c r="B1200">
        <f>'Données ext.'!F1257</f>
        <v>0</v>
      </c>
    </row>
    <row r="1201" spans="1:2" hidden="1" x14ac:dyDescent="0.25">
      <c r="A1201" s="22">
        <f>INT('Données ext.'!I1242)</f>
        <v>0</v>
      </c>
      <c r="B1201">
        <f>'Données ext.'!F1258</f>
        <v>0</v>
      </c>
    </row>
    <row r="1202" spans="1:2" hidden="1" x14ac:dyDescent="0.25">
      <c r="A1202" s="22">
        <f>INT('Données ext.'!I1243)</f>
        <v>0</v>
      </c>
      <c r="B1202">
        <f>'Données ext.'!F1259</f>
        <v>0</v>
      </c>
    </row>
    <row r="1203" spans="1:2" hidden="1" x14ac:dyDescent="0.25">
      <c r="A1203" s="22">
        <f>INT('Données ext.'!I1244)</f>
        <v>0</v>
      </c>
      <c r="B1203">
        <f>'Données ext.'!F1260</f>
        <v>0</v>
      </c>
    </row>
    <row r="1204" spans="1:2" hidden="1" x14ac:dyDescent="0.25">
      <c r="A1204" s="22">
        <f>INT('Données ext.'!I1245)</f>
        <v>0</v>
      </c>
      <c r="B1204">
        <f>'Données ext.'!F1261</f>
        <v>0</v>
      </c>
    </row>
    <row r="1205" spans="1:2" hidden="1" x14ac:dyDescent="0.25">
      <c r="A1205" s="22">
        <f>INT('Données ext.'!I1246)</f>
        <v>0</v>
      </c>
      <c r="B1205">
        <f>'Données ext.'!F1262</f>
        <v>0</v>
      </c>
    </row>
    <row r="1206" spans="1:2" hidden="1" x14ac:dyDescent="0.25">
      <c r="A1206" s="22">
        <f>INT('Données ext.'!I1247)</f>
        <v>0</v>
      </c>
      <c r="B1206">
        <f>'Données ext.'!F1263</f>
        <v>0</v>
      </c>
    </row>
    <row r="1207" spans="1:2" hidden="1" x14ac:dyDescent="0.25">
      <c r="A1207" s="22">
        <f>INT('Données ext.'!I1248)</f>
        <v>0</v>
      </c>
      <c r="B1207">
        <f>'Données ext.'!F1264</f>
        <v>0</v>
      </c>
    </row>
    <row r="1208" spans="1:2" hidden="1" x14ac:dyDescent="0.25">
      <c r="A1208" s="22">
        <f>INT('Données ext.'!I1249)</f>
        <v>0</v>
      </c>
      <c r="B1208">
        <f>'Données ext.'!F1265</f>
        <v>0</v>
      </c>
    </row>
    <row r="1209" spans="1:2" hidden="1" x14ac:dyDescent="0.25">
      <c r="A1209" s="22">
        <f>INT('Données ext.'!I1250)</f>
        <v>0</v>
      </c>
      <c r="B1209">
        <f>'Données ext.'!F1266</f>
        <v>0</v>
      </c>
    </row>
    <row r="1210" spans="1:2" hidden="1" x14ac:dyDescent="0.25">
      <c r="A1210" s="22">
        <f>INT('Données ext.'!I1251)</f>
        <v>0</v>
      </c>
      <c r="B1210">
        <f>'Données ext.'!F1267</f>
        <v>0</v>
      </c>
    </row>
    <row r="1211" spans="1:2" hidden="1" x14ac:dyDescent="0.25">
      <c r="A1211" s="22">
        <f>INT('Données ext.'!I1252)</f>
        <v>0</v>
      </c>
      <c r="B1211">
        <f>'Données ext.'!F1268</f>
        <v>0</v>
      </c>
    </row>
    <row r="1212" spans="1:2" hidden="1" x14ac:dyDescent="0.25">
      <c r="A1212" s="22">
        <f>INT('Données ext.'!I1253)</f>
        <v>0</v>
      </c>
      <c r="B1212">
        <f>'Données ext.'!F1269</f>
        <v>0</v>
      </c>
    </row>
    <row r="1213" spans="1:2" hidden="1" x14ac:dyDescent="0.25">
      <c r="A1213" s="22">
        <f>INT('Données ext.'!I1254)</f>
        <v>0</v>
      </c>
      <c r="B1213">
        <f>'Données ext.'!F1270</f>
        <v>0</v>
      </c>
    </row>
    <row r="1214" spans="1:2" hidden="1" x14ac:dyDescent="0.25">
      <c r="A1214" s="22">
        <f>INT('Données ext.'!I1255)</f>
        <v>0</v>
      </c>
      <c r="B1214">
        <f>'Données ext.'!F1271</f>
        <v>0</v>
      </c>
    </row>
    <row r="1215" spans="1:2" hidden="1" x14ac:dyDescent="0.25">
      <c r="A1215" s="22">
        <f>INT('Données ext.'!I1256)</f>
        <v>0</v>
      </c>
      <c r="B1215">
        <f>'Données ext.'!F1272</f>
        <v>0</v>
      </c>
    </row>
    <row r="1216" spans="1:2" hidden="1" x14ac:dyDescent="0.25">
      <c r="A1216" s="22">
        <f>INT('Données ext.'!I1257)</f>
        <v>0</v>
      </c>
      <c r="B1216">
        <f>'Données ext.'!F1273</f>
        <v>0</v>
      </c>
    </row>
    <row r="1217" spans="1:2" hidden="1" x14ac:dyDescent="0.25">
      <c r="A1217" s="22">
        <f>INT('Données ext.'!I1258)</f>
        <v>0</v>
      </c>
      <c r="B1217">
        <f>'Données ext.'!F1274</f>
        <v>0</v>
      </c>
    </row>
    <row r="1218" spans="1:2" hidden="1" x14ac:dyDescent="0.25">
      <c r="A1218" s="22">
        <f>INT('Données ext.'!I1259)</f>
        <v>0</v>
      </c>
      <c r="B1218">
        <f>'Données ext.'!F1275</f>
        <v>0</v>
      </c>
    </row>
    <row r="1219" spans="1:2" hidden="1" x14ac:dyDescent="0.25">
      <c r="A1219" s="22">
        <f>INT('Données ext.'!I1260)</f>
        <v>0</v>
      </c>
      <c r="B1219">
        <f>'Données ext.'!F1276</f>
        <v>0</v>
      </c>
    </row>
    <row r="1220" spans="1:2" hidden="1" x14ac:dyDescent="0.25">
      <c r="A1220" s="22">
        <f>INT('Données ext.'!I1261)</f>
        <v>0</v>
      </c>
      <c r="B1220">
        <f>'Données ext.'!F1277</f>
        <v>0</v>
      </c>
    </row>
    <row r="1221" spans="1:2" hidden="1" x14ac:dyDescent="0.25">
      <c r="A1221" s="22">
        <f>INT('Données ext.'!I1262)</f>
        <v>0</v>
      </c>
      <c r="B1221">
        <f>'Données ext.'!F1278</f>
        <v>0</v>
      </c>
    </row>
    <row r="1222" spans="1:2" hidden="1" x14ac:dyDescent="0.25">
      <c r="A1222" s="22">
        <f>INT('Données ext.'!I1263)</f>
        <v>0</v>
      </c>
      <c r="B1222">
        <f>'Données ext.'!F1279</f>
        <v>0</v>
      </c>
    </row>
    <row r="1223" spans="1:2" hidden="1" x14ac:dyDescent="0.25">
      <c r="A1223" s="22">
        <f>INT('Données ext.'!I1264)</f>
        <v>0</v>
      </c>
      <c r="B1223">
        <f>'Données ext.'!F1280</f>
        <v>0</v>
      </c>
    </row>
    <row r="1224" spans="1:2" hidden="1" x14ac:dyDescent="0.25">
      <c r="A1224" s="22">
        <f>INT('Données ext.'!I1265)</f>
        <v>0</v>
      </c>
      <c r="B1224">
        <f>'Données ext.'!F1281</f>
        <v>0</v>
      </c>
    </row>
    <row r="1225" spans="1:2" hidden="1" x14ac:dyDescent="0.25">
      <c r="A1225" s="22">
        <f>INT('Données ext.'!I1266)</f>
        <v>0</v>
      </c>
      <c r="B1225">
        <f>'Données ext.'!F1282</f>
        <v>0</v>
      </c>
    </row>
    <row r="1226" spans="1:2" hidden="1" x14ac:dyDescent="0.25">
      <c r="A1226" s="22">
        <f>INT('Données ext.'!I1267)</f>
        <v>0</v>
      </c>
      <c r="B1226">
        <f>'Données ext.'!F1283</f>
        <v>0</v>
      </c>
    </row>
    <row r="1227" spans="1:2" hidden="1" x14ac:dyDescent="0.25">
      <c r="A1227" s="22">
        <f>INT('Données ext.'!I1268)</f>
        <v>0</v>
      </c>
      <c r="B1227">
        <f>'Données ext.'!F1284</f>
        <v>0</v>
      </c>
    </row>
    <row r="1228" spans="1:2" hidden="1" x14ac:dyDescent="0.25">
      <c r="A1228" s="22">
        <f>INT('Données ext.'!I1269)</f>
        <v>0</v>
      </c>
      <c r="B1228">
        <f>'Données ext.'!F1285</f>
        <v>0</v>
      </c>
    </row>
    <row r="1229" spans="1:2" hidden="1" x14ac:dyDescent="0.25">
      <c r="A1229" s="22">
        <f>INT('Données ext.'!I1270)</f>
        <v>0</v>
      </c>
      <c r="B1229">
        <f>'Données ext.'!F1286</f>
        <v>0</v>
      </c>
    </row>
    <row r="1230" spans="1:2" hidden="1" x14ac:dyDescent="0.25">
      <c r="A1230" s="22">
        <f>INT('Données ext.'!I1271)</f>
        <v>0</v>
      </c>
      <c r="B1230">
        <f>'Données ext.'!F1287</f>
        <v>0</v>
      </c>
    </row>
    <row r="1231" spans="1:2" hidden="1" x14ac:dyDescent="0.25">
      <c r="A1231" s="22">
        <f>INT('Données ext.'!I1272)</f>
        <v>0</v>
      </c>
      <c r="B1231">
        <f>'Données ext.'!F1288</f>
        <v>0</v>
      </c>
    </row>
    <row r="1232" spans="1:2" hidden="1" x14ac:dyDescent="0.25">
      <c r="A1232" s="22">
        <f>INT('Données ext.'!I1273)</f>
        <v>0</v>
      </c>
      <c r="B1232">
        <f>'Données ext.'!F1289</f>
        <v>0</v>
      </c>
    </row>
    <row r="1233" spans="1:2" hidden="1" x14ac:dyDescent="0.25">
      <c r="A1233" s="22">
        <f>INT('Données ext.'!I1274)</f>
        <v>0</v>
      </c>
      <c r="B1233">
        <f>'Données ext.'!F1290</f>
        <v>0</v>
      </c>
    </row>
    <row r="1234" spans="1:2" hidden="1" x14ac:dyDescent="0.25">
      <c r="A1234" s="22">
        <f>INT('Données ext.'!I1275)</f>
        <v>0</v>
      </c>
      <c r="B1234">
        <f>'Données ext.'!F1291</f>
        <v>0</v>
      </c>
    </row>
    <row r="1235" spans="1:2" hidden="1" x14ac:dyDescent="0.25">
      <c r="A1235" s="22">
        <f>INT('Données ext.'!I1276)</f>
        <v>0</v>
      </c>
      <c r="B1235">
        <f>'Données ext.'!F1292</f>
        <v>0</v>
      </c>
    </row>
    <row r="1236" spans="1:2" hidden="1" x14ac:dyDescent="0.25">
      <c r="A1236" s="22">
        <f>INT('Données ext.'!I1277)</f>
        <v>0</v>
      </c>
      <c r="B1236">
        <f>'Données ext.'!F1293</f>
        <v>0</v>
      </c>
    </row>
    <row r="1237" spans="1:2" hidden="1" x14ac:dyDescent="0.25">
      <c r="A1237" s="22">
        <f>INT('Données ext.'!I1278)</f>
        <v>0</v>
      </c>
      <c r="B1237">
        <f>'Données ext.'!F1294</f>
        <v>0</v>
      </c>
    </row>
    <row r="1238" spans="1:2" hidden="1" x14ac:dyDescent="0.25">
      <c r="A1238" s="22">
        <f>INT('Données ext.'!I1279)</f>
        <v>0</v>
      </c>
      <c r="B1238">
        <f>'Données ext.'!F1295</f>
        <v>0</v>
      </c>
    </row>
    <row r="1239" spans="1:2" hidden="1" x14ac:dyDescent="0.25">
      <c r="A1239" s="22">
        <f>INT('Données ext.'!I1280)</f>
        <v>0</v>
      </c>
      <c r="B1239">
        <f>'Données ext.'!F1296</f>
        <v>0</v>
      </c>
    </row>
    <row r="1240" spans="1:2" hidden="1" x14ac:dyDescent="0.25">
      <c r="A1240" s="22">
        <f>INT('Données ext.'!I1281)</f>
        <v>0</v>
      </c>
      <c r="B1240">
        <f>'Données ext.'!F1297</f>
        <v>0</v>
      </c>
    </row>
    <row r="1241" spans="1:2" hidden="1" x14ac:dyDescent="0.25">
      <c r="A1241" s="22">
        <f>INT('Données ext.'!I1282)</f>
        <v>0</v>
      </c>
      <c r="B1241">
        <f>'Données ext.'!F1298</f>
        <v>0</v>
      </c>
    </row>
    <row r="1242" spans="1:2" hidden="1" x14ac:dyDescent="0.25">
      <c r="A1242" s="22">
        <f>INT('Données ext.'!I1283)</f>
        <v>0</v>
      </c>
      <c r="B1242">
        <f>'Données ext.'!F1299</f>
        <v>0</v>
      </c>
    </row>
    <row r="1243" spans="1:2" hidden="1" x14ac:dyDescent="0.25">
      <c r="A1243" s="22">
        <f>INT('Données ext.'!I1284)</f>
        <v>0</v>
      </c>
      <c r="B1243">
        <f>'Données ext.'!F1300</f>
        <v>0</v>
      </c>
    </row>
    <row r="1244" spans="1:2" hidden="1" x14ac:dyDescent="0.25">
      <c r="A1244" s="22">
        <f>INT('Données ext.'!I1285)</f>
        <v>0</v>
      </c>
      <c r="B1244">
        <f>'Données ext.'!F1301</f>
        <v>0</v>
      </c>
    </row>
    <row r="1245" spans="1:2" hidden="1" x14ac:dyDescent="0.25">
      <c r="A1245" s="22">
        <f>INT('Données ext.'!I1286)</f>
        <v>0</v>
      </c>
      <c r="B1245">
        <f>'Données ext.'!F1302</f>
        <v>0</v>
      </c>
    </row>
    <row r="1246" spans="1:2" hidden="1" x14ac:dyDescent="0.25">
      <c r="A1246" s="22">
        <f>INT('Données ext.'!I1287)</f>
        <v>0</v>
      </c>
      <c r="B1246">
        <f>'Données ext.'!F1303</f>
        <v>0</v>
      </c>
    </row>
    <row r="1247" spans="1:2" hidden="1" x14ac:dyDescent="0.25">
      <c r="A1247" s="22">
        <f>INT('Données ext.'!I1288)</f>
        <v>0</v>
      </c>
      <c r="B1247">
        <f>'Données ext.'!F1304</f>
        <v>0</v>
      </c>
    </row>
    <row r="1248" spans="1:2" hidden="1" x14ac:dyDescent="0.25">
      <c r="A1248" s="22">
        <f>INT('Données ext.'!I1289)</f>
        <v>0</v>
      </c>
      <c r="B1248">
        <f>'Données ext.'!F1305</f>
        <v>0</v>
      </c>
    </row>
    <row r="1249" spans="1:2" hidden="1" x14ac:dyDescent="0.25">
      <c r="A1249" s="22">
        <f>INT('Données ext.'!I1290)</f>
        <v>0</v>
      </c>
      <c r="B1249">
        <f>'Données ext.'!F1306</f>
        <v>0</v>
      </c>
    </row>
    <row r="1250" spans="1:2" hidden="1" x14ac:dyDescent="0.25">
      <c r="A1250" s="22">
        <f>INT('Données ext.'!I1291)</f>
        <v>0</v>
      </c>
      <c r="B1250">
        <f>'Données ext.'!F1307</f>
        <v>0</v>
      </c>
    </row>
    <row r="1251" spans="1:2" hidden="1" x14ac:dyDescent="0.25">
      <c r="A1251" s="22">
        <f>INT('Données ext.'!I1292)</f>
        <v>0</v>
      </c>
      <c r="B1251">
        <f>'Données ext.'!F1308</f>
        <v>0</v>
      </c>
    </row>
    <row r="1252" spans="1:2" hidden="1" x14ac:dyDescent="0.25">
      <c r="A1252" s="22">
        <f>INT('Données ext.'!I1293)</f>
        <v>0</v>
      </c>
      <c r="B1252">
        <f>'Données ext.'!F1309</f>
        <v>0</v>
      </c>
    </row>
    <row r="1253" spans="1:2" hidden="1" x14ac:dyDescent="0.25">
      <c r="A1253" s="22">
        <f>INT('Données ext.'!I1294)</f>
        <v>0</v>
      </c>
      <c r="B1253">
        <f>'Données ext.'!F1310</f>
        <v>0</v>
      </c>
    </row>
    <row r="1254" spans="1:2" hidden="1" x14ac:dyDescent="0.25">
      <c r="A1254" s="22">
        <f>INT('Données ext.'!I1295)</f>
        <v>0</v>
      </c>
      <c r="B1254">
        <f>'Données ext.'!F1311</f>
        <v>0</v>
      </c>
    </row>
    <row r="1255" spans="1:2" hidden="1" x14ac:dyDescent="0.25">
      <c r="A1255" s="22">
        <f>INT('Données ext.'!I1296)</f>
        <v>0</v>
      </c>
      <c r="B1255">
        <f>'Données ext.'!F1312</f>
        <v>0</v>
      </c>
    </row>
    <row r="1256" spans="1:2" hidden="1" x14ac:dyDescent="0.25">
      <c r="A1256" s="22">
        <f>INT('Données ext.'!I1297)</f>
        <v>0</v>
      </c>
      <c r="B1256">
        <f>'Données ext.'!F1313</f>
        <v>0</v>
      </c>
    </row>
    <row r="1257" spans="1:2" hidden="1" x14ac:dyDescent="0.25">
      <c r="A1257" s="22">
        <f>INT('Données ext.'!I1298)</f>
        <v>0</v>
      </c>
      <c r="B1257">
        <f>'Données ext.'!F1314</f>
        <v>0</v>
      </c>
    </row>
    <row r="1258" spans="1:2" hidden="1" x14ac:dyDescent="0.25">
      <c r="A1258" s="22">
        <f>INT('Données ext.'!I1299)</f>
        <v>0</v>
      </c>
      <c r="B1258">
        <f>'Données ext.'!F1315</f>
        <v>0</v>
      </c>
    </row>
    <row r="1259" spans="1:2" hidden="1" x14ac:dyDescent="0.25">
      <c r="A1259" s="22">
        <f>INT('Données ext.'!I1300)</f>
        <v>0</v>
      </c>
      <c r="B1259">
        <f>'Données ext.'!F1316</f>
        <v>0</v>
      </c>
    </row>
    <row r="1260" spans="1:2" hidden="1" x14ac:dyDescent="0.25">
      <c r="A1260" s="22">
        <f>INT('Données ext.'!I1301)</f>
        <v>0</v>
      </c>
      <c r="B1260">
        <f>'Données ext.'!F1317</f>
        <v>0</v>
      </c>
    </row>
    <row r="1261" spans="1:2" hidden="1" x14ac:dyDescent="0.25">
      <c r="A1261" s="22">
        <f>INT('Données ext.'!I1302)</f>
        <v>0</v>
      </c>
      <c r="B1261">
        <f>'Données ext.'!F1318</f>
        <v>0</v>
      </c>
    </row>
    <row r="1262" spans="1:2" hidden="1" x14ac:dyDescent="0.25">
      <c r="A1262" s="22">
        <f>INT('Données ext.'!I1303)</f>
        <v>0</v>
      </c>
      <c r="B1262">
        <f>'Données ext.'!F1319</f>
        <v>0</v>
      </c>
    </row>
    <row r="1263" spans="1:2" hidden="1" x14ac:dyDescent="0.25">
      <c r="A1263" s="22">
        <f>INT('Données ext.'!I1304)</f>
        <v>0</v>
      </c>
      <c r="B1263">
        <f>'Données ext.'!F1320</f>
        <v>0</v>
      </c>
    </row>
    <row r="1264" spans="1:2" hidden="1" x14ac:dyDescent="0.25">
      <c r="A1264" s="22">
        <f>INT('Données ext.'!I1305)</f>
        <v>0</v>
      </c>
      <c r="B1264">
        <f>'Données ext.'!F1321</f>
        <v>0</v>
      </c>
    </row>
    <row r="1265" spans="1:2" hidden="1" x14ac:dyDescent="0.25">
      <c r="A1265" s="22">
        <f>INT('Données ext.'!I1306)</f>
        <v>0</v>
      </c>
      <c r="B1265">
        <f>'Données ext.'!F1322</f>
        <v>0</v>
      </c>
    </row>
    <row r="1266" spans="1:2" hidden="1" x14ac:dyDescent="0.25">
      <c r="A1266" s="22">
        <f>INT('Données ext.'!I1307)</f>
        <v>0</v>
      </c>
      <c r="B1266">
        <f>'Données ext.'!F1323</f>
        <v>0</v>
      </c>
    </row>
    <row r="1267" spans="1:2" hidden="1" x14ac:dyDescent="0.25">
      <c r="A1267" s="22">
        <f>INT('Données ext.'!I1308)</f>
        <v>0</v>
      </c>
      <c r="B1267">
        <f>'Données ext.'!F1324</f>
        <v>0</v>
      </c>
    </row>
    <row r="1268" spans="1:2" hidden="1" x14ac:dyDescent="0.25">
      <c r="A1268" s="22">
        <f>INT('Données ext.'!I1309)</f>
        <v>0</v>
      </c>
      <c r="B1268">
        <f>'Données ext.'!F1325</f>
        <v>0</v>
      </c>
    </row>
    <row r="1269" spans="1:2" hidden="1" x14ac:dyDescent="0.25">
      <c r="A1269" s="22">
        <f>INT('Données ext.'!I1310)</f>
        <v>0</v>
      </c>
      <c r="B1269">
        <f>'Données ext.'!F1326</f>
        <v>0</v>
      </c>
    </row>
    <row r="1270" spans="1:2" hidden="1" x14ac:dyDescent="0.25">
      <c r="A1270" s="22">
        <f>INT('Données ext.'!I1311)</f>
        <v>0</v>
      </c>
      <c r="B1270">
        <f>'Données ext.'!F1327</f>
        <v>0</v>
      </c>
    </row>
    <row r="1271" spans="1:2" hidden="1" x14ac:dyDescent="0.25">
      <c r="A1271" s="22">
        <f>INT('Données ext.'!I1312)</f>
        <v>0</v>
      </c>
      <c r="B1271">
        <f>'Données ext.'!F1328</f>
        <v>0</v>
      </c>
    </row>
    <row r="1272" spans="1:2" hidden="1" x14ac:dyDescent="0.25">
      <c r="A1272" s="22">
        <f>INT('Données ext.'!I1313)</f>
        <v>0</v>
      </c>
      <c r="B1272">
        <f>'Données ext.'!F1329</f>
        <v>0</v>
      </c>
    </row>
    <row r="1273" spans="1:2" hidden="1" x14ac:dyDescent="0.25">
      <c r="A1273" s="22">
        <f>INT('Données ext.'!I1314)</f>
        <v>0</v>
      </c>
      <c r="B1273">
        <f>'Données ext.'!F1330</f>
        <v>0</v>
      </c>
    </row>
    <row r="1274" spans="1:2" hidden="1" x14ac:dyDescent="0.25">
      <c r="A1274" s="22">
        <f>INT('Données ext.'!I1315)</f>
        <v>0</v>
      </c>
      <c r="B1274">
        <f>'Données ext.'!F1331</f>
        <v>0</v>
      </c>
    </row>
    <row r="1275" spans="1:2" hidden="1" x14ac:dyDescent="0.25">
      <c r="A1275" s="22">
        <f>INT('Données ext.'!I1316)</f>
        <v>0</v>
      </c>
      <c r="B1275">
        <f>'Données ext.'!F1332</f>
        <v>0</v>
      </c>
    </row>
    <row r="1276" spans="1:2" hidden="1" x14ac:dyDescent="0.25">
      <c r="A1276" s="22">
        <f>INT('Données ext.'!I1317)</f>
        <v>0</v>
      </c>
      <c r="B1276">
        <f>'Données ext.'!F1333</f>
        <v>0</v>
      </c>
    </row>
    <row r="1277" spans="1:2" hidden="1" x14ac:dyDescent="0.25">
      <c r="A1277" s="22">
        <f>INT('Données ext.'!I1318)</f>
        <v>0</v>
      </c>
      <c r="B1277">
        <f>'Données ext.'!F1334</f>
        <v>0</v>
      </c>
    </row>
    <row r="1278" spans="1:2" hidden="1" x14ac:dyDescent="0.25">
      <c r="A1278" s="22">
        <f>INT('Données ext.'!I1319)</f>
        <v>0</v>
      </c>
      <c r="B1278">
        <f>'Données ext.'!F1335</f>
        <v>0</v>
      </c>
    </row>
    <row r="1279" spans="1:2" hidden="1" x14ac:dyDescent="0.25">
      <c r="A1279" s="22">
        <f>INT('Données ext.'!I1320)</f>
        <v>0</v>
      </c>
      <c r="B1279">
        <f>'Données ext.'!F1336</f>
        <v>0</v>
      </c>
    </row>
    <row r="1280" spans="1:2" hidden="1" x14ac:dyDescent="0.25">
      <c r="A1280" s="22">
        <f>INT('Données ext.'!I1321)</f>
        <v>0</v>
      </c>
      <c r="B1280">
        <f>'Données ext.'!F1337</f>
        <v>0</v>
      </c>
    </row>
    <row r="1281" spans="1:2" hidden="1" x14ac:dyDescent="0.25">
      <c r="A1281" s="22">
        <f>INT('Données ext.'!I1322)</f>
        <v>0</v>
      </c>
      <c r="B1281">
        <f>'Données ext.'!F1338</f>
        <v>0</v>
      </c>
    </row>
    <row r="1282" spans="1:2" hidden="1" x14ac:dyDescent="0.25">
      <c r="A1282" s="22">
        <f>INT('Données ext.'!I1323)</f>
        <v>0</v>
      </c>
      <c r="B1282">
        <f>'Données ext.'!F1339</f>
        <v>0</v>
      </c>
    </row>
    <row r="1283" spans="1:2" hidden="1" x14ac:dyDescent="0.25">
      <c r="A1283" s="22">
        <f>INT('Données ext.'!I1324)</f>
        <v>0</v>
      </c>
      <c r="B1283">
        <f>'Données ext.'!F1340</f>
        <v>0</v>
      </c>
    </row>
    <row r="1284" spans="1:2" hidden="1" x14ac:dyDescent="0.25">
      <c r="A1284" s="22">
        <f>INT('Données ext.'!I1325)</f>
        <v>0</v>
      </c>
      <c r="B1284">
        <f>'Données ext.'!F1341</f>
        <v>0</v>
      </c>
    </row>
    <row r="1285" spans="1:2" hidden="1" x14ac:dyDescent="0.25">
      <c r="A1285" s="22">
        <f>INT('Données ext.'!I1326)</f>
        <v>0</v>
      </c>
      <c r="B1285">
        <f>'Données ext.'!F1342</f>
        <v>0</v>
      </c>
    </row>
    <row r="1286" spans="1:2" hidden="1" x14ac:dyDescent="0.25">
      <c r="A1286" s="22">
        <f>INT('Données ext.'!I1327)</f>
        <v>0</v>
      </c>
      <c r="B1286">
        <f>'Données ext.'!F1343</f>
        <v>0</v>
      </c>
    </row>
    <row r="1287" spans="1:2" hidden="1" x14ac:dyDescent="0.25">
      <c r="A1287" s="22">
        <f>INT('Données ext.'!I1328)</f>
        <v>0</v>
      </c>
      <c r="B1287">
        <f>'Données ext.'!F1344</f>
        <v>0</v>
      </c>
    </row>
    <row r="1288" spans="1:2" hidden="1" x14ac:dyDescent="0.25">
      <c r="A1288" s="22">
        <f>INT('Données ext.'!I1329)</f>
        <v>0</v>
      </c>
      <c r="B1288">
        <f>'Données ext.'!F1345</f>
        <v>0</v>
      </c>
    </row>
    <row r="1289" spans="1:2" hidden="1" x14ac:dyDescent="0.25">
      <c r="A1289" s="22">
        <f>INT('Données ext.'!I1330)</f>
        <v>0</v>
      </c>
      <c r="B1289">
        <f>'Données ext.'!F1346</f>
        <v>0</v>
      </c>
    </row>
    <row r="1290" spans="1:2" hidden="1" x14ac:dyDescent="0.25">
      <c r="A1290" s="22">
        <f>INT('Données ext.'!I1331)</f>
        <v>0</v>
      </c>
      <c r="B1290">
        <f>'Données ext.'!F1347</f>
        <v>0</v>
      </c>
    </row>
    <row r="1291" spans="1:2" hidden="1" x14ac:dyDescent="0.25">
      <c r="A1291" s="22">
        <f>INT('Données ext.'!I1332)</f>
        <v>0</v>
      </c>
      <c r="B1291">
        <f>'Données ext.'!F1348</f>
        <v>0</v>
      </c>
    </row>
    <row r="1292" spans="1:2" hidden="1" x14ac:dyDescent="0.25">
      <c r="A1292" s="22">
        <f>INT('Données ext.'!I1333)</f>
        <v>0</v>
      </c>
      <c r="B1292">
        <f>'Données ext.'!F1349</f>
        <v>0</v>
      </c>
    </row>
    <row r="1293" spans="1:2" hidden="1" x14ac:dyDescent="0.25">
      <c r="A1293" s="22">
        <f>INT('Données ext.'!I1334)</f>
        <v>0</v>
      </c>
      <c r="B1293">
        <f>'Données ext.'!F1350</f>
        <v>0</v>
      </c>
    </row>
    <row r="1294" spans="1:2" hidden="1" x14ac:dyDescent="0.25">
      <c r="A1294" s="22">
        <f>INT('Données ext.'!I1335)</f>
        <v>0</v>
      </c>
      <c r="B1294">
        <f>'Données ext.'!F1351</f>
        <v>0</v>
      </c>
    </row>
    <row r="1295" spans="1:2" hidden="1" x14ac:dyDescent="0.25">
      <c r="A1295" s="22">
        <f>INT('Données ext.'!I1336)</f>
        <v>0</v>
      </c>
      <c r="B1295">
        <f>'Données ext.'!F1352</f>
        <v>0</v>
      </c>
    </row>
    <row r="1296" spans="1:2" hidden="1" x14ac:dyDescent="0.25">
      <c r="A1296" s="22">
        <f>INT('Données ext.'!I1337)</f>
        <v>0</v>
      </c>
      <c r="B1296">
        <f>'Données ext.'!F1353</f>
        <v>0</v>
      </c>
    </row>
    <row r="1297" spans="1:2" hidden="1" x14ac:dyDescent="0.25">
      <c r="A1297" s="22">
        <f>INT('Données ext.'!I1338)</f>
        <v>0</v>
      </c>
      <c r="B1297">
        <f>'Données ext.'!F1354</f>
        <v>0</v>
      </c>
    </row>
    <row r="1298" spans="1:2" hidden="1" x14ac:dyDescent="0.25">
      <c r="A1298" s="22">
        <f>INT('Données ext.'!I1339)</f>
        <v>0</v>
      </c>
      <c r="B1298">
        <f>'Données ext.'!F1355</f>
        <v>0</v>
      </c>
    </row>
    <row r="1299" spans="1:2" hidden="1" x14ac:dyDescent="0.25">
      <c r="A1299" s="22">
        <f>INT('Données ext.'!I1340)</f>
        <v>0</v>
      </c>
      <c r="B1299">
        <f>'Données ext.'!F1356</f>
        <v>0</v>
      </c>
    </row>
    <row r="1300" spans="1:2" hidden="1" x14ac:dyDescent="0.25">
      <c r="A1300" s="22">
        <f>INT('Données ext.'!I1341)</f>
        <v>0</v>
      </c>
      <c r="B1300">
        <f>'Données ext.'!F1357</f>
        <v>0</v>
      </c>
    </row>
    <row r="1301" spans="1:2" hidden="1" x14ac:dyDescent="0.25">
      <c r="A1301" s="22">
        <f>INT('Données ext.'!I1342)</f>
        <v>0</v>
      </c>
      <c r="B1301">
        <f>'Données ext.'!F1358</f>
        <v>0</v>
      </c>
    </row>
    <row r="1302" spans="1:2" hidden="1" x14ac:dyDescent="0.25">
      <c r="A1302" s="22">
        <f>INT('Données ext.'!I1343)</f>
        <v>0</v>
      </c>
      <c r="B1302">
        <f>'Données ext.'!F1359</f>
        <v>0</v>
      </c>
    </row>
    <row r="1303" spans="1:2" hidden="1" x14ac:dyDescent="0.25">
      <c r="A1303" s="22">
        <f>INT('Données ext.'!I1344)</f>
        <v>0</v>
      </c>
      <c r="B1303">
        <f>'Données ext.'!F1360</f>
        <v>0</v>
      </c>
    </row>
    <row r="1304" spans="1:2" hidden="1" x14ac:dyDescent="0.25">
      <c r="A1304" s="22">
        <f>INT('Données ext.'!I1345)</f>
        <v>0</v>
      </c>
      <c r="B1304">
        <f>'Données ext.'!F1361</f>
        <v>0</v>
      </c>
    </row>
    <row r="1305" spans="1:2" hidden="1" x14ac:dyDescent="0.25">
      <c r="A1305" s="22">
        <f>INT('Données ext.'!I1346)</f>
        <v>0</v>
      </c>
      <c r="B1305">
        <f>'Données ext.'!F1362</f>
        <v>0</v>
      </c>
    </row>
    <row r="1306" spans="1:2" hidden="1" x14ac:dyDescent="0.25">
      <c r="A1306" s="22">
        <f>INT('Données ext.'!I1347)</f>
        <v>0</v>
      </c>
      <c r="B1306">
        <f>'Données ext.'!F1363</f>
        <v>0</v>
      </c>
    </row>
    <row r="1307" spans="1:2" hidden="1" x14ac:dyDescent="0.25">
      <c r="A1307" s="22">
        <f>INT('Données ext.'!I1348)</f>
        <v>0</v>
      </c>
      <c r="B1307">
        <f>'Données ext.'!F1364</f>
        <v>0</v>
      </c>
    </row>
    <row r="1308" spans="1:2" hidden="1" x14ac:dyDescent="0.25">
      <c r="A1308" s="22">
        <f>INT('Données ext.'!I1349)</f>
        <v>0</v>
      </c>
      <c r="B1308">
        <f>'Données ext.'!F1365</f>
        <v>0</v>
      </c>
    </row>
    <row r="1309" spans="1:2" hidden="1" x14ac:dyDescent="0.25">
      <c r="A1309" s="22">
        <f>INT('Données ext.'!I1350)</f>
        <v>0</v>
      </c>
      <c r="B1309">
        <f>'Données ext.'!F1366</f>
        <v>0</v>
      </c>
    </row>
    <row r="1310" spans="1:2" hidden="1" x14ac:dyDescent="0.25">
      <c r="A1310" s="22">
        <f>INT('Données ext.'!I1351)</f>
        <v>0</v>
      </c>
      <c r="B1310">
        <f>'Données ext.'!F1367</f>
        <v>0</v>
      </c>
    </row>
    <row r="1311" spans="1:2" hidden="1" x14ac:dyDescent="0.25">
      <c r="A1311" s="22">
        <f>INT('Données ext.'!I1352)</f>
        <v>0</v>
      </c>
      <c r="B1311">
        <f>'Données ext.'!F1368</f>
        <v>0</v>
      </c>
    </row>
    <row r="1312" spans="1:2" hidden="1" x14ac:dyDescent="0.25">
      <c r="A1312" s="22">
        <f>INT('Données ext.'!I1353)</f>
        <v>0</v>
      </c>
      <c r="B1312">
        <f>'Données ext.'!F1369</f>
        <v>0</v>
      </c>
    </row>
    <row r="1313" spans="1:2" hidden="1" x14ac:dyDescent="0.25">
      <c r="A1313" s="22">
        <f>INT('Données ext.'!I1354)</f>
        <v>0</v>
      </c>
      <c r="B1313">
        <f>'Données ext.'!F1370</f>
        <v>0</v>
      </c>
    </row>
    <row r="1314" spans="1:2" hidden="1" x14ac:dyDescent="0.25">
      <c r="A1314" s="22">
        <f>INT('Données ext.'!I1355)</f>
        <v>0</v>
      </c>
      <c r="B1314">
        <f>'Données ext.'!F1371</f>
        <v>0</v>
      </c>
    </row>
    <row r="1315" spans="1:2" hidden="1" x14ac:dyDescent="0.25">
      <c r="A1315" s="22">
        <f>INT('Données ext.'!I1356)</f>
        <v>0</v>
      </c>
      <c r="B1315">
        <f>'Données ext.'!F1372</f>
        <v>0</v>
      </c>
    </row>
    <row r="1316" spans="1:2" hidden="1" x14ac:dyDescent="0.25">
      <c r="A1316" s="22">
        <f>INT('Données ext.'!I1357)</f>
        <v>0</v>
      </c>
      <c r="B1316">
        <f>'Données ext.'!F1373</f>
        <v>0</v>
      </c>
    </row>
    <row r="1317" spans="1:2" hidden="1" x14ac:dyDescent="0.25">
      <c r="A1317" s="22">
        <f>INT('Données ext.'!I1358)</f>
        <v>0</v>
      </c>
      <c r="B1317">
        <f>'Données ext.'!F1374</f>
        <v>0</v>
      </c>
    </row>
    <row r="1318" spans="1:2" hidden="1" x14ac:dyDescent="0.25">
      <c r="A1318" s="22">
        <f>INT('Données ext.'!I1359)</f>
        <v>0</v>
      </c>
      <c r="B1318">
        <f>'Données ext.'!F1375</f>
        <v>0</v>
      </c>
    </row>
    <row r="1319" spans="1:2" hidden="1" x14ac:dyDescent="0.25">
      <c r="A1319" s="22">
        <f>INT('Données ext.'!I1360)</f>
        <v>0</v>
      </c>
      <c r="B1319">
        <f>'Données ext.'!F1376</f>
        <v>0</v>
      </c>
    </row>
    <row r="1320" spans="1:2" hidden="1" x14ac:dyDescent="0.25">
      <c r="A1320" s="22">
        <f>INT('Données ext.'!I1361)</f>
        <v>0</v>
      </c>
      <c r="B1320">
        <f>'Données ext.'!F1377</f>
        <v>0</v>
      </c>
    </row>
    <row r="1321" spans="1:2" hidden="1" x14ac:dyDescent="0.25">
      <c r="A1321" s="22">
        <f>INT('Données ext.'!I1362)</f>
        <v>0</v>
      </c>
      <c r="B1321">
        <f>'Données ext.'!F1378</f>
        <v>0</v>
      </c>
    </row>
    <row r="1322" spans="1:2" hidden="1" x14ac:dyDescent="0.25">
      <c r="A1322" s="22">
        <f>INT('Données ext.'!I1363)</f>
        <v>0</v>
      </c>
      <c r="B1322">
        <f>'Données ext.'!F1379</f>
        <v>0</v>
      </c>
    </row>
    <row r="1323" spans="1:2" hidden="1" x14ac:dyDescent="0.25">
      <c r="A1323" s="22">
        <f>INT('Données ext.'!I1364)</f>
        <v>0</v>
      </c>
      <c r="B1323">
        <f>'Données ext.'!F1380</f>
        <v>0</v>
      </c>
    </row>
    <row r="1324" spans="1:2" hidden="1" x14ac:dyDescent="0.25">
      <c r="A1324" s="22">
        <f>INT('Données ext.'!I1365)</f>
        <v>0</v>
      </c>
      <c r="B1324">
        <f>'Données ext.'!F1381</f>
        <v>0</v>
      </c>
    </row>
    <row r="1325" spans="1:2" hidden="1" x14ac:dyDescent="0.25">
      <c r="A1325" s="22">
        <f>INT('Données ext.'!I1366)</f>
        <v>0</v>
      </c>
      <c r="B1325">
        <f>'Données ext.'!F1382</f>
        <v>0</v>
      </c>
    </row>
    <row r="1326" spans="1:2" hidden="1" x14ac:dyDescent="0.25">
      <c r="A1326" s="22">
        <f>INT('Données ext.'!I1367)</f>
        <v>0</v>
      </c>
      <c r="B1326">
        <f>'Données ext.'!F1383</f>
        <v>0</v>
      </c>
    </row>
    <row r="1327" spans="1:2" hidden="1" x14ac:dyDescent="0.25">
      <c r="A1327" s="22">
        <f>INT('Données ext.'!I1368)</f>
        <v>0</v>
      </c>
      <c r="B1327">
        <f>'Données ext.'!F1384</f>
        <v>0</v>
      </c>
    </row>
    <row r="1328" spans="1:2" hidden="1" x14ac:dyDescent="0.25">
      <c r="A1328" s="22">
        <f>INT('Données ext.'!I1369)</f>
        <v>0</v>
      </c>
      <c r="B1328">
        <f>'Données ext.'!F1385</f>
        <v>0</v>
      </c>
    </row>
    <row r="1329" spans="1:2" hidden="1" x14ac:dyDescent="0.25">
      <c r="A1329" s="22">
        <f>INT('Données ext.'!I1370)</f>
        <v>0</v>
      </c>
      <c r="B1329">
        <f>'Données ext.'!F1386</f>
        <v>0</v>
      </c>
    </row>
    <row r="1330" spans="1:2" hidden="1" x14ac:dyDescent="0.25">
      <c r="A1330" s="22">
        <f>INT('Données ext.'!I1371)</f>
        <v>0</v>
      </c>
      <c r="B1330">
        <f>'Données ext.'!F1387</f>
        <v>0</v>
      </c>
    </row>
    <row r="1331" spans="1:2" hidden="1" x14ac:dyDescent="0.25">
      <c r="A1331" s="22">
        <f>INT('Données ext.'!I1372)</f>
        <v>0</v>
      </c>
      <c r="B1331">
        <f>'Données ext.'!F1388</f>
        <v>0</v>
      </c>
    </row>
    <row r="1332" spans="1:2" hidden="1" x14ac:dyDescent="0.25">
      <c r="A1332" s="22">
        <f>INT('Données ext.'!I1373)</f>
        <v>0</v>
      </c>
      <c r="B1332">
        <f>'Données ext.'!F1389</f>
        <v>0</v>
      </c>
    </row>
    <row r="1333" spans="1:2" hidden="1" x14ac:dyDescent="0.25">
      <c r="A1333" s="22">
        <f>INT('Données ext.'!I1374)</f>
        <v>0</v>
      </c>
      <c r="B1333">
        <f>'Données ext.'!F1390</f>
        <v>0</v>
      </c>
    </row>
    <row r="1334" spans="1:2" hidden="1" x14ac:dyDescent="0.25">
      <c r="A1334" s="22">
        <f>INT('Données ext.'!I1375)</f>
        <v>0</v>
      </c>
      <c r="B1334">
        <f>'Données ext.'!F1391</f>
        <v>0</v>
      </c>
    </row>
    <row r="1335" spans="1:2" hidden="1" x14ac:dyDescent="0.25">
      <c r="A1335" s="22">
        <f>INT('Données ext.'!I1376)</f>
        <v>0</v>
      </c>
      <c r="B1335">
        <f>'Données ext.'!F1392</f>
        <v>0</v>
      </c>
    </row>
    <row r="1336" spans="1:2" hidden="1" x14ac:dyDescent="0.25">
      <c r="A1336" s="22">
        <f>INT('Données ext.'!I1377)</f>
        <v>0</v>
      </c>
      <c r="B1336">
        <f>'Données ext.'!F1393</f>
        <v>0</v>
      </c>
    </row>
    <row r="1337" spans="1:2" hidden="1" x14ac:dyDescent="0.25">
      <c r="A1337" s="22">
        <f>INT('Données ext.'!I1378)</f>
        <v>0</v>
      </c>
      <c r="B1337">
        <f>'Données ext.'!F1394</f>
        <v>0</v>
      </c>
    </row>
    <row r="1338" spans="1:2" hidden="1" x14ac:dyDescent="0.25">
      <c r="A1338" s="22">
        <f>INT('Données ext.'!I1379)</f>
        <v>0</v>
      </c>
      <c r="B1338">
        <f>'Données ext.'!F1395</f>
        <v>0</v>
      </c>
    </row>
    <row r="1339" spans="1:2" hidden="1" x14ac:dyDescent="0.25">
      <c r="A1339" s="22">
        <f>INT('Données ext.'!I1380)</f>
        <v>0</v>
      </c>
      <c r="B1339">
        <f>'Données ext.'!F1396</f>
        <v>0</v>
      </c>
    </row>
    <row r="1340" spans="1:2" hidden="1" x14ac:dyDescent="0.25">
      <c r="A1340" s="22">
        <f>INT('Données ext.'!I1381)</f>
        <v>0</v>
      </c>
      <c r="B1340">
        <f>'Données ext.'!F1397</f>
        <v>0</v>
      </c>
    </row>
    <row r="1341" spans="1:2" hidden="1" x14ac:dyDescent="0.25">
      <c r="A1341" s="22">
        <f>INT('Données ext.'!I1382)</f>
        <v>0</v>
      </c>
      <c r="B1341">
        <f>'Données ext.'!F1398</f>
        <v>0</v>
      </c>
    </row>
    <row r="1342" spans="1:2" hidden="1" x14ac:dyDescent="0.25">
      <c r="A1342" s="22">
        <f>INT('Données ext.'!I1383)</f>
        <v>0</v>
      </c>
      <c r="B1342">
        <f>'Données ext.'!F1399</f>
        <v>0</v>
      </c>
    </row>
    <row r="1343" spans="1:2" hidden="1" x14ac:dyDescent="0.25">
      <c r="A1343" s="22">
        <f>INT('Données ext.'!I1384)</f>
        <v>0</v>
      </c>
      <c r="B1343">
        <f>'Données ext.'!F1400</f>
        <v>0</v>
      </c>
    </row>
    <row r="1344" spans="1:2" hidden="1" x14ac:dyDescent="0.25">
      <c r="A1344" s="22">
        <f>INT('Données ext.'!I1385)</f>
        <v>0</v>
      </c>
      <c r="B1344">
        <f>'Données ext.'!F1401</f>
        <v>0</v>
      </c>
    </row>
    <row r="1345" spans="1:2" hidden="1" x14ac:dyDescent="0.25">
      <c r="A1345" s="22">
        <f>INT('Données ext.'!I1386)</f>
        <v>0</v>
      </c>
      <c r="B1345">
        <f>'Données ext.'!F1402</f>
        <v>0</v>
      </c>
    </row>
    <row r="1346" spans="1:2" hidden="1" x14ac:dyDescent="0.25">
      <c r="A1346" s="22">
        <f>INT('Données ext.'!I1387)</f>
        <v>0</v>
      </c>
      <c r="B1346">
        <f>'Données ext.'!F1403</f>
        <v>0</v>
      </c>
    </row>
    <row r="1347" spans="1:2" hidden="1" x14ac:dyDescent="0.25">
      <c r="A1347" s="22">
        <f>INT('Données ext.'!I1388)</f>
        <v>0</v>
      </c>
      <c r="B1347">
        <f>'Données ext.'!F1404</f>
        <v>0</v>
      </c>
    </row>
    <row r="1348" spans="1:2" hidden="1" x14ac:dyDescent="0.25">
      <c r="A1348" s="22">
        <f>INT('Données ext.'!I1389)</f>
        <v>0</v>
      </c>
      <c r="B1348">
        <f>'Données ext.'!F1405</f>
        <v>0</v>
      </c>
    </row>
    <row r="1349" spans="1:2" hidden="1" x14ac:dyDescent="0.25">
      <c r="A1349" s="22">
        <f>INT('Données ext.'!I1390)</f>
        <v>0</v>
      </c>
      <c r="B1349">
        <f>'Données ext.'!F1406</f>
        <v>0</v>
      </c>
    </row>
    <row r="1350" spans="1:2" hidden="1" x14ac:dyDescent="0.25">
      <c r="A1350" s="22">
        <f>INT('Données ext.'!I1391)</f>
        <v>0</v>
      </c>
      <c r="B1350">
        <f>'Données ext.'!F1407</f>
        <v>0</v>
      </c>
    </row>
    <row r="1351" spans="1:2" hidden="1" x14ac:dyDescent="0.25">
      <c r="A1351" s="22">
        <f>INT('Données ext.'!I1392)</f>
        <v>0</v>
      </c>
      <c r="B1351">
        <f>'Données ext.'!F1408</f>
        <v>0</v>
      </c>
    </row>
    <row r="1352" spans="1:2" hidden="1" x14ac:dyDescent="0.25">
      <c r="A1352" s="22">
        <f>INT('Données ext.'!I1393)</f>
        <v>0</v>
      </c>
      <c r="B1352">
        <f>'Données ext.'!F1409</f>
        <v>0</v>
      </c>
    </row>
    <row r="1353" spans="1:2" hidden="1" x14ac:dyDescent="0.25">
      <c r="A1353" s="22">
        <f>INT('Données ext.'!I1394)</f>
        <v>0</v>
      </c>
      <c r="B1353">
        <f>'Données ext.'!F1410</f>
        <v>0</v>
      </c>
    </row>
    <row r="1354" spans="1:2" hidden="1" x14ac:dyDescent="0.25">
      <c r="A1354" s="22">
        <f>INT('Données ext.'!I1395)</f>
        <v>0</v>
      </c>
      <c r="B1354">
        <f>'Données ext.'!F1411</f>
        <v>0</v>
      </c>
    </row>
    <row r="1355" spans="1:2" hidden="1" x14ac:dyDescent="0.25">
      <c r="A1355" s="22">
        <f>INT('Données ext.'!I1396)</f>
        <v>0</v>
      </c>
      <c r="B1355">
        <f>'Données ext.'!F1412</f>
        <v>0</v>
      </c>
    </row>
    <row r="1356" spans="1:2" hidden="1" x14ac:dyDescent="0.25">
      <c r="A1356" s="22">
        <f>INT('Données ext.'!I1397)</f>
        <v>0</v>
      </c>
      <c r="B1356">
        <f>'Données ext.'!F1413</f>
        <v>0</v>
      </c>
    </row>
    <row r="1357" spans="1:2" hidden="1" x14ac:dyDescent="0.25">
      <c r="A1357" s="22">
        <f>INT('Données ext.'!I1398)</f>
        <v>0</v>
      </c>
      <c r="B1357">
        <f>'Données ext.'!F1414</f>
        <v>0</v>
      </c>
    </row>
    <row r="1358" spans="1:2" hidden="1" x14ac:dyDescent="0.25">
      <c r="A1358" s="22">
        <f>INT('Données ext.'!I1399)</f>
        <v>0</v>
      </c>
      <c r="B1358">
        <f>'Données ext.'!F1415</f>
        <v>0</v>
      </c>
    </row>
    <row r="1359" spans="1:2" hidden="1" x14ac:dyDescent="0.25">
      <c r="A1359" s="22">
        <f>INT('Données ext.'!I1400)</f>
        <v>0</v>
      </c>
      <c r="B1359">
        <f>'Données ext.'!F1416</f>
        <v>0</v>
      </c>
    </row>
    <row r="1360" spans="1:2" hidden="1" x14ac:dyDescent="0.25">
      <c r="A1360" s="22">
        <f>INT('Données ext.'!I1401)</f>
        <v>0</v>
      </c>
      <c r="B1360">
        <f>'Données ext.'!F1417</f>
        <v>0</v>
      </c>
    </row>
    <row r="1361" spans="1:2" hidden="1" x14ac:dyDescent="0.25">
      <c r="A1361" s="22">
        <f>INT('Données ext.'!I1402)</f>
        <v>0</v>
      </c>
      <c r="B1361">
        <f>'Données ext.'!F1418</f>
        <v>0</v>
      </c>
    </row>
    <row r="1362" spans="1:2" hidden="1" x14ac:dyDescent="0.25">
      <c r="A1362" s="22">
        <f>INT('Données ext.'!I1403)</f>
        <v>0</v>
      </c>
      <c r="B1362">
        <f>'Données ext.'!F1419</f>
        <v>0</v>
      </c>
    </row>
    <row r="1363" spans="1:2" hidden="1" x14ac:dyDescent="0.25">
      <c r="A1363" s="22">
        <f>INT('Données ext.'!I1404)</f>
        <v>0</v>
      </c>
      <c r="B1363">
        <f>'Données ext.'!F1420</f>
        <v>0</v>
      </c>
    </row>
    <row r="1364" spans="1:2" hidden="1" x14ac:dyDescent="0.25">
      <c r="A1364" s="22">
        <f>INT('Données ext.'!I1405)</f>
        <v>0</v>
      </c>
      <c r="B1364">
        <f>'Données ext.'!F1421</f>
        <v>0</v>
      </c>
    </row>
    <row r="1365" spans="1:2" hidden="1" x14ac:dyDescent="0.25">
      <c r="A1365" s="22">
        <f>INT('Données ext.'!I1406)</f>
        <v>0</v>
      </c>
      <c r="B1365">
        <f>'Données ext.'!F1422</f>
        <v>0</v>
      </c>
    </row>
    <row r="1366" spans="1:2" hidden="1" x14ac:dyDescent="0.25">
      <c r="A1366" s="22">
        <f>INT('Données ext.'!I1407)</f>
        <v>0</v>
      </c>
      <c r="B1366">
        <f>'Données ext.'!F1423</f>
        <v>0</v>
      </c>
    </row>
    <row r="1367" spans="1:2" hidden="1" x14ac:dyDescent="0.25">
      <c r="A1367" s="22">
        <f>INT('Données ext.'!I1408)</f>
        <v>0</v>
      </c>
      <c r="B1367">
        <f>'Données ext.'!F1424</f>
        <v>0</v>
      </c>
    </row>
    <row r="1368" spans="1:2" hidden="1" x14ac:dyDescent="0.25">
      <c r="A1368" s="22">
        <f>INT('Données ext.'!I1409)</f>
        <v>0</v>
      </c>
      <c r="B1368">
        <f>'Données ext.'!F1425</f>
        <v>0</v>
      </c>
    </row>
    <row r="1369" spans="1:2" hidden="1" x14ac:dyDescent="0.25">
      <c r="A1369" s="22">
        <f>INT('Données ext.'!I1410)</f>
        <v>0</v>
      </c>
      <c r="B1369">
        <f>'Données ext.'!F1426</f>
        <v>0</v>
      </c>
    </row>
    <row r="1370" spans="1:2" hidden="1" x14ac:dyDescent="0.25">
      <c r="A1370" s="22">
        <f>INT('Données ext.'!I1411)</f>
        <v>0</v>
      </c>
      <c r="B1370">
        <f>'Données ext.'!F1427</f>
        <v>0</v>
      </c>
    </row>
    <row r="1371" spans="1:2" hidden="1" x14ac:dyDescent="0.25">
      <c r="A1371" s="22">
        <f>INT('Données ext.'!I1412)</f>
        <v>0</v>
      </c>
      <c r="B1371">
        <f>'Données ext.'!F1428</f>
        <v>0</v>
      </c>
    </row>
    <row r="1372" spans="1:2" hidden="1" x14ac:dyDescent="0.25">
      <c r="A1372" s="22">
        <f>INT('Données ext.'!I1413)</f>
        <v>0</v>
      </c>
      <c r="B1372">
        <f>'Données ext.'!F1429</f>
        <v>0</v>
      </c>
    </row>
    <row r="1373" spans="1:2" hidden="1" x14ac:dyDescent="0.25">
      <c r="A1373" s="22">
        <f>INT('Données ext.'!I1414)</f>
        <v>0</v>
      </c>
      <c r="B1373">
        <f>'Données ext.'!F1430</f>
        <v>0</v>
      </c>
    </row>
    <row r="1374" spans="1:2" hidden="1" x14ac:dyDescent="0.25">
      <c r="A1374" s="22">
        <f>INT('Données ext.'!I1415)</f>
        <v>0</v>
      </c>
      <c r="B1374">
        <f>'Données ext.'!F1431</f>
        <v>0</v>
      </c>
    </row>
    <row r="1375" spans="1:2" hidden="1" x14ac:dyDescent="0.25">
      <c r="A1375" s="22">
        <f>INT('Données ext.'!I1416)</f>
        <v>0</v>
      </c>
      <c r="B1375">
        <f>'Données ext.'!F1432</f>
        <v>0</v>
      </c>
    </row>
    <row r="1376" spans="1:2" hidden="1" x14ac:dyDescent="0.25">
      <c r="A1376" s="22">
        <f>INT('Données ext.'!I1417)</f>
        <v>0</v>
      </c>
      <c r="B1376">
        <f>'Données ext.'!F1433</f>
        <v>0</v>
      </c>
    </row>
    <row r="1377" spans="1:2" hidden="1" x14ac:dyDescent="0.25">
      <c r="A1377" s="22">
        <f>INT('Données ext.'!I1418)</f>
        <v>0</v>
      </c>
      <c r="B1377">
        <f>'Données ext.'!F1434</f>
        <v>0</v>
      </c>
    </row>
    <row r="1378" spans="1:2" hidden="1" x14ac:dyDescent="0.25">
      <c r="A1378" s="22">
        <f>INT('Données ext.'!I1419)</f>
        <v>0</v>
      </c>
      <c r="B1378">
        <f>'Données ext.'!F1435</f>
        <v>0</v>
      </c>
    </row>
    <row r="1379" spans="1:2" hidden="1" x14ac:dyDescent="0.25">
      <c r="A1379" s="22">
        <f>INT('Données ext.'!I1420)</f>
        <v>0</v>
      </c>
      <c r="B1379">
        <f>'Données ext.'!F1436</f>
        <v>0</v>
      </c>
    </row>
    <row r="1380" spans="1:2" hidden="1" x14ac:dyDescent="0.25">
      <c r="A1380" s="22">
        <f>INT('Données ext.'!I1421)</f>
        <v>0</v>
      </c>
      <c r="B1380">
        <f>'Données ext.'!F1437</f>
        <v>0</v>
      </c>
    </row>
    <row r="1381" spans="1:2" hidden="1" x14ac:dyDescent="0.25">
      <c r="A1381" s="22">
        <f>INT('Données ext.'!I1422)</f>
        <v>0</v>
      </c>
      <c r="B1381">
        <f>'Données ext.'!F1438</f>
        <v>0</v>
      </c>
    </row>
    <row r="1382" spans="1:2" hidden="1" x14ac:dyDescent="0.25">
      <c r="A1382" s="22">
        <f>INT('Données ext.'!I1423)</f>
        <v>0</v>
      </c>
      <c r="B1382">
        <f>'Données ext.'!F1439</f>
        <v>0</v>
      </c>
    </row>
    <row r="1383" spans="1:2" hidden="1" x14ac:dyDescent="0.25">
      <c r="A1383" s="22">
        <f>INT('Données ext.'!I1424)</f>
        <v>0</v>
      </c>
      <c r="B1383">
        <f>'Données ext.'!F1440</f>
        <v>0</v>
      </c>
    </row>
    <row r="1384" spans="1:2" hidden="1" x14ac:dyDescent="0.25">
      <c r="A1384" s="22">
        <f>INT('Données ext.'!I1425)</f>
        <v>0</v>
      </c>
      <c r="B1384">
        <f>'Données ext.'!F1441</f>
        <v>0</v>
      </c>
    </row>
    <row r="1385" spans="1:2" hidden="1" x14ac:dyDescent="0.25">
      <c r="A1385" s="22">
        <f>INT('Données ext.'!I1426)</f>
        <v>0</v>
      </c>
      <c r="B1385">
        <f>'Données ext.'!F1442</f>
        <v>0</v>
      </c>
    </row>
    <row r="1386" spans="1:2" hidden="1" x14ac:dyDescent="0.25">
      <c r="A1386" s="22">
        <f>INT('Données ext.'!I1427)</f>
        <v>0</v>
      </c>
      <c r="B1386">
        <f>'Données ext.'!F1443</f>
        <v>0</v>
      </c>
    </row>
    <row r="1387" spans="1:2" hidden="1" x14ac:dyDescent="0.25">
      <c r="A1387" s="22">
        <f>INT('Données ext.'!I1428)</f>
        <v>0</v>
      </c>
      <c r="B1387">
        <f>'Données ext.'!F1444</f>
        <v>0</v>
      </c>
    </row>
    <row r="1388" spans="1:2" hidden="1" x14ac:dyDescent="0.25">
      <c r="A1388" s="22">
        <f>INT('Données ext.'!I1429)</f>
        <v>0</v>
      </c>
      <c r="B1388">
        <f>'Données ext.'!F1445</f>
        <v>0</v>
      </c>
    </row>
    <row r="1389" spans="1:2" hidden="1" x14ac:dyDescent="0.25">
      <c r="A1389" s="22">
        <f>INT('Données ext.'!I1430)</f>
        <v>0</v>
      </c>
      <c r="B1389">
        <f>'Données ext.'!F1446</f>
        <v>0</v>
      </c>
    </row>
    <row r="1390" spans="1:2" hidden="1" x14ac:dyDescent="0.25">
      <c r="A1390" s="22">
        <f>INT('Données ext.'!I1431)</f>
        <v>0</v>
      </c>
      <c r="B1390">
        <f>'Données ext.'!F1447</f>
        <v>0</v>
      </c>
    </row>
    <row r="1391" spans="1:2" hidden="1" x14ac:dyDescent="0.25">
      <c r="A1391" s="22">
        <f>INT('Données ext.'!I1432)</f>
        <v>0</v>
      </c>
      <c r="B1391">
        <f>'Données ext.'!F1448</f>
        <v>0</v>
      </c>
    </row>
    <row r="1392" spans="1:2" hidden="1" x14ac:dyDescent="0.25">
      <c r="A1392" s="22">
        <f>INT('Données ext.'!I1433)</f>
        <v>0</v>
      </c>
      <c r="B1392">
        <f>'Données ext.'!F1449</f>
        <v>0</v>
      </c>
    </row>
    <row r="1393" spans="1:2" hidden="1" x14ac:dyDescent="0.25">
      <c r="A1393" s="22">
        <f>INT('Données ext.'!I1434)</f>
        <v>0</v>
      </c>
      <c r="B1393">
        <f>'Données ext.'!F1450</f>
        <v>0</v>
      </c>
    </row>
    <row r="1394" spans="1:2" hidden="1" x14ac:dyDescent="0.25">
      <c r="A1394" s="22">
        <f>INT('Données ext.'!I1435)</f>
        <v>0</v>
      </c>
      <c r="B1394">
        <f>'Données ext.'!F1451</f>
        <v>0</v>
      </c>
    </row>
    <row r="1395" spans="1:2" hidden="1" x14ac:dyDescent="0.25">
      <c r="A1395" s="22">
        <f>INT('Données ext.'!I1436)</f>
        <v>0</v>
      </c>
      <c r="B1395">
        <f>'Données ext.'!F1452</f>
        <v>0</v>
      </c>
    </row>
    <row r="1396" spans="1:2" hidden="1" x14ac:dyDescent="0.25">
      <c r="A1396" s="22">
        <f>INT('Données ext.'!I1437)</f>
        <v>0</v>
      </c>
      <c r="B1396">
        <f>'Données ext.'!F1453</f>
        <v>0</v>
      </c>
    </row>
    <row r="1397" spans="1:2" hidden="1" x14ac:dyDescent="0.25">
      <c r="A1397" s="22">
        <f>INT('Données ext.'!I1438)</f>
        <v>0</v>
      </c>
      <c r="B1397">
        <f>'Données ext.'!F1454</f>
        <v>0</v>
      </c>
    </row>
    <row r="1398" spans="1:2" hidden="1" x14ac:dyDescent="0.25">
      <c r="A1398" s="22">
        <f>INT('Données ext.'!I1439)</f>
        <v>0</v>
      </c>
      <c r="B1398">
        <f>'Données ext.'!F1455</f>
        <v>0</v>
      </c>
    </row>
    <row r="1399" spans="1:2" hidden="1" x14ac:dyDescent="0.25">
      <c r="A1399" s="22">
        <f>INT('Données ext.'!I1440)</f>
        <v>0</v>
      </c>
      <c r="B1399">
        <f>'Données ext.'!F1456</f>
        <v>0</v>
      </c>
    </row>
    <row r="1400" spans="1:2" hidden="1" x14ac:dyDescent="0.25">
      <c r="A1400" s="22">
        <f>INT('Données ext.'!I1441)</f>
        <v>0</v>
      </c>
      <c r="B1400">
        <f>'Données ext.'!F1457</f>
        <v>0</v>
      </c>
    </row>
    <row r="1401" spans="1:2" hidden="1" x14ac:dyDescent="0.25">
      <c r="A1401" s="22">
        <f>INT('Données ext.'!I1442)</f>
        <v>0</v>
      </c>
      <c r="B1401">
        <f>'Données ext.'!F1458</f>
        <v>0</v>
      </c>
    </row>
    <row r="1402" spans="1:2" hidden="1" x14ac:dyDescent="0.25">
      <c r="A1402" s="22">
        <f>INT('Données ext.'!I1443)</f>
        <v>0</v>
      </c>
      <c r="B1402">
        <f>'Données ext.'!F1459</f>
        <v>0</v>
      </c>
    </row>
    <row r="1403" spans="1:2" hidden="1" x14ac:dyDescent="0.25">
      <c r="A1403" s="22">
        <f>INT('Données ext.'!I1444)</f>
        <v>0</v>
      </c>
      <c r="B1403">
        <f>'Données ext.'!F1460</f>
        <v>0</v>
      </c>
    </row>
    <row r="1404" spans="1:2" hidden="1" x14ac:dyDescent="0.25">
      <c r="A1404" s="22">
        <f>INT('Données ext.'!I1445)</f>
        <v>0</v>
      </c>
      <c r="B1404">
        <f>'Données ext.'!F1461</f>
        <v>0</v>
      </c>
    </row>
    <row r="1405" spans="1:2" hidden="1" x14ac:dyDescent="0.25">
      <c r="A1405" s="22">
        <f>INT('Données ext.'!I1446)</f>
        <v>0</v>
      </c>
      <c r="B1405">
        <f>'Données ext.'!F1462</f>
        <v>0</v>
      </c>
    </row>
    <row r="1406" spans="1:2" hidden="1" x14ac:dyDescent="0.25">
      <c r="A1406" s="22">
        <f>INT('Données ext.'!I1447)</f>
        <v>0</v>
      </c>
      <c r="B1406">
        <f>'Données ext.'!F1463</f>
        <v>0</v>
      </c>
    </row>
    <row r="1407" spans="1:2" hidden="1" x14ac:dyDescent="0.25">
      <c r="A1407" s="22">
        <f>INT('Données ext.'!I1448)</f>
        <v>0</v>
      </c>
      <c r="B1407">
        <f>'Données ext.'!F1464</f>
        <v>0</v>
      </c>
    </row>
    <row r="1408" spans="1:2" hidden="1" x14ac:dyDescent="0.25">
      <c r="A1408" s="22">
        <f>INT('Données ext.'!I1449)</f>
        <v>0</v>
      </c>
      <c r="B1408">
        <f>'Données ext.'!F1465</f>
        <v>0</v>
      </c>
    </row>
    <row r="1409" spans="1:2" hidden="1" x14ac:dyDescent="0.25">
      <c r="A1409" s="22">
        <f>INT('Données ext.'!I1450)</f>
        <v>0</v>
      </c>
      <c r="B1409">
        <f>'Données ext.'!F1466</f>
        <v>0</v>
      </c>
    </row>
    <row r="1410" spans="1:2" hidden="1" x14ac:dyDescent="0.25">
      <c r="A1410" s="22">
        <f>INT('Données ext.'!I1451)</f>
        <v>0</v>
      </c>
      <c r="B1410">
        <f>'Données ext.'!F1467</f>
        <v>0</v>
      </c>
    </row>
    <row r="1411" spans="1:2" hidden="1" x14ac:dyDescent="0.25">
      <c r="A1411" s="22">
        <f>INT('Données ext.'!I1452)</f>
        <v>0</v>
      </c>
      <c r="B1411">
        <f>'Données ext.'!F1468</f>
        <v>0</v>
      </c>
    </row>
    <row r="1412" spans="1:2" hidden="1" x14ac:dyDescent="0.25">
      <c r="A1412" s="22">
        <f>INT('Données ext.'!I1453)</f>
        <v>0</v>
      </c>
      <c r="B1412">
        <f>'Données ext.'!F1469</f>
        <v>0</v>
      </c>
    </row>
    <row r="1413" spans="1:2" hidden="1" x14ac:dyDescent="0.25">
      <c r="A1413" s="22">
        <f>INT('Données ext.'!I1454)</f>
        <v>0</v>
      </c>
      <c r="B1413">
        <f>'Données ext.'!F1470</f>
        <v>0</v>
      </c>
    </row>
    <row r="1414" spans="1:2" hidden="1" x14ac:dyDescent="0.25">
      <c r="A1414" s="22">
        <f>INT('Données ext.'!I1455)</f>
        <v>0</v>
      </c>
      <c r="B1414">
        <f>'Données ext.'!F1471</f>
        <v>0</v>
      </c>
    </row>
    <row r="1415" spans="1:2" hidden="1" x14ac:dyDescent="0.25">
      <c r="A1415" s="22">
        <f>INT('Données ext.'!I1456)</f>
        <v>0</v>
      </c>
      <c r="B1415">
        <f>'Données ext.'!F1472</f>
        <v>0</v>
      </c>
    </row>
    <row r="1416" spans="1:2" hidden="1" x14ac:dyDescent="0.25">
      <c r="A1416" s="22">
        <f>INT('Données ext.'!I1457)</f>
        <v>0</v>
      </c>
      <c r="B1416">
        <f>'Données ext.'!F1473</f>
        <v>0</v>
      </c>
    </row>
    <row r="1417" spans="1:2" hidden="1" x14ac:dyDescent="0.25">
      <c r="A1417" s="22">
        <f>INT('Données ext.'!I1458)</f>
        <v>0</v>
      </c>
      <c r="B1417">
        <f>'Données ext.'!F1474</f>
        <v>0</v>
      </c>
    </row>
    <row r="1418" spans="1:2" hidden="1" x14ac:dyDescent="0.25">
      <c r="A1418" s="22">
        <f>INT('Données ext.'!I1459)</f>
        <v>0</v>
      </c>
      <c r="B1418">
        <f>'Données ext.'!F1475</f>
        <v>0</v>
      </c>
    </row>
    <row r="1419" spans="1:2" hidden="1" x14ac:dyDescent="0.25">
      <c r="A1419" s="22">
        <f>INT('Données ext.'!I1460)</f>
        <v>0</v>
      </c>
      <c r="B1419">
        <f>'Données ext.'!F1476</f>
        <v>0</v>
      </c>
    </row>
    <row r="1420" spans="1:2" hidden="1" x14ac:dyDescent="0.25">
      <c r="A1420" s="22">
        <f>INT('Données ext.'!I1461)</f>
        <v>0</v>
      </c>
      <c r="B1420">
        <f>'Données ext.'!F1477</f>
        <v>0</v>
      </c>
    </row>
    <row r="1421" spans="1:2" hidden="1" x14ac:dyDescent="0.25">
      <c r="A1421" s="22">
        <f>INT('Données ext.'!I1462)</f>
        <v>0</v>
      </c>
      <c r="B1421">
        <f>'Données ext.'!F1478</f>
        <v>0</v>
      </c>
    </row>
    <row r="1422" spans="1:2" hidden="1" x14ac:dyDescent="0.25">
      <c r="A1422" s="22">
        <f>INT('Données ext.'!I1463)</f>
        <v>0</v>
      </c>
      <c r="B1422">
        <f>'Données ext.'!F1479</f>
        <v>0</v>
      </c>
    </row>
    <row r="1423" spans="1:2" hidden="1" x14ac:dyDescent="0.25">
      <c r="A1423" s="22">
        <f>INT('Données ext.'!I1464)</f>
        <v>0</v>
      </c>
      <c r="B1423">
        <f>'Données ext.'!F1480</f>
        <v>0</v>
      </c>
    </row>
    <row r="1424" spans="1:2" hidden="1" x14ac:dyDescent="0.25">
      <c r="A1424" s="22">
        <f>INT('Données ext.'!I1465)</f>
        <v>0</v>
      </c>
      <c r="B1424">
        <f>'Données ext.'!F1481</f>
        <v>0</v>
      </c>
    </row>
    <row r="1425" spans="1:2" hidden="1" x14ac:dyDescent="0.25">
      <c r="A1425" s="22">
        <f>INT('Données ext.'!I1466)</f>
        <v>0</v>
      </c>
      <c r="B1425">
        <f>'Données ext.'!F1482</f>
        <v>0</v>
      </c>
    </row>
    <row r="1426" spans="1:2" hidden="1" x14ac:dyDescent="0.25">
      <c r="A1426" s="22">
        <f>INT('Données ext.'!I1467)</f>
        <v>0</v>
      </c>
      <c r="B1426">
        <f>'Données ext.'!F1483</f>
        <v>0</v>
      </c>
    </row>
    <row r="1427" spans="1:2" hidden="1" x14ac:dyDescent="0.25">
      <c r="A1427" s="22">
        <f>INT('Données ext.'!I1468)</f>
        <v>0</v>
      </c>
      <c r="B1427">
        <f>'Données ext.'!F1484</f>
        <v>0</v>
      </c>
    </row>
    <row r="1428" spans="1:2" hidden="1" x14ac:dyDescent="0.25">
      <c r="A1428" s="22">
        <f>INT('Données ext.'!I1469)</f>
        <v>0</v>
      </c>
      <c r="B1428">
        <f>'Données ext.'!F1485</f>
        <v>0</v>
      </c>
    </row>
    <row r="1429" spans="1:2" hidden="1" x14ac:dyDescent="0.25">
      <c r="A1429" s="22">
        <f>INT('Données ext.'!I1470)</f>
        <v>0</v>
      </c>
      <c r="B1429">
        <f>'Données ext.'!F1486</f>
        <v>0</v>
      </c>
    </row>
    <row r="1430" spans="1:2" hidden="1" x14ac:dyDescent="0.25">
      <c r="A1430" s="22">
        <f>INT('Données ext.'!I1471)</f>
        <v>0</v>
      </c>
      <c r="B1430">
        <f>'Données ext.'!F1487</f>
        <v>0</v>
      </c>
    </row>
    <row r="1431" spans="1:2" hidden="1" x14ac:dyDescent="0.25">
      <c r="A1431" s="22">
        <f>INT('Données ext.'!I1472)</f>
        <v>0</v>
      </c>
      <c r="B1431">
        <f>'Données ext.'!F1488</f>
        <v>0</v>
      </c>
    </row>
    <row r="1432" spans="1:2" hidden="1" x14ac:dyDescent="0.25">
      <c r="A1432" s="22">
        <f>INT('Données ext.'!I1473)</f>
        <v>0</v>
      </c>
      <c r="B1432">
        <f>'Données ext.'!F1489</f>
        <v>0</v>
      </c>
    </row>
    <row r="1433" spans="1:2" hidden="1" x14ac:dyDescent="0.25">
      <c r="A1433" s="22">
        <f>INT('Données ext.'!I1474)</f>
        <v>0</v>
      </c>
      <c r="B1433">
        <f>'Données ext.'!F1490</f>
        <v>0</v>
      </c>
    </row>
    <row r="1434" spans="1:2" hidden="1" x14ac:dyDescent="0.25">
      <c r="A1434" s="22">
        <f>INT('Données ext.'!I1475)</f>
        <v>0</v>
      </c>
      <c r="B1434">
        <f>'Données ext.'!F1491</f>
        <v>0</v>
      </c>
    </row>
    <row r="1435" spans="1:2" hidden="1" x14ac:dyDescent="0.25">
      <c r="A1435" s="22">
        <f>INT('Données ext.'!I1476)</f>
        <v>0</v>
      </c>
      <c r="B1435">
        <f>'Données ext.'!F1492</f>
        <v>0</v>
      </c>
    </row>
    <row r="1436" spans="1:2" hidden="1" x14ac:dyDescent="0.25">
      <c r="A1436" s="22">
        <f>INT('Données ext.'!I1477)</f>
        <v>0</v>
      </c>
      <c r="B1436">
        <f>'Données ext.'!F1493</f>
        <v>0</v>
      </c>
    </row>
    <row r="1437" spans="1:2" hidden="1" x14ac:dyDescent="0.25">
      <c r="A1437" s="22">
        <f>INT('Données ext.'!I1478)</f>
        <v>0</v>
      </c>
      <c r="B1437">
        <f>'Données ext.'!F1494</f>
        <v>0</v>
      </c>
    </row>
    <row r="1438" spans="1:2" hidden="1" x14ac:dyDescent="0.25">
      <c r="A1438" s="22">
        <f>INT('Données ext.'!I1479)</f>
        <v>0</v>
      </c>
      <c r="B1438">
        <f>'Données ext.'!F1495</f>
        <v>0</v>
      </c>
    </row>
    <row r="1439" spans="1:2" hidden="1" x14ac:dyDescent="0.25">
      <c r="A1439" s="22">
        <f>INT('Données ext.'!I1480)</f>
        <v>0</v>
      </c>
      <c r="B1439">
        <f>'Données ext.'!F1496</f>
        <v>0</v>
      </c>
    </row>
    <row r="1440" spans="1:2" hidden="1" x14ac:dyDescent="0.25">
      <c r="A1440" s="22">
        <f>INT('Données ext.'!I1481)</f>
        <v>0</v>
      </c>
      <c r="B1440">
        <f>'Données ext.'!F1497</f>
        <v>0</v>
      </c>
    </row>
    <row r="1441" spans="1:2" hidden="1" x14ac:dyDescent="0.25">
      <c r="A1441" s="22">
        <f>INT('Données ext.'!I1482)</f>
        <v>0</v>
      </c>
      <c r="B1441">
        <f>'Données ext.'!F1498</f>
        <v>0</v>
      </c>
    </row>
    <row r="1442" spans="1:2" hidden="1" x14ac:dyDescent="0.25">
      <c r="A1442" s="22">
        <f>INT('Données ext.'!I1483)</f>
        <v>0</v>
      </c>
      <c r="B1442">
        <f>'Données ext.'!F1499</f>
        <v>0</v>
      </c>
    </row>
    <row r="1443" spans="1:2" hidden="1" x14ac:dyDescent="0.25">
      <c r="A1443" s="22">
        <f>INT('Données ext.'!I1484)</f>
        <v>0</v>
      </c>
      <c r="B1443">
        <f>'Données ext.'!F1500</f>
        <v>0</v>
      </c>
    </row>
    <row r="1444" spans="1:2" hidden="1" x14ac:dyDescent="0.25">
      <c r="A1444" s="22">
        <f>INT('Données ext.'!I1485)</f>
        <v>0</v>
      </c>
      <c r="B1444">
        <f>'Données ext.'!F1501</f>
        <v>0</v>
      </c>
    </row>
    <row r="1445" spans="1:2" hidden="1" x14ac:dyDescent="0.25">
      <c r="A1445" s="22">
        <f>INT('Données ext.'!I1486)</f>
        <v>0</v>
      </c>
      <c r="B1445">
        <f>'Données ext.'!F1502</f>
        <v>0</v>
      </c>
    </row>
    <row r="1446" spans="1:2" hidden="1" x14ac:dyDescent="0.25">
      <c r="A1446" s="22">
        <f>INT('Données ext.'!I1487)</f>
        <v>0</v>
      </c>
      <c r="B1446">
        <f>'Données ext.'!F1503</f>
        <v>0</v>
      </c>
    </row>
    <row r="1447" spans="1:2" hidden="1" x14ac:dyDescent="0.25">
      <c r="A1447" s="22">
        <f>INT('Données ext.'!I1488)</f>
        <v>0</v>
      </c>
      <c r="B1447">
        <f>'Données ext.'!F1504</f>
        <v>0</v>
      </c>
    </row>
    <row r="1448" spans="1:2" hidden="1" x14ac:dyDescent="0.25">
      <c r="A1448" s="22">
        <f>INT('Données ext.'!I1489)</f>
        <v>0</v>
      </c>
      <c r="B1448">
        <f>'Données ext.'!F1505</f>
        <v>0</v>
      </c>
    </row>
    <row r="1449" spans="1:2" hidden="1" x14ac:dyDescent="0.25">
      <c r="A1449" s="22">
        <f>INT('Données ext.'!I1490)</f>
        <v>0</v>
      </c>
      <c r="B1449">
        <f>'Données ext.'!F1506</f>
        <v>0</v>
      </c>
    </row>
    <row r="1450" spans="1:2" hidden="1" x14ac:dyDescent="0.25">
      <c r="A1450" s="22">
        <f>INT('Données ext.'!I1491)</f>
        <v>0</v>
      </c>
      <c r="B1450">
        <f>'Données ext.'!F1507</f>
        <v>0</v>
      </c>
    </row>
    <row r="1451" spans="1:2" hidden="1" x14ac:dyDescent="0.25">
      <c r="A1451" s="22">
        <f>INT('Données ext.'!I1492)</f>
        <v>0</v>
      </c>
      <c r="B1451">
        <f>'Données ext.'!F1508</f>
        <v>0</v>
      </c>
    </row>
    <row r="1452" spans="1:2" hidden="1" x14ac:dyDescent="0.25">
      <c r="A1452" s="22">
        <f>INT('Données ext.'!I1493)</f>
        <v>0</v>
      </c>
      <c r="B1452">
        <f>'Données ext.'!F1509</f>
        <v>0</v>
      </c>
    </row>
    <row r="1453" spans="1:2" hidden="1" x14ac:dyDescent="0.25">
      <c r="A1453" s="22">
        <f>INT('Données ext.'!I1494)</f>
        <v>0</v>
      </c>
      <c r="B1453">
        <f>'Données ext.'!F1510</f>
        <v>0</v>
      </c>
    </row>
    <row r="1454" spans="1:2" hidden="1" x14ac:dyDescent="0.25">
      <c r="A1454" s="22">
        <f>INT('Données ext.'!I1495)</f>
        <v>0</v>
      </c>
      <c r="B1454">
        <f>'Données ext.'!F1511</f>
        <v>0</v>
      </c>
    </row>
    <row r="1455" spans="1:2" hidden="1" x14ac:dyDescent="0.25">
      <c r="A1455" s="22">
        <f>INT('Données ext.'!I1496)</f>
        <v>0</v>
      </c>
      <c r="B1455">
        <f>'Données ext.'!F1512</f>
        <v>0</v>
      </c>
    </row>
    <row r="1456" spans="1:2" hidden="1" x14ac:dyDescent="0.25">
      <c r="A1456" s="22">
        <f>INT('Données ext.'!I1497)</f>
        <v>0</v>
      </c>
      <c r="B1456">
        <f>'Données ext.'!F1513</f>
        <v>0</v>
      </c>
    </row>
    <row r="1457" spans="1:2" hidden="1" x14ac:dyDescent="0.25">
      <c r="A1457" s="22">
        <f>INT('Données ext.'!I1498)</f>
        <v>0</v>
      </c>
      <c r="B1457">
        <f>'Données ext.'!F1514</f>
        <v>0</v>
      </c>
    </row>
    <row r="1458" spans="1:2" hidden="1" x14ac:dyDescent="0.25">
      <c r="A1458" s="22">
        <f>INT('Données ext.'!I1499)</f>
        <v>0</v>
      </c>
      <c r="B1458">
        <f>'Données ext.'!F1515</f>
        <v>0</v>
      </c>
    </row>
    <row r="1459" spans="1:2" hidden="1" x14ac:dyDescent="0.25">
      <c r="A1459" s="22">
        <f>INT('Données ext.'!I1500)</f>
        <v>0</v>
      </c>
      <c r="B1459">
        <f>'Données ext.'!F1516</f>
        <v>0</v>
      </c>
    </row>
    <row r="1460" spans="1:2" hidden="1" x14ac:dyDescent="0.25">
      <c r="A1460" s="22">
        <f>INT('Données ext.'!I1501)</f>
        <v>0</v>
      </c>
      <c r="B1460">
        <f>'Données ext.'!F1517</f>
        <v>0</v>
      </c>
    </row>
    <row r="1461" spans="1:2" hidden="1" x14ac:dyDescent="0.25">
      <c r="A1461" s="22">
        <f>INT('Données ext.'!I1502)</f>
        <v>0</v>
      </c>
      <c r="B1461">
        <f>'Données ext.'!F1518</f>
        <v>0</v>
      </c>
    </row>
    <row r="1462" spans="1:2" hidden="1" x14ac:dyDescent="0.25">
      <c r="A1462" s="22">
        <f>INT('Données ext.'!I1503)</f>
        <v>0</v>
      </c>
      <c r="B1462">
        <f>'Données ext.'!F1519</f>
        <v>0</v>
      </c>
    </row>
    <row r="1463" spans="1:2" hidden="1" x14ac:dyDescent="0.25">
      <c r="A1463" s="22">
        <f>INT('Données ext.'!I1504)</f>
        <v>0</v>
      </c>
      <c r="B1463">
        <f>'Données ext.'!F1520</f>
        <v>0</v>
      </c>
    </row>
    <row r="1464" spans="1:2" hidden="1" x14ac:dyDescent="0.25">
      <c r="A1464" s="22">
        <f>INT('Données ext.'!I1505)</f>
        <v>0</v>
      </c>
      <c r="B1464">
        <f>'Données ext.'!F1521</f>
        <v>0</v>
      </c>
    </row>
    <row r="1465" spans="1:2" hidden="1" x14ac:dyDescent="0.25">
      <c r="A1465" s="22">
        <f>INT('Données ext.'!I1506)</f>
        <v>0</v>
      </c>
      <c r="B1465">
        <f>'Données ext.'!F1522</f>
        <v>0</v>
      </c>
    </row>
    <row r="1466" spans="1:2" hidden="1" x14ac:dyDescent="0.25">
      <c r="A1466" s="22">
        <f>INT('Données ext.'!I1507)</f>
        <v>0</v>
      </c>
      <c r="B1466">
        <f>'Données ext.'!F1523</f>
        <v>0</v>
      </c>
    </row>
    <row r="1467" spans="1:2" hidden="1" x14ac:dyDescent="0.25">
      <c r="A1467" s="22">
        <f>INT('Données ext.'!I1508)</f>
        <v>0</v>
      </c>
      <c r="B1467">
        <f>'Données ext.'!F1524</f>
        <v>0</v>
      </c>
    </row>
    <row r="1468" spans="1:2" hidden="1" x14ac:dyDescent="0.25">
      <c r="A1468" s="22">
        <f>INT('Données ext.'!I1509)</f>
        <v>0</v>
      </c>
      <c r="B1468">
        <f>'Données ext.'!F1525</f>
        <v>0</v>
      </c>
    </row>
    <row r="1469" spans="1:2" hidden="1" x14ac:dyDescent="0.25">
      <c r="A1469" s="22">
        <f>INT('Données ext.'!I1510)</f>
        <v>0</v>
      </c>
      <c r="B1469">
        <f>'Données ext.'!F1526</f>
        <v>0</v>
      </c>
    </row>
    <row r="1470" spans="1:2" hidden="1" x14ac:dyDescent="0.25">
      <c r="A1470" s="22">
        <f>INT('Données ext.'!I1511)</f>
        <v>0</v>
      </c>
      <c r="B1470">
        <f>'Données ext.'!F1527</f>
        <v>0</v>
      </c>
    </row>
    <row r="1471" spans="1:2" hidden="1" x14ac:dyDescent="0.25">
      <c r="A1471" s="22">
        <f>INT('Données ext.'!I1512)</f>
        <v>0</v>
      </c>
      <c r="B1471">
        <f>'Données ext.'!F1528</f>
        <v>0</v>
      </c>
    </row>
    <row r="1472" spans="1:2" hidden="1" x14ac:dyDescent="0.25">
      <c r="A1472" s="22">
        <f>INT('Données ext.'!I1513)</f>
        <v>0</v>
      </c>
      <c r="B1472">
        <f>'Données ext.'!F1529</f>
        <v>0</v>
      </c>
    </row>
    <row r="1473" spans="1:2" hidden="1" x14ac:dyDescent="0.25">
      <c r="A1473" s="22">
        <f>INT('Données ext.'!I1514)</f>
        <v>0</v>
      </c>
      <c r="B1473">
        <f>'Données ext.'!F1530</f>
        <v>0</v>
      </c>
    </row>
    <row r="1474" spans="1:2" hidden="1" x14ac:dyDescent="0.25">
      <c r="A1474" s="22">
        <f>INT('Données ext.'!I1515)</f>
        <v>0</v>
      </c>
      <c r="B1474">
        <f>'Données ext.'!F1531</f>
        <v>0</v>
      </c>
    </row>
    <row r="1475" spans="1:2" hidden="1" x14ac:dyDescent="0.25">
      <c r="A1475" s="22">
        <f>INT('Données ext.'!I1516)</f>
        <v>0</v>
      </c>
      <c r="B1475">
        <f>'Données ext.'!F1532</f>
        <v>0</v>
      </c>
    </row>
    <row r="1476" spans="1:2" hidden="1" x14ac:dyDescent="0.25">
      <c r="A1476" s="22">
        <f>INT('Données ext.'!I1517)</f>
        <v>0</v>
      </c>
      <c r="B1476">
        <f>'Données ext.'!F1533</f>
        <v>0</v>
      </c>
    </row>
    <row r="1477" spans="1:2" hidden="1" x14ac:dyDescent="0.25">
      <c r="A1477" s="22">
        <f>INT('Données ext.'!I1518)</f>
        <v>0</v>
      </c>
      <c r="B1477">
        <f>'Données ext.'!F1534</f>
        <v>0</v>
      </c>
    </row>
    <row r="1478" spans="1:2" hidden="1" x14ac:dyDescent="0.25">
      <c r="A1478" s="22">
        <f>INT('Données ext.'!I1519)</f>
        <v>0</v>
      </c>
      <c r="B1478">
        <f>'Données ext.'!F1535</f>
        <v>0</v>
      </c>
    </row>
    <row r="1479" spans="1:2" hidden="1" x14ac:dyDescent="0.25">
      <c r="A1479" s="22">
        <f>INT('Données ext.'!I1520)</f>
        <v>0</v>
      </c>
      <c r="B1479">
        <f>'Données ext.'!F1536</f>
        <v>0</v>
      </c>
    </row>
    <row r="1480" spans="1:2" hidden="1" x14ac:dyDescent="0.25">
      <c r="A1480" s="22">
        <f>INT('Données ext.'!I1521)</f>
        <v>0</v>
      </c>
      <c r="B1480">
        <f>'Données ext.'!F1537</f>
        <v>0</v>
      </c>
    </row>
    <row r="1481" spans="1:2" hidden="1" x14ac:dyDescent="0.25">
      <c r="A1481" s="22">
        <f>INT('Données ext.'!I1522)</f>
        <v>0</v>
      </c>
      <c r="B1481">
        <f>'Données ext.'!F1538</f>
        <v>0</v>
      </c>
    </row>
    <row r="1482" spans="1:2" hidden="1" x14ac:dyDescent="0.25">
      <c r="A1482" s="22">
        <f>INT('Données ext.'!I1523)</f>
        <v>0</v>
      </c>
      <c r="B1482">
        <f>'Données ext.'!F1539</f>
        <v>0</v>
      </c>
    </row>
    <row r="1483" spans="1:2" hidden="1" x14ac:dyDescent="0.25">
      <c r="A1483" s="22">
        <f>INT('Données ext.'!I1524)</f>
        <v>0</v>
      </c>
      <c r="B1483">
        <f>'Données ext.'!F1540</f>
        <v>0</v>
      </c>
    </row>
    <row r="1484" spans="1:2" hidden="1" x14ac:dyDescent="0.25">
      <c r="A1484" s="22">
        <f>INT('Données ext.'!I1525)</f>
        <v>0</v>
      </c>
      <c r="B1484">
        <f>'Données ext.'!F1541</f>
        <v>0</v>
      </c>
    </row>
    <row r="1485" spans="1:2" hidden="1" x14ac:dyDescent="0.25">
      <c r="A1485" s="22">
        <f>INT('Données ext.'!I1526)</f>
        <v>0</v>
      </c>
      <c r="B1485">
        <f>'Données ext.'!F1542</f>
        <v>0</v>
      </c>
    </row>
    <row r="1486" spans="1:2" hidden="1" x14ac:dyDescent="0.25">
      <c r="A1486" s="22">
        <f>INT('Données ext.'!I1527)</f>
        <v>0</v>
      </c>
      <c r="B1486">
        <f>'Données ext.'!F1543</f>
        <v>0</v>
      </c>
    </row>
    <row r="1487" spans="1:2" hidden="1" x14ac:dyDescent="0.25">
      <c r="A1487" s="22">
        <f>INT('Données ext.'!I1528)</f>
        <v>0</v>
      </c>
      <c r="B1487">
        <f>'Données ext.'!F1544</f>
        <v>0</v>
      </c>
    </row>
    <row r="1488" spans="1:2" hidden="1" x14ac:dyDescent="0.25">
      <c r="A1488" s="22">
        <f>INT('Données ext.'!I1529)</f>
        <v>0</v>
      </c>
      <c r="B1488">
        <f>'Données ext.'!F1545</f>
        <v>0</v>
      </c>
    </row>
    <row r="1489" spans="1:2" hidden="1" x14ac:dyDescent="0.25">
      <c r="A1489" s="22">
        <f>INT('Données ext.'!I1530)</f>
        <v>0</v>
      </c>
      <c r="B1489">
        <f>'Données ext.'!F1546</f>
        <v>0</v>
      </c>
    </row>
    <row r="1490" spans="1:2" hidden="1" x14ac:dyDescent="0.25">
      <c r="A1490" s="22">
        <f>INT('Données ext.'!I1531)</f>
        <v>0</v>
      </c>
      <c r="B1490">
        <f>'Données ext.'!F1547</f>
        <v>0</v>
      </c>
    </row>
    <row r="1491" spans="1:2" hidden="1" x14ac:dyDescent="0.25">
      <c r="A1491" s="22">
        <f>INT('Données ext.'!I1532)</f>
        <v>0</v>
      </c>
      <c r="B1491">
        <f>'Données ext.'!F1548</f>
        <v>0</v>
      </c>
    </row>
    <row r="1492" spans="1:2" hidden="1" x14ac:dyDescent="0.25">
      <c r="A1492" s="22">
        <f>INT('Données ext.'!I1533)</f>
        <v>0</v>
      </c>
      <c r="B1492">
        <f>'Données ext.'!F1549</f>
        <v>0</v>
      </c>
    </row>
    <row r="1493" spans="1:2" hidden="1" x14ac:dyDescent="0.25">
      <c r="A1493" s="22">
        <f>INT('Données ext.'!I1534)</f>
        <v>0</v>
      </c>
      <c r="B1493">
        <f>'Données ext.'!F1550</f>
        <v>0</v>
      </c>
    </row>
    <row r="1494" spans="1:2" hidden="1" x14ac:dyDescent="0.25">
      <c r="A1494" s="22">
        <f>INT('Données ext.'!I1535)</f>
        <v>0</v>
      </c>
      <c r="B1494">
        <f>'Données ext.'!F1551</f>
        <v>0</v>
      </c>
    </row>
    <row r="1495" spans="1:2" hidden="1" x14ac:dyDescent="0.25">
      <c r="A1495" s="22">
        <f>INT('Données ext.'!I1536)</f>
        <v>0</v>
      </c>
      <c r="B1495">
        <f>'Données ext.'!F1552</f>
        <v>0</v>
      </c>
    </row>
    <row r="1496" spans="1:2" hidden="1" x14ac:dyDescent="0.25">
      <c r="A1496" s="22">
        <f>INT('Données ext.'!I1537)</f>
        <v>0</v>
      </c>
      <c r="B1496">
        <f>'Données ext.'!F1553</f>
        <v>0</v>
      </c>
    </row>
    <row r="1497" spans="1:2" hidden="1" x14ac:dyDescent="0.25">
      <c r="A1497" s="22">
        <f>INT('Données ext.'!I1538)</f>
        <v>0</v>
      </c>
      <c r="B1497">
        <f>'Données ext.'!F1554</f>
        <v>0</v>
      </c>
    </row>
    <row r="1498" spans="1:2" hidden="1" x14ac:dyDescent="0.25">
      <c r="A1498" s="22">
        <f>INT('Données ext.'!I1539)</f>
        <v>0</v>
      </c>
      <c r="B1498">
        <f>'Données ext.'!F1555</f>
        <v>0</v>
      </c>
    </row>
    <row r="1499" spans="1:2" hidden="1" x14ac:dyDescent="0.25">
      <c r="A1499" s="22">
        <f>INT('Données ext.'!I1540)</f>
        <v>0</v>
      </c>
      <c r="B1499">
        <f>'Données ext.'!F1556</f>
        <v>0</v>
      </c>
    </row>
    <row r="1500" spans="1:2" hidden="1" x14ac:dyDescent="0.25">
      <c r="A1500" s="22">
        <f>INT('Données ext.'!I1541)</f>
        <v>0</v>
      </c>
      <c r="B1500">
        <f>'Données ext.'!F1557</f>
        <v>0</v>
      </c>
    </row>
    <row r="1501" spans="1:2" hidden="1" x14ac:dyDescent="0.25">
      <c r="A1501" s="22">
        <f>INT('Données ext.'!I1542)</f>
        <v>0</v>
      </c>
      <c r="B1501">
        <f>'Données ext.'!F1558</f>
        <v>0</v>
      </c>
    </row>
    <row r="1502" spans="1:2" hidden="1" x14ac:dyDescent="0.25">
      <c r="A1502" s="22">
        <f>INT('Données ext.'!I1543)</f>
        <v>0</v>
      </c>
      <c r="B1502">
        <f>'Données ext.'!F1559</f>
        <v>0</v>
      </c>
    </row>
    <row r="1503" spans="1:2" hidden="1" x14ac:dyDescent="0.25">
      <c r="A1503" s="22">
        <f>INT('Données ext.'!I1544)</f>
        <v>0</v>
      </c>
      <c r="B1503">
        <f>'Données ext.'!F1560</f>
        <v>0</v>
      </c>
    </row>
    <row r="1504" spans="1:2" hidden="1" x14ac:dyDescent="0.25">
      <c r="A1504" s="22">
        <f>INT('Données ext.'!I1545)</f>
        <v>0</v>
      </c>
      <c r="B1504">
        <f>'Données ext.'!F1561</f>
        <v>0</v>
      </c>
    </row>
    <row r="1505" spans="1:2" hidden="1" x14ac:dyDescent="0.25">
      <c r="A1505" s="22">
        <f>INT('Données ext.'!I1546)</f>
        <v>0</v>
      </c>
      <c r="B1505">
        <f>'Données ext.'!F1562</f>
        <v>0</v>
      </c>
    </row>
    <row r="1506" spans="1:2" hidden="1" x14ac:dyDescent="0.25">
      <c r="A1506" s="22">
        <f>INT('Données ext.'!I1547)</f>
        <v>0</v>
      </c>
      <c r="B1506">
        <f>'Données ext.'!F1563</f>
        <v>0</v>
      </c>
    </row>
    <row r="1507" spans="1:2" hidden="1" x14ac:dyDescent="0.25">
      <c r="A1507" s="22">
        <f>INT('Données ext.'!I1548)</f>
        <v>0</v>
      </c>
      <c r="B1507">
        <f>'Données ext.'!F1564</f>
        <v>0</v>
      </c>
    </row>
    <row r="1508" spans="1:2" hidden="1" x14ac:dyDescent="0.25">
      <c r="A1508" s="22">
        <f>INT('Données ext.'!I1549)</f>
        <v>0</v>
      </c>
      <c r="B1508">
        <f>'Données ext.'!F1565</f>
        <v>0</v>
      </c>
    </row>
    <row r="1509" spans="1:2" hidden="1" x14ac:dyDescent="0.25">
      <c r="A1509" s="22">
        <f>INT('Données ext.'!I1550)</f>
        <v>0</v>
      </c>
      <c r="B1509">
        <f>'Données ext.'!F1566</f>
        <v>0</v>
      </c>
    </row>
    <row r="1510" spans="1:2" hidden="1" x14ac:dyDescent="0.25">
      <c r="A1510" s="22">
        <f>INT('Données ext.'!I1551)</f>
        <v>0</v>
      </c>
      <c r="B1510">
        <f>'Données ext.'!F1567</f>
        <v>0</v>
      </c>
    </row>
    <row r="1511" spans="1:2" hidden="1" x14ac:dyDescent="0.25">
      <c r="A1511" s="22">
        <f>INT('Données ext.'!I1552)</f>
        <v>0</v>
      </c>
      <c r="B1511">
        <f>'Données ext.'!F1568</f>
        <v>0</v>
      </c>
    </row>
    <row r="1512" spans="1:2" hidden="1" x14ac:dyDescent="0.25">
      <c r="A1512" s="22">
        <f>INT('Données ext.'!I1553)</f>
        <v>0</v>
      </c>
      <c r="B1512">
        <f>'Données ext.'!F1569</f>
        <v>0</v>
      </c>
    </row>
    <row r="1513" spans="1:2" hidden="1" x14ac:dyDescent="0.25">
      <c r="A1513" s="22">
        <f>INT('Données ext.'!I1554)</f>
        <v>0</v>
      </c>
      <c r="B1513">
        <f>'Données ext.'!F1570</f>
        <v>0</v>
      </c>
    </row>
    <row r="1514" spans="1:2" hidden="1" x14ac:dyDescent="0.25">
      <c r="A1514" s="22">
        <f>INT('Données ext.'!I1555)</f>
        <v>0</v>
      </c>
      <c r="B1514">
        <f>'Données ext.'!F1571</f>
        <v>0</v>
      </c>
    </row>
    <row r="1515" spans="1:2" hidden="1" x14ac:dyDescent="0.25">
      <c r="A1515" s="22">
        <f>INT('Données ext.'!I1556)</f>
        <v>0</v>
      </c>
      <c r="B1515">
        <f>'Données ext.'!F1572</f>
        <v>0</v>
      </c>
    </row>
    <row r="1516" spans="1:2" hidden="1" x14ac:dyDescent="0.25">
      <c r="A1516" s="22">
        <f>INT('Données ext.'!I1557)</f>
        <v>0</v>
      </c>
      <c r="B1516">
        <f>'Données ext.'!F1573</f>
        <v>0</v>
      </c>
    </row>
    <row r="1517" spans="1:2" hidden="1" x14ac:dyDescent="0.25">
      <c r="A1517" s="22">
        <f>INT('Données ext.'!I1558)</f>
        <v>0</v>
      </c>
      <c r="B1517">
        <f>'Données ext.'!F1574</f>
        <v>0</v>
      </c>
    </row>
    <row r="1518" spans="1:2" hidden="1" x14ac:dyDescent="0.25">
      <c r="A1518" s="22">
        <f>INT('Données ext.'!I1559)</f>
        <v>0</v>
      </c>
      <c r="B1518">
        <f>'Données ext.'!F1575</f>
        <v>0</v>
      </c>
    </row>
    <row r="1519" spans="1:2" hidden="1" x14ac:dyDescent="0.25">
      <c r="A1519" s="22">
        <f>INT('Données ext.'!I1560)</f>
        <v>0</v>
      </c>
      <c r="B1519">
        <f>'Données ext.'!F1576</f>
        <v>0</v>
      </c>
    </row>
    <row r="1520" spans="1:2" hidden="1" x14ac:dyDescent="0.25">
      <c r="A1520" s="22">
        <f>INT('Données ext.'!I1561)</f>
        <v>0</v>
      </c>
      <c r="B1520">
        <f>'Données ext.'!F1577</f>
        <v>0</v>
      </c>
    </row>
    <row r="1521" spans="1:2" hidden="1" x14ac:dyDescent="0.25">
      <c r="A1521" s="22">
        <f>INT('Données ext.'!I1562)</f>
        <v>0</v>
      </c>
      <c r="B1521">
        <f>'Données ext.'!F1578</f>
        <v>0</v>
      </c>
    </row>
    <row r="1522" spans="1:2" hidden="1" x14ac:dyDescent="0.25">
      <c r="A1522" s="22">
        <f>INT('Données ext.'!I1563)</f>
        <v>0</v>
      </c>
      <c r="B1522">
        <f>'Données ext.'!F1579</f>
        <v>0</v>
      </c>
    </row>
    <row r="1523" spans="1:2" hidden="1" x14ac:dyDescent="0.25">
      <c r="A1523" s="22">
        <f>INT('Données ext.'!I1564)</f>
        <v>0</v>
      </c>
      <c r="B1523">
        <f>'Données ext.'!F1580</f>
        <v>0</v>
      </c>
    </row>
    <row r="1524" spans="1:2" hidden="1" x14ac:dyDescent="0.25">
      <c r="A1524" s="22">
        <f>INT('Données ext.'!I1565)</f>
        <v>0</v>
      </c>
      <c r="B1524">
        <f>'Données ext.'!F1581</f>
        <v>0</v>
      </c>
    </row>
    <row r="1525" spans="1:2" hidden="1" x14ac:dyDescent="0.25">
      <c r="A1525" s="22">
        <f>INT('Données ext.'!I1566)</f>
        <v>0</v>
      </c>
      <c r="B1525">
        <f>'Données ext.'!F1582</f>
        <v>0</v>
      </c>
    </row>
    <row r="1526" spans="1:2" hidden="1" x14ac:dyDescent="0.25">
      <c r="A1526" s="22">
        <f>INT('Données ext.'!I1567)</f>
        <v>0</v>
      </c>
      <c r="B1526">
        <f>'Données ext.'!F1583</f>
        <v>0</v>
      </c>
    </row>
    <row r="1527" spans="1:2" hidden="1" x14ac:dyDescent="0.25">
      <c r="A1527" s="22">
        <f>INT('Données ext.'!I1568)</f>
        <v>0</v>
      </c>
      <c r="B1527">
        <f>'Données ext.'!F1584</f>
        <v>0</v>
      </c>
    </row>
    <row r="1528" spans="1:2" hidden="1" x14ac:dyDescent="0.25">
      <c r="A1528" s="22">
        <f>INT('Données ext.'!I1569)</f>
        <v>0</v>
      </c>
      <c r="B1528">
        <f>'Données ext.'!F1585</f>
        <v>0</v>
      </c>
    </row>
    <row r="1529" spans="1:2" hidden="1" x14ac:dyDescent="0.25">
      <c r="A1529" s="22">
        <f>INT('Données ext.'!I1570)</f>
        <v>0</v>
      </c>
      <c r="B1529">
        <f>'Données ext.'!F1586</f>
        <v>0</v>
      </c>
    </row>
    <row r="1530" spans="1:2" hidden="1" x14ac:dyDescent="0.25">
      <c r="A1530" s="22">
        <f>INT('Données ext.'!I1571)</f>
        <v>0</v>
      </c>
      <c r="B1530">
        <f>'Données ext.'!F1587</f>
        <v>0</v>
      </c>
    </row>
    <row r="1531" spans="1:2" hidden="1" x14ac:dyDescent="0.25">
      <c r="A1531" s="22">
        <f>INT('Données ext.'!I1572)</f>
        <v>0</v>
      </c>
      <c r="B1531">
        <f>'Données ext.'!F1588</f>
        <v>0</v>
      </c>
    </row>
    <row r="1532" spans="1:2" hidden="1" x14ac:dyDescent="0.25">
      <c r="A1532" s="22">
        <f>INT('Données ext.'!I1573)</f>
        <v>0</v>
      </c>
      <c r="B1532">
        <f>'Données ext.'!F1589</f>
        <v>0</v>
      </c>
    </row>
    <row r="1533" spans="1:2" hidden="1" x14ac:dyDescent="0.25">
      <c r="A1533" s="22">
        <f>INT('Données ext.'!I1574)</f>
        <v>0</v>
      </c>
      <c r="B1533">
        <f>'Données ext.'!F1590</f>
        <v>0</v>
      </c>
    </row>
    <row r="1534" spans="1:2" hidden="1" x14ac:dyDescent="0.25">
      <c r="A1534" s="22">
        <f>INT('Données ext.'!I1575)</f>
        <v>0</v>
      </c>
      <c r="B1534">
        <f>'Données ext.'!F1591</f>
        <v>0</v>
      </c>
    </row>
    <row r="1535" spans="1:2" hidden="1" x14ac:dyDescent="0.25">
      <c r="A1535" s="22">
        <f>INT('Données ext.'!I1576)</f>
        <v>0</v>
      </c>
      <c r="B1535">
        <f>'Données ext.'!F1592</f>
        <v>0</v>
      </c>
    </row>
    <row r="1536" spans="1:2" hidden="1" x14ac:dyDescent="0.25">
      <c r="A1536" s="22">
        <f>INT('Données ext.'!I1577)</f>
        <v>0</v>
      </c>
      <c r="B1536">
        <f>'Données ext.'!F1593</f>
        <v>0</v>
      </c>
    </row>
    <row r="1537" spans="1:2" hidden="1" x14ac:dyDescent="0.25">
      <c r="A1537" s="22">
        <f>INT('Données ext.'!I1578)</f>
        <v>0</v>
      </c>
      <c r="B1537">
        <f>'Données ext.'!F1594</f>
        <v>0</v>
      </c>
    </row>
    <row r="1538" spans="1:2" hidden="1" x14ac:dyDescent="0.25">
      <c r="A1538" s="22">
        <f>INT('Données ext.'!I1579)</f>
        <v>0</v>
      </c>
      <c r="B1538">
        <f>'Données ext.'!F1595</f>
        <v>0</v>
      </c>
    </row>
    <row r="1539" spans="1:2" hidden="1" x14ac:dyDescent="0.25">
      <c r="A1539" s="22">
        <f>INT('Données ext.'!I1580)</f>
        <v>0</v>
      </c>
      <c r="B1539">
        <f>'Données ext.'!F1596</f>
        <v>0</v>
      </c>
    </row>
    <row r="1540" spans="1:2" hidden="1" x14ac:dyDescent="0.25">
      <c r="A1540" s="22">
        <f>INT('Données ext.'!I1581)</f>
        <v>0</v>
      </c>
      <c r="B1540">
        <f>'Données ext.'!F1597</f>
        <v>0</v>
      </c>
    </row>
    <row r="1541" spans="1:2" hidden="1" x14ac:dyDescent="0.25">
      <c r="A1541" s="22">
        <f>INT('Données ext.'!I1582)</f>
        <v>0</v>
      </c>
      <c r="B1541">
        <f>'Données ext.'!F1598</f>
        <v>0</v>
      </c>
    </row>
    <row r="1542" spans="1:2" hidden="1" x14ac:dyDescent="0.25">
      <c r="A1542" s="22">
        <f>INT('Données ext.'!I1583)</f>
        <v>0</v>
      </c>
      <c r="B1542">
        <f>'Données ext.'!F1599</f>
        <v>0</v>
      </c>
    </row>
    <row r="1543" spans="1:2" hidden="1" x14ac:dyDescent="0.25">
      <c r="A1543" s="22">
        <f>INT('Données ext.'!I1584)</f>
        <v>0</v>
      </c>
      <c r="B1543">
        <f>'Données ext.'!F1600</f>
        <v>0</v>
      </c>
    </row>
    <row r="1544" spans="1:2" hidden="1" x14ac:dyDescent="0.25">
      <c r="A1544" s="22">
        <f>INT('Données ext.'!I1585)</f>
        <v>0</v>
      </c>
      <c r="B1544">
        <f>'Données ext.'!F1601</f>
        <v>0</v>
      </c>
    </row>
    <row r="1545" spans="1:2" hidden="1" x14ac:dyDescent="0.25">
      <c r="A1545" s="22">
        <f>INT('Données ext.'!I1586)</f>
        <v>0</v>
      </c>
      <c r="B1545">
        <f>'Données ext.'!F1602</f>
        <v>0</v>
      </c>
    </row>
    <row r="1546" spans="1:2" hidden="1" x14ac:dyDescent="0.25">
      <c r="A1546" s="22">
        <f>INT('Données ext.'!I1587)</f>
        <v>0</v>
      </c>
      <c r="B1546">
        <f>'Données ext.'!F1603</f>
        <v>0</v>
      </c>
    </row>
    <row r="1547" spans="1:2" hidden="1" x14ac:dyDescent="0.25">
      <c r="A1547" s="22">
        <f>INT('Données ext.'!I1588)</f>
        <v>0</v>
      </c>
      <c r="B1547">
        <f>'Données ext.'!F1604</f>
        <v>0</v>
      </c>
    </row>
    <row r="1548" spans="1:2" hidden="1" x14ac:dyDescent="0.25">
      <c r="A1548" s="22">
        <f>INT('Données ext.'!I1589)</f>
        <v>0</v>
      </c>
      <c r="B1548">
        <f>'Données ext.'!F1605</f>
        <v>0</v>
      </c>
    </row>
    <row r="1549" spans="1:2" hidden="1" x14ac:dyDescent="0.25">
      <c r="A1549" s="22">
        <f>INT('Données ext.'!I1590)</f>
        <v>0</v>
      </c>
      <c r="B1549">
        <f>'Données ext.'!F1606</f>
        <v>0</v>
      </c>
    </row>
    <row r="1550" spans="1:2" hidden="1" x14ac:dyDescent="0.25">
      <c r="A1550" s="22">
        <f>INT('Données ext.'!I1591)</f>
        <v>0</v>
      </c>
      <c r="B1550">
        <f>'Données ext.'!F1607</f>
        <v>0</v>
      </c>
    </row>
    <row r="1551" spans="1:2" hidden="1" x14ac:dyDescent="0.25">
      <c r="A1551" s="22">
        <f>INT('Données ext.'!I1592)</f>
        <v>0</v>
      </c>
      <c r="B1551">
        <f>'Données ext.'!F1608</f>
        <v>0</v>
      </c>
    </row>
    <row r="1552" spans="1:2" hidden="1" x14ac:dyDescent="0.25">
      <c r="A1552" s="22">
        <f>INT('Données ext.'!I1593)</f>
        <v>0</v>
      </c>
      <c r="B1552">
        <f>'Données ext.'!F1609</f>
        <v>0</v>
      </c>
    </row>
    <row r="1553" spans="1:2" hidden="1" x14ac:dyDescent="0.25">
      <c r="A1553" s="22">
        <f>INT('Données ext.'!I1594)</f>
        <v>0</v>
      </c>
      <c r="B1553">
        <f>'Données ext.'!F1610</f>
        <v>0</v>
      </c>
    </row>
    <row r="1554" spans="1:2" hidden="1" x14ac:dyDescent="0.25">
      <c r="A1554" s="22">
        <f>INT('Données ext.'!I1595)</f>
        <v>0</v>
      </c>
      <c r="B1554">
        <f>'Données ext.'!F1611</f>
        <v>0</v>
      </c>
    </row>
    <row r="1555" spans="1:2" hidden="1" x14ac:dyDescent="0.25">
      <c r="A1555" s="22">
        <f>INT('Données ext.'!I1596)</f>
        <v>0</v>
      </c>
      <c r="B1555">
        <f>'Données ext.'!F1612</f>
        <v>0</v>
      </c>
    </row>
    <row r="1556" spans="1:2" hidden="1" x14ac:dyDescent="0.25">
      <c r="A1556" s="22">
        <f>INT('Données ext.'!I1597)</f>
        <v>0</v>
      </c>
      <c r="B1556">
        <f>'Données ext.'!F1613</f>
        <v>0</v>
      </c>
    </row>
    <row r="1557" spans="1:2" hidden="1" x14ac:dyDescent="0.25">
      <c r="A1557" s="22">
        <f>INT('Données ext.'!I1598)</f>
        <v>0</v>
      </c>
      <c r="B1557">
        <f>'Données ext.'!F1614</f>
        <v>0</v>
      </c>
    </row>
    <row r="1558" spans="1:2" hidden="1" x14ac:dyDescent="0.25">
      <c r="A1558" s="22">
        <f>INT('Données ext.'!I1599)</f>
        <v>0</v>
      </c>
      <c r="B1558">
        <f>'Données ext.'!F1615</f>
        <v>0</v>
      </c>
    </row>
    <row r="1559" spans="1:2" hidden="1" x14ac:dyDescent="0.25">
      <c r="A1559" s="22">
        <f>INT('Données ext.'!I1600)</f>
        <v>0</v>
      </c>
      <c r="B1559">
        <f>'Données ext.'!F1616</f>
        <v>0</v>
      </c>
    </row>
    <row r="1560" spans="1:2" hidden="1" x14ac:dyDescent="0.25">
      <c r="A1560" s="22">
        <f>INT('Données ext.'!I1601)</f>
        <v>0</v>
      </c>
      <c r="B1560">
        <f>'Données ext.'!F1617</f>
        <v>0</v>
      </c>
    </row>
    <row r="1561" spans="1:2" hidden="1" x14ac:dyDescent="0.25">
      <c r="A1561" s="22">
        <f>INT('Données ext.'!I1602)</f>
        <v>0</v>
      </c>
      <c r="B1561">
        <f>'Données ext.'!F1618</f>
        <v>0</v>
      </c>
    </row>
    <row r="1562" spans="1:2" hidden="1" x14ac:dyDescent="0.25">
      <c r="A1562" s="22">
        <f>INT('Données ext.'!I1603)</f>
        <v>0</v>
      </c>
      <c r="B1562">
        <f>'Données ext.'!F1619</f>
        <v>0</v>
      </c>
    </row>
    <row r="1563" spans="1:2" hidden="1" x14ac:dyDescent="0.25">
      <c r="A1563" s="22">
        <f>INT('Données ext.'!I1604)</f>
        <v>0</v>
      </c>
      <c r="B1563">
        <f>'Données ext.'!F1620</f>
        <v>0</v>
      </c>
    </row>
    <row r="1564" spans="1:2" hidden="1" x14ac:dyDescent="0.25">
      <c r="A1564" s="22">
        <f>INT('Données ext.'!I1605)</f>
        <v>0</v>
      </c>
      <c r="B1564">
        <f>'Données ext.'!F1621</f>
        <v>0</v>
      </c>
    </row>
    <row r="1565" spans="1:2" hidden="1" x14ac:dyDescent="0.25">
      <c r="A1565" s="22">
        <f>INT('Données ext.'!I1606)</f>
        <v>0</v>
      </c>
      <c r="B1565">
        <f>'Données ext.'!F1622</f>
        <v>0</v>
      </c>
    </row>
    <row r="1566" spans="1:2" hidden="1" x14ac:dyDescent="0.25">
      <c r="A1566" s="22">
        <f>INT('Données ext.'!I1607)</f>
        <v>0</v>
      </c>
      <c r="B1566">
        <f>'Données ext.'!F1623</f>
        <v>0</v>
      </c>
    </row>
    <row r="1567" spans="1:2" hidden="1" x14ac:dyDescent="0.25">
      <c r="A1567" s="22">
        <f>INT('Données ext.'!I1608)</f>
        <v>0</v>
      </c>
      <c r="B1567">
        <f>'Données ext.'!F1624</f>
        <v>0</v>
      </c>
    </row>
    <row r="1568" spans="1:2" hidden="1" x14ac:dyDescent="0.25">
      <c r="A1568" s="22">
        <f>INT('Données ext.'!I1609)</f>
        <v>0</v>
      </c>
      <c r="B1568">
        <f>'Données ext.'!F1625</f>
        <v>0</v>
      </c>
    </row>
    <row r="1569" spans="1:2" hidden="1" x14ac:dyDescent="0.25">
      <c r="A1569" s="22">
        <f>INT('Données ext.'!I1610)</f>
        <v>0</v>
      </c>
      <c r="B1569">
        <f>'Données ext.'!F1626</f>
        <v>0</v>
      </c>
    </row>
    <row r="1570" spans="1:2" hidden="1" x14ac:dyDescent="0.25">
      <c r="A1570" s="22">
        <f>INT('Données ext.'!I1611)</f>
        <v>0</v>
      </c>
      <c r="B1570">
        <f>'Données ext.'!F1627</f>
        <v>0</v>
      </c>
    </row>
    <row r="1571" spans="1:2" hidden="1" x14ac:dyDescent="0.25">
      <c r="A1571" s="22">
        <f>INT('Données ext.'!I1612)</f>
        <v>0</v>
      </c>
      <c r="B1571">
        <f>'Données ext.'!F1628</f>
        <v>0</v>
      </c>
    </row>
    <row r="1572" spans="1:2" hidden="1" x14ac:dyDescent="0.25">
      <c r="A1572" s="22">
        <f>INT('Données ext.'!I1613)</f>
        <v>0</v>
      </c>
      <c r="B1572">
        <f>'Données ext.'!F1629</f>
        <v>0</v>
      </c>
    </row>
    <row r="1573" spans="1:2" hidden="1" x14ac:dyDescent="0.25">
      <c r="A1573" s="22">
        <f>INT('Données ext.'!I1614)</f>
        <v>0</v>
      </c>
      <c r="B1573">
        <f>'Données ext.'!F1630</f>
        <v>0</v>
      </c>
    </row>
    <row r="1574" spans="1:2" hidden="1" x14ac:dyDescent="0.25">
      <c r="A1574" s="22">
        <f>INT('Données ext.'!I1615)</f>
        <v>0</v>
      </c>
      <c r="B1574">
        <f>'Données ext.'!F1631</f>
        <v>0</v>
      </c>
    </row>
    <row r="1575" spans="1:2" hidden="1" x14ac:dyDescent="0.25">
      <c r="A1575" s="22">
        <f>INT('Données ext.'!I1616)</f>
        <v>0</v>
      </c>
      <c r="B1575">
        <f>'Données ext.'!F1632</f>
        <v>0</v>
      </c>
    </row>
    <row r="1576" spans="1:2" hidden="1" x14ac:dyDescent="0.25">
      <c r="A1576" s="22">
        <f>INT('Données ext.'!I1617)</f>
        <v>0</v>
      </c>
      <c r="B1576">
        <f>'Données ext.'!F1633</f>
        <v>0</v>
      </c>
    </row>
    <row r="1577" spans="1:2" hidden="1" x14ac:dyDescent="0.25">
      <c r="A1577" s="22">
        <f>INT('Données ext.'!I1618)</f>
        <v>0</v>
      </c>
      <c r="B1577">
        <f>'Données ext.'!F1634</f>
        <v>0</v>
      </c>
    </row>
    <row r="1578" spans="1:2" hidden="1" x14ac:dyDescent="0.25">
      <c r="A1578" s="22">
        <f>INT('Données ext.'!I1619)</f>
        <v>0</v>
      </c>
      <c r="B1578">
        <f>'Données ext.'!F1635</f>
        <v>0</v>
      </c>
    </row>
    <row r="1579" spans="1:2" hidden="1" x14ac:dyDescent="0.25">
      <c r="A1579" s="22">
        <f>INT('Données ext.'!I1620)</f>
        <v>0</v>
      </c>
      <c r="B1579">
        <f>'Données ext.'!F1636</f>
        <v>0</v>
      </c>
    </row>
    <row r="1580" spans="1:2" hidden="1" x14ac:dyDescent="0.25">
      <c r="A1580" s="22">
        <f>INT('Données ext.'!I1621)</f>
        <v>0</v>
      </c>
      <c r="B1580">
        <f>'Données ext.'!F1637</f>
        <v>0</v>
      </c>
    </row>
    <row r="1581" spans="1:2" hidden="1" x14ac:dyDescent="0.25">
      <c r="A1581" s="22">
        <f>INT('Données ext.'!I1622)</f>
        <v>0</v>
      </c>
      <c r="B1581">
        <f>'Données ext.'!F1638</f>
        <v>0</v>
      </c>
    </row>
    <row r="1582" spans="1:2" hidden="1" x14ac:dyDescent="0.25">
      <c r="A1582" s="22">
        <f>INT('Données ext.'!I1623)</f>
        <v>0</v>
      </c>
      <c r="B1582">
        <f>'Données ext.'!F1639</f>
        <v>0</v>
      </c>
    </row>
    <row r="1583" spans="1:2" hidden="1" x14ac:dyDescent="0.25">
      <c r="A1583" s="22">
        <f>INT('Données ext.'!I1624)</f>
        <v>0</v>
      </c>
      <c r="B1583">
        <f>'Données ext.'!F1640</f>
        <v>0</v>
      </c>
    </row>
    <row r="1584" spans="1:2" hidden="1" x14ac:dyDescent="0.25">
      <c r="A1584" s="22">
        <f>INT('Données ext.'!I1625)</f>
        <v>0</v>
      </c>
      <c r="B1584">
        <f>'Données ext.'!F1641</f>
        <v>0</v>
      </c>
    </row>
    <row r="1585" spans="1:2" hidden="1" x14ac:dyDescent="0.25">
      <c r="A1585" s="22">
        <f>INT('Données ext.'!I1626)</f>
        <v>0</v>
      </c>
      <c r="B1585">
        <f>'Données ext.'!F1642</f>
        <v>0</v>
      </c>
    </row>
    <row r="1586" spans="1:2" hidden="1" x14ac:dyDescent="0.25">
      <c r="A1586" s="22">
        <f>INT('Données ext.'!I1627)</f>
        <v>0</v>
      </c>
      <c r="B1586">
        <f>'Données ext.'!F1643</f>
        <v>0</v>
      </c>
    </row>
    <row r="1587" spans="1:2" hidden="1" x14ac:dyDescent="0.25">
      <c r="A1587" s="22">
        <f>INT('Données ext.'!I1628)</f>
        <v>0</v>
      </c>
      <c r="B1587">
        <f>'Données ext.'!F1644</f>
        <v>0</v>
      </c>
    </row>
    <row r="1588" spans="1:2" hidden="1" x14ac:dyDescent="0.25">
      <c r="A1588" s="22">
        <f>INT('Données ext.'!I1629)</f>
        <v>0</v>
      </c>
      <c r="B1588">
        <f>'Données ext.'!F1645</f>
        <v>0</v>
      </c>
    </row>
    <row r="1589" spans="1:2" hidden="1" x14ac:dyDescent="0.25">
      <c r="A1589" s="22">
        <f>INT('Données ext.'!I1630)</f>
        <v>0</v>
      </c>
      <c r="B1589">
        <f>'Données ext.'!F1646</f>
        <v>0</v>
      </c>
    </row>
    <row r="1590" spans="1:2" hidden="1" x14ac:dyDescent="0.25">
      <c r="A1590" s="22">
        <f>INT('Données ext.'!I1631)</f>
        <v>0</v>
      </c>
      <c r="B1590">
        <f>'Données ext.'!F1647</f>
        <v>0</v>
      </c>
    </row>
    <row r="1591" spans="1:2" hidden="1" x14ac:dyDescent="0.25">
      <c r="A1591" s="22">
        <f>INT('Données ext.'!I1632)</f>
        <v>0</v>
      </c>
      <c r="B1591">
        <f>'Données ext.'!F1648</f>
        <v>0</v>
      </c>
    </row>
    <row r="1592" spans="1:2" hidden="1" x14ac:dyDescent="0.25">
      <c r="A1592" s="22">
        <f>INT('Données ext.'!I1633)</f>
        <v>0</v>
      </c>
      <c r="B1592">
        <f>'Données ext.'!F1649</f>
        <v>0</v>
      </c>
    </row>
    <row r="1593" spans="1:2" hidden="1" x14ac:dyDescent="0.25">
      <c r="A1593" s="22">
        <f>INT('Données ext.'!I1634)</f>
        <v>0</v>
      </c>
      <c r="B1593">
        <f>'Données ext.'!F1650</f>
        <v>0</v>
      </c>
    </row>
    <row r="1594" spans="1:2" hidden="1" x14ac:dyDescent="0.25">
      <c r="A1594" s="22">
        <f>INT('Données ext.'!I1635)</f>
        <v>0</v>
      </c>
      <c r="B1594">
        <f>'Données ext.'!F1651</f>
        <v>0</v>
      </c>
    </row>
    <row r="1595" spans="1:2" hidden="1" x14ac:dyDescent="0.25">
      <c r="A1595" s="22">
        <f>INT('Données ext.'!I1636)</f>
        <v>0</v>
      </c>
      <c r="B1595">
        <f>'Données ext.'!F1652</f>
        <v>0</v>
      </c>
    </row>
    <row r="1596" spans="1:2" hidden="1" x14ac:dyDescent="0.25">
      <c r="A1596" s="22">
        <f>INT('Données ext.'!I1637)</f>
        <v>0</v>
      </c>
      <c r="B1596">
        <f>'Données ext.'!F1653</f>
        <v>0</v>
      </c>
    </row>
    <row r="1597" spans="1:2" hidden="1" x14ac:dyDescent="0.25">
      <c r="A1597" s="22">
        <f>INT('Données ext.'!I1638)</f>
        <v>0</v>
      </c>
      <c r="B1597">
        <f>'Données ext.'!F1654</f>
        <v>0</v>
      </c>
    </row>
    <row r="1598" spans="1:2" hidden="1" x14ac:dyDescent="0.25">
      <c r="A1598" s="22">
        <f>INT('Données ext.'!I1639)</f>
        <v>0</v>
      </c>
      <c r="B1598">
        <f>'Données ext.'!F1655</f>
        <v>0</v>
      </c>
    </row>
    <row r="1599" spans="1:2" hidden="1" x14ac:dyDescent="0.25">
      <c r="A1599" s="22">
        <f>INT('Données ext.'!I1640)</f>
        <v>0</v>
      </c>
      <c r="B1599">
        <f>'Données ext.'!F1656</f>
        <v>0</v>
      </c>
    </row>
    <row r="1600" spans="1:2" hidden="1" x14ac:dyDescent="0.25">
      <c r="A1600" s="22">
        <f>INT('Données ext.'!I1641)</f>
        <v>0</v>
      </c>
      <c r="B1600">
        <f>'Données ext.'!F1657</f>
        <v>0</v>
      </c>
    </row>
    <row r="1601" spans="1:2" hidden="1" x14ac:dyDescent="0.25">
      <c r="A1601" s="22">
        <f>INT('Données ext.'!I1642)</f>
        <v>0</v>
      </c>
      <c r="B1601">
        <f>'Données ext.'!F1658</f>
        <v>0</v>
      </c>
    </row>
    <row r="1602" spans="1:2" hidden="1" x14ac:dyDescent="0.25">
      <c r="A1602" s="22">
        <f>INT('Données ext.'!I1643)</f>
        <v>0</v>
      </c>
      <c r="B1602">
        <f>'Données ext.'!F1659</f>
        <v>0</v>
      </c>
    </row>
    <row r="1603" spans="1:2" hidden="1" x14ac:dyDescent="0.25">
      <c r="A1603" s="22">
        <f>INT('Données ext.'!I1644)</f>
        <v>0</v>
      </c>
      <c r="B1603">
        <f>'Données ext.'!F1660</f>
        <v>0</v>
      </c>
    </row>
    <row r="1604" spans="1:2" hidden="1" x14ac:dyDescent="0.25">
      <c r="A1604" s="22">
        <f>INT('Données ext.'!I1645)</f>
        <v>0</v>
      </c>
      <c r="B1604">
        <f>'Données ext.'!F1661</f>
        <v>0</v>
      </c>
    </row>
    <row r="1605" spans="1:2" hidden="1" x14ac:dyDescent="0.25">
      <c r="A1605" s="22">
        <f>INT('Données ext.'!I1646)</f>
        <v>0</v>
      </c>
      <c r="B1605">
        <f>'Données ext.'!F1662</f>
        <v>0</v>
      </c>
    </row>
    <row r="1606" spans="1:2" hidden="1" x14ac:dyDescent="0.25">
      <c r="A1606" s="22">
        <f>INT('Données ext.'!I1647)</f>
        <v>0</v>
      </c>
      <c r="B1606">
        <f>'Données ext.'!F1663</f>
        <v>0</v>
      </c>
    </row>
    <row r="1607" spans="1:2" hidden="1" x14ac:dyDescent="0.25">
      <c r="A1607" s="22">
        <f>INT('Données ext.'!I1648)</f>
        <v>0</v>
      </c>
      <c r="B1607">
        <f>'Données ext.'!F1664</f>
        <v>0</v>
      </c>
    </row>
    <row r="1608" spans="1:2" hidden="1" x14ac:dyDescent="0.25">
      <c r="A1608" s="22">
        <f>INT('Données ext.'!I1649)</f>
        <v>0</v>
      </c>
      <c r="B1608">
        <f>'Données ext.'!F1665</f>
        <v>0</v>
      </c>
    </row>
    <row r="1609" spans="1:2" hidden="1" x14ac:dyDescent="0.25">
      <c r="A1609" s="22">
        <f>INT('Données ext.'!I1650)</f>
        <v>0</v>
      </c>
      <c r="B1609">
        <f>'Données ext.'!F1666</f>
        <v>0</v>
      </c>
    </row>
    <row r="1610" spans="1:2" hidden="1" x14ac:dyDescent="0.25">
      <c r="A1610" s="22">
        <f>INT('Données ext.'!I1651)</f>
        <v>0</v>
      </c>
      <c r="B1610">
        <f>'Données ext.'!F1667</f>
        <v>0</v>
      </c>
    </row>
    <row r="1611" spans="1:2" hidden="1" x14ac:dyDescent="0.25">
      <c r="A1611" s="22">
        <f>INT('Données ext.'!I1652)</f>
        <v>0</v>
      </c>
      <c r="B1611">
        <f>'Données ext.'!F1668</f>
        <v>0</v>
      </c>
    </row>
    <row r="1612" spans="1:2" hidden="1" x14ac:dyDescent="0.25">
      <c r="A1612" s="22">
        <f>INT('Données ext.'!I1653)</f>
        <v>0</v>
      </c>
      <c r="B1612">
        <f>'Données ext.'!F1669</f>
        <v>0</v>
      </c>
    </row>
    <row r="1613" spans="1:2" hidden="1" x14ac:dyDescent="0.25">
      <c r="A1613" s="22">
        <f>INT('Données ext.'!I1654)</f>
        <v>0</v>
      </c>
      <c r="B1613">
        <f>'Données ext.'!F1670</f>
        <v>0</v>
      </c>
    </row>
    <row r="1614" spans="1:2" hidden="1" x14ac:dyDescent="0.25">
      <c r="A1614" s="22">
        <f>INT('Données ext.'!I1655)</f>
        <v>0</v>
      </c>
      <c r="B1614">
        <f>'Données ext.'!F1671</f>
        <v>0</v>
      </c>
    </row>
    <row r="1615" spans="1:2" hidden="1" x14ac:dyDescent="0.25">
      <c r="A1615" s="22">
        <f>INT('Données ext.'!I1656)</f>
        <v>0</v>
      </c>
      <c r="B1615">
        <f>'Données ext.'!F1672</f>
        <v>0</v>
      </c>
    </row>
    <row r="1616" spans="1:2" hidden="1" x14ac:dyDescent="0.25">
      <c r="A1616" s="22">
        <f>INT('Données ext.'!I1657)</f>
        <v>0</v>
      </c>
      <c r="B1616">
        <f>'Données ext.'!F1673</f>
        <v>0</v>
      </c>
    </row>
    <row r="1617" spans="1:2" hidden="1" x14ac:dyDescent="0.25">
      <c r="A1617" s="22">
        <f>INT('Données ext.'!I1658)</f>
        <v>0</v>
      </c>
      <c r="B1617">
        <f>'Données ext.'!F1674</f>
        <v>0</v>
      </c>
    </row>
    <row r="1618" spans="1:2" hidden="1" x14ac:dyDescent="0.25">
      <c r="A1618" s="22">
        <f>INT('Données ext.'!I1659)</f>
        <v>0</v>
      </c>
      <c r="B1618">
        <f>'Données ext.'!F1675</f>
        <v>0</v>
      </c>
    </row>
    <row r="1619" spans="1:2" hidden="1" x14ac:dyDescent="0.25">
      <c r="A1619" s="22">
        <f>INT('Données ext.'!I1660)</f>
        <v>0</v>
      </c>
      <c r="B1619">
        <f>'Données ext.'!F1676</f>
        <v>0</v>
      </c>
    </row>
    <row r="1620" spans="1:2" hidden="1" x14ac:dyDescent="0.25">
      <c r="A1620" s="22">
        <f>INT('Données ext.'!I1661)</f>
        <v>0</v>
      </c>
      <c r="B1620">
        <f>'Données ext.'!F1677</f>
        <v>0</v>
      </c>
    </row>
    <row r="1621" spans="1:2" hidden="1" x14ac:dyDescent="0.25">
      <c r="A1621" s="22">
        <f>INT('Données ext.'!I1662)</f>
        <v>0</v>
      </c>
      <c r="B1621">
        <f>'Données ext.'!F1678</f>
        <v>0</v>
      </c>
    </row>
    <row r="1622" spans="1:2" hidden="1" x14ac:dyDescent="0.25">
      <c r="A1622" s="22">
        <f>INT('Données ext.'!I1663)</f>
        <v>0</v>
      </c>
      <c r="B1622">
        <f>'Données ext.'!F1679</f>
        <v>0</v>
      </c>
    </row>
    <row r="1623" spans="1:2" hidden="1" x14ac:dyDescent="0.25">
      <c r="A1623" s="22">
        <f>INT('Données ext.'!I1664)</f>
        <v>0</v>
      </c>
      <c r="B1623">
        <f>'Données ext.'!F1680</f>
        <v>0</v>
      </c>
    </row>
    <row r="1624" spans="1:2" hidden="1" x14ac:dyDescent="0.25">
      <c r="A1624" s="22">
        <f>INT('Données ext.'!I1665)</f>
        <v>0</v>
      </c>
      <c r="B1624">
        <f>'Données ext.'!F1681</f>
        <v>0</v>
      </c>
    </row>
    <row r="1625" spans="1:2" hidden="1" x14ac:dyDescent="0.25">
      <c r="A1625" s="22">
        <f>INT('Données ext.'!I1666)</f>
        <v>0</v>
      </c>
      <c r="B1625">
        <f>'Données ext.'!F1682</f>
        <v>0</v>
      </c>
    </row>
    <row r="1626" spans="1:2" hidden="1" x14ac:dyDescent="0.25">
      <c r="A1626" s="22">
        <f>INT('Données ext.'!I1667)</f>
        <v>0</v>
      </c>
      <c r="B1626">
        <f>'Données ext.'!F1683</f>
        <v>0</v>
      </c>
    </row>
    <row r="1627" spans="1:2" hidden="1" x14ac:dyDescent="0.25">
      <c r="A1627" s="22">
        <f>INT('Données ext.'!I1668)</f>
        <v>0</v>
      </c>
      <c r="B1627">
        <f>'Données ext.'!F1684</f>
        <v>0</v>
      </c>
    </row>
    <row r="1628" spans="1:2" hidden="1" x14ac:dyDescent="0.25">
      <c r="A1628" s="22">
        <f>INT('Données ext.'!I1669)</f>
        <v>0</v>
      </c>
      <c r="B1628">
        <f>'Données ext.'!F1685</f>
        <v>0</v>
      </c>
    </row>
    <row r="1629" spans="1:2" hidden="1" x14ac:dyDescent="0.25">
      <c r="A1629" s="22">
        <f>INT('Données ext.'!I1670)</f>
        <v>0</v>
      </c>
      <c r="B1629">
        <f>'Données ext.'!F1686</f>
        <v>0</v>
      </c>
    </row>
    <row r="1630" spans="1:2" hidden="1" x14ac:dyDescent="0.25">
      <c r="A1630" s="22">
        <f>INT('Données ext.'!I1671)</f>
        <v>0</v>
      </c>
      <c r="B1630">
        <f>'Données ext.'!F1687</f>
        <v>0</v>
      </c>
    </row>
    <row r="1631" spans="1:2" hidden="1" x14ac:dyDescent="0.25">
      <c r="A1631" s="22">
        <f>INT('Données ext.'!I1672)</f>
        <v>0</v>
      </c>
      <c r="B1631">
        <f>'Données ext.'!F1688</f>
        <v>0</v>
      </c>
    </row>
    <row r="1632" spans="1:2" hidden="1" x14ac:dyDescent="0.25">
      <c r="A1632" s="22">
        <f>INT('Données ext.'!I1673)</f>
        <v>0</v>
      </c>
      <c r="B1632">
        <f>'Données ext.'!F1689</f>
        <v>0</v>
      </c>
    </row>
    <row r="1633" spans="1:2" hidden="1" x14ac:dyDescent="0.25">
      <c r="A1633" s="22">
        <f>INT('Données ext.'!I1674)</f>
        <v>0</v>
      </c>
      <c r="B1633">
        <f>'Données ext.'!F1690</f>
        <v>0</v>
      </c>
    </row>
    <row r="1634" spans="1:2" hidden="1" x14ac:dyDescent="0.25">
      <c r="A1634" s="22">
        <f>INT('Données ext.'!I1675)</f>
        <v>0</v>
      </c>
      <c r="B1634">
        <f>'Données ext.'!F1691</f>
        <v>0</v>
      </c>
    </row>
    <row r="1635" spans="1:2" hidden="1" x14ac:dyDescent="0.25">
      <c r="A1635" s="22">
        <f>INT('Données ext.'!I1676)</f>
        <v>0</v>
      </c>
      <c r="B1635">
        <f>'Données ext.'!F1692</f>
        <v>0</v>
      </c>
    </row>
    <row r="1636" spans="1:2" hidden="1" x14ac:dyDescent="0.25">
      <c r="A1636" s="22">
        <f>INT('Données ext.'!I1677)</f>
        <v>0</v>
      </c>
      <c r="B1636">
        <f>'Données ext.'!F1693</f>
        <v>0</v>
      </c>
    </row>
    <row r="1637" spans="1:2" hidden="1" x14ac:dyDescent="0.25">
      <c r="A1637" s="22">
        <f>INT('Données ext.'!I1678)</f>
        <v>0</v>
      </c>
      <c r="B1637">
        <f>'Données ext.'!F1694</f>
        <v>0</v>
      </c>
    </row>
    <row r="1638" spans="1:2" hidden="1" x14ac:dyDescent="0.25">
      <c r="A1638" s="22">
        <f>INT('Données ext.'!I1679)</f>
        <v>0</v>
      </c>
      <c r="B1638">
        <f>'Données ext.'!F1695</f>
        <v>0</v>
      </c>
    </row>
    <row r="1639" spans="1:2" hidden="1" x14ac:dyDescent="0.25">
      <c r="A1639" s="22">
        <f>INT('Données ext.'!I1680)</f>
        <v>0</v>
      </c>
      <c r="B1639">
        <f>'Données ext.'!F1696</f>
        <v>0</v>
      </c>
    </row>
    <row r="1640" spans="1:2" hidden="1" x14ac:dyDescent="0.25">
      <c r="A1640" s="22">
        <f>INT('Données ext.'!I1681)</f>
        <v>0</v>
      </c>
      <c r="B1640">
        <f>'Données ext.'!F1697</f>
        <v>0</v>
      </c>
    </row>
    <row r="1641" spans="1:2" hidden="1" x14ac:dyDescent="0.25">
      <c r="A1641" s="22">
        <f>INT('Données ext.'!I1682)</f>
        <v>0</v>
      </c>
      <c r="B1641">
        <f>'Données ext.'!F1698</f>
        <v>0</v>
      </c>
    </row>
    <row r="1642" spans="1:2" hidden="1" x14ac:dyDescent="0.25">
      <c r="A1642" s="22">
        <f>INT('Données ext.'!I1683)</f>
        <v>0</v>
      </c>
      <c r="B1642">
        <f>'Données ext.'!F1699</f>
        <v>0</v>
      </c>
    </row>
    <row r="1643" spans="1:2" hidden="1" x14ac:dyDescent="0.25">
      <c r="A1643" s="22">
        <f>INT('Données ext.'!I1684)</f>
        <v>0</v>
      </c>
      <c r="B1643">
        <f>'Données ext.'!F1700</f>
        <v>0</v>
      </c>
    </row>
    <row r="1644" spans="1:2" hidden="1" x14ac:dyDescent="0.25">
      <c r="A1644" s="22">
        <f>INT('Données ext.'!I1685)</f>
        <v>0</v>
      </c>
      <c r="B1644">
        <f>'Données ext.'!F1701</f>
        <v>0</v>
      </c>
    </row>
    <row r="1645" spans="1:2" hidden="1" x14ac:dyDescent="0.25">
      <c r="A1645" s="22">
        <f>INT('Données ext.'!I1686)</f>
        <v>0</v>
      </c>
      <c r="B1645">
        <f>'Données ext.'!F1702</f>
        <v>0</v>
      </c>
    </row>
    <row r="1646" spans="1:2" hidden="1" x14ac:dyDescent="0.25">
      <c r="A1646" s="22">
        <f>INT('Données ext.'!I1687)</f>
        <v>0</v>
      </c>
      <c r="B1646">
        <f>'Données ext.'!F1703</f>
        <v>0</v>
      </c>
    </row>
    <row r="1647" spans="1:2" hidden="1" x14ac:dyDescent="0.25">
      <c r="A1647" s="22">
        <f>INT('Données ext.'!I1688)</f>
        <v>0</v>
      </c>
      <c r="B1647">
        <f>'Données ext.'!F1704</f>
        <v>0</v>
      </c>
    </row>
    <row r="1648" spans="1:2" hidden="1" x14ac:dyDescent="0.25">
      <c r="A1648" s="22">
        <f>INT('Données ext.'!I1689)</f>
        <v>0</v>
      </c>
      <c r="B1648">
        <f>'Données ext.'!F1705</f>
        <v>0</v>
      </c>
    </row>
    <row r="1649" spans="1:2" hidden="1" x14ac:dyDescent="0.25">
      <c r="A1649" s="22">
        <f>INT('Données ext.'!I1690)</f>
        <v>0</v>
      </c>
      <c r="B1649">
        <f>'Données ext.'!F1706</f>
        <v>0</v>
      </c>
    </row>
    <row r="1650" spans="1:2" hidden="1" x14ac:dyDescent="0.25">
      <c r="A1650" s="22">
        <f>INT('Données ext.'!I1691)</f>
        <v>0</v>
      </c>
      <c r="B1650">
        <f>'Données ext.'!F1707</f>
        <v>0</v>
      </c>
    </row>
    <row r="1651" spans="1:2" hidden="1" x14ac:dyDescent="0.25">
      <c r="A1651" s="22">
        <f>INT('Données ext.'!I1692)</f>
        <v>0</v>
      </c>
      <c r="B1651">
        <f>'Données ext.'!F1708</f>
        <v>0</v>
      </c>
    </row>
    <row r="1652" spans="1:2" hidden="1" x14ac:dyDescent="0.25">
      <c r="A1652" s="22">
        <f>INT('Données ext.'!I1693)</f>
        <v>0</v>
      </c>
      <c r="B1652">
        <f>'Données ext.'!F1709</f>
        <v>0</v>
      </c>
    </row>
    <row r="1653" spans="1:2" hidden="1" x14ac:dyDescent="0.25">
      <c r="A1653" s="22">
        <f>INT('Données ext.'!I1694)</f>
        <v>0</v>
      </c>
      <c r="B1653">
        <f>'Données ext.'!F1710</f>
        <v>0</v>
      </c>
    </row>
    <row r="1654" spans="1:2" hidden="1" x14ac:dyDescent="0.25">
      <c r="A1654" s="22">
        <f>INT('Données ext.'!I1695)</f>
        <v>0</v>
      </c>
      <c r="B1654">
        <f>'Données ext.'!F1711</f>
        <v>0</v>
      </c>
    </row>
    <row r="1655" spans="1:2" hidden="1" x14ac:dyDescent="0.25">
      <c r="A1655" s="22">
        <f>INT('Données ext.'!I1696)</f>
        <v>0</v>
      </c>
      <c r="B1655">
        <f>'Données ext.'!F1712</f>
        <v>0</v>
      </c>
    </row>
    <row r="1656" spans="1:2" hidden="1" x14ac:dyDescent="0.25">
      <c r="A1656" s="22">
        <f>INT('Données ext.'!I1697)</f>
        <v>0</v>
      </c>
      <c r="B1656">
        <f>'Données ext.'!F1713</f>
        <v>0</v>
      </c>
    </row>
    <row r="1657" spans="1:2" hidden="1" x14ac:dyDescent="0.25">
      <c r="A1657" s="22">
        <f>INT('Données ext.'!I1698)</f>
        <v>0</v>
      </c>
      <c r="B1657">
        <f>'Données ext.'!F1714</f>
        <v>0</v>
      </c>
    </row>
    <row r="1658" spans="1:2" hidden="1" x14ac:dyDescent="0.25">
      <c r="A1658" s="22">
        <f>INT('Données ext.'!I1699)</f>
        <v>0</v>
      </c>
      <c r="B1658">
        <f>'Données ext.'!F1715</f>
        <v>0</v>
      </c>
    </row>
    <row r="1659" spans="1:2" hidden="1" x14ac:dyDescent="0.25">
      <c r="A1659" s="22">
        <f>INT('Données ext.'!I1700)</f>
        <v>0</v>
      </c>
      <c r="B1659">
        <f>'Données ext.'!F1716</f>
        <v>0</v>
      </c>
    </row>
    <row r="1660" spans="1:2" hidden="1" x14ac:dyDescent="0.25">
      <c r="A1660" s="22">
        <f>INT('Données ext.'!I1701)</f>
        <v>0</v>
      </c>
      <c r="B1660">
        <f>'Données ext.'!F1717</f>
        <v>0</v>
      </c>
    </row>
    <row r="1661" spans="1:2" hidden="1" x14ac:dyDescent="0.25">
      <c r="A1661" s="22">
        <f>INT('Données ext.'!I1702)</f>
        <v>0</v>
      </c>
      <c r="B1661">
        <f>'Données ext.'!F1718</f>
        <v>0</v>
      </c>
    </row>
    <row r="1662" spans="1:2" hidden="1" x14ac:dyDescent="0.25">
      <c r="A1662" s="22">
        <f>INT('Données ext.'!I1703)</f>
        <v>0</v>
      </c>
      <c r="B1662">
        <f>'Données ext.'!F1719</f>
        <v>0</v>
      </c>
    </row>
    <row r="1663" spans="1:2" hidden="1" x14ac:dyDescent="0.25">
      <c r="A1663" s="22">
        <f>INT('Données ext.'!I1704)</f>
        <v>0</v>
      </c>
      <c r="B1663">
        <f>'Données ext.'!F1720</f>
        <v>0</v>
      </c>
    </row>
    <row r="1664" spans="1:2" hidden="1" x14ac:dyDescent="0.25">
      <c r="A1664" s="22">
        <f>INT('Données ext.'!I1705)</f>
        <v>0</v>
      </c>
      <c r="B1664">
        <f>'Données ext.'!F1721</f>
        <v>0</v>
      </c>
    </row>
    <row r="1665" spans="1:2" hidden="1" x14ac:dyDescent="0.25">
      <c r="A1665" s="22">
        <f>INT('Données ext.'!I1706)</f>
        <v>0</v>
      </c>
      <c r="B1665">
        <f>'Données ext.'!F1722</f>
        <v>0</v>
      </c>
    </row>
    <row r="1666" spans="1:2" hidden="1" x14ac:dyDescent="0.25">
      <c r="A1666" s="22">
        <f>INT('Données ext.'!I1707)</f>
        <v>0</v>
      </c>
      <c r="B1666">
        <f>'Données ext.'!F1723</f>
        <v>0</v>
      </c>
    </row>
    <row r="1667" spans="1:2" hidden="1" x14ac:dyDescent="0.25">
      <c r="A1667" s="22">
        <f>INT('Données ext.'!I1708)</f>
        <v>0</v>
      </c>
      <c r="B1667">
        <f>'Données ext.'!F1724</f>
        <v>0</v>
      </c>
    </row>
    <row r="1668" spans="1:2" hidden="1" x14ac:dyDescent="0.25">
      <c r="A1668" s="22">
        <f>INT('Données ext.'!I1709)</f>
        <v>0</v>
      </c>
      <c r="B1668">
        <f>'Données ext.'!F1725</f>
        <v>0</v>
      </c>
    </row>
    <row r="1669" spans="1:2" hidden="1" x14ac:dyDescent="0.25">
      <c r="A1669" s="22">
        <f>INT('Données ext.'!I1710)</f>
        <v>0</v>
      </c>
      <c r="B1669">
        <f>'Données ext.'!F1726</f>
        <v>0</v>
      </c>
    </row>
    <row r="1670" spans="1:2" hidden="1" x14ac:dyDescent="0.25">
      <c r="A1670" s="22">
        <f>INT('Données ext.'!I1711)</f>
        <v>0</v>
      </c>
      <c r="B1670">
        <f>'Données ext.'!F1727</f>
        <v>0</v>
      </c>
    </row>
    <row r="1671" spans="1:2" hidden="1" x14ac:dyDescent="0.25">
      <c r="A1671" s="22">
        <f>INT('Données ext.'!I1712)</f>
        <v>0</v>
      </c>
      <c r="B1671">
        <f>'Données ext.'!F1728</f>
        <v>0</v>
      </c>
    </row>
    <row r="1672" spans="1:2" hidden="1" x14ac:dyDescent="0.25">
      <c r="A1672" s="22">
        <f>INT('Données ext.'!I1713)</f>
        <v>0</v>
      </c>
      <c r="B1672">
        <f>'Données ext.'!F1729</f>
        <v>0</v>
      </c>
    </row>
    <row r="1673" spans="1:2" hidden="1" x14ac:dyDescent="0.25">
      <c r="A1673" s="22">
        <f>INT('Données ext.'!I1714)</f>
        <v>0</v>
      </c>
      <c r="B1673">
        <f>'Données ext.'!F1730</f>
        <v>0</v>
      </c>
    </row>
    <row r="1674" spans="1:2" hidden="1" x14ac:dyDescent="0.25">
      <c r="A1674" s="22">
        <f>INT('Données ext.'!I1715)</f>
        <v>0</v>
      </c>
      <c r="B1674">
        <f>'Données ext.'!F1731</f>
        <v>0</v>
      </c>
    </row>
    <row r="1675" spans="1:2" hidden="1" x14ac:dyDescent="0.25">
      <c r="A1675" s="22">
        <f>INT('Données ext.'!I1716)</f>
        <v>0</v>
      </c>
      <c r="B1675">
        <f>'Données ext.'!F1732</f>
        <v>0</v>
      </c>
    </row>
    <row r="1676" spans="1:2" hidden="1" x14ac:dyDescent="0.25">
      <c r="A1676" s="22">
        <f>INT('Données ext.'!I1717)</f>
        <v>0</v>
      </c>
      <c r="B1676">
        <f>'Données ext.'!F1733</f>
        <v>0</v>
      </c>
    </row>
    <row r="1677" spans="1:2" hidden="1" x14ac:dyDescent="0.25">
      <c r="A1677" s="22">
        <f>INT('Données ext.'!I1718)</f>
        <v>0</v>
      </c>
      <c r="B1677">
        <f>'Données ext.'!F1734</f>
        <v>0</v>
      </c>
    </row>
    <row r="1678" spans="1:2" hidden="1" x14ac:dyDescent="0.25">
      <c r="A1678" s="22">
        <f>INT('Données ext.'!I1719)</f>
        <v>0</v>
      </c>
      <c r="B1678">
        <f>'Données ext.'!F1735</f>
        <v>0</v>
      </c>
    </row>
    <row r="1679" spans="1:2" hidden="1" x14ac:dyDescent="0.25">
      <c r="A1679" s="22">
        <f>INT('Données ext.'!I1720)</f>
        <v>0</v>
      </c>
      <c r="B1679">
        <f>'Données ext.'!F1736</f>
        <v>0</v>
      </c>
    </row>
    <row r="1680" spans="1:2" hidden="1" x14ac:dyDescent="0.25">
      <c r="A1680" s="22">
        <f>INT('Données ext.'!I1721)</f>
        <v>0</v>
      </c>
      <c r="B1680">
        <f>'Données ext.'!F1737</f>
        <v>0</v>
      </c>
    </row>
    <row r="1681" spans="1:2" hidden="1" x14ac:dyDescent="0.25">
      <c r="A1681" s="22">
        <f>INT('Données ext.'!I1722)</f>
        <v>0</v>
      </c>
      <c r="B1681">
        <f>'Données ext.'!F1738</f>
        <v>0</v>
      </c>
    </row>
    <row r="1682" spans="1:2" hidden="1" x14ac:dyDescent="0.25">
      <c r="A1682" s="22">
        <f>INT('Données ext.'!I1723)</f>
        <v>0</v>
      </c>
      <c r="B1682">
        <f>'Données ext.'!F1739</f>
        <v>0</v>
      </c>
    </row>
    <row r="1683" spans="1:2" hidden="1" x14ac:dyDescent="0.25">
      <c r="A1683" s="22">
        <f>INT('Données ext.'!I1724)</f>
        <v>0</v>
      </c>
      <c r="B1683">
        <f>'Données ext.'!F1740</f>
        <v>0</v>
      </c>
    </row>
    <row r="1684" spans="1:2" hidden="1" x14ac:dyDescent="0.25">
      <c r="A1684" s="22">
        <f>INT('Données ext.'!I1725)</f>
        <v>0</v>
      </c>
      <c r="B1684">
        <f>'Données ext.'!F1741</f>
        <v>0</v>
      </c>
    </row>
    <row r="1685" spans="1:2" hidden="1" x14ac:dyDescent="0.25">
      <c r="A1685" s="22">
        <f>INT('Données ext.'!I1726)</f>
        <v>0</v>
      </c>
      <c r="B1685">
        <f>'Données ext.'!F1742</f>
        <v>0</v>
      </c>
    </row>
    <row r="1686" spans="1:2" hidden="1" x14ac:dyDescent="0.25">
      <c r="A1686" s="22">
        <f>INT('Données ext.'!I1727)</f>
        <v>0</v>
      </c>
      <c r="B1686">
        <f>'Données ext.'!F1743</f>
        <v>0</v>
      </c>
    </row>
    <row r="1687" spans="1:2" hidden="1" x14ac:dyDescent="0.25">
      <c r="A1687" s="22">
        <f>INT('Données ext.'!I1728)</f>
        <v>0</v>
      </c>
      <c r="B1687">
        <f>'Données ext.'!F1744</f>
        <v>0</v>
      </c>
    </row>
    <row r="1688" spans="1:2" hidden="1" x14ac:dyDescent="0.25">
      <c r="A1688" s="22">
        <f>INT('Données ext.'!I1729)</f>
        <v>0</v>
      </c>
      <c r="B1688">
        <f>'Données ext.'!F1745</f>
        <v>0</v>
      </c>
    </row>
    <row r="1689" spans="1:2" hidden="1" x14ac:dyDescent="0.25">
      <c r="A1689" s="22">
        <f>INT('Données ext.'!I1730)</f>
        <v>0</v>
      </c>
      <c r="B1689">
        <f>'Données ext.'!F1746</f>
        <v>0</v>
      </c>
    </row>
    <row r="1690" spans="1:2" hidden="1" x14ac:dyDescent="0.25">
      <c r="A1690" s="22">
        <f>INT('Données ext.'!I1731)</f>
        <v>0</v>
      </c>
      <c r="B1690">
        <f>'Données ext.'!F1747</f>
        <v>0</v>
      </c>
    </row>
    <row r="1691" spans="1:2" hidden="1" x14ac:dyDescent="0.25">
      <c r="A1691" s="22">
        <f>INT('Données ext.'!I1732)</f>
        <v>0</v>
      </c>
      <c r="B1691">
        <f>'Données ext.'!F1748</f>
        <v>0</v>
      </c>
    </row>
    <row r="1692" spans="1:2" hidden="1" x14ac:dyDescent="0.25">
      <c r="A1692" s="22">
        <f>INT('Données ext.'!I1733)</f>
        <v>0</v>
      </c>
      <c r="B1692">
        <f>'Données ext.'!F1749</f>
        <v>0</v>
      </c>
    </row>
    <row r="1693" spans="1:2" hidden="1" x14ac:dyDescent="0.25">
      <c r="A1693" s="22">
        <f>INT('Données ext.'!I1734)</f>
        <v>0</v>
      </c>
      <c r="B1693">
        <f>'Données ext.'!F1750</f>
        <v>0</v>
      </c>
    </row>
    <row r="1694" spans="1:2" hidden="1" x14ac:dyDescent="0.25">
      <c r="A1694" s="22">
        <f>INT('Données ext.'!I1735)</f>
        <v>0</v>
      </c>
      <c r="B1694">
        <f>'Données ext.'!F1751</f>
        <v>0</v>
      </c>
    </row>
    <row r="1695" spans="1:2" hidden="1" x14ac:dyDescent="0.25">
      <c r="A1695" s="22">
        <f>INT('Données ext.'!I1736)</f>
        <v>0</v>
      </c>
      <c r="B1695">
        <f>'Données ext.'!F1752</f>
        <v>0</v>
      </c>
    </row>
    <row r="1696" spans="1:2" hidden="1" x14ac:dyDescent="0.25">
      <c r="A1696" s="22">
        <f>INT('Données ext.'!I1737)</f>
        <v>0</v>
      </c>
      <c r="B1696">
        <f>'Données ext.'!F1753</f>
        <v>0</v>
      </c>
    </row>
    <row r="1697" spans="1:2" hidden="1" x14ac:dyDescent="0.25">
      <c r="A1697" s="22">
        <f>INT('Données ext.'!I1738)</f>
        <v>0</v>
      </c>
      <c r="B1697">
        <f>'Données ext.'!F1754</f>
        <v>0</v>
      </c>
    </row>
    <row r="1698" spans="1:2" hidden="1" x14ac:dyDescent="0.25">
      <c r="A1698" s="22">
        <f>INT('Données ext.'!I1739)</f>
        <v>0</v>
      </c>
      <c r="B1698">
        <f>'Données ext.'!F1755</f>
        <v>0</v>
      </c>
    </row>
    <row r="1699" spans="1:2" hidden="1" x14ac:dyDescent="0.25">
      <c r="A1699" s="22">
        <f>INT('Données ext.'!I1740)</f>
        <v>0</v>
      </c>
      <c r="B1699">
        <f>'Données ext.'!F1756</f>
        <v>0</v>
      </c>
    </row>
    <row r="1700" spans="1:2" hidden="1" x14ac:dyDescent="0.25">
      <c r="A1700" s="22">
        <f>INT('Données ext.'!I1741)</f>
        <v>0</v>
      </c>
      <c r="B1700">
        <f>'Données ext.'!F1757</f>
        <v>0</v>
      </c>
    </row>
    <row r="1701" spans="1:2" hidden="1" x14ac:dyDescent="0.25">
      <c r="A1701" s="22">
        <f>INT('Données ext.'!I1742)</f>
        <v>0</v>
      </c>
      <c r="B1701">
        <f>'Données ext.'!F1758</f>
        <v>0</v>
      </c>
    </row>
    <row r="1702" spans="1:2" hidden="1" x14ac:dyDescent="0.25">
      <c r="A1702" s="22">
        <f>INT('Données ext.'!I1743)</f>
        <v>0</v>
      </c>
      <c r="B1702">
        <f>'Données ext.'!F1759</f>
        <v>0</v>
      </c>
    </row>
    <row r="1703" spans="1:2" hidden="1" x14ac:dyDescent="0.25">
      <c r="A1703" s="22">
        <f>INT('Données ext.'!I1744)</f>
        <v>0</v>
      </c>
      <c r="B1703">
        <f>'Données ext.'!F1760</f>
        <v>0</v>
      </c>
    </row>
    <row r="1704" spans="1:2" hidden="1" x14ac:dyDescent="0.25">
      <c r="A1704" s="22">
        <f>INT('Données ext.'!I1745)</f>
        <v>0</v>
      </c>
      <c r="B1704">
        <f>'Données ext.'!F1761</f>
        <v>0</v>
      </c>
    </row>
    <row r="1705" spans="1:2" hidden="1" x14ac:dyDescent="0.25">
      <c r="A1705" s="22">
        <f>INT('Données ext.'!I1746)</f>
        <v>0</v>
      </c>
      <c r="B1705">
        <f>'Données ext.'!F1762</f>
        <v>0</v>
      </c>
    </row>
    <row r="1706" spans="1:2" hidden="1" x14ac:dyDescent="0.25">
      <c r="A1706" s="22">
        <f>INT('Données ext.'!I1747)</f>
        <v>0</v>
      </c>
      <c r="B1706">
        <f>'Données ext.'!F1763</f>
        <v>0</v>
      </c>
    </row>
    <row r="1707" spans="1:2" hidden="1" x14ac:dyDescent="0.25">
      <c r="A1707" s="22">
        <f>INT('Données ext.'!I1748)</f>
        <v>0</v>
      </c>
      <c r="B1707">
        <f>'Données ext.'!F1764</f>
        <v>0</v>
      </c>
    </row>
    <row r="1708" spans="1:2" hidden="1" x14ac:dyDescent="0.25">
      <c r="A1708" s="22">
        <f>INT('Données ext.'!I1749)</f>
        <v>0</v>
      </c>
      <c r="B1708">
        <f>'Données ext.'!F1765</f>
        <v>0</v>
      </c>
    </row>
    <row r="1709" spans="1:2" hidden="1" x14ac:dyDescent="0.25">
      <c r="A1709" s="22">
        <f>INT('Données ext.'!I1750)</f>
        <v>0</v>
      </c>
      <c r="B1709">
        <f>'Données ext.'!F1766</f>
        <v>0</v>
      </c>
    </row>
    <row r="1710" spans="1:2" hidden="1" x14ac:dyDescent="0.25">
      <c r="A1710" s="22">
        <f>INT('Données ext.'!I1751)</f>
        <v>0</v>
      </c>
      <c r="B1710">
        <f>'Données ext.'!F1767</f>
        <v>0</v>
      </c>
    </row>
    <row r="1711" spans="1:2" hidden="1" x14ac:dyDescent="0.25">
      <c r="A1711" s="22">
        <f>INT('Données ext.'!I1752)</f>
        <v>0</v>
      </c>
      <c r="B1711">
        <f>'Données ext.'!F1768</f>
        <v>0</v>
      </c>
    </row>
    <row r="1712" spans="1:2" hidden="1" x14ac:dyDescent="0.25">
      <c r="A1712" s="22">
        <f>INT('Données ext.'!I1753)</f>
        <v>0</v>
      </c>
      <c r="B1712">
        <f>'Données ext.'!F1769</f>
        <v>0</v>
      </c>
    </row>
    <row r="1713" spans="1:2" hidden="1" x14ac:dyDescent="0.25">
      <c r="A1713" s="22">
        <f>INT('Données ext.'!I1754)</f>
        <v>0</v>
      </c>
      <c r="B1713">
        <f>'Données ext.'!F1770</f>
        <v>0</v>
      </c>
    </row>
    <row r="1714" spans="1:2" hidden="1" x14ac:dyDescent="0.25">
      <c r="A1714" s="22">
        <f>INT('Données ext.'!I1755)</f>
        <v>0</v>
      </c>
      <c r="B1714">
        <f>'Données ext.'!F1771</f>
        <v>0</v>
      </c>
    </row>
    <row r="1715" spans="1:2" hidden="1" x14ac:dyDescent="0.25">
      <c r="A1715" s="22">
        <f>INT('Données ext.'!I1756)</f>
        <v>0</v>
      </c>
      <c r="B1715">
        <f>'Données ext.'!F1772</f>
        <v>0</v>
      </c>
    </row>
    <row r="1716" spans="1:2" hidden="1" x14ac:dyDescent="0.25">
      <c r="A1716" s="22">
        <f>INT('Données ext.'!I1757)</f>
        <v>0</v>
      </c>
      <c r="B1716">
        <f>'Données ext.'!F1773</f>
        <v>0</v>
      </c>
    </row>
    <row r="1717" spans="1:2" hidden="1" x14ac:dyDescent="0.25">
      <c r="A1717" s="22">
        <f>INT('Données ext.'!I1758)</f>
        <v>0</v>
      </c>
      <c r="B1717">
        <f>'Données ext.'!F1774</f>
        <v>0</v>
      </c>
    </row>
    <row r="1718" spans="1:2" hidden="1" x14ac:dyDescent="0.25">
      <c r="A1718" s="22">
        <f>INT('Données ext.'!I1759)</f>
        <v>0</v>
      </c>
      <c r="B1718">
        <f>'Données ext.'!F1775</f>
        <v>0</v>
      </c>
    </row>
    <row r="1719" spans="1:2" hidden="1" x14ac:dyDescent="0.25">
      <c r="A1719" s="22">
        <f>INT('Données ext.'!I1760)</f>
        <v>0</v>
      </c>
      <c r="B1719">
        <f>'Données ext.'!F1776</f>
        <v>0</v>
      </c>
    </row>
    <row r="1720" spans="1:2" hidden="1" x14ac:dyDescent="0.25">
      <c r="A1720" s="22">
        <f>INT('Données ext.'!I1761)</f>
        <v>0</v>
      </c>
      <c r="B1720">
        <f>'Données ext.'!F1777</f>
        <v>0</v>
      </c>
    </row>
    <row r="1721" spans="1:2" hidden="1" x14ac:dyDescent="0.25">
      <c r="A1721" s="22">
        <f>INT('Données ext.'!I1762)</f>
        <v>0</v>
      </c>
      <c r="B1721">
        <f>'Données ext.'!F1778</f>
        <v>0</v>
      </c>
    </row>
    <row r="1722" spans="1:2" hidden="1" x14ac:dyDescent="0.25">
      <c r="A1722" s="22">
        <f>INT('Données ext.'!I1763)</f>
        <v>0</v>
      </c>
      <c r="B1722">
        <f>'Données ext.'!F1779</f>
        <v>0</v>
      </c>
    </row>
    <row r="1723" spans="1:2" hidden="1" x14ac:dyDescent="0.25">
      <c r="A1723" s="22">
        <f>INT('Données ext.'!I1764)</f>
        <v>0</v>
      </c>
      <c r="B1723">
        <f>'Données ext.'!F1780</f>
        <v>0</v>
      </c>
    </row>
    <row r="1724" spans="1:2" hidden="1" x14ac:dyDescent="0.25">
      <c r="A1724" s="22">
        <f>INT('Données ext.'!I1765)</f>
        <v>0</v>
      </c>
      <c r="B1724">
        <f>'Données ext.'!F1781</f>
        <v>0</v>
      </c>
    </row>
    <row r="1725" spans="1:2" hidden="1" x14ac:dyDescent="0.25">
      <c r="A1725" s="22">
        <f>INT('Données ext.'!I1766)</f>
        <v>0</v>
      </c>
      <c r="B1725">
        <f>'Données ext.'!F1782</f>
        <v>0</v>
      </c>
    </row>
    <row r="1726" spans="1:2" hidden="1" x14ac:dyDescent="0.25">
      <c r="A1726" s="22">
        <f>INT('Données ext.'!I1767)</f>
        <v>0</v>
      </c>
      <c r="B1726">
        <f>'Données ext.'!F1783</f>
        <v>0</v>
      </c>
    </row>
    <row r="1727" spans="1:2" hidden="1" x14ac:dyDescent="0.25">
      <c r="A1727" s="22">
        <f>INT('Données ext.'!I1768)</f>
        <v>0</v>
      </c>
      <c r="B1727">
        <f>'Données ext.'!F1784</f>
        <v>0</v>
      </c>
    </row>
    <row r="1728" spans="1:2" hidden="1" x14ac:dyDescent="0.25">
      <c r="A1728" s="22">
        <f>INT('Données ext.'!I1769)</f>
        <v>0</v>
      </c>
      <c r="B1728">
        <f>'Données ext.'!F1785</f>
        <v>0</v>
      </c>
    </row>
    <row r="1729" spans="1:2" hidden="1" x14ac:dyDescent="0.25">
      <c r="A1729" s="22">
        <f>INT('Données ext.'!I1770)</f>
        <v>0</v>
      </c>
      <c r="B1729">
        <f>'Données ext.'!F1786</f>
        <v>0</v>
      </c>
    </row>
    <row r="1730" spans="1:2" hidden="1" x14ac:dyDescent="0.25">
      <c r="A1730" s="22">
        <f>INT('Données ext.'!I1771)</f>
        <v>0</v>
      </c>
      <c r="B1730">
        <f>'Données ext.'!F1787</f>
        <v>0</v>
      </c>
    </row>
    <row r="1731" spans="1:2" hidden="1" x14ac:dyDescent="0.25">
      <c r="A1731" s="22">
        <f>INT('Données ext.'!I1772)</f>
        <v>0</v>
      </c>
      <c r="B1731">
        <f>'Données ext.'!F1788</f>
        <v>0</v>
      </c>
    </row>
    <row r="1732" spans="1:2" hidden="1" x14ac:dyDescent="0.25">
      <c r="A1732" s="22">
        <f>INT('Données ext.'!I1773)</f>
        <v>0</v>
      </c>
      <c r="B1732">
        <f>'Données ext.'!F1789</f>
        <v>0</v>
      </c>
    </row>
    <row r="1733" spans="1:2" hidden="1" x14ac:dyDescent="0.25">
      <c r="A1733" s="22">
        <f>INT('Données ext.'!I1774)</f>
        <v>0</v>
      </c>
      <c r="B1733">
        <f>'Données ext.'!F1790</f>
        <v>0</v>
      </c>
    </row>
    <row r="1734" spans="1:2" hidden="1" x14ac:dyDescent="0.25">
      <c r="A1734" s="22">
        <f>INT('Données ext.'!I1775)</f>
        <v>0</v>
      </c>
      <c r="B1734">
        <f>'Données ext.'!F1791</f>
        <v>0</v>
      </c>
    </row>
    <row r="1735" spans="1:2" hidden="1" x14ac:dyDescent="0.25">
      <c r="A1735" s="22">
        <f>INT('Données ext.'!I1776)</f>
        <v>0</v>
      </c>
      <c r="B1735">
        <f>'Données ext.'!F1792</f>
        <v>0</v>
      </c>
    </row>
    <row r="1736" spans="1:2" hidden="1" x14ac:dyDescent="0.25">
      <c r="A1736" s="22">
        <f>INT('Données ext.'!I1777)</f>
        <v>0</v>
      </c>
      <c r="B1736">
        <f>'Données ext.'!F1793</f>
        <v>0</v>
      </c>
    </row>
    <row r="1737" spans="1:2" hidden="1" x14ac:dyDescent="0.25">
      <c r="A1737" s="22">
        <f>INT('Données ext.'!I1778)</f>
        <v>0</v>
      </c>
      <c r="B1737">
        <f>'Données ext.'!F1794</f>
        <v>0</v>
      </c>
    </row>
    <row r="1738" spans="1:2" hidden="1" x14ac:dyDescent="0.25">
      <c r="A1738" s="22">
        <f>INT('Données ext.'!I1779)</f>
        <v>0</v>
      </c>
      <c r="B1738">
        <f>'Données ext.'!F1795</f>
        <v>0</v>
      </c>
    </row>
    <row r="1739" spans="1:2" hidden="1" x14ac:dyDescent="0.25">
      <c r="A1739" s="22">
        <f>INT('Données ext.'!I1780)</f>
        <v>0</v>
      </c>
      <c r="B1739">
        <f>'Données ext.'!F1796</f>
        <v>0</v>
      </c>
    </row>
    <row r="1740" spans="1:2" hidden="1" x14ac:dyDescent="0.25">
      <c r="A1740" s="22">
        <f>INT('Données ext.'!I1781)</f>
        <v>0</v>
      </c>
      <c r="B1740">
        <f>'Données ext.'!F1797</f>
        <v>0</v>
      </c>
    </row>
    <row r="1741" spans="1:2" hidden="1" x14ac:dyDescent="0.25">
      <c r="A1741" s="22">
        <f>INT('Données ext.'!I1782)</f>
        <v>0</v>
      </c>
      <c r="B1741">
        <f>'Données ext.'!F1798</f>
        <v>0</v>
      </c>
    </row>
    <row r="1742" spans="1:2" hidden="1" x14ac:dyDescent="0.25">
      <c r="A1742" s="22">
        <f>INT('Données ext.'!I1783)</f>
        <v>0</v>
      </c>
      <c r="B1742">
        <f>'Données ext.'!F1799</f>
        <v>0</v>
      </c>
    </row>
    <row r="1743" spans="1:2" hidden="1" x14ac:dyDescent="0.25">
      <c r="A1743" s="22">
        <f>INT('Données ext.'!I1784)</f>
        <v>0</v>
      </c>
      <c r="B1743">
        <f>'Données ext.'!F1800</f>
        <v>0</v>
      </c>
    </row>
    <row r="1744" spans="1:2" hidden="1" x14ac:dyDescent="0.25">
      <c r="A1744" s="22">
        <f>INT('Données ext.'!I1785)</f>
        <v>0</v>
      </c>
      <c r="B1744">
        <f>'Données ext.'!F1801</f>
        <v>0</v>
      </c>
    </row>
    <row r="1745" spans="1:2" hidden="1" x14ac:dyDescent="0.25">
      <c r="A1745" s="22">
        <f>INT('Données ext.'!I1786)</f>
        <v>0</v>
      </c>
      <c r="B1745">
        <f>'Données ext.'!F1802</f>
        <v>0</v>
      </c>
    </row>
    <row r="1746" spans="1:2" hidden="1" x14ac:dyDescent="0.25">
      <c r="A1746" s="22">
        <f>INT('Données ext.'!I1787)</f>
        <v>0</v>
      </c>
      <c r="B1746">
        <f>'Données ext.'!F1803</f>
        <v>0</v>
      </c>
    </row>
    <row r="1747" spans="1:2" hidden="1" x14ac:dyDescent="0.25">
      <c r="A1747" s="22">
        <f>INT('Données ext.'!I1788)</f>
        <v>0</v>
      </c>
      <c r="B1747">
        <f>'Données ext.'!F1804</f>
        <v>0</v>
      </c>
    </row>
    <row r="1748" spans="1:2" hidden="1" x14ac:dyDescent="0.25">
      <c r="A1748" s="22">
        <f>INT('Données ext.'!I1789)</f>
        <v>0</v>
      </c>
      <c r="B1748">
        <f>'Données ext.'!F1805</f>
        <v>0</v>
      </c>
    </row>
    <row r="1749" spans="1:2" hidden="1" x14ac:dyDescent="0.25">
      <c r="A1749" s="22">
        <f>INT('Données ext.'!I1790)</f>
        <v>0</v>
      </c>
      <c r="B1749">
        <f>'Données ext.'!F1806</f>
        <v>0</v>
      </c>
    </row>
    <row r="1750" spans="1:2" hidden="1" x14ac:dyDescent="0.25">
      <c r="A1750" s="22">
        <f>INT('Données ext.'!I1791)</f>
        <v>0</v>
      </c>
      <c r="B1750">
        <f>'Données ext.'!F1807</f>
        <v>0</v>
      </c>
    </row>
    <row r="1751" spans="1:2" hidden="1" x14ac:dyDescent="0.25">
      <c r="A1751" s="22">
        <f>INT('Données ext.'!I1792)</f>
        <v>0</v>
      </c>
      <c r="B1751">
        <f>'Données ext.'!F1808</f>
        <v>0</v>
      </c>
    </row>
    <row r="1752" spans="1:2" hidden="1" x14ac:dyDescent="0.25">
      <c r="A1752" s="22">
        <f>INT('Données ext.'!I1793)</f>
        <v>0</v>
      </c>
      <c r="B1752">
        <f>'Données ext.'!F1809</f>
        <v>0</v>
      </c>
    </row>
    <row r="1753" spans="1:2" hidden="1" x14ac:dyDescent="0.25">
      <c r="A1753" s="22">
        <f>INT('Données ext.'!I1794)</f>
        <v>0</v>
      </c>
      <c r="B1753">
        <f>'Données ext.'!F1810</f>
        <v>0</v>
      </c>
    </row>
    <row r="1754" spans="1:2" hidden="1" x14ac:dyDescent="0.25">
      <c r="A1754" s="22">
        <f>INT('Données ext.'!I1795)</f>
        <v>0</v>
      </c>
      <c r="B1754">
        <f>'Données ext.'!F1811</f>
        <v>0</v>
      </c>
    </row>
    <row r="1755" spans="1:2" hidden="1" x14ac:dyDescent="0.25">
      <c r="A1755" s="22">
        <f>INT('Données ext.'!I1796)</f>
        <v>0</v>
      </c>
      <c r="B1755">
        <f>'Données ext.'!F1812</f>
        <v>0</v>
      </c>
    </row>
    <row r="1756" spans="1:2" hidden="1" x14ac:dyDescent="0.25">
      <c r="A1756" s="22">
        <f>INT('Données ext.'!I1797)</f>
        <v>0</v>
      </c>
      <c r="B1756">
        <f>'Données ext.'!F1813</f>
        <v>0</v>
      </c>
    </row>
    <row r="1757" spans="1:2" hidden="1" x14ac:dyDescent="0.25">
      <c r="A1757" s="22">
        <f>INT('Données ext.'!I1798)</f>
        <v>0</v>
      </c>
      <c r="B1757">
        <f>'Données ext.'!F1814</f>
        <v>0</v>
      </c>
    </row>
    <row r="1758" spans="1:2" hidden="1" x14ac:dyDescent="0.25">
      <c r="A1758" s="22">
        <f>INT('Données ext.'!I1799)</f>
        <v>0</v>
      </c>
      <c r="B1758">
        <f>'Données ext.'!F1815</f>
        <v>0</v>
      </c>
    </row>
    <row r="1759" spans="1:2" hidden="1" x14ac:dyDescent="0.25">
      <c r="A1759" s="22">
        <f>INT('Données ext.'!I1800)</f>
        <v>0</v>
      </c>
      <c r="B1759">
        <f>'Données ext.'!F1816</f>
        <v>0</v>
      </c>
    </row>
    <row r="1760" spans="1:2" hidden="1" x14ac:dyDescent="0.25">
      <c r="A1760" s="22">
        <f>INT('Données ext.'!I1801)</f>
        <v>0</v>
      </c>
      <c r="B1760">
        <f>'Données ext.'!F1817</f>
        <v>0</v>
      </c>
    </row>
    <row r="1761" spans="1:2" hidden="1" x14ac:dyDescent="0.25">
      <c r="A1761" s="22">
        <f>INT('Données ext.'!I1802)</f>
        <v>0</v>
      </c>
      <c r="B1761">
        <f>'Données ext.'!F1818</f>
        <v>0</v>
      </c>
    </row>
    <row r="1762" spans="1:2" hidden="1" x14ac:dyDescent="0.25">
      <c r="A1762" s="22">
        <f>INT('Données ext.'!I1803)</f>
        <v>0</v>
      </c>
      <c r="B1762">
        <f>'Données ext.'!F1819</f>
        <v>0</v>
      </c>
    </row>
    <row r="1763" spans="1:2" hidden="1" x14ac:dyDescent="0.25">
      <c r="A1763" s="22">
        <f>INT('Données ext.'!I1804)</f>
        <v>0</v>
      </c>
      <c r="B1763">
        <f>'Données ext.'!F1820</f>
        <v>0</v>
      </c>
    </row>
    <row r="1764" spans="1:2" hidden="1" x14ac:dyDescent="0.25">
      <c r="A1764" s="22">
        <f>INT('Données ext.'!I1805)</f>
        <v>0</v>
      </c>
      <c r="B1764">
        <f>'Données ext.'!F1821</f>
        <v>0</v>
      </c>
    </row>
    <row r="1765" spans="1:2" hidden="1" x14ac:dyDescent="0.25">
      <c r="A1765" s="22">
        <f>INT('Données ext.'!I1806)</f>
        <v>0</v>
      </c>
      <c r="B1765">
        <f>'Données ext.'!F1822</f>
        <v>0</v>
      </c>
    </row>
    <row r="1766" spans="1:2" hidden="1" x14ac:dyDescent="0.25">
      <c r="A1766" s="22">
        <f>INT('Données ext.'!I1807)</f>
        <v>0</v>
      </c>
      <c r="B1766">
        <f>'Données ext.'!F1823</f>
        <v>0</v>
      </c>
    </row>
    <row r="1767" spans="1:2" hidden="1" x14ac:dyDescent="0.25">
      <c r="A1767" s="22">
        <f>INT('Données ext.'!I1808)</f>
        <v>0</v>
      </c>
      <c r="B1767">
        <f>'Données ext.'!F1824</f>
        <v>0</v>
      </c>
    </row>
    <row r="1768" spans="1:2" hidden="1" x14ac:dyDescent="0.25">
      <c r="A1768" s="22">
        <f>INT('Données ext.'!I1809)</f>
        <v>0</v>
      </c>
      <c r="B1768">
        <f>'Données ext.'!F1825</f>
        <v>0</v>
      </c>
    </row>
    <row r="1769" spans="1:2" hidden="1" x14ac:dyDescent="0.25">
      <c r="A1769" s="22">
        <f>INT('Données ext.'!I1810)</f>
        <v>0</v>
      </c>
      <c r="B1769">
        <f>'Données ext.'!F1826</f>
        <v>0</v>
      </c>
    </row>
    <row r="1770" spans="1:2" hidden="1" x14ac:dyDescent="0.25">
      <c r="A1770" s="22">
        <f>INT('Données ext.'!I1811)</f>
        <v>0</v>
      </c>
      <c r="B1770">
        <f>'Données ext.'!F1827</f>
        <v>0</v>
      </c>
    </row>
    <row r="1771" spans="1:2" hidden="1" x14ac:dyDescent="0.25">
      <c r="A1771" s="22">
        <f>INT('Données ext.'!I1812)</f>
        <v>0</v>
      </c>
      <c r="B1771">
        <f>'Données ext.'!F1828</f>
        <v>0</v>
      </c>
    </row>
    <row r="1772" spans="1:2" hidden="1" x14ac:dyDescent="0.25">
      <c r="A1772" s="22">
        <f>INT('Données ext.'!I1813)</f>
        <v>0</v>
      </c>
      <c r="B1772">
        <f>'Données ext.'!F1829</f>
        <v>0</v>
      </c>
    </row>
    <row r="1773" spans="1:2" hidden="1" x14ac:dyDescent="0.25">
      <c r="A1773" s="22">
        <f>INT('Données ext.'!I1814)</f>
        <v>0</v>
      </c>
      <c r="B1773">
        <f>'Données ext.'!F1830</f>
        <v>0</v>
      </c>
    </row>
    <row r="1774" spans="1:2" hidden="1" x14ac:dyDescent="0.25">
      <c r="A1774" s="22">
        <f>INT('Données ext.'!I1815)</f>
        <v>0</v>
      </c>
      <c r="B1774">
        <f>'Données ext.'!F1831</f>
        <v>0</v>
      </c>
    </row>
    <row r="1775" spans="1:2" hidden="1" x14ac:dyDescent="0.25">
      <c r="A1775" s="22">
        <f>INT('Données ext.'!I1816)</f>
        <v>0</v>
      </c>
      <c r="B1775">
        <f>'Données ext.'!F1832</f>
        <v>0</v>
      </c>
    </row>
    <row r="1776" spans="1:2" hidden="1" x14ac:dyDescent="0.25">
      <c r="A1776" s="22">
        <f>INT('Données ext.'!I1817)</f>
        <v>0</v>
      </c>
      <c r="B1776">
        <f>'Données ext.'!F1833</f>
        <v>0</v>
      </c>
    </row>
    <row r="1777" spans="1:2" hidden="1" x14ac:dyDescent="0.25">
      <c r="A1777" s="22">
        <f>INT('Données ext.'!I1818)</f>
        <v>0</v>
      </c>
      <c r="B1777">
        <f>'Données ext.'!F1834</f>
        <v>0</v>
      </c>
    </row>
    <row r="1778" spans="1:2" hidden="1" x14ac:dyDescent="0.25">
      <c r="A1778" s="22">
        <f>INT('Données ext.'!I1819)</f>
        <v>0</v>
      </c>
      <c r="B1778">
        <f>'Données ext.'!F1835</f>
        <v>0</v>
      </c>
    </row>
    <row r="1779" spans="1:2" hidden="1" x14ac:dyDescent="0.25">
      <c r="A1779" s="22">
        <f>INT('Données ext.'!I1820)</f>
        <v>0</v>
      </c>
      <c r="B1779">
        <f>'Données ext.'!F1836</f>
        <v>0</v>
      </c>
    </row>
    <row r="1780" spans="1:2" hidden="1" x14ac:dyDescent="0.25">
      <c r="A1780" s="22">
        <f>INT('Données ext.'!I1821)</f>
        <v>0</v>
      </c>
      <c r="B1780">
        <f>'Données ext.'!F1837</f>
        <v>0</v>
      </c>
    </row>
    <row r="1781" spans="1:2" hidden="1" x14ac:dyDescent="0.25">
      <c r="A1781" s="22">
        <f>INT('Données ext.'!I1822)</f>
        <v>0</v>
      </c>
      <c r="B1781">
        <f>'Données ext.'!F1838</f>
        <v>0</v>
      </c>
    </row>
    <row r="1782" spans="1:2" hidden="1" x14ac:dyDescent="0.25">
      <c r="A1782" s="22">
        <f>INT('Données ext.'!I1823)</f>
        <v>0</v>
      </c>
      <c r="B1782">
        <f>'Données ext.'!F1839</f>
        <v>0</v>
      </c>
    </row>
    <row r="1783" spans="1:2" hidden="1" x14ac:dyDescent="0.25">
      <c r="A1783" s="22">
        <f>INT('Données ext.'!I1824)</f>
        <v>0</v>
      </c>
      <c r="B1783">
        <f>'Données ext.'!F1840</f>
        <v>0</v>
      </c>
    </row>
    <row r="1784" spans="1:2" hidden="1" x14ac:dyDescent="0.25">
      <c r="A1784" s="22">
        <f>INT('Données ext.'!I1825)</f>
        <v>0</v>
      </c>
      <c r="B1784">
        <f>'Données ext.'!F1841</f>
        <v>0</v>
      </c>
    </row>
    <row r="1785" spans="1:2" hidden="1" x14ac:dyDescent="0.25">
      <c r="A1785" s="22">
        <f>INT('Données ext.'!I1826)</f>
        <v>0</v>
      </c>
      <c r="B1785">
        <f>'Données ext.'!F1842</f>
        <v>0</v>
      </c>
    </row>
    <row r="1786" spans="1:2" hidden="1" x14ac:dyDescent="0.25">
      <c r="A1786" s="22">
        <f>INT('Données ext.'!I1827)</f>
        <v>0</v>
      </c>
      <c r="B1786">
        <f>'Données ext.'!F1843</f>
        <v>0</v>
      </c>
    </row>
    <row r="1787" spans="1:2" hidden="1" x14ac:dyDescent="0.25">
      <c r="A1787" s="22">
        <f>INT('Données ext.'!I1828)</f>
        <v>0</v>
      </c>
      <c r="B1787">
        <f>'Données ext.'!F1844</f>
        <v>0</v>
      </c>
    </row>
    <row r="1788" spans="1:2" hidden="1" x14ac:dyDescent="0.25">
      <c r="A1788" s="22">
        <f>INT('Données ext.'!I1829)</f>
        <v>0</v>
      </c>
      <c r="B1788">
        <f>'Données ext.'!F1845</f>
        <v>0</v>
      </c>
    </row>
    <row r="1789" spans="1:2" hidden="1" x14ac:dyDescent="0.25">
      <c r="A1789" s="22">
        <f>INT('Données ext.'!I1830)</f>
        <v>0</v>
      </c>
      <c r="B1789">
        <f>'Données ext.'!F1846</f>
        <v>0</v>
      </c>
    </row>
    <row r="1790" spans="1:2" hidden="1" x14ac:dyDescent="0.25">
      <c r="A1790" s="22">
        <f>INT('Données ext.'!I1831)</f>
        <v>0</v>
      </c>
      <c r="B1790">
        <f>'Données ext.'!F1847</f>
        <v>0</v>
      </c>
    </row>
    <row r="1791" spans="1:2" hidden="1" x14ac:dyDescent="0.25">
      <c r="A1791" s="22">
        <f>INT('Données ext.'!I1832)</f>
        <v>0</v>
      </c>
      <c r="B1791">
        <f>'Données ext.'!F1848</f>
        <v>0</v>
      </c>
    </row>
    <row r="1792" spans="1:2" hidden="1" x14ac:dyDescent="0.25">
      <c r="A1792" s="22">
        <f>INT('Données ext.'!I1833)</f>
        <v>0</v>
      </c>
      <c r="B1792">
        <f>'Données ext.'!F1849</f>
        <v>0</v>
      </c>
    </row>
    <row r="1793" spans="1:2" hidden="1" x14ac:dyDescent="0.25">
      <c r="A1793" s="22">
        <f>INT('Données ext.'!I1834)</f>
        <v>0</v>
      </c>
      <c r="B1793">
        <f>'Données ext.'!F1850</f>
        <v>0</v>
      </c>
    </row>
    <row r="1794" spans="1:2" hidden="1" x14ac:dyDescent="0.25">
      <c r="A1794" s="22">
        <f>INT('Données ext.'!I1835)</f>
        <v>0</v>
      </c>
      <c r="B1794">
        <f>'Données ext.'!F1851</f>
        <v>0</v>
      </c>
    </row>
    <row r="1795" spans="1:2" hidden="1" x14ac:dyDescent="0.25">
      <c r="A1795" s="22">
        <f>INT('Données ext.'!I1836)</f>
        <v>0</v>
      </c>
      <c r="B1795">
        <f>'Données ext.'!F1852</f>
        <v>0</v>
      </c>
    </row>
    <row r="1796" spans="1:2" hidden="1" x14ac:dyDescent="0.25">
      <c r="A1796" s="22">
        <f>INT('Données ext.'!I1837)</f>
        <v>0</v>
      </c>
      <c r="B1796">
        <f>'Données ext.'!F1853</f>
        <v>0</v>
      </c>
    </row>
    <row r="1797" spans="1:2" hidden="1" x14ac:dyDescent="0.25">
      <c r="A1797" s="22">
        <f>INT('Données ext.'!I1838)</f>
        <v>0</v>
      </c>
      <c r="B1797">
        <f>'Données ext.'!F1854</f>
        <v>0</v>
      </c>
    </row>
    <row r="1798" spans="1:2" hidden="1" x14ac:dyDescent="0.25">
      <c r="A1798" s="22">
        <f>INT('Données ext.'!I1839)</f>
        <v>0</v>
      </c>
      <c r="B1798">
        <f>'Données ext.'!F1855</f>
        <v>0</v>
      </c>
    </row>
    <row r="1799" spans="1:2" hidden="1" x14ac:dyDescent="0.25">
      <c r="A1799" s="22">
        <f>INT('Données ext.'!I1840)</f>
        <v>0</v>
      </c>
      <c r="B1799">
        <f>'Données ext.'!F1856</f>
        <v>0</v>
      </c>
    </row>
    <row r="1800" spans="1:2" hidden="1" x14ac:dyDescent="0.25">
      <c r="A1800" s="22">
        <f>INT('Données ext.'!I1841)</f>
        <v>0</v>
      </c>
      <c r="B1800">
        <f>'Données ext.'!F1857</f>
        <v>0</v>
      </c>
    </row>
    <row r="1801" spans="1:2" hidden="1" x14ac:dyDescent="0.25">
      <c r="A1801" s="22">
        <f>INT('Données ext.'!I1842)</f>
        <v>0</v>
      </c>
      <c r="B1801">
        <f>'Données ext.'!F1858</f>
        <v>0</v>
      </c>
    </row>
    <row r="1802" spans="1:2" hidden="1" x14ac:dyDescent="0.25">
      <c r="A1802" s="22">
        <f>INT('Données ext.'!I1843)</f>
        <v>0</v>
      </c>
      <c r="B1802">
        <f>'Données ext.'!F1859</f>
        <v>0</v>
      </c>
    </row>
    <row r="1803" spans="1:2" hidden="1" x14ac:dyDescent="0.25">
      <c r="A1803" s="22">
        <f>INT('Données ext.'!I1844)</f>
        <v>0</v>
      </c>
      <c r="B1803">
        <f>'Données ext.'!F1860</f>
        <v>0</v>
      </c>
    </row>
    <row r="1804" spans="1:2" hidden="1" x14ac:dyDescent="0.25">
      <c r="A1804" s="22">
        <f>INT('Données ext.'!I1845)</f>
        <v>0</v>
      </c>
      <c r="B1804">
        <f>'Données ext.'!F1861</f>
        <v>0</v>
      </c>
    </row>
    <row r="1805" spans="1:2" hidden="1" x14ac:dyDescent="0.25">
      <c r="A1805" s="22">
        <f>INT('Données ext.'!I1846)</f>
        <v>0</v>
      </c>
      <c r="B1805">
        <f>'Données ext.'!F1862</f>
        <v>0</v>
      </c>
    </row>
    <row r="1806" spans="1:2" hidden="1" x14ac:dyDescent="0.25">
      <c r="A1806" s="22">
        <f>INT('Données ext.'!I1847)</f>
        <v>0</v>
      </c>
      <c r="B1806">
        <f>'Données ext.'!F1863</f>
        <v>0</v>
      </c>
    </row>
    <row r="1807" spans="1:2" hidden="1" x14ac:dyDescent="0.25">
      <c r="A1807" s="22">
        <f>INT('Données ext.'!I1848)</f>
        <v>0</v>
      </c>
      <c r="B1807">
        <f>'Données ext.'!F1864</f>
        <v>0</v>
      </c>
    </row>
    <row r="1808" spans="1:2" hidden="1" x14ac:dyDescent="0.25">
      <c r="A1808" s="22">
        <f>INT('Données ext.'!I1849)</f>
        <v>0</v>
      </c>
      <c r="B1808">
        <f>'Données ext.'!F1865</f>
        <v>0</v>
      </c>
    </row>
    <row r="1809" spans="1:2" hidden="1" x14ac:dyDescent="0.25">
      <c r="A1809" s="22">
        <f>INT('Données ext.'!I1850)</f>
        <v>0</v>
      </c>
      <c r="B1809">
        <f>'Données ext.'!F1866</f>
        <v>0</v>
      </c>
    </row>
    <row r="1810" spans="1:2" hidden="1" x14ac:dyDescent="0.25">
      <c r="A1810" s="22">
        <f>INT('Données ext.'!I1851)</f>
        <v>0</v>
      </c>
      <c r="B1810">
        <f>'Données ext.'!F1867</f>
        <v>0</v>
      </c>
    </row>
    <row r="1811" spans="1:2" hidden="1" x14ac:dyDescent="0.25">
      <c r="A1811" s="22">
        <f>INT('Données ext.'!I1852)</f>
        <v>0</v>
      </c>
      <c r="B1811">
        <f>'Données ext.'!F1868</f>
        <v>0</v>
      </c>
    </row>
    <row r="1812" spans="1:2" hidden="1" x14ac:dyDescent="0.25">
      <c r="A1812" s="22">
        <f>INT('Données ext.'!I1853)</f>
        <v>0</v>
      </c>
      <c r="B1812">
        <f>'Données ext.'!F1869</f>
        <v>0</v>
      </c>
    </row>
    <row r="1813" spans="1:2" hidden="1" x14ac:dyDescent="0.25">
      <c r="A1813" s="22">
        <f>INT('Données ext.'!I1854)</f>
        <v>0</v>
      </c>
      <c r="B1813">
        <f>'Données ext.'!F1870</f>
        <v>0</v>
      </c>
    </row>
    <row r="1814" spans="1:2" hidden="1" x14ac:dyDescent="0.25">
      <c r="A1814" s="22">
        <f>INT('Données ext.'!I1855)</f>
        <v>0</v>
      </c>
      <c r="B1814">
        <f>'Données ext.'!F1871</f>
        <v>0</v>
      </c>
    </row>
    <row r="1815" spans="1:2" hidden="1" x14ac:dyDescent="0.25">
      <c r="A1815" s="22">
        <f>INT('Données ext.'!I1856)</f>
        <v>0</v>
      </c>
      <c r="B1815">
        <f>'Données ext.'!F1872</f>
        <v>0</v>
      </c>
    </row>
    <row r="1816" spans="1:2" hidden="1" x14ac:dyDescent="0.25">
      <c r="A1816" s="22">
        <f>INT('Données ext.'!I1857)</f>
        <v>0</v>
      </c>
      <c r="B1816">
        <f>'Données ext.'!F1873</f>
        <v>0</v>
      </c>
    </row>
    <row r="1817" spans="1:2" hidden="1" x14ac:dyDescent="0.25">
      <c r="A1817" s="22">
        <f>INT('Données ext.'!I1858)</f>
        <v>0</v>
      </c>
      <c r="B1817">
        <f>'Données ext.'!F1874</f>
        <v>0</v>
      </c>
    </row>
    <row r="1818" spans="1:2" hidden="1" x14ac:dyDescent="0.25">
      <c r="A1818" s="22">
        <f>INT('Données ext.'!I1859)</f>
        <v>0</v>
      </c>
      <c r="B1818">
        <f>'Données ext.'!F1875</f>
        <v>0</v>
      </c>
    </row>
    <row r="1819" spans="1:2" hidden="1" x14ac:dyDescent="0.25">
      <c r="A1819" s="22">
        <f>INT('Données ext.'!I1860)</f>
        <v>0</v>
      </c>
      <c r="B1819">
        <f>'Données ext.'!F1876</f>
        <v>0</v>
      </c>
    </row>
    <row r="1820" spans="1:2" hidden="1" x14ac:dyDescent="0.25">
      <c r="A1820" s="22">
        <f>INT('Données ext.'!I1861)</f>
        <v>0</v>
      </c>
      <c r="B1820">
        <f>'Données ext.'!F1877</f>
        <v>0</v>
      </c>
    </row>
    <row r="1821" spans="1:2" hidden="1" x14ac:dyDescent="0.25">
      <c r="A1821" s="22">
        <f>INT('Données ext.'!I1862)</f>
        <v>0</v>
      </c>
      <c r="B1821">
        <f>'Données ext.'!F1878</f>
        <v>0</v>
      </c>
    </row>
    <row r="1822" spans="1:2" hidden="1" x14ac:dyDescent="0.25">
      <c r="A1822" s="22">
        <f>INT('Données ext.'!I1863)</f>
        <v>0</v>
      </c>
      <c r="B1822">
        <f>'Données ext.'!F1879</f>
        <v>0</v>
      </c>
    </row>
    <row r="1823" spans="1:2" hidden="1" x14ac:dyDescent="0.25">
      <c r="A1823" s="22">
        <f>INT('Données ext.'!I1864)</f>
        <v>0</v>
      </c>
      <c r="B1823">
        <f>'Données ext.'!F1880</f>
        <v>0</v>
      </c>
    </row>
    <row r="1824" spans="1:2" hidden="1" x14ac:dyDescent="0.25">
      <c r="A1824" s="22">
        <f>INT('Données ext.'!I1865)</f>
        <v>0</v>
      </c>
      <c r="B1824">
        <f>'Données ext.'!F1881</f>
        <v>0</v>
      </c>
    </row>
    <row r="1825" spans="1:2" hidden="1" x14ac:dyDescent="0.25">
      <c r="A1825" s="22">
        <f>INT('Données ext.'!I1866)</f>
        <v>0</v>
      </c>
      <c r="B1825">
        <f>'Données ext.'!F1882</f>
        <v>0</v>
      </c>
    </row>
    <row r="1826" spans="1:2" hidden="1" x14ac:dyDescent="0.25">
      <c r="A1826" s="22">
        <f>INT('Données ext.'!I1867)</f>
        <v>0</v>
      </c>
      <c r="B1826">
        <f>'Données ext.'!F1883</f>
        <v>0</v>
      </c>
    </row>
    <row r="1827" spans="1:2" hidden="1" x14ac:dyDescent="0.25">
      <c r="A1827" s="22">
        <f>INT('Données ext.'!I1868)</f>
        <v>0</v>
      </c>
      <c r="B1827">
        <f>'Données ext.'!F1884</f>
        <v>0</v>
      </c>
    </row>
    <row r="1828" spans="1:2" hidden="1" x14ac:dyDescent="0.25">
      <c r="A1828" s="22">
        <f>INT('Données ext.'!I1869)</f>
        <v>0</v>
      </c>
      <c r="B1828">
        <f>'Données ext.'!F1885</f>
        <v>0</v>
      </c>
    </row>
    <row r="1829" spans="1:2" hidden="1" x14ac:dyDescent="0.25">
      <c r="A1829" s="22">
        <f>INT('Données ext.'!I1870)</f>
        <v>0</v>
      </c>
      <c r="B1829">
        <f>'Données ext.'!F1886</f>
        <v>0</v>
      </c>
    </row>
    <row r="1830" spans="1:2" hidden="1" x14ac:dyDescent="0.25">
      <c r="A1830" s="22">
        <f>INT('Données ext.'!I1871)</f>
        <v>0</v>
      </c>
      <c r="B1830">
        <f>'Données ext.'!F1887</f>
        <v>0</v>
      </c>
    </row>
    <row r="1831" spans="1:2" hidden="1" x14ac:dyDescent="0.25">
      <c r="A1831" s="22">
        <f>INT('Données ext.'!I1872)</f>
        <v>0</v>
      </c>
      <c r="B1831">
        <f>'Données ext.'!F1888</f>
        <v>0</v>
      </c>
    </row>
    <row r="1832" spans="1:2" hidden="1" x14ac:dyDescent="0.25">
      <c r="A1832" s="22">
        <f>INT('Données ext.'!I1873)</f>
        <v>0</v>
      </c>
      <c r="B1832">
        <f>'Données ext.'!F1889</f>
        <v>0</v>
      </c>
    </row>
    <row r="1833" spans="1:2" hidden="1" x14ac:dyDescent="0.25">
      <c r="A1833" s="22">
        <f>INT('Données ext.'!I1874)</f>
        <v>0</v>
      </c>
      <c r="B1833">
        <f>'Données ext.'!F1890</f>
        <v>0</v>
      </c>
    </row>
    <row r="1834" spans="1:2" hidden="1" x14ac:dyDescent="0.25">
      <c r="A1834" s="22">
        <f>INT('Données ext.'!I1875)</f>
        <v>0</v>
      </c>
      <c r="B1834">
        <f>'Données ext.'!F1891</f>
        <v>0</v>
      </c>
    </row>
    <row r="1835" spans="1:2" hidden="1" x14ac:dyDescent="0.25">
      <c r="A1835" s="22">
        <f>INT('Données ext.'!I1876)</f>
        <v>0</v>
      </c>
      <c r="B1835">
        <f>'Données ext.'!F1892</f>
        <v>0</v>
      </c>
    </row>
    <row r="1836" spans="1:2" hidden="1" x14ac:dyDescent="0.25">
      <c r="A1836" s="22">
        <f>INT('Données ext.'!I1877)</f>
        <v>0</v>
      </c>
      <c r="B1836">
        <f>'Données ext.'!F1893</f>
        <v>0</v>
      </c>
    </row>
    <row r="1837" spans="1:2" hidden="1" x14ac:dyDescent="0.25">
      <c r="A1837" s="22">
        <f>INT('Données ext.'!I1878)</f>
        <v>0</v>
      </c>
      <c r="B1837">
        <f>'Données ext.'!F1894</f>
        <v>0</v>
      </c>
    </row>
    <row r="1838" spans="1:2" hidden="1" x14ac:dyDescent="0.25">
      <c r="A1838" s="22">
        <f>INT('Données ext.'!I1879)</f>
        <v>0</v>
      </c>
      <c r="B1838">
        <f>'Données ext.'!F1895</f>
        <v>0</v>
      </c>
    </row>
    <row r="1839" spans="1:2" hidden="1" x14ac:dyDescent="0.25">
      <c r="A1839" s="22">
        <f>INT('Données ext.'!I1880)</f>
        <v>0</v>
      </c>
      <c r="B1839">
        <f>'Données ext.'!F1896</f>
        <v>0</v>
      </c>
    </row>
    <row r="1840" spans="1:2" hidden="1" x14ac:dyDescent="0.25">
      <c r="A1840" s="22">
        <f>INT('Données ext.'!I1881)</f>
        <v>0</v>
      </c>
      <c r="B1840">
        <f>'Données ext.'!F1897</f>
        <v>0</v>
      </c>
    </row>
    <row r="1841" spans="1:2" hidden="1" x14ac:dyDescent="0.25">
      <c r="A1841" s="22">
        <f>INT('Données ext.'!I1882)</f>
        <v>0</v>
      </c>
      <c r="B1841">
        <f>'Données ext.'!F1898</f>
        <v>0</v>
      </c>
    </row>
    <row r="1842" spans="1:2" hidden="1" x14ac:dyDescent="0.25">
      <c r="A1842" s="22">
        <f>INT('Données ext.'!I1883)</f>
        <v>0</v>
      </c>
      <c r="B1842">
        <f>'Données ext.'!F1899</f>
        <v>0</v>
      </c>
    </row>
    <row r="1843" spans="1:2" hidden="1" x14ac:dyDescent="0.25">
      <c r="A1843" s="22">
        <f>INT('Données ext.'!I1884)</f>
        <v>0</v>
      </c>
      <c r="B1843">
        <f>'Données ext.'!F1900</f>
        <v>0</v>
      </c>
    </row>
    <row r="1844" spans="1:2" hidden="1" x14ac:dyDescent="0.25">
      <c r="A1844" s="22">
        <f>INT('Données ext.'!I1885)</f>
        <v>0</v>
      </c>
      <c r="B1844">
        <f>'Données ext.'!F1901</f>
        <v>0</v>
      </c>
    </row>
    <row r="1845" spans="1:2" hidden="1" x14ac:dyDescent="0.25">
      <c r="A1845" s="22">
        <f>INT('Données ext.'!I1886)</f>
        <v>0</v>
      </c>
      <c r="B1845">
        <f>'Données ext.'!F1902</f>
        <v>0</v>
      </c>
    </row>
    <row r="1846" spans="1:2" hidden="1" x14ac:dyDescent="0.25">
      <c r="A1846" s="22">
        <f>INT('Données ext.'!I1887)</f>
        <v>0</v>
      </c>
      <c r="B1846">
        <f>'Données ext.'!F1903</f>
        <v>0</v>
      </c>
    </row>
    <row r="1847" spans="1:2" hidden="1" x14ac:dyDescent="0.25">
      <c r="A1847" s="22">
        <f>INT('Données ext.'!I1888)</f>
        <v>0</v>
      </c>
      <c r="B1847">
        <f>'Données ext.'!F1904</f>
        <v>0</v>
      </c>
    </row>
    <row r="1848" spans="1:2" hidden="1" x14ac:dyDescent="0.25">
      <c r="A1848" s="22">
        <f>INT('Données ext.'!I1889)</f>
        <v>0</v>
      </c>
      <c r="B1848">
        <f>'Données ext.'!F1905</f>
        <v>0</v>
      </c>
    </row>
    <row r="1849" spans="1:2" hidden="1" x14ac:dyDescent="0.25">
      <c r="A1849" s="22">
        <f>INT('Données ext.'!I1890)</f>
        <v>0</v>
      </c>
      <c r="B1849">
        <f>'Données ext.'!F1906</f>
        <v>0</v>
      </c>
    </row>
    <row r="1850" spans="1:2" hidden="1" x14ac:dyDescent="0.25">
      <c r="A1850" s="22">
        <f>INT('Données ext.'!I1891)</f>
        <v>0</v>
      </c>
      <c r="B1850">
        <f>'Données ext.'!F1907</f>
        <v>0</v>
      </c>
    </row>
    <row r="1851" spans="1:2" hidden="1" x14ac:dyDescent="0.25">
      <c r="A1851" s="22">
        <f>INT('Données ext.'!I1892)</f>
        <v>0</v>
      </c>
      <c r="B1851">
        <f>'Données ext.'!F1908</f>
        <v>0</v>
      </c>
    </row>
    <row r="1852" spans="1:2" hidden="1" x14ac:dyDescent="0.25">
      <c r="A1852" s="22">
        <f>INT('Données ext.'!I1893)</f>
        <v>0</v>
      </c>
      <c r="B1852">
        <f>'Données ext.'!F1909</f>
        <v>0</v>
      </c>
    </row>
    <row r="1853" spans="1:2" hidden="1" x14ac:dyDescent="0.25">
      <c r="A1853" s="22">
        <f>INT('Données ext.'!I1894)</f>
        <v>0</v>
      </c>
      <c r="B1853">
        <f>'Données ext.'!F1910</f>
        <v>0</v>
      </c>
    </row>
    <row r="1854" spans="1:2" hidden="1" x14ac:dyDescent="0.25">
      <c r="A1854" s="22">
        <f>INT('Données ext.'!I1895)</f>
        <v>0</v>
      </c>
      <c r="B1854">
        <f>'Données ext.'!F1911</f>
        <v>0</v>
      </c>
    </row>
    <row r="1855" spans="1:2" hidden="1" x14ac:dyDescent="0.25">
      <c r="A1855" s="22">
        <f>INT('Données ext.'!I1896)</f>
        <v>0</v>
      </c>
      <c r="B1855">
        <f>'Données ext.'!F1912</f>
        <v>0</v>
      </c>
    </row>
    <row r="1856" spans="1:2" hidden="1" x14ac:dyDescent="0.25">
      <c r="A1856" s="22">
        <f>INT('Données ext.'!I1897)</f>
        <v>0</v>
      </c>
      <c r="B1856">
        <f>'Données ext.'!F1913</f>
        <v>0</v>
      </c>
    </row>
    <row r="1857" spans="1:2" hidden="1" x14ac:dyDescent="0.25">
      <c r="A1857" s="22">
        <f>INT('Données ext.'!I1898)</f>
        <v>0</v>
      </c>
      <c r="B1857">
        <f>'Données ext.'!F1914</f>
        <v>0</v>
      </c>
    </row>
    <row r="1858" spans="1:2" hidden="1" x14ac:dyDescent="0.25">
      <c r="A1858" s="22">
        <f>INT('Données ext.'!I1899)</f>
        <v>0</v>
      </c>
      <c r="B1858">
        <f>'Données ext.'!F1915</f>
        <v>0</v>
      </c>
    </row>
    <row r="1859" spans="1:2" hidden="1" x14ac:dyDescent="0.25">
      <c r="A1859" s="22">
        <f>INT('Données ext.'!I1900)</f>
        <v>0</v>
      </c>
      <c r="B1859">
        <f>'Données ext.'!F1916</f>
        <v>0</v>
      </c>
    </row>
    <row r="1860" spans="1:2" hidden="1" x14ac:dyDescent="0.25">
      <c r="A1860" s="22">
        <f>INT('Données ext.'!I1901)</f>
        <v>0</v>
      </c>
      <c r="B1860">
        <f>'Données ext.'!F1917</f>
        <v>0</v>
      </c>
    </row>
    <row r="1861" spans="1:2" hidden="1" x14ac:dyDescent="0.25">
      <c r="A1861" s="22">
        <f>INT('Données ext.'!I1902)</f>
        <v>0</v>
      </c>
      <c r="B1861">
        <f>'Données ext.'!F1918</f>
        <v>0</v>
      </c>
    </row>
    <row r="1862" spans="1:2" hidden="1" x14ac:dyDescent="0.25">
      <c r="A1862" s="22">
        <f>INT('Données ext.'!I1903)</f>
        <v>0</v>
      </c>
      <c r="B1862">
        <f>'Données ext.'!F1919</f>
        <v>0</v>
      </c>
    </row>
    <row r="1863" spans="1:2" hidden="1" x14ac:dyDescent="0.25">
      <c r="A1863" s="22">
        <f>INT('Données ext.'!I1904)</f>
        <v>0</v>
      </c>
      <c r="B1863">
        <f>'Données ext.'!F1920</f>
        <v>0</v>
      </c>
    </row>
    <row r="1864" spans="1:2" hidden="1" x14ac:dyDescent="0.25">
      <c r="A1864" s="22">
        <f>INT('Données ext.'!I1905)</f>
        <v>0</v>
      </c>
      <c r="B1864">
        <f>'Données ext.'!F1921</f>
        <v>0</v>
      </c>
    </row>
    <row r="1865" spans="1:2" hidden="1" x14ac:dyDescent="0.25">
      <c r="A1865" s="22">
        <f>INT('Données ext.'!I1906)</f>
        <v>0</v>
      </c>
      <c r="B1865">
        <f>'Données ext.'!F1922</f>
        <v>0</v>
      </c>
    </row>
    <row r="1866" spans="1:2" hidden="1" x14ac:dyDescent="0.25">
      <c r="A1866" s="22">
        <f>INT('Données ext.'!I1907)</f>
        <v>0</v>
      </c>
      <c r="B1866">
        <f>'Données ext.'!F1923</f>
        <v>0</v>
      </c>
    </row>
    <row r="1867" spans="1:2" hidden="1" x14ac:dyDescent="0.25">
      <c r="A1867" s="22">
        <f>INT('Données ext.'!I1908)</f>
        <v>0</v>
      </c>
      <c r="B1867">
        <f>'Données ext.'!F1924</f>
        <v>0</v>
      </c>
    </row>
    <row r="1868" spans="1:2" hidden="1" x14ac:dyDescent="0.25">
      <c r="A1868" s="22">
        <f>INT('Données ext.'!I1909)</f>
        <v>0</v>
      </c>
      <c r="B1868">
        <f>'Données ext.'!F1925</f>
        <v>0</v>
      </c>
    </row>
    <row r="1869" spans="1:2" hidden="1" x14ac:dyDescent="0.25">
      <c r="A1869" s="22">
        <f>INT('Données ext.'!I1910)</f>
        <v>0</v>
      </c>
      <c r="B1869">
        <f>'Données ext.'!F1926</f>
        <v>0</v>
      </c>
    </row>
    <row r="1870" spans="1:2" hidden="1" x14ac:dyDescent="0.25">
      <c r="A1870" s="22">
        <f>INT('Données ext.'!I1911)</f>
        <v>0</v>
      </c>
      <c r="B1870">
        <f>'Données ext.'!F1927</f>
        <v>0</v>
      </c>
    </row>
    <row r="1871" spans="1:2" hidden="1" x14ac:dyDescent="0.25">
      <c r="A1871" s="22">
        <f>INT('Données ext.'!I1912)</f>
        <v>0</v>
      </c>
      <c r="B1871">
        <f>'Données ext.'!F1928</f>
        <v>0</v>
      </c>
    </row>
    <row r="1872" spans="1:2" hidden="1" x14ac:dyDescent="0.25">
      <c r="A1872" s="22">
        <f>INT('Données ext.'!I1913)</f>
        <v>0</v>
      </c>
      <c r="B1872">
        <f>'Données ext.'!F1929</f>
        <v>0</v>
      </c>
    </row>
    <row r="1873" spans="1:2" hidden="1" x14ac:dyDescent="0.25">
      <c r="A1873" s="22">
        <f>INT('Données ext.'!I1914)</f>
        <v>0</v>
      </c>
      <c r="B1873">
        <f>'Données ext.'!F1930</f>
        <v>0</v>
      </c>
    </row>
    <row r="1874" spans="1:2" hidden="1" x14ac:dyDescent="0.25">
      <c r="A1874" s="22">
        <f>INT('Données ext.'!I1915)</f>
        <v>0</v>
      </c>
      <c r="B1874">
        <f>'Données ext.'!F1931</f>
        <v>0</v>
      </c>
    </row>
    <row r="1875" spans="1:2" hidden="1" x14ac:dyDescent="0.25">
      <c r="A1875" s="22">
        <f>INT('Données ext.'!I1916)</f>
        <v>0</v>
      </c>
      <c r="B1875">
        <f>'Données ext.'!F1932</f>
        <v>0</v>
      </c>
    </row>
    <row r="1876" spans="1:2" hidden="1" x14ac:dyDescent="0.25">
      <c r="A1876" s="22">
        <f>INT('Données ext.'!I1917)</f>
        <v>0</v>
      </c>
      <c r="B1876">
        <f>'Données ext.'!F1933</f>
        <v>0</v>
      </c>
    </row>
    <row r="1877" spans="1:2" hidden="1" x14ac:dyDescent="0.25">
      <c r="A1877" s="22">
        <f>INT('Données ext.'!I1918)</f>
        <v>0</v>
      </c>
      <c r="B1877">
        <f>'Données ext.'!F1934</f>
        <v>0</v>
      </c>
    </row>
    <row r="1878" spans="1:2" hidden="1" x14ac:dyDescent="0.25">
      <c r="A1878" s="22">
        <f>INT('Données ext.'!I1919)</f>
        <v>0</v>
      </c>
      <c r="B1878">
        <f>'Données ext.'!F1935</f>
        <v>0</v>
      </c>
    </row>
    <row r="1879" spans="1:2" hidden="1" x14ac:dyDescent="0.25">
      <c r="A1879" s="22">
        <f>INT('Données ext.'!I1920)</f>
        <v>0</v>
      </c>
      <c r="B1879">
        <f>'Données ext.'!F1936</f>
        <v>0</v>
      </c>
    </row>
    <row r="1880" spans="1:2" hidden="1" x14ac:dyDescent="0.25">
      <c r="A1880" s="22">
        <f>INT('Données ext.'!I1921)</f>
        <v>0</v>
      </c>
      <c r="B1880">
        <f>'Données ext.'!F1937</f>
        <v>0</v>
      </c>
    </row>
    <row r="1881" spans="1:2" hidden="1" x14ac:dyDescent="0.25">
      <c r="A1881" s="22">
        <f>INT('Données ext.'!I1922)</f>
        <v>0</v>
      </c>
      <c r="B1881">
        <f>'Données ext.'!F1938</f>
        <v>0</v>
      </c>
    </row>
    <row r="1882" spans="1:2" hidden="1" x14ac:dyDescent="0.25">
      <c r="A1882" s="22">
        <f>INT('Données ext.'!I1923)</f>
        <v>0</v>
      </c>
      <c r="B1882">
        <f>'Données ext.'!F1939</f>
        <v>0</v>
      </c>
    </row>
    <row r="1883" spans="1:2" hidden="1" x14ac:dyDescent="0.25">
      <c r="A1883" s="22">
        <f>INT('Données ext.'!I1924)</f>
        <v>0</v>
      </c>
      <c r="B1883">
        <f>'Données ext.'!F1940</f>
        <v>0</v>
      </c>
    </row>
    <row r="1884" spans="1:2" hidden="1" x14ac:dyDescent="0.25">
      <c r="A1884" s="22">
        <f>INT('Données ext.'!I1925)</f>
        <v>0</v>
      </c>
      <c r="B1884">
        <f>'Données ext.'!F1941</f>
        <v>0</v>
      </c>
    </row>
    <row r="1885" spans="1:2" hidden="1" x14ac:dyDescent="0.25">
      <c r="A1885" s="22">
        <f>INT('Données ext.'!I1926)</f>
        <v>0</v>
      </c>
      <c r="B1885">
        <f>'Données ext.'!F1942</f>
        <v>0</v>
      </c>
    </row>
    <row r="1886" spans="1:2" hidden="1" x14ac:dyDescent="0.25">
      <c r="A1886" s="22">
        <f>INT('Données ext.'!I1927)</f>
        <v>0</v>
      </c>
      <c r="B1886">
        <f>'Données ext.'!F1943</f>
        <v>0</v>
      </c>
    </row>
    <row r="1887" spans="1:2" hidden="1" x14ac:dyDescent="0.25">
      <c r="A1887" s="22">
        <f>INT('Données ext.'!I1928)</f>
        <v>0</v>
      </c>
      <c r="B1887">
        <f>'Données ext.'!F1944</f>
        <v>0</v>
      </c>
    </row>
    <row r="1888" spans="1:2" hidden="1" x14ac:dyDescent="0.25">
      <c r="A1888" s="22">
        <f>INT('Données ext.'!I1929)</f>
        <v>0</v>
      </c>
      <c r="B1888">
        <f>'Données ext.'!F1945</f>
        <v>0</v>
      </c>
    </row>
    <row r="1889" spans="1:2" hidden="1" x14ac:dyDescent="0.25">
      <c r="A1889" s="22">
        <f>INT('Données ext.'!I1930)</f>
        <v>0</v>
      </c>
      <c r="B1889">
        <f>'Données ext.'!F1946</f>
        <v>0</v>
      </c>
    </row>
    <row r="1890" spans="1:2" hidden="1" x14ac:dyDescent="0.25">
      <c r="A1890" s="22">
        <f>INT('Données ext.'!I1931)</f>
        <v>0</v>
      </c>
      <c r="B1890">
        <f>'Données ext.'!F1947</f>
        <v>0</v>
      </c>
    </row>
    <row r="1891" spans="1:2" hidden="1" x14ac:dyDescent="0.25">
      <c r="A1891" s="22">
        <f>INT('Données ext.'!I1932)</f>
        <v>0</v>
      </c>
      <c r="B1891">
        <f>'Données ext.'!F1948</f>
        <v>0</v>
      </c>
    </row>
    <row r="1892" spans="1:2" hidden="1" x14ac:dyDescent="0.25">
      <c r="A1892" s="22">
        <f>INT('Données ext.'!I1933)</f>
        <v>0</v>
      </c>
      <c r="B1892">
        <f>'Données ext.'!F1949</f>
        <v>0</v>
      </c>
    </row>
    <row r="1893" spans="1:2" hidden="1" x14ac:dyDescent="0.25">
      <c r="A1893" s="22">
        <f>INT('Données ext.'!I1934)</f>
        <v>0</v>
      </c>
      <c r="B1893">
        <f>'Données ext.'!F1950</f>
        <v>0</v>
      </c>
    </row>
    <row r="1894" spans="1:2" hidden="1" x14ac:dyDescent="0.25">
      <c r="A1894" s="22">
        <f>INT('Données ext.'!I1935)</f>
        <v>0</v>
      </c>
      <c r="B1894">
        <f>'Données ext.'!F1951</f>
        <v>0</v>
      </c>
    </row>
    <row r="1895" spans="1:2" hidden="1" x14ac:dyDescent="0.25">
      <c r="A1895" s="22">
        <f>INT('Données ext.'!I1936)</f>
        <v>0</v>
      </c>
      <c r="B1895">
        <f>'Données ext.'!F1952</f>
        <v>0</v>
      </c>
    </row>
    <row r="1896" spans="1:2" hidden="1" x14ac:dyDescent="0.25">
      <c r="A1896" s="22">
        <f>INT('Données ext.'!I1937)</f>
        <v>0</v>
      </c>
      <c r="B1896">
        <f>'Données ext.'!F1953</f>
        <v>0</v>
      </c>
    </row>
    <row r="1897" spans="1:2" hidden="1" x14ac:dyDescent="0.25">
      <c r="A1897" s="22">
        <f>INT('Données ext.'!I1938)</f>
        <v>0</v>
      </c>
      <c r="B1897">
        <f>'Données ext.'!F1954</f>
        <v>0</v>
      </c>
    </row>
    <row r="1898" spans="1:2" hidden="1" x14ac:dyDescent="0.25">
      <c r="A1898" s="22">
        <f>INT('Données ext.'!I1939)</f>
        <v>0</v>
      </c>
      <c r="B1898">
        <f>'Données ext.'!F1955</f>
        <v>0</v>
      </c>
    </row>
    <row r="1899" spans="1:2" hidden="1" x14ac:dyDescent="0.25">
      <c r="A1899" s="22">
        <f>INT('Données ext.'!I1940)</f>
        <v>0</v>
      </c>
      <c r="B1899">
        <f>'Données ext.'!F1956</f>
        <v>0</v>
      </c>
    </row>
    <row r="1900" spans="1:2" hidden="1" x14ac:dyDescent="0.25">
      <c r="A1900" s="22">
        <f>INT('Données ext.'!I1941)</f>
        <v>0</v>
      </c>
      <c r="B1900">
        <f>'Données ext.'!F1957</f>
        <v>0</v>
      </c>
    </row>
    <row r="1901" spans="1:2" hidden="1" x14ac:dyDescent="0.25">
      <c r="A1901" s="22">
        <f>INT('Données ext.'!I1942)</f>
        <v>0</v>
      </c>
      <c r="B1901">
        <f>'Données ext.'!F1958</f>
        <v>0</v>
      </c>
    </row>
    <row r="1902" spans="1:2" hidden="1" x14ac:dyDescent="0.25">
      <c r="A1902" s="22">
        <f>INT('Données ext.'!I1943)</f>
        <v>0</v>
      </c>
      <c r="B1902">
        <f>'Données ext.'!F1959</f>
        <v>0</v>
      </c>
    </row>
    <row r="1903" spans="1:2" hidden="1" x14ac:dyDescent="0.25">
      <c r="A1903" s="22">
        <f>INT('Données ext.'!I1944)</f>
        <v>0</v>
      </c>
      <c r="B1903">
        <f>'Données ext.'!F1960</f>
        <v>0</v>
      </c>
    </row>
    <row r="1904" spans="1:2" hidden="1" x14ac:dyDescent="0.25">
      <c r="A1904" s="22">
        <f>INT('Données ext.'!I1945)</f>
        <v>0</v>
      </c>
      <c r="B1904">
        <f>'Données ext.'!F1961</f>
        <v>0</v>
      </c>
    </row>
    <row r="1905" spans="1:2" hidden="1" x14ac:dyDescent="0.25">
      <c r="A1905" s="22">
        <f>INT('Données ext.'!I1946)</f>
        <v>0</v>
      </c>
      <c r="B1905">
        <f>'Données ext.'!F1962</f>
        <v>0</v>
      </c>
    </row>
    <row r="1906" spans="1:2" hidden="1" x14ac:dyDescent="0.25">
      <c r="A1906" s="22">
        <f>INT('Données ext.'!I1947)</f>
        <v>0</v>
      </c>
      <c r="B1906">
        <f>'Données ext.'!F1963</f>
        <v>0</v>
      </c>
    </row>
    <row r="1907" spans="1:2" hidden="1" x14ac:dyDescent="0.25">
      <c r="A1907" s="22">
        <f>INT('Données ext.'!I1948)</f>
        <v>0</v>
      </c>
      <c r="B1907">
        <f>'Données ext.'!F1964</f>
        <v>0</v>
      </c>
    </row>
    <row r="1908" spans="1:2" hidden="1" x14ac:dyDescent="0.25">
      <c r="A1908" s="22">
        <f>INT('Données ext.'!I1949)</f>
        <v>0</v>
      </c>
      <c r="B1908">
        <f>'Données ext.'!F1965</f>
        <v>0</v>
      </c>
    </row>
    <row r="1909" spans="1:2" hidden="1" x14ac:dyDescent="0.25">
      <c r="A1909" s="22">
        <f>INT('Données ext.'!I1950)</f>
        <v>0</v>
      </c>
      <c r="B1909">
        <f>'Données ext.'!F1966</f>
        <v>0</v>
      </c>
    </row>
    <row r="1910" spans="1:2" hidden="1" x14ac:dyDescent="0.25">
      <c r="A1910" s="22">
        <f>INT('Données ext.'!I1951)</f>
        <v>0</v>
      </c>
      <c r="B1910">
        <f>'Données ext.'!F1967</f>
        <v>0</v>
      </c>
    </row>
    <row r="1911" spans="1:2" hidden="1" x14ac:dyDescent="0.25">
      <c r="A1911" s="22">
        <f>INT('Données ext.'!I1952)</f>
        <v>0</v>
      </c>
      <c r="B1911">
        <f>'Données ext.'!F1968</f>
        <v>0</v>
      </c>
    </row>
    <row r="1912" spans="1:2" hidden="1" x14ac:dyDescent="0.25">
      <c r="A1912" s="22">
        <f>INT('Données ext.'!I1953)</f>
        <v>0</v>
      </c>
      <c r="B1912">
        <f>'Données ext.'!F1969</f>
        <v>0</v>
      </c>
    </row>
    <row r="1913" spans="1:2" hidden="1" x14ac:dyDescent="0.25">
      <c r="A1913" s="22">
        <f>INT('Données ext.'!I1954)</f>
        <v>0</v>
      </c>
      <c r="B1913">
        <f>'Données ext.'!F1970</f>
        <v>0</v>
      </c>
    </row>
    <row r="1914" spans="1:2" hidden="1" x14ac:dyDescent="0.25">
      <c r="A1914" s="22">
        <f>INT('Données ext.'!I1955)</f>
        <v>0</v>
      </c>
      <c r="B1914">
        <f>'Données ext.'!F1971</f>
        <v>0</v>
      </c>
    </row>
    <row r="1915" spans="1:2" hidden="1" x14ac:dyDescent="0.25">
      <c r="A1915" s="22">
        <f>INT('Données ext.'!I1956)</f>
        <v>0</v>
      </c>
      <c r="B1915">
        <f>'Données ext.'!F1972</f>
        <v>0</v>
      </c>
    </row>
    <row r="1916" spans="1:2" hidden="1" x14ac:dyDescent="0.25">
      <c r="A1916" s="22">
        <f>INT('Données ext.'!I1957)</f>
        <v>0</v>
      </c>
      <c r="B1916">
        <f>'Données ext.'!F1973</f>
        <v>0</v>
      </c>
    </row>
    <row r="1917" spans="1:2" hidden="1" x14ac:dyDescent="0.25">
      <c r="A1917" s="22">
        <f>INT('Données ext.'!I1958)</f>
        <v>0</v>
      </c>
      <c r="B1917">
        <f>'Données ext.'!F1974</f>
        <v>0</v>
      </c>
    </row>
    <row r="1918" spans="1:2" hidden="1" x14ac:dyDescent="0.25">
      <c r="A1918" s="22">
        <f>INT('Données ext.'!I1959)</f>
        <v>0</v>
      </c>
      <c r="B1918">
        <f>'Données ext.'!F1975</f>
        <v>0</v>
      </c>
    </row>
    <row r="1919" spans="1:2" hidden="1" x14ac:dyDescent="0.25">
      <c r="A1919" s="22">
        <f>INT('Données ext.'!I1960)</f>
        <v>0</v>
      </c>
      <c r="B1919">
        <f>'Données ext.'!F1976</f>
        <v>0</v>
      </c>
    </row>
    <row r="1920" spans="1:2" hidden="1" x14ac:dyDescent="0.25">
      <c r="A1920" s="22">
        <f>INT('Données ext.'!I1961)</f>
        <v>0</v>
      </c>
      <c r="B1920">
        <f>'Données ext.'!F1977</f>
        <v>0</v>
      </c>
    </row>
    <row r="1921" spans="1:2" hidden="1" x14ac:dyDescent="0.25">
      <c r="A1921" s="22">
        <f>INT('Données ext.'!I1962)</f>
        <v>0</v>
      </c>
      <c r="B1921">
        <f>'Données ext.'!F1978</f>
        <v>0</v>
      </c>
    </row>
    <row r="1922" spans="1:2" hidden="1" x14ac:dyDescent="0.25">
      <c r="A1922" s="22">
        <f>INT('Données ext.'!I1963)</f>
        <v>0</v>
      </c>
      <c r="B1922">
        <f>'Données ext.'!F1979</f>
        <v>0</v>
      </c>
    </row>
    <row r="1923" spans="1:2" hidden="1" x14ac:dyDescent="0.25">
      <c r="A1923" s="22">
        <f>INT('Données ext.'!I1964)</f>
        <v>0</v>
      </c>
      <c r="B1923">
        <f>'Données ext.'!F1980</f>
        <v>0</v>
      </c>
    </row>
    <row r="1924" spans="1:2" hidden="1" x14ac:dyDescent="0.25">
      <c r="A1924" s="22">
        <f>INT('Données ext.'!I1965)</f>
        <v>0</v>
      </c>
      <c r="B1924">
        <f>'Données ext.'!F1981</f>
        <v>0</v>
      </c>
    </row>
    <row r="1925" spans="1:2" hidden="1" x14ac:dyDescent="0.25">
      <c r="A1925" s="22">
        <f>INT('Données ext.'!I1966)</f>
        <v>0</v>
      </c>
      <c r="B1925">
        <f>'Données ext.'!F1982</f>
        <v>0</v>
      </c>
    </row>
    <row r="1926" spans="1:2" hidden="1" x14ac:dyDescent="0.25">
      <c r="A1926" s="22">
        <f>INT('Données ext.'!I1967)</f>
        <v>0</v>
      </c>
      <c r="B1926">
        <f>'Données ext.'!F1983</f>
        <v>0</v>
      </c>
    </row>
    <row r="1927" spans="1:2" hidden="1" x14ac:dyDescent="0.25">
      <c r="A1927" s="22">
        <f>INT('Données ext.'!I1968)</f>
        <v>0</v>
      </c>
      <c r="B1927">
        <f>'Données ext.'!F1984</f>
        <v>0</v>
      </c>
    </row>
    <row r="1928" spans="1:2" hidden="1" x14ac:dyDescent="0.25">
      <c r="A1928" s="22">
        <f>INT('Données ext.'!I1969)</f>
        <v>0</v>
      </c>
      <c r="B1928">
        <f>'Données ext.'!F1985</f>
        <v>0</v>
      </c>
    </row>
    <row r="1929" spans="1:2" hidden="1" x14ac:dyDescent="0.25">
      <c r="A1929" s="22">
        <f>INT('Données ext.'!I1970)</f>
        <v>0</v>
      </c>
      <c r="B1929">
        <f>'Données ext.'!F1986</f>
        <v>0</v>
      </c>
    </row>
    <row r="1930" spans="1:2" hidden="1" x14ac:dyDescent="0.25">
      <c r="A1930" s="22">
        <f>INT('Données ext.'!I1971)</f>
        <v>0</v>
      </c>
      <c r="B1930">
        <f>'Données ext.'!F1987</f>
        <v>0</v>
      </c>
    </row>
    <row r="1931" spans="1:2" hidden="1" x14ac:dyDescent="0.25">
      <c r="A1931" s="22">
        <f>INT('Données ext.'!I1972)</f>
        <v>0</v>
      </c>
      <c r="B1931">
        <f>'Données ext.'!F1988</f>
        <v>0</v>
      </c>
    </row>
    <row r="1932" spans="1:2" hidden="1" x14ac:dyDescent="0.25">
      <c r="A1932" s="22">
        <f>INT('Données ext.'!I1973)</f>
        <v>0</v>
      </c>
      <c r="B1932">
        <f>'Données ext.'!F1989</f>
        <v>0</v>
      </c>
    </row>
    <row r="1933" spans="1:2" hidden="1" x14ac:dyDescent="0.25">
      <c r="A1933" s="22">
        <f>INT('Données ext.'!I1974)</f>
        <v>0</v>
      </c>
      <c r="B1933">
        <f>'Données ext.'!F1990</f>
        <v>0</v>
      </c>
    </row>
    <row r="1934" spans="1:2" hidden="1" x14ac:dyDescent="0.25">
      <c r="A1934" s="22">
        <f>INT('Données ext.'!I1975)</f>
        <v>0</v>
      </c>
      <c r="B1934">
        <f>'Données ext.'!F1991</f>
        <v>0</v>
      </c>
    </row>
    <row r="1935" spans="1:2" hidden="1" x14ac:dyDescent="0.25">
      <c r="A1935" s="22">
        <f>INT('Données ext.'!I1976)</f>
        <v>0</v>
      </c>
      <c r="B1935">
        <f>'Données ext.'!F1992</f>
        <v>0</v>
      </c>
    </row>
    <row r="1936" spans="1:2" hidden="1" x14ac:dyDescent="0.25">
      <c r="A1936" s="22">
        <f>INT('Données ext.'!I1977)</f>
        <v>0</v>
      </c>
      <c r="B1936">
        <f>'Données ext.'!F1993</f>
        <v>0</v>
      </c>
    </row>
    <row r="1937" spans="1:2" hidden="1" x14ac:dyDescent="0.25">
      <c r="A1937" s="22">
        <f>INT('Données ext.'!I1978)</f>
        <v>0</v>
      </c>
      <c r="B1937">
        <f>'Données ext.'!F1994</f>
        <v>0</v>
      </c>
    </row>
    <row r="1938" spans="1:2" hidden="1" x14ac:dyDescent="0.25">
      <c r="A1938" s="22">
        <f>INT('Données ext.'!I1979)</f>
        <v>0</v>
      </c>
      <c r="B1938">
        <f>'Données ext.'!F1995</f>
        <v>0</v>
      </c>
    </row>
    <row r="1939" spans="1:2" hidden="1" x14ac:dyDescent="0.25">
      <c r="A1939" s="22">
        <f>INT('Données ext.'!I1980)</f>
        <v>0</v>
      </c>
      <c r="B1939">
        <f>'Données ext.'!F1996</f>
        <v>0</v>
      </c>
    </row>
    <row r="1940" spans="1:2" hidden="1" x14ac:dyDescent="0.25">
      <c r="A1940" s="22">
        <f>INT('Données ext.'!I1981)</f>
        <v>0</v>
      </c>
      <c r="B1940">
        <f>'Données ext.'!F1997</f>
        <v>0</v>
      </c>
    </row>
    <row r="1941" spans="1:2" hidden="1" x14ac:dyDescent="0.25">
      <c r="A1941" s="22">
        <f>INT('Données ext.'!I1982)</f>
        <v>0</v>
      </c>
      <c r="B1941">
        <f>'Données ext.'!F1998</f>
        <v>0</v>
      </c>
    </row>
    <row r="1942" spans="1:2" hidden="1" x14ac:dyDescent="0.25">
      <c r="A1942" s="22">
        <f>INT('Données ext.'!I1983)</f>
        <v>0</v>
      </c>
      <c r="B1942">
        <f>'Données ext.'!F1999</f>
        <v>0</v>
      </c>
    </row>
    <row r="1943" spans="1:2" hidden="1" x14ac:dyDescent="0.25">
      <c r="A1943" s="22">
        <f>INT('Données ext.'!I1984)</f>
        <v>0</v>
      </c>
      <c r="B1943">
        <f>'Données ext.'!F2000</f>
        <v>0</v>
      </c>
    </row>
    <row r="1944" spans="1:2" hidden="1" x14ac:dyDescent="0.25">
      <c r="A1944" s="22">
        <f>INT('Données ext.'!I1985)</f>
        <v>0</v>
      </c>
      <c r="B1944">
        <f>'Données ext.'!F2001</f>
        <v>0</v>
      </c>
    </row>
    <row r="1945" spans="1:2" hidden="1" x14ac:dyDescent="0.25">
      <c r="A1945" s="22">
        <f>INT('Données ext.'!I1986)</f>
        <v>0</v>
      </c>
      <c r="B1945">
        <f>'Données ext.'!F2002</f>
        <v>0</v>
      </c>
    </row>
    <row r="1946" spans="1:2" hidden="1" x14ac:dyDescent="0.25">
      <c r="A1946" s="22">
        <f>INT('Données ext.'!I1987)</f>
        <v>0</v>
      </c>
      <c r="B1946">
        <f>'Données ext.'!F2003</f>
        <v>0</v>
      </c>
    </row>
    <row r="1947" spans="1:2" hidden="1" x14ac:dyDescent="0.25">
      <c r="A1947" s="22">
        <f>INT('Données ext.'!I1988)</f>
        <v>0</v>
      </c>
      <c r="B1947">
        <f>'Données ext.'!F2004</f>
        <v>0</v>
      </c>
    </row>
    <row r="1948" spans="1:2" hidden="1" x14ac:dyDescent="0.25">
      <c r="A1948" s="22">
        <f>INT('Données ext.'!I1989)</f>
        <v>0</v>
      </c>
      <c r="B1948">
        <f>'Données ext.'!F2005</f>
        <v>0</v>
      </c>
    </row>
    <row r="1949" spans="1:2" hidden="1" x14ac:dyDescent="0.25">
      <c r="A1949" s="22">
        <f>INT('Données ext.'!I1990)</f>
        <v>0</v>
      </c>
      <c r="B1949">
        <f>'Données ext.'!F2006</f>
        <v>0</v>
      </c>
    </row>
    <row r="1950" spans="1:2" hidden="1" x14ac:dyDescent="0.25">
      <c r="A1950" s="22">
        <f>INT('Données ext.'!I1991)</f>
        <v>0</v>
      </c>
      <c r="B1950">
        <f>'Données ext.'!F2007</f>
        <v>0</v>
      </c>
    </row>
    <row r="1951" spans="1:2" hidden="1" x14ac:dyDescent="0.25">
      <c r="A1951" s="22">
        <f>INT('Données ext.'!I1992)</f>
        <v>0</v>
      </c>
      <c r="B1951">
        <f>'Données ext.'!F2008</f>
        <v>0</v>
      </c>
    </row>
    <row r="1952" spans="1:2" hidden="1" x14ac:dyDescent="0.25">
      <c r="A1952" s="22">
        <f>INT('Données ext.'!I1993)</f>
        <v>0</v>
      </c>
      <c r="B1952">
        <f>'Données ext.'!F2009</f>
        <v>0</v>
      </c>
    </row>
    <row r="1953" spans="1:2" hidden="1" x14ac:dyDescent="0.25">
      <c r="A1953" s="22">
        <f>INT('Données ext.'!I1994)</f>
        <v>0</v>
      </c>
      <c r="B1953">
        <f>'Données ext.'!F2010</f>
        <v>0</v>
      </c>
    </row>
    <row r="1954" spans="1:2" hidden="1" x14ac:dyDescent="0.25">
      <c r="A1954" s="22">
        <f>INT('Données ext.'!I1995)</f>
        <v>0</v>
      </c>
      <c r="B1954">
        <f>'Données ext.'!F2011</f>
        <v>0</v>
      </c>
    </row>
    <row r="1955" spans="1:2" hidden="1" x14ac:dyDescent="0.25">
      <c r="A1955" s="22">
        <f>INT('Données ext.'!I1996)</f>
        <v>0</v>
      </c>
      <c r="B1955">
        <f>'Données ext.'!F2012</f>
        <v>0</v>
      </c>
    </row>
    <row r="1956" spans="1:2" hidden="1" x14ac:dyDescent="0.25">
      <c r="A1956" s="22">
        <f>INT('Données ext.'!I1997)</f>
        <v>0</v>
      </c>
      <c r="B1956">
        <f>'Données ext.'!F2013</f>
        <v>0</v>
      </c>
    </row>
    <row r="1957" spans="1:2" hidden="1" x14ac:dyDescent="0.25">
      <c r="A1957" s="22">
        <f>INT('Données ext.'!I1998)</f>
        <v>0</v>
      </c>
      <c r="B1957">
        <f>'Données ext.'!F2014</f>
        <v>0</v>
      </c>
    </row>
    <row r="1958" spans="1:2" hidden="1" x14ac:dyDescent="0.25">
      <c r="A1958" s="22">
        <f>INT('Données ext.'!I1999)</f>
        <v>0</v>
      </c>
      <c r="B1958">
        <f>'Données ext.'!F2015</f>
        <v>0</v>
      </c>
    </row>
    <row r="1959" spans="1:2" hidden="1" x14ac:dyDescent="0.25">
      <c r="A1959" s="22">
        <f>INT('Données ext.'!I2000)</f>
        <v>0</v>
      </c>
      <c r="B1959">
        <f>'Données ext.'!F2016</f>
        <v>0</v>
      </c>
    </row>
    <row r="1960" spans="1:2" hidden="1" x14ac:dyDescent="0.25">
      <c r="A1960" s="22">
        <f>INT('Données ext.'!I2001)</f>
        <v>0</v>
      </c>
      <c r="B1960">
        <f>'Données ext.'!F2017</f>
        <v>0</v>
      </c>
    </row>
    <row r="1961" spans="1:2" hidden="1" x14ac:dyDescent="0.25">
      <c r="A1961" s="22">
        <f>INT('Données ext.'!I2002)</f>
        <v>0</v>
      </c>
      <c r="B1961">
        <f>'Données ext.'!F2018</f>
        <v>0</v>
      </c>
    </row>
    <row r="1962" spans="1:2" hidden="1" x14ac:dyDescent="0.25">
      <c r="A1962" s="22">
        <f>INT('Données ext.'!I2003)</f>
        <v>0</v>
      </c>
      <c r="B1962">
        <f>'Données ext.'!F2019</f>
        <v>0</v>
      </c>
    </row>
    <row r="1963" spans="1:2" hidden="1" x14ac:dyDescent="0.25">
      <c r="A1963" s="22">
        <f>INT('Données ext.'!I2004)</f>
        <v>0</v>
      </c>
      <c r="B1963">
        <f>'Données ext.'!F2020</f>
        <v>0</v>
      </c>
    </row>
    <row r="1964" spans="1:2" hidden="1" x14ac:dyDescent="0.25">
      <c r="A1964" s="22">
        <f>INT('Données ext.'!I2005)</f>
        <v>0</v>
      </c>
      <c r="B1964">
        <f>'Données ext.'!F2021</f>
        <v>0</v>
      </c>
    </row>
    <row r="1965" spans="1:2" hidden="1" x14ac:dyDescent="0.25">
      <c r="A1965" s="22">
        <f>INT('Données ext.'!I2006)</f>
        <v>0</v>
      </c>
      <c r="B1965">
        <f>'Données ext.'!F2022</f>
        <v>0</v>
      </c>
    </row>
    <row r="1966" spans="1:2" hidden="1" x14ac:dyDescent="0.25">
      <c r="A1966" s="22">
        <f>INT('Données ext.'!I2007)</f>
        <v>0</v>
      </c>
      <c r="B1966">
        <f>'Données ext.'!F2023</f>
        <v>0</v>
      </c>
    </row>
    <row r="1967" spans="1:2" hidden="1" x14ac:dyDescent="0.25">
      <c r="A1967" s="22">
        <f>INT('Données ext.'!I2008)</f>
        <v>0</v>
      </c>
      <c r="B1967">
        <f>'Données ext.'!F2024</f>
        <v>0</v>
      </c>
    </row>
    <row r="1968" spans="1:2" hidden="1" x14ac:dyDescent="0.25">
      <c r="A1968" s="22">
        <f>INT('Données ext.'!I2009)</f>
        <v>0</v>
      </c>
      <c r="B1968">
        <f>'Données ext.'!F2025</f>
        <v>0</v>
      </c>
    </row>
    <row r="1969" spans="1:2" hidden="1" x14ac:dyDescent="0.25">
      <c r="A1969" s="22">
        <f>INT('Données ext.'!I2010)</f>
        <v>0</v>
      </c>
      <c r="B1969">
        <f>'Données ext.'!F2026</f>
        <v>0</v>
      </c>
    </row>
    <row r="1970" spans="1:2" hidden="1" x14ac:dyDescent="0.25">
      <c r="A1970" s="22">
        <f>INT('Données ext.'!I2011)</f>
        <v>0</v>
      </c>
      <c r="B1970">
        <f>'Données ext.'!F2027</f>
        <v>0</v>
      </c>
    </row>
    <row r="1971" spans="1:2" hidden="1" x14ac:dyDescent="0.25">
      <c r="A1971" s="22">
        <f>INT('Données ext.'!I2012)</f>
        <v>0</v>
      </c>
      <c r="B1971">
        <f>'Données ext.'!F2028</f>
        <v>0</v>
      </c>
    </row>
    <row r="1972" spans="1:2" hidden="1" x14ac:dyDescent="0.25">
      <c r="A1972" s="22">
        <f>INT('Données ext.'!I2013)</f>
        <v>0</v>
      </c>
      <c r="B1972">
        <f>'Données ext.'!F2029</f>
        <v>0</v>
      </c>
    </row>
    <row r="1973" spans="1:2" hidden="1" x14ac:dyDescent="0.25">
      <c r="A1973" s="22">
        <f>INT('Données ext.'!I2014)</f>
        <v>0</v>
      </c>
      <c r="B1973">
        <f>'Données ext.'!F2030</f>
        <v>0</v>
      </c>
    </row>
    <row r="1974" spans="1:2" hidden="1" x14ac:dyDescent="0.25">
      <c r="A1974" s="22">
        <f>INT('Données ext.'!I2015)</f>
        <v>0</v>
      </c>
      <c r="B1974">
        <f>'Données ext.'!F2031</f>
        <v>0</v>
      </c>
    </row>
    <row r="1975" spans="1:2" hidden="1" x14ac:dyDescent="0.25">
      <c r="A1975" s="22">
        <f>INT('Données ext.'!I2016)</f>
        <v>0</v>
      </c>
      <c r="B1975">
        <f>'Données ext.'!F2032</f>
        <v>0</v>
      </c>
    </row>
    <row r="1976" spans="1:2" hidden="1" x14ac:dyDescent="0.25">
      <c r="A1976" s="22">
        <f>INT('Données ext.'!I2017)</f>
        <v>0</v>
      </c>
      <c r="B1976">
        <f>'Données ext.'!F2033</f>
        <v>0</v>
      </c>
    </row>
    <row r="1977" spans="1:2" hidden="1" x14ac:dyDescent="0.25">
      <c r="A1977" s="22">
        <f>INT('Données ext.'!I2018)</f>
        <v>0</v>
      </c>
      <c r="B1977">
        <f>'Données ext.'!F2034</f>
        <v>0</v>
      </c>
    </row>
    <row r="1978" spans="1:2" hidden="1" x14ac:dyDescent="0.25">
      <c r="A1978" s="22">
        <f>INT('Données ext.'!I2019)</f>
        <v>0</v>
      </c>
      <c r="B1978">
        <f>'Données ext.'!F2035</f>
        <v>0</v>
      </c>
    </row>
    <row r="1979" spans="1:2" hidden="1" x14ac:dyDescent="0.25">
      <c r="A1979" s="22">
        <f>INT('Données ext.'!I2020)</f>
        <v>0</v>
      </c>
      <c r="B1979">
        <f>'Données ext.'!F2036</f>
        <v>0</v>
      </c>
    </row>
    <row r="1980" spans="1:2" hidden="1" x14ac:dyDescent="0.25">
      <c r="A1980" s="22">
        <f>INT('Données ext.'!I2021)</f>
        <v>0</v>
      </c>
      <c r="B1980">
        <f>'Données ext.'!F2037</f>
        <v>0</v>
      </c>
    </row>
    <row r="1981" spans="1:2" hidden="1" x14ac:dyDescent="0.25">
      <c r="A1981" s="22">
        <f>INT('Données ext.'!I2022)</f>
        <v>0</v>
      </c>
      <c r="B1981">
        <f>'Données ext.'!F2038</f>
        <v>0</v>
      </c>
    </row>
    <row r="1982" spans="1:2" hidden="1" x14ac:dyDescent="0.25">
      <c r="A1982" s="22">
        <f>INT('Données ext.'!I2023)</f>
        <v>0</v>
      </c>
      <c r="B1982">
        <f>'Données ext.'!F2039</f>
        <v>0</v>
      </c>
    </row>
    <row r="1983" spans="1:2" hidden="1" x14ac:dyDescent="0.25">
      <c r="A1983" s="22">
        <f>INT('Données ext.'!I2024)</f>
        <v>0</v>
      </c>
      <c r="B1983">
        <f>'Données ext.'!F2040</f>
        <v>0</v>
      </c>
    </row>
    <row r="1984" spans="1:2" hidden="1" x14ac:dyDescent="0.25">
      <c r="A1984" s="22">
        <f>INT('Données ext.'!I2025)</f>
        <v>0</v>
      </c>
      <c r="B1984">
        <f>'Données ext.'!F2041</f>
        <v>0</v>
      </c>
    </row>
    <row r="1985" spans="1:2" hidden="1" x14ac:dyDescent="0.25">
      <c r="A1985" s="22">
        <f>INT('Données ext.'!I2026)</f>
        <v>0</v>
      </c>
      <c r="B1985">
        <f>'Données ext.'!F2042</f>
        <v>0</v>
      </c>
    </row>
    <row r="1986" spans="1:2" hidden="1" x14ac:dyDescent="0.25">
      <c r="A1986" s="22">
        <f>INT('Données ext.'!I2027)</f>
        <v>0</v>
      </c>
      <c r="B1986">
        <f>'Données ext.'!F2043</f>
        <v>0</v>
      </c>
    </row>
    <row r="1987" spans="1:2" hidden="1" x14ac:dyDescent="0.25">
      <c r="A1987" s="22">
        <f>INT('Données ext.'!I2028)</f>
        <v>0</v>
      </c>
      <c r="B1987">
        <f>'Données ext.'!F2044</f>
        <v>0</v>
      </c>
    </row>
    <row r="1988" spans="1:2" hidden="1" x14ac:dyDescent="0.25">
      <c r="A1988" s="22">
        <f>INT('Données ext.'!I2029)</f>
        <v>0</v>
      </c>
      <c r="B1988">
        <f>'Données ext.'!F2045</f>
        <v>0</v>
      </c>
    </row>
    <row r="1989" spans="1:2" hidden="1" x14ac:dyDescent="0.25">
      <c r="A1989" s="22">
        <f>INT('Données ext.'!I2030)</f>
        <v>0</v>
      </c>
      <c r="B1989">
        <f>'Données ext.'!F2046</f>
        <v>0</v>
      </c>
    </row>
    <row r="1990" spans="1:2" hidden="1" x14ac:dyDescent="0.25">
      <c r="A1990" s="22">
        <f>INT('Données ext.'!I2031)</f>
        <v>0</v>
      </c>
      <c r="B1990">
        <f>'Données ext.'!F2047</f>
        <v>0</v>
      </c>
    </row>
    <row r="1991" spans="1:2" hidden="1" x14ac:dyDescent="0.25">
      <c r="A1991" s="22">
        <f>INT('Données ext.'!I2032)</f>
        <v>0</v>
      </c>
      <c r="B1991">
        <f>'Données ext.'!F2048</f>
        <v>0</v>
      </c>
    </row>
    <row r="1992" spans="1:2" hidden="1" x14ac:dyDescent="0.25">
      <c r="A1992" s="22">
        <f>INT('Données ext.'!I2033)</f>
        <v>0</v>
      </c>
      <c r="B1992">
        <f>'Données ext.'!F2049</f>
        <v>0</v>
      </c>
    </row>
    <row r="1993" spans="1:2" hidden="1" x14ac:dyDescent="0.25">
      <c r="A1993" s="22">
        <f>INT('Données ext.'!I2034)</f>
        <v>0</v>
      </c>
      <c r="B1993">
        <f>'Données ext.'!F2050</f>
        <v>0</v>
      </c>
    </row>
    <row r="1994" spans="1:2" hidden="1" x14ac:dyDescent="0.25">
      <c r="A1994" s="22">
        <f>INT('Données ext.'!I2035)</f>
        <v>0</v>
      </c>
      <c r="B1994">
        <f>'Données ext.'!F2051</f>
        <v>0</v>
      </c>
    </row>
    <row r="1995" spans="1:2" hidden="1" x14ac:dyDescent="0.25">
      <c r="A1995" s="22">
        <f>INT('Données ext.'!I2036)</f>
        <v>0</v>
      </c>
      <c r="B1995">
        <f>'Données ext.'!F2052</f>
        <v>0</v>
      </c>
    </row>
    <row r="1996" spans="1:2" hidden="1" x14ac:dyDescent="0.25">
      <c r="A1996" s="22">
        <f>INT('Données ext.'!I2037)</f>
        <v>0</v>
      </c>
      <c r="B1996">
        <f>'Données ext.'!F2053</f>
        <v>0</v>
      </c>
    </row>
    <row r="1997" spans="1:2" hidden="1" x14ac:dyDescent="0.25">
      <c r="A1997" s="22">
        <f>INT('Données ext.'!I2038)</f>
        <v>0</v>
      </c>
      <c r="B1997">
        <f>'Données ext.'!F2054</f>
        <v>0</v>
      </c>
    </row>
    <row r="1998" spans="1:2" hidden="1" x14ac:dyDescent="0.25">
      <c r="A1998" s="22">
        <f>INT('Données ext.'!I2039)</f>
        <v>0</v>
      </c>
      <c r="B1998">
        <f>'Données ext.'!F2055</f>
        <v>0</v>
      </c>
    </row>
    <row r="1999" spans="1:2" hidden="1" x14ac:dyDescent="0.25">
      <c r="A1999" s="22">
        <f>INT('Données ext.'!I2040)</f>
        <v>0</v>
      </c>
      <c r="B1999">
        <f>'Données ext.'!F2056</f>
        <v>0</v>
      </c>
    </row>
    <row r="2000" spans="1:2" hidden="1" x14ac:dyDescent="0.25">
      <c r="A2000" s="22">
        <f>INT('Données ext.'!I2041)</f>
        <v>0</v>
      </c>
      <c r="B2000">
        <f>'Données ext.'!F2057</f>
        <v>0</v>
      </c>
    </row>
    <row r="2001" spans="1:2" hidden="1" x14ac:dyDescent="0.25">
      <c r="A2001" s="22">
        <f>INT('Données ext.'!I2042)</f>
        <v>0</v>
      </c>
      <c r="B2001">
        <f>'Données ext.'!F2058</f>
        <v>0</v>
      </c>
    </row>
    <row r="2002" spans="1:2" hidden="1" x14ac:dyDescent="0.25">
      <c r="A2002" s="22">
        <f>INT('Données ext.'!I2043)</f>
        <v>0</v>
      </c>
      <c r="B2002">
        <f>'Données ext.'!F2059</f>
        <v>0</v>
      </c>
    </row>
    <row r="2003" spans="1:2" hidden="1" x14ac:dyDescent="0.25">
      <c r="A2003" s="22">
        <f>INT('Données ext.'!I2044)</f>
        <v>0</v>
      </c>
      <c r="B2003">
        <f>'Données ext.'!F2060</f>
        <v>0</v>
      </c>
    </row>
    <row r="2004" spans="1:2" hidden="1" x14ac:dyDescent="0.25">
      <c r="A2004" s="22">
        <f>INT('Données ext.'!I2045)</f>
        <v>0</v>
      </c>
      <c r="B2004">
        <f>'Données ext.'!F2061</f>
        <v>0</v>
      </c>
    </row>
    <row r="2005" spans="1:2" hidden="1" x14ac:dyDescent="0.25">
      <c r="A2005" s="22">
        <f>INT('Données ext.'!I2046)</f>
        <v>0</v>
      </c>
      <c r="B2005">
        <f>'Données ext.'!F2062</f>
        <v>0</v>
      </c>
    </row>
    <row r="2006" spans="1:2" hidden="1" x14ac:dyDescent="0.25">
      <c r="A2006" s="22">
        <f>INT('Données ext.'!I2047)</f>
        <v>0</v>
      </c>
      <c r="B2006">
        <f>'Données ext.'!F2063</f>
        <v>0</v>
      </c>
    </row>
    <row r="2007" spans="1:2" hidden="1" x14ac:dyDescent="0.25">
      <c r="A2007" s="22">
        <f>INT('Données ext.'!I2048)</f>
        <v>0</v>
      </c>
      <c r="B2007">
        <f>'Données ext.'!F2064</f>
        <v>0</v>
      </c>
    </row>
    <row r="2008" spans="1:2" hidden="1" x14ac:dyDescent="0.25">
      <c r="A2008" s="22">
        <f>INT('Données ext.'!I2049)</f>
        <v>0</v>
      </c>
      <c r="B2008">
        <f>'Données ext.'!F2065</f>
        <v>0</v>
      </c>
    </row>
    <row r="2009" spans="1:2" hidden="1" x14ac:dyDescent="0.25">
      <c r="A2009" s="22">
        <f>INT('Données ext.'!I2050)</f>
        <v>0</v>
      </c>
      <c r="B2009">
        <f>'Données ext.'!F2066</f>
        <v>0</v>
      </c>
    </row>
    <row r="2010" spans="1:2" hidden="1" x14ac:dyDescent="0.25">
      <c r="A2010" s="22">
        <f>INT('Données ext.'!I2051)</f>
        <v>0</v>
      </c>
      <c r="B2010">
        <f>'Données ext.'!F2067</f>
        <v>0</v>
      </c>
    </row>
    <row r="2011" spans="1:2" hidden="1" x14ac:dyDescent="0.25">
      <c r="A2011" s="22">
        <f>INT('Données ext.'!I2052)</f>
        <v>0</v>
      </c>
      <c r="B2011">
        <f>'Données ext.'!F2068</f>
        <v>0</v>
      </c>
    </row>
    <row r="2012" spans="1:2" hidden="1" x14ac:dyDescent="0.25">
      <c r="A2012" s="22">
        <f>INT('Données ext.'!I2053)</f>
        <v>0</v>
      </c>
      <c r="B2012">
        <f>'Données ext.'!F2069</f>
        <v>0</v>
      </c>
    </row>
    <row r="2013" spans="1:2" hidden="1" x14ac:dyDescent="0.25">
      <c r="A2013" s="22">
        <f>INT('Données ext.'!I2054)</f>
        <v>0</v>
      </c>
      <c r="B2013">
        <f>'Données ext.'!F2070</f>
        <v>0</v>
      </c>
    </row>
    <row r="2014" spans="1:2" hidden="1" x14ac:dyDescent="0.25">
      <c r="A2014" s="22">
        <f>INT('Données ext.'!I2055)</f>
        <v>0</v>
      </c>
      <c r="B2014">
        <f>'Données ext.'!F2071</f>
        <v>0</v>
      </c>
    </row>
    <row r="2015" spans="1:2" hidden="1" x14ac:dyDescent="0.25">
      <c r="A2015" s="22">
        <f>INT('Données ext.'!I2056)</f>
        <v>0</v>
      </c>
      <c r="B2015">
        <f>'Données ext.'!F2072</f>
        <v>0</v>
      </c>
    </row>
    <row r="2016" spans="1:2" hidden="1" x14ac:dyDescent="0.25">
      <c r="A2016" s="22">
        <f>INT('Données ext.'!I2057)</f>
        <v>0</v>
      </c>
      <c r="B2016">
        <f>'Données ext.'!F2073</f>
        <v>0</v>
      </c>
    </row>
    <row r="2017" spans="1:2" hidden="1" x14ac:dyDescent="0.25">
      <c r="A2017" s="22">
        <f>INT('Données ext.'!I2058)</f>
        <v>0</v>
      </c>
      <c r="B2017">
        <f>'Données ext.'!F2074</f>
        <v>0</v>
      </c>
    </row>
    <row r="2018" spans="1:2" hidden="1" x14ac:dyDescent="0.25">
      <c r="A2018" s="22">
        <f>INT('Données ext.'!I2059)</f>
        <v>0</v>
      </c>
      <c r="B2018">
        <f>'Données ext.'!F2075</f>
        <v>0</v>
      </c>
    </row>
    <row r="2019" spans="1:2" hidden="1" x14ac:dyDescent="0.25">
      <c r="A2019" s="22">
        <f>INT('Données ext.'!I2060)</f>
        <v>0</v>
      </c>
      <c r="B2019">
        <f>'Données ext.'!F2076</f>
        <v>0</v>
      </c>
    </row>
    <row r="2020" spans="1:2" hidden="1" x14ac:dyDescent="0.25">
      <c r="A2020" s="22">
        <f>INT('Données ext.'!I2061)</f>
        <v>0</v>
      </c>
      <c r="B2020">
        <f>'Données ext.'!F2077</f>
        <v>0</v>
      </c>
    </row>
    <row r="2021" spans="1:2" hidden="1" x14ac:dyDescent="0.25">
      <c r="A2021" s="22">
        <f>INT('Données ext.'!I2062)</f>
        <v>0</v>
      </c>
      <c r="B2021">
        <f>'Données ext.'!F2078</f>
        <v>0</v>
      </c>
    </row>
    <row r="2022" spans="1:2" hidden="1" x14ac:dyDescent="0.25">
      <c r="A2022" s="22">
        <f>INT('Données ext.'!I2063)</f>
        <v>0</v>
      </c>
      <c r="B2022">
        <f>'Données ext.'!F2079</f>
        <v>0</v>
      </c>
    </row>
    <row r="2023" spans="1:2" hidden="1" x14ac:dyDescent="0.25">
      <c r="A2023" s="22">
        <f>INT('Données ext.'!I2064)</f>
        <v>0</v>
      </c>
      <c r="B2023">
        <f>'Données ext.'!F2080</f>
        <v>0</v>
      </c>
    </row>
    <row r="2024" spans="1:2" hidden="1" x14ac:dyDescent="0.25">
      <c r="A2024" s="22">
        <f>INT('Données ext.'!I2065)</f>
        <v>0</v>
      </c>
      <c r="B2024">
        <f>'Données ext.'!F2081</f>
        <v>0</v>
      </c>
    </row>
    <row r="2025" spans="1:2" hidden="1" x14ac:dyDescent="0.25">
      <c r="A2025" s="22">
        <f>INT('Données ext.'!I2066)</f>
        <v>0</v>
      </c>
      <c r="B2025">
        <f>'Données ext.'!F2082</f>
        <v>0</v>
      </c>
    </row>
    <row r="2026" spans="1:2" hidden="1" x14ac:dyDescent="0.25">
      <c r="A2026" s="22">
        <f>INT('Données ext.'!I2067)</f>
        <v>0</v>
      </c>
      <c r="B2026">
        <f>'Données ext.'!F2083</f>
        <v>0</v>
      </c>
    </row>
    <row r="2027" spans="1:2" hidden="1" x14ac:dyDescent="0.25">
      <c r="A2027" s="22">
        <f>INT('Données ext.'!I2068)</f>
        <v>0</v>
      </c>
      <c r="B2027">
        <f>'Données ext.'!F2084</f>
        <v>0</v>
      </c>
    </row>
    <row r="2028" spans="1:2" hidden="1" x14ac:dyDescent="0.25">
      <c r="A2028" s="22">
        <f>INT('Données ext.'!I2069)</f>
        <v>0</v>
      </c>
      <c r="B2028">
        <f>'Données ext.'!F2085</f>
        <v>0</v>
      </c>
    </row>
    <row r="2029" spans="1:2" hidden="1" x14ac:dyDescent="0.25">
      <c r="A2029" s="22">
        <f>INT('Données ext.'!I2070)</f>
        <v>0</v>
      </c>
      <c r="B2029">
        <f>'Données ext.'!F2086</f>
        <v>0</v>
      </c>
    </row>
    <row r="2030" spans="1:2" hidden="1" x14ac:dyDescent="0.25">
      <c r="A2030" s="22">
        <f>INT('Données ext.'!I2071)</f>
        <v>0</v>
      </c>
      <c r="B2030">
        <f>'Données ext.'!F2087</f>
        <v>0</v>
      </c>
    </row>
    <row r="2031" spans="1:2" hidden="1" x14ac:dyDescent="0.25">
      <c r="A2031" s="22">
        <f>INT('Données ext.'!I2072)</f>
        <v>0</v>
      </c>
      <c r="B2031">
        <f>'Données ext.'!F2088</f>
        <v>0</v>
      </c>
    </row>
    <row r="2032" spans="1:2" hidden="1" x14ac:dyDescent="0.25">
      <c r="A2032" s="22">
        <f>INT('Données ext.'!I2073)</f>
        <v>0</v>
      </c>
      <c r="B2032">
        <f>'Données ext.'!F2089</f>
        <v>0</v>
      </c>
    </row>
    <row r="2033" spans="1:2" hidden="1" x14ac:dyDescent="0.25">
      <c r="A2033" s="22">
        <f>INT('Données ext.'!I2074)</f>
        <v>0</v>
      </c>
      <c r="B2033">
        <f>'Données ext.'!F2090</f>
        <v>0</v>
      </c>
    </row>
    <row r="2034" spans="1:2" hidden="1" x14ac:dyDescent="0.25">
      <c r="A2034" s="22">
        <f>INT('Données ext.'!I2075)</f>
        <v>0</v>
      </c>
      <c r="B2034">
        <f>'Données ext.'!F2091</f>
        <v>0</v>
      </c>
    </row>
    <row r="2035" spans="1:2" hidden="1" x14ac:dyDescent="0.25">
      <c r="A2035" s="22">
        <f>INT('Données ext.'!I2076)</f>
        <v>0</v>
      </c>
      <c r="B2035">
        <f>'Données ext.'!F2092</f>
        <v>0</v>
      </c>
    </row>
    <row r="2036" spans="1:2" hidden="1" x14ac:dyDescent="0.25">
      <c r="A2036" s="22">
        <f>INT('Données ext.'!I2077)</f>
        <v>0</v>
      </c>
      <c r="B2036">
        <f>'Données ext.'!F2093</f>
        <v>0</v>
      </c>
    </row>
    <row r="2037" spans="1:2" hidden="1" x14ac:dyDescent="0.25">
      <c r="A2037" s="22">
        <f>INT('Données ext.'!I2078)</f>
        <v>0</v>
      </c>
      <c r="B2037">
        <f>'Données ext.'!F2094</f>
        <v>0</v>
      </c>
    </row>
    <row r="2038" spans="1:2" hidden="1" x14ac:dyDescent="0.25">
      <c r="A2038" s="22">
        <f>INT('Données ext.'!I2079)</f>
        <v>0</v>
      </c>
      <c r="B2038">
        <f>'Données ext.'!F2095</f>
        <v>0</v>
      </c>
    </row>
    <row r="2039" spans="1:2" hidden="1" x14ac:dyDescent="0.25">
      <c r="A2039" s="22">
        <f>INT('Données ext.'!I2080)</f>
        <v>0</v>
      </c>
      <c r="B2039">
        <f>'Données ext.'!F2096</f>
        <v>0</v>
      </c>
    </row>
    <row r="2040" spans="1:2" hidden="1" x14ac:dyDescent="0.25">
      <c r="A2040" s="22">
        <f>INT('Données ext.'!I2081)</f>
        <v>0</v>
      </c>
      <c r="B2040">
        <f>'Données ext.'!F2097</f>
        <v>0</v>
      </c>
    </row>
    <row r="2041" spans="1:2" hidden="1" x14ac:dyDescent="0.25">
      <c r="A2041" s="22">
        <f>INT('Données ext.'!I2082)</f>
        <v>0</v>
      </c>
      <c r="B2041">
        <f>'Données ext.'!F2098</f>
        <v>0</v>
      </c>
    </row>
    <row r="2042" spans="1:2" hidden="1" x14ac:dyDescent="0.25">
      <c r="A2042" s="22">
        <f>INT('Données ext.'!I2083)</f>
        <v>0</v>
      </c>
      <c r="B2042">
        <f>'Données ext.'!F2099</f>
        <v>0</v>
      </c>
    </row>
    <row r="2043" spans="1:2" hidden="1" x14ac:dyDescent="0.25">
      <c r="A2043" s="22">
        <f>INT('Données ext.'!I2084)</f>
        <v>0</v>
      </c>
      <c r="B2043">
        <f>'Données ext.'!F2100</f>
        <v>0</v>
      </c>
    </row>
    <row r="2044" spans="1:2" hidden="1" x14ac:dyDescent="0.25">
      <c r="A2044" s="22">
        <f>INT('Données ext.'!I2085)</f>
        <v>0</v>
      </c>
      <c r="B2044">
        <f>'Données ext.'!F2101</f>
        <v>0</v>
      </c>
    </row>
    <row r="2045" spans="1:2" hidden="1" x14ac:dyDescent="0.25">
      <c r="A2045" s="22">
        <f>INT('Données ext.'!I2086)</f>
        <v>0</v>
      </c>
      <c r="B2045">
        <f>'Données ext.'!F2102</f>
        <v>0</v>
      </c>
    </row>
    <row r="2046" spans="1:2" hidden="1" x14ac:dyDescent="0.25">
      <c r="A2046" s="22">
        <f>INT('Données ext.'!I2087)</f>
        <v>0</v>
      </c>
      <c r="B2046">
        <f>'Données ext.'!F2103</f>
        <v>0</v>
      </c>
    </row>
    <row r="2047" spans="1:2" hidden="1" x14ac:dyDescent="0.25">
      <c r="A2047" s="22">
        <f>INT('Données ext.'!I2088)</f>
        <v>0</v>
      </c>
      <c r="B2047">
        <f>'Données ext.'!F2104</f>
        <v>0</v>
      </c>
    </row>
    <row r="2048" spans="1:2" hidden="1" x14ac:dyDescent="0.25">
      <c r="A2048" s="22">
        <f>INT('Données ext.'!I2089)</f>
        <v>0</v>
      </c>
      <c r="B2048">
        <f>'Données ext.'!F2105</f>
        <v>0</v>
      </c>
    </row>
    <row r="2049" spans="1:2" hidden="1" x14ac:dyDescent="0.25">
      <c r="A2049" s="22">
        <f>INT('Données ext.'!I2090)</f>
        <v>0</v>
      </c>
      <c r="B2049">
        <f>'Données ext.'!F2106</f>
        <v>0</v>
      </c>
    </row>
    <row r="2050" spans="1:2" hidden="1" x14ac:dyDescent="0.25">
      <c r="A2050" s="22">
        <f>INT('Données ext.'!I2091)</f>
        <v>0</v>
      </c>
      <c r="B2050">
        <f>'Données ext.'!F2107</f>
        <v>0</v>
      </c>
    </row>
    <row r="2051" spans="1:2" hidden="1" x14ac:dyDescent="0.25">
      <c r="A2051" s="22">
        <f>INT('Données ext.'!I2092)</f>
        <v>0</v>
      </c>
      <c r="B2051">
        <f>'Données ext.'!F2108</f>
        <v>0</v>
      </c>
    </row>
    <row r="2052" spans="1:2" hidden="1" x14ac:dyDescent="0.25">
      <c r="A2052" s="22">
        <f>INT('Données ext.'!I2093)</f>
        <v>0</v>
      </c>
      <c r="B2052">
        <f>'Données ext.'!F2109</f>
        <v>0</v>
      </c>
    </row>
    <row r="2053" spans="1:2" hidden="1" x14ac:dyDescent="0.25">
      <c r="A2053" s="22">
        <f>INT('Données ext.'!I2094)</f>
        <v>0</v>
      </c>
      <c r="B2053">
        <f>'Données ext.'!F2110</f>
        <v>0</v>
      </c>
    </row>
    <row r="2054" spans="1:2" hidden="1" x14ac:dyDescent="0.25">
      <c r="A2054" s="22">
        <f>INT('Données ext.'!I2095)</f>
        <v>0</v>
      </c>
      <c r="B2054">
        <f>'Données ext.'!F2111</f>
        <v>0</v>
      </c>
    </row>
    <row r="2055" spans="1:2" hidden="1" x14ac:dyDescent="0.25">
      <c r="A2055" s="22">
        <f>INT('Données ext.'!I2096)</f>
        <v>0</v>
      </c>
      <c r="B2055">
        <f>'Données ext.'!F2112</f>
        <v>0</v>
      </c>
    </row>
    <row r="2056" spans="1:2" hidden="1" x14ac:dyDescent="0.25">
      <c r="A2056" s="22">
        <f>INT('Données ext.'!I2097)</f>
        <v>0</v>
      </c>
      <c r="B2056">
        <f>'Données ext.'!F2113</f>
        <v>0</v>
      </c>
    </row>
    <row r="2057" spans="1:2" hidden="1" x14ac:dyDescent="0.25">
      <c r="A2057" s="22">
        <f>INT('Données ext.'!I2098)</f>
        <v>0</v>
      </c>
      <c r="B2057">
        <f>'Données ext.'!F2114</f>
        <v>0</v>
      </c>
    </row>
    <row r="2058" spans="1:2" hidden="1" x14ac:dyDescent="0.25">
      <c r="A2058" s="22">
        <f>INT('Données ext.'!I2099)</f>
        <v>0</v>
      </c>
      <c r="B2058">
        <f>'Données ext.'!F2115</f>
        <v>0</v>
      </c>
    </row>
    <row r="2059" spans="1:2" hidden="1" x14ac:dyDescent="0.25">
      <c r="A2059" s="22">
        <f>INT('Données ext.'!I2100)</f>
        <v>0</v>
      </c>
      <c r="B2059">
        <f>'Données ext.'!F2116</f>
        <v>0</v>
      </c>
    </row>
    <row r="2060" spans="1:2" hidden="1" x14ac:dyDescent="0.25">
      <c r="A2060" s="22">
        <f>INT('Données ext.'!I2101)</f>
        <v>0</v>
      </c>
      <c r="B2060">
        <f>'Données ext.'!F2117</f>
        <v>0</v>
      </c>
    </row>
    <row r="2061" spans="1:2" hidden="1" x14ac:dyDescent="0.25">
      <c r="A2061" s="22">
        <f>INT('Données ext.'!I2102)</f>
        <v>0</v>
      </c>
      <c r="B2061">
        <f>'Données ext.'!F2118</f>
        <v>0</v>
      </c>
    </row>
    <row r="2062" spans="1:2" hidden="1" x14ac:dyDescent="0.25">
      <c r="A2062" s="22">
        <f>INT('Données ext.'!I2103)</f>
        <v>0</v>
      </c>
      <c r="B2062">
        <f>'Données ext.'!F2119</f>
        <v>0</v>
      </c>
    </row>
    <row r="2063" spans="1:2" hidden="1" x14ac:dyDescent="0.25">
      <c r="A2063" s="22">
        <f>INT('Données ext.'!I2104)</f>
        <v>0</v>
      </c>
      <c r="B2063">
        <f>'Données ext.'!F2120</f>
        <v>0</v>
      </c>
    </row>
    <row r="2064" spans="1:2" hidden="1" x14ac:dyDescent="0.25">
      <c r="A2064" s="22">
        <f>INT('Données ext.'!I2105)</f>
        <v>0</v>
      </c>
      <c r="B2064">
        <f>'Données ext.'!F2121</f>
        <v>0</v>
      </c>
    </row>
    <row r="2065" spans="1:2" hidden="1" x14ac:dyDescent="0.25">
      <c r="A2065" s="22">
        <f>INT('Données ext.'!I2106)</f>
        <v>0</v>
      </c>
      <c r="B2065">
        <f>'Données ext.'!F2122</f>
        <v>0</v>
      </c>
    </row>
    <row r="2066" spans="1:2" hidden="1" x14ac:dyDescent="0.25">
      <c r="A2066" s="22">
        <f>INT('Données ext.'!I2107)</f>
        <v>0</v>
      </c>
      <c r="B2066">
        <f>'Données ext.'!F2123</f>
        <v>0</v>
      </c>
    </row>
    <row r="2067" spans="1:2" hidden="1" x14ac:dyDescent="0.25">
      <c r="A2067" s="22">
        <f>INT('Données ext.'!I2108)</f>
        <v>0</v>
      </c>
      <c r="B2067">
        <f>'Données ext.'!F2124</f>
        <v>0</v>
      </c>
    </row>
    <row r="2068" spans="1:2" hidden="1" x14ac:dyDescent="0.25">
      <c r="A2068" s="22">
        <f>INT('Données ext.'!I2109)</f>
        <v>0</v>
      </c>
      <c r="B2068">
        <f>'Données ext.'!F2125</f>
        <v>0</v>
      </c>
    </row>
    <row r="2069" spans="1:2" hidden="1" x14ac:dyDescent="0.25">
      <c r="A2069" s="22">
        <f>INT('Données ext.'!I2110)</f>
        <v>0</v>
      </c>
      <c r="B2069">
        <f>'Données ext.'!F2126</f>
        <v>0</v>
      </c>
    </row>
    <row r="2070" spans="1:2" hidden="1" x14ac:dyDescent="0.25">
      <c r="A2070" s="22">
        <f>INT('Données ext.'!I2111)</f>
        <v>0</v>
      </c>
      <c r="B2070">
        <f>'Données ext.'!F2127</f>
        <v>0</v>
      </c>
    </row>
    <row r="2071" spans="1:2" hidden="1" x14ac:dyDescent="0.25">
      <c r="A2071" s="22">
        <f>INT('Données ext.'!I2112)</f>
        <v>0</v>
      </c>
      <c r="B2071">
        <f>'Données ext.'!F2128</f>
        <v>0</v>
      </c>
    </row>
    <row r="2072" spans="1:2" hidden="1" x14ac:dyDescent="0.25">
      <c r="A2072" s="22">
        <f>INT('Données ext.'!I2113)</f>
        <v>0</v>
      </c>
      <c r="B2072">
        <f>'Données ext.'!F2129</f>
        <v>0</v>
      </c>
    </row>
    <row r="2073" spans="1:2" hidden="1" x14ac:dyDescent="0.25">
      <c r="A2073" s="22">
        <f>INT('Données ext.'!I2114)</f>
        <v>0</v>
      </c>
      <c r="B2073">
        <f>'Données ext.'!F2130</f>
        <v>0</v>
      </c>
    </row>
    <row r="2074" spans="1:2" hidden="1" x14ac:dyDescent="0.25">
      <c r="A2074" s="22">
        <f>INT('Données ext.'!I2115)</f>
        <v>0</v>
      </c>
      <c r="B2074">
        <f>'Données ext.'!F2131</f>
        <v>0</v>
      </c>
    </row>
    <row r="2075" spans="1:2" hidden="1" x14ac:dyDescent="0.25">
      <c r="A2075" s="22">
        <f>INT('Données ext.'!I2116)</f>
        <v>0</v>
      </c>
      <c r="B2075">
        <f>'Données ext.'!F2132</f>
        <v>0</v>
      </c>
    </row>
    <row r="2076" spans="1:2" hidden="1" x14ac:dyDescent="0.25">
      <c r="A2076" s="22">
        <f>INT('Données ext.'!I2117)</f>
        <v>0</v>
      </c>
      <c r="B2076">
        <f>'Données ext.'!F2133</f>
        <v>0</v>
      </c>
    </row>
    <row r="2077" spans="1:2" hidden="1" x14ac:dyDescent="0.25">
      <c r="A2077" s="22">
        <f>INT('Données ext.'!I2118)</f>
        <v>0</v>
      </c>
      <c r="B2077">
        <f>'Données ext.'!F2134</f>
        <v>0</v>
      </c>
    </row>
    <row r="2078" spans="1:2" hidden="1" x14ac:dyDescent="0.25">
      <c r="A2078" s="22">
        <f>INT('Données ext.'!I2119)</f>
        <v>0</v>
      </c>
      <c r="B2078">
        <f>'Données ext.'!F2135</f>
        <v>0</v>
      </c>
    </row>
    <row r="2079" spans="1:2" hidden="1" x14ac:dyDescent="0.25">
      <c r="A2079" s="22">
        <f>INT('Données ext.'!I2120)</f>
        <v>0</v>
      </c>
      <c r="B2079">
        <f>'Données ext.'!F2136</f>
        <v>0</v>
      </c>
    </row>
    <row r="2080" spans="1:2" hidden="1" x14ac:dyDescent="0.25">
      <c r="A2080" s="22">
        <f>INT('Données ext.'!I2121)</f>
        <v>0</v>
      </c>
      <c r="B2080">
        <f>'Données ext.'!F2137</f>
        <v>0</v>
      </c>
    </row>
    <row r="2081" spans="1:2" hidden="1" x14ac:dyDescent="0.25">
      <c r="A2081" s="22">
        <f>INT('Données ext.'!I2122)</f>
        <v>0</v>
      </c>
      <c r="B2081">
        <f>'Données ext.'!F2138</f>
        <v>0</v>
      </c>
    </row>
    <row r="2082" spans="1:2" hidden="1" x14ac:dyDescent="0.25">
      <c r="A2082" s="22">
        <f>INT('Données ext.'!I2123)</f>
        <v>0</v>
      </c>
      <c r="B2082">
        <f>'Données ext.'!F2139</f>
        <v>0</v>
      </c>
    </row>
    <row r="2083" spans="1:2" hidden="1" x14ac:dyDescent="0.25">
      <c r="A2083" s="22">
        <f>INT('Données ext.'!I2124)</f>
        <v>0</v>
      </c>
      <c r="B2083">
        <f>'Données ext.'!F2140</f>
        <v>0</v>
      </c>
    </row>
    <row r="2084" spans="1:2" hidden="1" x14ac:dyDescent="0.25">
      <c r="A2084" s="22">
        <f>INT('Données ext.'!I2125)</f>
        <v>0</v>
      </c>
      <c r="B2084">
        <f>'Données ext.'!F2141</f>
        <v>0</v>
      </c>
    </row>
    <row r="2085" spans="1:2" hidden="1" x14ac:dyDescent="0.25">
      <c r="A2085" s="22">
        <f>INT('Données ext.'!I2126)</f>
        <v>0</v>
      </c>
      <c r="B2085">
        <f>'Données ext.'!F2142</f>
        <v>0</v>
      </c>
    </row>
    <row r="2086" spans="1:2" hidden="1" x14ac:dyDescent="0.25">
      <c r="A2086" s="22">
        <f>INT('Données ext.'!I2127)</f>
        <v>0</v>
      </c>
      <c r="B2086">
        <f>'Données ext.'!F2143</f>
        <v>0</v>
      </c>
    </row>
    <row r="2087" spans="1:2" hidden="1" x14ac:dyDescent="0.25">
      <c r="A2087" s="22">
        <f>INT('Données ext.'!I2128)</f>
        <v>0</v>
      </c>
      <c r="B2087">
        <f>'Données ext.'!F2144</f>
        <v>0</v>
      </c>
    </row>
    <row r="2088" spans="1:2" hidden="1" x14ac:dyDescent="0.25">
      <c r="A2088" s="22">
        <f>INT('Données ext.'!I2129)</f>
        <v>0</v>
      </c>
      <c r="B2088">
        <f>'Données ext.'!F2145</f>
        <v>0</v>
      </c>
    </row>
    <row r="2089" spans="1:2" hidden="1" x14ac:dyDescent="0.25">
      <c r="A2089" s="22">
        <f>INT('Données ext.'!I2130)</f>
        <v>0</v>
      </c>
      <c r="B2089">
        <f>'Données ext.'!F2146</f>
        <v>0</v>
      </c>
    </row>
    <row r="2090" spans="1:2" hidden="1" x14ac:dyDescent="0.25">
      <c r="A2090" s="22">
        <f>INT('Données ext.'!I2131)</f>
        <v>0</v>
      </c>
      <c r="B2090">
        <f>'Données ext.'!F2147</f>
        <v>0</v>
      </c>
    </row>
    <row r="2091" spans="1:2" hidden="1" x14ac:dyDescent="0.25">
      <c r="A2091" s="22">
        <f>INT('Données ext.'!I2132)</f>
        <v>0</v>
      </c>
      <c r="B2091">
        <f>'Données ext.'!F2148</f>
        <v>0</v>
      </c>
    </row>
    <row r="2092" spans="1:2" hidden="1" x14ac:dyDescent="0.25">
      <c r="A2092" s="22">
        <f>INT('Données ext.'!I2133)</f>
        <v>0</v>
      </c>
      <c r="B2092">
        <f>'Données ext.'!F2149</f>
        <v>0</v>
      </c>
    </row>
    <row r="2093" spans="1:2" hidden="1" x14ac:dyDescent="0.25">
      <c r="A2093" s="22">
        <f>INT('Données ext.'!I2134)</f>
        <v>0</v>
      </c>
      <c r="B2093">
        <f>'Données ext.'!F2150</f>
        <v>0</v>
      </c>
    </row>
    <row r="2094" spans="1:2" hidden="1" x14ac:dyDescent="0.25">
      <c r="A2094" s="22">
        <f>INT('Données ext.'!I2135)</f>
        <v>0</v>
      </c>
      <c r="B2094">
        <f>'Données ext.'!F2151</f>
        <v>0</v>
      </c>
    </row>
    <row r="2095" spans="1:2" hidden="1" x14ac:dyDescent="0.25">
      <c r="A2095" s="22">
        <f>INT('Données ext.'!I2136)</f>
        <v>0</v>
      </c>
      <c r="B2095">
        <f>'Données ext.'!F2152</f>
        <v>0</v>
      </c>
    </row>
    <row r="2096" spans="1:2" hidden="1" x14ac:dyDescent="0.25">
      <c r="A2096" s="22">
        <f>INT('Données ext.'!I2137)</f>
        <v>0</v>
      </c>
      <c r="B2096">
        <f>'Données ext.'!F2153</f>
        <v>0</v>
      </c>
    </row>
    <row r="2097" spans="1:2" hidden="1" x14ac:dyDescent="0.25">
      <c r="A2097" s="22">
        <f>INT('Données ext.'!I2138)</f>
        <v>0</v>
      </c>
      <c r="B2097">
        <f>'Données ext.'!F2154</f>
        <v>0</v>
      </c>
    </row>
    <row r="2098" spans="1:2" hidden="1" x14ac:dyDescent="0.25">
      <c r="A2098" s="22">
        <f>INT('Données ext.'!I2139)</f>
        <v>0</v>
      </c>
      <c r="B2098">
        <f>'Données ext.'!F2155</f>
        <v>0</v>
      </c>
    </row>
    <row r="2099" spans="1:2" hidden="1" x14ac:dyDescent="0.25">
      <c r="A2099" s="22">
        <f>INT('Données ext.'!I2140)</f>
        <v>0</v>
      </c>
      <c r="B2099">
        <f>'Données ext.'!F2156</f>
        <v>0</v>
      </c>
    </row>
    <row r="2100" spans="1:2" hidden="1" x14ac:dyDescent="0.25">
      <c r="A2100" s="22">
        <f>INT('Données ext.'!I2141)</f>
        <v>0</v>
      </c>
      <c r="B2100">
        <f>'Données ext.'!F2157</f>
        <v>0</v>
      </c>
    </row>
    <row r="2101" spans="1:2" hidden="1" x14ac:dyDescent="0.25">
      <c r="A2101" s="22">
        <f>INT('Données ext.'!I2142)</f>
        <v>0</v>
      </c>
      <c r="B2101">
        <f>'Données ext.'!F2158</f>
        <v>0</v>
      </c>
    </row>
    <row r="2102" spans="1:2" hidden="1" x14ac:dyDescent="0.25">
      <c r="A2102" s="22">
        <f>INT('Données ext.'!I2143)</f>
        <v>0</v>
      </c>
      <c r="B2102">
        <f>'Données ext.'!F2159</f>
        <v>0</v>
      </c>
    </row>
    <row r="2103" spans="1:2" hidden="1" x14ac:dyDescent="0.25">
      <c r="A2103" s="22">
        <f>INT('Données ext.'!I2144)</f>
        <v>0</v>
      </c>
      <c r="B2103">
        <f>'Données ext.'!F2160</f>
        <v>0</v>
      </c>
    </row>
    <row r="2104" spans="1:2" hidden="1" x14ac:dyDescent="0.25">
      <c r="A2104" s="22">
        <f>INT('Données ext.'!I2145)</f>
        <v>0</v>
      </c>
      <c r="B2104">
        <f>'Données ext.'!F2161</f>
        <v>0</v>
      </c>
    </row>
    <row r="2105" spans="1:2" hidden="1" x14ac:dyDescent="0.25">
      <c r="A2105" s="22">
        <f>INT('Données ext.'!I2146)</f>
        <v>0</v>
      </c>
      <c r="B2105">
        <f>'Données ext.'!F2162</f>
        <v>0</v>
      </c>
    </row>
    <row r="2106" spans="1:2" hidden="1" x14ac:dyDescent="0.25">
      <c r="A2106" s="22">
        <f>INT('Données ext.'!I2147)</f>
        <v>0</v>
      </c>
      <c r="B2106">
        <f>'Données ext.'!F2163</f>
        <v>0</v>
      </c>
    </row>
    <row r="2107" spans="1:2" hidden="1" x14ac:dyDescent="0.25">
      <c r="A2107" s="22">
        <f>INT('Données ext.'!I2148)</f>
        <v>0</v>
      </c>
      <c r="B2107">
        <f>'Données ext.'!F2164</f>
        <v>0</v>
      </c>
    </row>
    <row r="2108" spans="1:2" hidden="1" x14ac:dyDescent="0.25">
      <c r="A2108" s="22">
        <f>INT('Données ext.'!I2149)</f>
        <v>0</v>
      </c>
      <c r="B2108">
        <f>'Données ext.'!F2165</f>
        <v>0</v>
      </c>
    </row>
    <row r="2109" spans="1:2" hidden="1" x14ac:dyDescent="0.25">
      <c r="A2109" s="22">
        <f>INT('Données ext.'!I2150)</f>
        <v>0</v>
      </c>
      <c r="B2109">
        <f>'Données ext.'!F2166</f>
        <v>0</v>
      </c>
    </row>
    <row r="2110" spans="1:2" hidden="1" x14ac:dyDescent="0.25">
      <c r="A2110" s="22">
        <f>INT('Données ext.'!I2151)</f>
        <v>0</v>
      </c>
      <c r="B2110">
        <f>'Données ext.'!F2167</f>
        <v>0</v>
      </c>
    </row>
    <row r="2111" spans="1:2" hidden="1" x14ac:dyDescent="0.25">
      <c r="A2111" s="22">
        <f>INT('Données ext.'!I2152)</f>
        <v>0</v>
      </c>
      <c r="B2111">
        <f>'Données ext.'!F2168</f>
        <v>0</v>
      </c>
    </row>
    <row r="2112" spans="1:2" hidden="1" x14ac:dyDescent="0.25">
      <c r="A2112" s="22">
        <f>INT('Données ext.'!I2153)</f>
        <v>0</v>
      </c>
      <c r="B2112">
        <f>'Données ext.'!F2169</f>
        <v>0</v>
      </c>
    </row>
    <row r="2113" spans="1:2" hidden="1" x14ac:dyDescent="0.25">
      <c r="A2113" s="22">
        <f>INT('Données ext.'!I2154)</f>
        <v>0</v>
      </c>
      <c r="B2113">
        <f>'Données ext.'!F2170</f>
        <v>0</v>
      </c>
    </row>
    <row r="2114" spans="1:2" hidden="1" x14ac:dyDescent="0.25">
      <c r="A2114" s="22">
        <f>INT('Données ext.'!I2155)</f>
        <v>0</v>
      </c>
      <c r="B2114">
        <f>'Données ext.'!F2171</f>
        <v>0</v>
      </c>
    </row>
    <row r="2115" spans="1:2" hidden="1" x14ac:dyDescent="0.25">
      <c r="A2115" s="22">
        <f>INT('Données ext.'!I2156)</f>
        <v>0</v>
      </c>
      <c r="B2115">
        <f>'Données ext.'!F2172</f>
        <v>0</v>
      </c>
    </row>
    <row r="2116" spans="1:2" hidden="1" x14ac:dyDescent="0.25">
      <c r="A2116" s="22">
        <f>INT('Données ext.'!I2157)</f>
        <v>0</v>
      </c>
      <c r="B2116">
        <f>'Données ext.'!F2173</f>
        <v>0</v>
      </c>
    </row>
    <row r="2117" spans="1:2" hidden="1" x14ac:dyDescent="0.25">
      <c r="A2117" s="22">
        <f>INT('Données ext.'!I2158)</f>
        <v>0</v>
      </c>
      <c r="B2117">
        <f>'Données ext.'!F2174</f>
        <v>0</v>
      </c>
    </row>
    <row r="2118" spans="1:2" hidden="1" x14ac:dyDescent="0.25">
      <c r="A2118" s="22">
        <f>INT('Données ext.'!I2159)</f>
        <v>0</v>
      </c>
      <c r="B2118">
        <f>'Données ext.'!F2175</f>
        <v>0</v>
      </c>
    </row>
    <row r="2119" spans="1:2" hidden="1" x14ac:dyDescent="0.25">
      <c r="A2119" s="22">
        <f>INT('Données ext.'!I2160)</f>
        <v>0</v>
      </c>
      <c r="B2119">
        <f>'Données ext.'!F2176</f>
        <v>0</v>
      </c>
    </row>
    <row r="2120" spans="1:2" hidden="1" x14ac:dyDescent="0.25">
      <c r="A2120" s="22">
        <f>INT('Données ext.'!I2161)</f>
        <v>0</v>
      </c>
      <c r="B2120">
        <f>'Données ext.'!F2177</f>
        <v>0</v>
      </c>
    </row>
    <row r="2121" spans="1:2" hidden="1" x14ac:dyDescent="0.25">
      <c r="A2121" s="22">
        <f>INT('Données ext.'!I2162)</f>
        <v>0</v>
      </c>
      <c r="B2121">
        <f>'Données ext.'!F2178</f>
        <v>0</v>
      </c>
    </row>
    <row r="2122" spans="1:2" hidden="1" x14ac:dyDescent="0.25">
      <c r="A2122" s="22">
        <f>INT('Données ext.'!I2163)</f>
        <v>0</v>
      </c>
      <c r="B2122">
        <f>'Données ext.'!F2179</f>
        <v>0</v>
      </c>
    </row>
    <row r="2123" spans="1:2" hidden="1" x14ac:dyDescent="0.25">
      <c r="A2123" s="22">
        <f>INT('Données ext.'!I2164)</f>
        <v>0</v>
      </c>
      <c r="B2123">
        <f>'Données ext.'!F2180</f>
        <v>0</v>
      </c>
    </row>
    <row r="2124" spans="1:2" hidden="1" x14ac:dyDescent="0.25">
      <c r="A2124" s="22">
        <f>INT('Données ext.'!I2165)</f>
        <v>0</v>
      </c>
      <c r="B2124">
        <f>'Données ext.'!F2181</f>
        <v>0</v>
      </c>
    </row>
    <row r="2125" spans="1:2" hidden="1" x14ac:dyDescent="0.25">
      <c r="A2125" s="22">
        <f>INT('Données ext.'!I2166)</f>
        <v>0</v>
      </c>
      <c r="B2125">
        <f>'Données ext.'!F2182</f>
        <v>0</v>
      </c>
    </row>
    <row r="2126" spans="1:2" hidden="1" x14ac:dyDescent="0.25">
      <c r="A2126" s="22">
        <f>INT('Données ext.'!I2167)</f>
        <v>0</v>
      </c>
      <c r="B2126">
        <f>'Données ext.'!F2183</f>
        <v>0</v>
      </c>
    </row>
    <row r="2127" spans="1:2" hidden="1" x14ac:dyDescent="0.25">
      <c r="A2127" s="22">
        <f>INT('Données ext.'!I2168)</f>
        <v>0</v>
      </c>
      <c r="B2127">
        <f>'Données ext.'!F2184</f>
        <v>0</v>
      </c>
    </row>
    <row r="2128" spans="1:2" hidden="1" x14ac:dyDescent="0.25">
      <c r="A2128" s="22">
        <f>INT('Données ext.'!I2169)</f>
        <v>0</v>
      </c>
      <c r="B2128">
        <f>'Données ext.'!F2185</f>
        <v>0</v>
      </c>
    </row>
    <row r="2129" spans="1:2" hidden="1" x14ac:dyDescent="0.25">
      <c r="A2129" s="22">
        <f>INT('Données ext.'!I2170)</f>
        <v>0</v>
      </c>
      <c r="B2129">
        <f>'Données ext.'!F2186</f>
        <v>0</v>
      </c>
    </row>
    <row r="2130" spans="1:2" hidden="1" x14ac:dyDescent="0.25">
      <c r="A2130" s="22">
        <f>INT('Données ext.'!I2171)</f>
        <v>0</v>
      </c>
      <c r="B2130">
        <f>'Données ext.'!F2187</f>
        <v>0</v>
      </c>
    </row>
    <row r="2131" spans="1:2" hidden="1" x14ac:dyDescent="0.25">
      <c r="A2131" s="22">
        <f>INT('Données ext.'!I2172)</f>
        <v>0</v>
      </c>
      <c r="B2131">
        <f>'Données ext.'!F2188</f>
        <v>0</v>
      </c>
    </row>
    <row r="2132" spans="1:2" hidden="1" x14ac:dyDescent="0.25">
      <c r="A2132" s="22">
        <f>INT('Données ext.'!I2173)</f>
        <v>0</v>
      </c>
      <c r="B2132">
        <f>'Données ext.'!F2189</f>
        <v>0</v>
      </c>
    </row>
    <row r="2133" spans="1:2" hidden="1" x14ac:dyDescent="0.25">
      <c r="A2133" s="22">
        <f>INT('Données ext.'!I2174)</f>
        <v>0</v>
      </c>
      <c r="B2133">
        <f>'Données ext.'!F2190</f>
        <v>0</v>
      </c>
    </row>
    <row r="2134" spans="1:2" hidden="1" x14ac:dyDescent="0.25">
      <c r="A2134" s="22">
        <f>INT('Données ext.'!I2175)</f>
        <v>0</v>
      </c>
      <c r="B2134">
        <f>'Données ext.'!F2191</f>
        <v>0</v>
      </c>
    </row>
    <row r="2135" spans="1:2" hidden="1" x14ac:dyDescent="0.25">
      <c r="A2135" s="22">
        <f>INT('Données ext.'!I2176)</f>
        <v>0</v>
      </c>
      <c r="B2135">
        <f>'Données ext.'!F2192</f>
        <v>0</v>
      </c>
    </row>
    <row r="2136" spans="1:2" hidden="1" x14ac:dyDescent="0.25">
      <c r="A2136" s="22">
        <f>INT('Données ext.'!I2177)</f>
        <v>0</v>
      </c>
      <c r="B2136">
        <f>'Données ext.'!F2193</f>
        <v>0</v>
      </c>
    </row>
    <row r="2137" spans="1:2" hidden="1" x14ac:dyDescent="0.25">
      <c r="A2137" s="22">
        <f>INT('Données ext.'!I2178)</f>
        <v>0</v>
      </c>
      <c r="B2137">
        <f>'Données ext.'!F2194</f>
        <v>0</v>
      </c>
    </row>
    <row r="2138" spans="1:2" hidden="1" x14ac:dyDescent="0.25">
      <c r="A2138" s="22">
        <f>INT('Données ext.'!I2179)</f>
        <v>0</v>
      </c>
      <c r="B2138">
        <f>'Données ext.'!F2195</f>
        <v>0</v>
      </c>
    </row>
    <row r="2139" spans="1:2" hidden="1" x14ac:dyDescent="0.25">
      <c r="A2139" s="22">
        <f>INT('Données ext.'!I2180)</f>
        <v>0</v>
      </c>
      <c r="B2139">
        <f>'Données ext.'!F2196</f>
        <v>0</v>
      </c>
    </row>
    <row r="2140" spans="1:2" hidden="1" x14ac:dyDescent="0.25">
      <c r="A2140" s="22">
        <f>INT('Données ext.'!I2181)</f>
        <v>0</v>
      </c>
      <c r="B2140">
        <f>'Données ext.'!F2197</f>
        <v>0</v>
      </c>
    </row>
    <row r="2141" spans="1:2" hidden="1" x14ac:dyDescent="0.25">
      <c r="A2141" s="22">
        <f>INT('Données ext.'!I2182)</f>
        <v>0</v>
      </c>
      <c r="B2141">
        <f>'Données ext.'!F2198</f>
        <v>0</v>
      </c>
    </row>
    <row r="2142" spans="1:2" hidden="1" x14ac:dyDescent="0.25">
      <c r="A2142" s="22">
        <f>INT('Données ext.'!I2183)</f>
        <v>0</v>
      </c>
      <c r="B2142">
        <f>'Données ext.'!F2199</f>
        <v>0</v>
      </c>
    </row>
    <row r="2143" spans="1:2" hidden="1" x14ac:dyDescent="0.25">
      <c r="A2143" s="22">
        <f>INT('Données ext.'!I2184)</f>
        <v>0</v>
      </c>
      <c r="B2143">
        <f>'Données ext.'!F2200</f>
        <v>0</v>
      </c>
    </row>
    <row r="2144" spans="1:2" hidden="1" x14ac:dyDescent="0.25">
      <c r="A2144" s="22">
        <f>INT('Données ext.'!I2185)</f>
        <v>0</v>
      </c>
      <c r="B2144">
        <f>'Données ext.'!F2201</f>
        <v>0</v>
      </c>
    </row>
    <row r="2145" spans="1:2" hidden="1" x14ac:dyDescent="0.25">
      <c r="A2145" s="22">
        <f>INT('Données ext.'!I2186)</f>
        <v>0</v>
      </c>
      <c r="B2145">
        <f>'Données ext.'!F2202</f>
        <v>0</v>
      </c>
    </row>
    <row r="2146" spans="1:2" hidden="1" x14ac:dyDescent="0.25">
      <c r="A2146" s="22">
        <f>INT('Données ext.'!I2187)</f>
        <v>0</v>
      </c>
      <c r="B2146">
        <f>'Données ext.'!F2203</f>
        <v>0</v>
      </c>
    </row>
    <row r="2147" spans="1:2" hidden="1" x14ac:dyDescent="0.25">
      <c r="A2147" s="22">
        <f>INT('Données ext.'!I2188)</f>
        <v>0</v>
      </c>
      <c r="B2147">
        <f>'Données ext.'!F2204</f>
        <v>0</v>
      </c>
    </row>
    <row r="2148" spans="1:2" hidden="1" x14ac:dyDescent="0.25">
      <c r="A2148" s="22">
        <f>INT('Données ext.'!I2189)</f>
        <v>0</v>
      </c>
      <c r="B2148">
        <f>'Données ext.'!F2205</f>
        <v>0</v>
      </c>
    </row>
    <row r="2149" spans="1:2" hidden="1" x14ac:dyDescent="0.25">
      <c r="A2149" s="22">
        <f>INT('Données ext.'!I2190)</f>
        <v>0</v>
      </c>
      <c r="B2149">
        <f>'Données ext.'!F2206</f>
        <v>0</v>
      </c>
    </row>
    <row r="2150" spans="1:2" hidden="1" x14ac:dyDescent="0.25">
      <c r="A2150" s="22">
        <f>INT('Données ext.'!I2191)</f>
        <v>0</v>
      </c>
      <c r="B2150">
        <f>'Données ext.'!F2207</f>
        <v>0</v>
      </c>
    </row>
    <row r="2151" spans="1:2" hidden="1" x14ac:dyDescent="0.25">
      <c r="A2151" s="22">
        <f>INT('Données ext.'!I2192)</f>
        <v>0</v>
      </c>
      <c r="B2151">
        <f>'Données ext.'!F2208</f>
        <v>0</v>
      </c>
    </row>
    <row r="2152" spans="1:2" hidden="1" x14ac:dyDescent="0.25">
      <c r="A2152" s="22">
        <f>INT('Données ext.'!I2193)</f>
        <v>0</v>
      </c>
      <c r="B2152">
        <f>'Données ext.'!F2209</f>
        <v>0</v>
      </c>
    </row>
    <row r="2153" spans="1:2" hidden="1" x14ac:dyDescent="0.25">
      <c r="A2153" s="22">
        <f>INT('Données ext.'!I2194)</f>
        <v>0</v>
      </c>
      <c r="B2153">
        <f>'Données ext.'!F2210</f>
        <v>0</v>
      </c>
    </row>
    <row r="2154" spans="1:2" hidden="1" x14ac:dyDescent="0.25">
      <c r="A2154" s="22">
        <f>INT('Données ext.'!I2195)</f>
        <v>0</v>
      </c>
      <c r="B2154">
        <f>'Données ext.'!F2211</f>
        <v>0</v>
      </c>
    </row>
    <row r="2155" spans="1:2" hidden="1" x14ac:dyDescent="0.25">
      <c r="A2155" s="22">
        <f>INT('Données ext.'!I2196)</f>
        <v>0</v>
      </c>
      <c r="B2155">
        <f>'Données ext.'!F2212</f>
        <v>0</v>
      </c>
    </row>
    <row r="2156" spans="1:2" hidden="1" x14ac:dyDescent="0.25">
      <c r="A2156" s="22">
        <f>INT('Données ext.'!I2197)</f>
        <v>0</v>
      </c>
      <c r="B2156">
        <f>'Données ext.'!F2213</f>
        <v>0</v>
      </c>
    </row>
    <row r="2157" spans="1:2" hidden="1" x14ac:dyDescent="0.25">
      <c r="A2157" s="22">
        <f>INT('Données ext.'!I2198)</f>
        <v>0</v>
      </c>
      <c r="B2157">
        <f>'Données ext.'!F2214</f>
        <v>0</v>
      </c>
    </row>
    <row r="2158" spans="1:2" hidden="1" x14ac:dyDescent="0.25">
      <c r="A2158" s="22">
        <f>INT('Données ext.'!I2199)</f>
        <v>0</v>
      </c>
      <c r="B2158">
        <f>'Données ext.'!F2215</f>
        <v>0</v>
      </c>
    </row>
    <row r="2159" spans="1:2" hidden="1" x14ac:dyDescent="0.25">
      <c r="A2159" s="22">
        <f>INT('Données ext.'!I2200)</f>
        <v>0</v>
      </c>
      <c r="B2159">
        <f>'Données ext.'!F2216</f>
        <v>0</v>
      </c>
    </row>
    <row r="2160" spans="1:2" hidden="1" x14ac:dyDescent="0.25">
      <c r="A2160" s="22">
        <f>INT('Données ext.'!I2201)</f>
        <v>0</v>
      </c>
      <c r="B2160">
        <f>'Données ext.'!F2217</f>
        <v>0</v>
      </c>
    </row>
    <row r="2161" spans="1:2" hidden="1" x14ac:dyDescent="0.25">
      <c r="A2161" s="22">
        <f>INT('Données ext.'!I2202)</f>
        <v>0</v>
      </c>
      <c r="B2161">
        <f>'Données ext.'!F2218</f>
        <v>0</v>
      </c>
    </row>
    <row r="2162" spans="1:2" hidden="1" x14ac:dyDescent="0.25">
      <c r="A2162" s="22">
        <f>INT('Données ext.'!I2203)</f>
        <v>0</v>
      </c>
      <c r="B2162">
        <f>'Données ext.'!F2219</f>
        <v>0</v>
      </c>
    </row>
    <row r="2163" spans="1:2" hidden="1" x14ac:dyDescent="0.25">
      <c r="A2163" s="22">
        <f>INT('Données ext.'!I2204)</f>
        <v>0</v>
      </c>
      <c r="B2163">
        <f>'Données ext.'!F2220</f>
        <v>0</v>
      </c>
    </row>
    <row r="2164" spans="1:2" hidden="1" x14ac:dyDescent="0.25">
      <c r="A2164" s="22">
        <f>INT('Données ext.'!I2205)</f>
        <v>0</v>
      </c>
      <c r="B2164">
        <f>'Données ext.'!F2221</f>
        <v>0</v>
      </c>
    </row>
    <row r="2165" spans="1:2" hidden="1" x14ac:dyDescent="0.25">
      <c r="A2165" s="22">
        <f>INT('Données ext.'!I2206)</f>
        <v>0</v>
      </c>
      <c r="B2165">
        <f>'Données ext.'!F2222</f>
        <v>0</v>
      </c>
    </row>
    <row r="2166" spans="1:2" hidden="1" x14ac:dyDescent="0.25">
      <c r="A2166" s="22">
        <f>INT('Données ext.'!I2207)</f>
        <v>0</v>
      </c>
      <c r="B2166">
        <f>'Données ext.'!F2223</f>
        <v>0</v>
      </c>
    </row>
    <row r="2167" spans="1:2" hidden="1" x14ac:dyDescent="0.25">
      <c r="A2167" s="22">
        <f>INT('Données ext.'!I2208)</f>
        <v>0</v>
      </c>
      <c r="B2167">
        <f>'Données ext.'!F2224</f>
        <v>0</v>
      </c>
    </row>
    <row r="2168" spans="1:2" hidden="1" x14ac:dyDescent="0.25">
      <c r="A2168" s="22">
        <f>INT('Données ext.'!I2209)</f>
        <v>0</v>
      </c>
      <c r="B2168">
        <f>'Données ext.'!F2225</f>
        <v>0</v>
      </c>
    </row>
    <row r="2169" spans="1:2" hidden="1" x14ac:dyDescent="0.25">
      <c r="A2169" s="22">
        <f>INT('Données ext.'!I2210)</f>
        <v>0</v>
      </c>
      <c r="B2169">
        <f>'Données ext.'!F2226</f>
        <v>0</v>
      </c>
    </row>
    <row r="2170" spans="1:2" hidden="1" x14ac:dyDescent="0.25">
      <c r="A2170" s="22">
        <f>INT('Données ext.'!I2211)</f>
        <v>0</v>
      </c>
      <c r="B2170">
        <f>'Données ext.'!F2227</f>
        <v>0</v>
      </c>
    </row>
    <row r="2171" spans="1:2" hidden="1" x14ac:dyDescent="0.25">
      <c r="A2171" s="22">
        <f>INT('Données ext.'!I2212)</f>
        <v>0</v>
      </c>
      <c r="B2171">
        <f>'Données ext.'!F2228</f>
        <v>0</v>
      </c>
    </row>
    <row r="2172" spans="1:2" hidden="1" x14ac:dyDescent="0.25">
      <c r="A2172" s="22">
        <f>INT('Données ext.'!I2213)</f>
        <v>0</v>
      </c>
      <c r="B2172">
        <f>'Données ext.'!F2229</f>
        <v>0</v>
      </c>
    </row>
    <row r="2173" spans="1:2" hidden="1" x14ac:dyDescent="0.25">
      <c r="A2173" s="22">
        <f>INT('Données ext.'!I2214)</f>
        <v>0</v>
      </c>
      <c r="B2173">
        <f>'Données ext.'!F2230</f>
        <v>0</v>
      </c>
    </row>
    <row r="2174" spans="1:2" hidden="1" x14ac:dyDescent="0.25">
      <c r="A2174" s="22">
        <f>INT('Données ext.'!I2215)</f>
        <v>0</v>
      </c>
      <c r="B2174">
        <f>'Données ext.'!F2231</f>
        <v>0</v>
      </c>
    </row>
    <row r="2175" spans="1:2" hidden="1" x14ac:dyDescent="0.25">
      <c r="A2175" s="22">
        <f>INT('Données ext.'!I2216)</f>
        <v>0</v>
      </c>
      <c r="B2175">
        <f>'Données ext.'!F2232</f>
        <v>0</v>
      </c>
    </row>
    <row r="2176" spans="1:2" hidden="1" x14ac:dyDescent="0.25">
      <c r="A2176" s="22">
        <f>INT('Données ext.'!I2217)</f>
        <v>0</v>
      </c>
      <c r="B2176">
        <f>'Données ext.'!F2233</f>
        <v>0</v>
      </c>
    </row>
    <row r="2177" spans="1:2" hidden="1" x14ac:dyDescent="0.25">
      <c r="A2177" s="22">
        <f>INT('Données ext.'!I2218)</f>
        <v>0</v>
      </c>
      <c r="B2177">
        <f>'Données ext.'!F2234</f>
        <v>0</v>
      </c>
    </row>
    <row r="2178" spans="1:2" hidden="1" x14ac:dyDescent="0.25">
      <c r="A2178" s="22">
        <f>INT('Données ext.'!I2219)</f>
        <v>0</v>
      </c>
      <c r="B2178">
        <f>'Données ext.'!F2235</f>
        <v>0</v>
      </c>
    </row>
    <row r="2179" spans="1:2" hidden="1" x14ac:dyDescent="0.25">
      <c r="A2179" s="22">
        <f>INT('Données ext.'!I2220)</f>
        <v>0</v>
      </c>
      <c r="B2179">
        <f>'Données ext.'!F2236</f>
        <v>0</v>
      </c>
    </row>
    <row r="2180" spans="1:2" hidden="1" x14ac:dyDescent="0.25">
      <c r="A2180" s="22">
        <f>INT('Données ext.'!I2221)</f>
        <v>0</v>
      </c>
      <c r="B2180">
        <f>'Données ext.'!F2237</f>
        <v>0</v>
      </c>
    </row>
    <row r="2181" spans="1:2" hidden="1" x14ac:dyDescent="0.25">
      <c r="A2181" s="22">
        <f>INT('Données ext.'!I2222)</f>
        <v>0</v>
      </c>
      <c r="B2181">
        <f>'Données ext.'!F2238</f>
        <v>0</v>
      </c>
    </row>
    <row r="2182" spans="1:2" hidden="1" x14ac:dyDescent="0.25">
      <c r="A2182" s="22">
        <f>INT('Données ext.'!I2223)</f>
        <v>0</v>
      </c>
      <c r="B2182">
        <f>'Données ext.'!F2239</f>
        <v>0</v>
      </c>
    </row>
    <row r="2183" spans="1:2" hidden="1" x14ac:dyDescent="0.25">
      <c r="A2183" s="22">
        <f>INT('Données ext.'!I2224)</f>
        <v>0</v>
      </c>
      <c r="B2183">
        <f>'Données ext.'!F2240</f>
        <v>0</v>
      </c>
    </row>
    <row r="2184" spans="1:2" hidden="1" x14ac:dyDescent="0.25">
      <c r="A2184" s="22">
        <f>INT('Données ext.'!I2225)</f>
        <v>0</v>
      </c>
      <c r="B2184">
        <f>'Données ext.'!F2241</f>
        <v>0</v>
      </c>
    </row>
    <row r="2185" spans="1:2" hidden="1" x14ac:dyDescent="0.25">
      <c r="A2185" s="22">
        <f>INT('Données ext.'!I2226)</f>
        <v>0</v>
      </c>
      <c r="B2185">
        <f>'Données ext.'!F2242</f>
        <v>0</v>
      </c>
    </row>
    <row r="2186" spans="1:2" hidden="1" x14ac:dyDescent="0.25">
      <c r="A2186" s="22">
        <f>INT('Données ext.'!I2227)</f>
        <v>0</v>
      </c>
      <c r="B2186">
        <f>'Données ext.'!F2243</f>
        <v>0</v>
      </c>
    </row>
    <row r="2187" spans="1:2" hidden="1" x14ac:dyDescent="0.25">
      <c r="A2187" s="22">
        <f>INT('Données ext.'!I2228)</f>
        <v>0</v>
      </c>
      <c r="B2187">
        <f>'Données ext.'!F2244</f>
        <v>0</v>
      </c>
    </row>
    <row r="2188" spans="1:2" hidden="1" x14ac:dyDescent="0.25">
      <c r="A2188" s="22">
        <f>INT('Données ext.'!I2229)</f>
        <v>0</v>
      </c>
      <c r="B2188">
        <f>'Données ext.'!F2245</f>
        <v>0</v>
      </c>
    </row>
    <row r="2189" spans="1:2" hidden="1" x14ac:dyDescent="0.25">
      <c r="A2189" s="22">
        <f>INT('Données ext.'!I2230)</f>
        <v>0</v>
      </c>
      <c r="B2189">
        <f>'Données ext.'!F2246</f>
        <v>0</v>
      </c>
    </row>
    <row r="2190" spans="1:2" hidden="1" x14ac:dyDescent="0.25">
      <c r="A2190" s="22">
        <f>INT('Données ext.'!I2231)</f>
        <v>0</v>
      </c>
      <c r="B2190">
        <f>'Données ext.'!F2247</f>
        <v>0</v>
      </c>
    </row>
    <row r="2191" spans="1:2" hidden="1" x14ac:dyDescent="0.25">
      <c r="A2191" s="22">
        <f>INT('Données ext.'!I2232)</f>
        <v>0</v>
      </c>
      <c r="B2191">
        <f>'Données ext.'!F2248</f>
        <v>0</v>
      </c>
    </row>
    <row r="2192" spans="1:2" hidden="1" x14ac:dyDescent="0.25">
      <c r="A2192" s="22">
        <f>INT('Données ext.'!I2233)</f>
        <v>0</v>
      </c>
      <c r="B2192">
        <f>'Données ext.'!F2249</f>
        <v>0</v>
      </c>
    </row>
    <row r="2193" spans="1:2" hidden="1" x14ac:dyDescent="0.25">
      <c r="A2193" s="22">
        <f>INT('Données ext.'!I2234)</f>
        <v>0</v>
      </c>
      <c r="B2193">
        <f>'Données ext.'!F2250</f>
        <v>0</v>
      </c>
    </row>
    <row r="2194" spans="1:2" hidden="1" x14ac:dyDescent="0.25">
      <c r="A2194" s="22">
        <f>INT('Données ext.'!I2235)</f>
        <v>0</v>
      </c>
      <c r="B2194">
        <f>'Données ext.'!F2251</f>
        <v>0</v>
      </c>
    </row>
    <row r="2195" spans="1:2" hidden="1" x14ac:dyDescent="0.25">
      <c r="A2195" s="22">
        <f>INT('Données ext.'!I2236)</f>
        <v>0</v>
      </c>
      <c r="B2195">
        <f>'Données ext.'!F2252</f>
        <v>0</v>
      </c>
    </row>
    <row r="2196" spans="1:2" hidden="1" x14ac:dyDescent="0.25">
      <c r="A2196" s="22">
        <f>INT('Données ext.'!I2237)</f>
        <v>0</v>
      </c>
      <c r="B2196">
        <f>'Données ext.'!F2253</f>
        <v>0</v>
      </c>
    </row>
    <row r="2197" spans="1:2" hidden="1" x14ac:dyDescent="0.25">
      <c r="A2197" s="22">
        <f>INT('Données ext.'!I2238)</f>
        <v>0</v>
      </c>
      <c r="B2197">
        <f>'Données ext.'!F2254</f>
        <v>0</v>
      </c>
    </row>
    <row r="2198" spans="1:2" hidden="1" x14ac:dyDescent="0.25">
      <c r="A2198" s="22">
        <f>INT('Données ext.'!I2239)</f>
        <v>0</v>
      </c>
      <c r="B2198">
        <f>'Données ext.'!F2255</f>
        <v>0</v>
      </c>
    </row>
    <row r="2199" spans="1:2" hidden="1" x14ac:dyDescent="0.25">
      <c r="A2199" s="22">
        <f>INT('Données ext.'!I2240)</f>
        <v>0</v>
      </c>
      <c r="B2199">
        <f>'Données ext.'!F2256</f>
        <v>0</v>
      </c>
    </row>
    <row r="2200" spans="1:2" hidden="1" x14ac:dyDescent="0.25">
      <c r="A2200" s="22">
        <f>INT('Données ext.'!I2241)</f>
        <v>0</v>
      </c>
      <c r="B2200">
        <f>'Données ext.'!F2257</f>
        <v>0</v>
      </c>
    </row>
    <row r="2201" spans="1:2" hidden="1" x14ac:dyDescent="0.25">
      <c r="A2201" s="22">
        <f>INT('Données ext.'!I2242)</f>
        <v>0</v>
      </c>
      <c r="B2201">
        <f>'Données ext.'!F2258</f>
        <v>0</v>
      </c>
    </row>
    <row r="2202" spans="1:2" hidden="1" x14ac:dyDescent="0.25">
      <c r="A2202" s="22">
        <f>INT('Données ext.'!I2243)</f>
        <v>0</v>
      </c>
      <c r="B2202">
        <f>'Données ext.'!F2259</f>
        <v>0</v>
      </c>
    </row>
    <row r="2203" spans="1:2" hidden="1" x14ac:dyDescent="0.25">
      <c r="A2203" s="22">
        <f>INT('Données ext.'!I2244)</f>
        <v>0</v>
      </c>
      <c r="B2203">
        <f>'Données ext.'!F2260</f>
        <v>0</v>
      </c>
    </row>
    <row r="2204" spans="1:2" hidden="1" x14ac:dyDescent="0.25">
      <c r="A2204" s="22">
        <f>INT('Données ext.'!I2245)</f>
        <v>0</v>
      </c>
      <c r="B2204">
        <f>'Données ext.'!F2261</f>
        <v>0</v>
      </c>
    </row>
    <row r="2205" spans="1:2" hidden="1" x14ac:dyDescent="0.25">
      <c r="A2205" s="22">
        <f>INT('Données ext.'!I2246)</f>
        <v>0</v>
      </c>
      <c r="B2205">
        <f>'Données ext.'!F2262</f>
        <v>0</v>
      </c>
    </row>
    <row r="2206" spans="1:2" hidden="1" x14ac:dyDescent="0.25">
      <c r="A2206" s="22">
        <f>INT('Données ext.'!I2247)</f>
        <v>0</v>
      </c>
      <c r="B2206">
        <f>'Données ext.'!F2263</f>
        <v>0</v>
      </c>
    </row>
    <row r="2207" spans="1:2" hidden="1" x14ac:dyDescent="0.25">
      <c r="A2207" s="22">
        <f>INT('Données ext.'!I2248)</f>
        <v>0</v>
      </c>
      <c r="B2207">
        <f>'Données ext.'!F2264</f>
        <v>0</v>
      </c>
    </row>
    <row r="2208" spans="1:2" hidden="1" x14ac:dyDescent="0.25">
      <c r="A2208" s="22">
        <f>INT('Données ext.'!I2249)</f>
        <v>0</v>
      </c>
      <c r="B2208">
        <f>'Données ext.'!F2265</f>
        <v>0</v>
      </c>
    </row>
    <row r="2209" spans="1:2" hidden="1" x14ac:dyDescent="0.25">
      <c r="A2209" s="22">
        <f>INT('Données ext.'!I2250)</f>
        <v>0</v>
      </c>
      <c r="B2209">
        <f>'Données ext.'!F2266</f>
        <v>0</v>
      </c>
    </row>
    <row r="2210" spans="1:2" hidden="1" x14ac:dyDescent="0.25">
      <c r="A2210" s="22">
        <f>INT('Données ext.'!I2251)</f>
        <v>0</v>
      </c>
      <c r="B2210">
        <f>'Données ext.'!F2267</f>
        <v>0</v>
      </c>
    </row>
    <row r="2211" spans="1:2" hidden="1" x14ac:dyDescent="0.25">
      <c r="A2211" s="22">
        <f>INT('Données ext.'!I2252)</f>
        <v>0</v>
      </c>
      <c r="B2211">
        <f>'Données ext.'!F2268</f>
        <v>0</v>
      </c>
    </row>
    <row r="2212" spans="1:2" hidden="1" x14ac:dyDescent="0.25">
      <c r="A2212" s="22">
        <f>INT('Données ext.'!I2253)</f>
        <v>0</v>
      </c>
      <c r="B2212">
        <f>'Données ext.'!F2269</f>
        <v>0</v>
      </c>
    </row>
    <row r="2213" spans="1:2" hidden="1" x14ac:dyDescent="0.25">
      <c r="A2213" s="22">
        <f>INT('Données ext.'!I2254)</f>
        <v>0</v>
      </c>
      <c r="B2213">
        <f>'Données ext.'!F2270</f>
        <v>0</v>
      </c>
    </row>
    <row r="2214" spans="1:2" hidden="1" x14ac:dyDescent="0.25">
      <c r="A2214" s="22">
        <f>INT('Données ext.'!I2255)</f>
        <v>0</v>
      </c>
      <c r="B2214">
        <f>'Données ext.'!F2271</f>
        <v>0</v>
      </c>
    </row>
    <row r="2215" spans="1:2" hidden="1" x14ac:dyDescent="0.25">
      <c r="A2215" s="22">
        <f>INT('Données ext.'!I2256)</f>
        <v>0</v>
      </c>
      <c r="B2215">
        <f>'Données ext.'!F2272</f>
        <v>0</v>
      </c>
    </row>
    <row r="2216" spans="1:2" hidden="1" x14ac:dyDescent="0.25">
      <c r="A2216" s="22">
        <f>INT('Données ext.'!I2257)</f>
        <v>0</v>
      </c>
      <c r="B2216">
        <f>'Données ext.'!F2273</f>
        <v>0</v>
      </c>
    </row>
    <row r="2217" spans="1:2" hidden="1" x14ac:dyDescent="0.25">
      <c r="A2217" s="22">
        <f>INT('Données ext.'!I2258)</f>
        <v>0</v>
      </c>
      <c r="B2217">
        <f>'Données ext.'!F2274</f>
        <v>0</v>
      </c>
    </row>
    <row r="2218" spans="1:2" hidden="1" x14ac:dyDescent="0.25">
      <c r="A2218" s="22">
        <f>INT('Données ext.'!I2259)</f>
        <v>0</v>
      </c>
      <c r="B2218">
        <f>'Données ext.'!F2275</f>
        <v>0</v>
      </c>
    </row>
    <row r="2219" spans="1:2" hidden="1" x14ac:dyDescent="0.25">
      <c r="A2219" s="22">
        <f>INT('Données ext.'!I2260)</f>
        <v>0</v>
      </c>
      <c r="B2219">
        <f>'Données ext.'!F2276</f>
        <v>0</v>
      </c>
    </row>
    <row r="2220" spans="1:2" hidden="1" x14ac:dyDescent="0.25">
      <c r="A2220" s="22">
        <f>INT('Données ext.'!I2261)</f>
        <v>0</v>
      </c>
      <c r="B2220">
        <f>'Données ext.'!F2277</f>
        <v>0</v>
      </c>
    </row>
    <row r="2221" spans="1:2" hidden="1" x14ac:dyDescent="0.25">
      <c r="A2221" s="22">
        <f>INT('Données ext.'!I2262)</f>
        <v>0</v>
      </c>
      <c r="B2221">
        <f>'Données ext.'!F2278</f>
        <v>0</v>
      </c>
    </row>
    <row r="2222" spans="1:2" hidden="1" x14ac:dyDescent="0.25">
      <c r="A2222" s="22">
        <f>INT('Données ext.'!I2263)</f>
        <v>0</v>
      </c>
      <c r="B2222">
        <f>'Données ext.'!F2279</f>
        <v>0</v>
      </c>
    </row>
    <row r="2223" spans="1:2" hidden="1" x14ac:dyDescent="0.25">
      <c r="A2223" s="22">
        <f>INT('Données ext.'!I2264)</f>
        <v>0</v>
      </c>
      <c r="B2223">
        <f>'Données ext.'!F2280</f>
        <v>0</v>
      </c>
    </row>
    <row r="2224" spans="1:2" hidden="1" x14ac:dyDescent="0.25">
      <c r="A2224" s="22">
        <f>INT('Données ext.'!I2265)</f>
        <v>0</v>
      </c>
      <c r="B2224">
        <f>'Données ext.'!F2281</f>
        <v>0</v>
      </c>
    </row>
    <row r="2225" spans="1:2" hidden="1" x14ac:dyDescent="0.25">
      <c r="A2225" s="22">
        <f>INT('Données ext.'!I2266)</f>
        <v>0</v>
      </c>
      <c r="B2225">
        <f>'Données ext.'!F2282</f>
        <v>0</v>
      </c>
    </row>
    <row r="2226" spans="1:2" hidden="1" x14ac:dyDescent="0.25">
      <c r="A2226" s="22">
        <f>INT('Données ext.'!I2267)</f>
        <v>0</v>
      </c>
      <c r="B2226">
        <f>'Données ext.'!F2283</f>
        <v>0</v>
      </c>
    </row>
    <row r="2227" spans="1:2" hidden="1" x14ac:dyDescent="0.25">
      <c r="A2227" s="22">
        <f>INT('Données ext.'!I2268)</f>
        <v>0</v>
      </c>
      <c r="B2227">
        <f>'Données ext.'!F2284</f>
        <v>0</v>
      </c>
    </row>
    <row r="2228" spans="1:2" hidden="1" x14ac:dyDescent="0.25">
      <c r="A2228" s="22">
        <f>INT('Données ext.'!I2269)</f>
        <v>0</v>
      </c>
      <c r="B2228">
        <f>'Données ext.'!F2285</f>
        <v>0</v>
      </c>
    </row>
    <row r="2229" spans="1:2" hidden="1" x14ac:dyDescent="0.25">
      <c r="A2229" s="22">
        <f>INT('Données ext.'!I2270)</f>
        <v>0</v>
      </c>
      <c r="B2229">
        <f>'Données ext.'!F2286</f>
        <v>0</v>
      </c>
    </row>
    <row r="2230" spans="1:2" hidden="1" x14ac:dyDescent="0.25">
      <c r="A2230" s="22">
        <f>INT('Données ext.'!I2271)</f>
        <v>0</v>
      </c>
      <c r="B2230">
        <f>'Données ext.'!F2287</f>
        <v>0</v>
      </c>
    </row>
    <row r="2231" spans="1:2" hidden="1" x14ac:dyDescent="0.25">
      <c r="A2231" s="22">
        <f>INT('Données ext.'!I2272)</f>
        <v>0</v>
      </c>
      <c r="B2231">
        <f>'Données ext.'!F2288</f>
        <v>0</v>
      </c>
    </row>
    <row r="2232" spans="1:2" hidden="1" x14ac:dyDescent="0.25">
      <c r="A2232" s="22">
        <f>INT('Données ext.'!I2273)</f>
        <v>0</v>
      </c>
      <c r="B2232">
        <f>'Données ext.'!F2289</f>
        <v>0</v>
      </c>
    </row>
    <row r="2233" spans="1:2" hidden="1" x14ac:dyDescent="0.25">
      <c r="A2233" s="22">
        <f>INT('Données ext.'!I2274)</f>
        <v>0</v>
      </c>
      <c r="B2233">
        <f>'Données ext.'!F2290</f>
        <v>0</v>
      </c>
    </row>
    <row r="2234" spans="1:2" hidden="1" x14ac:dyDescent="0.25">
      <c r="A2234" s="22">
        <f>INT('Données ext.'!I2275)</f>
        <v>0</v>
      </c>
      <c r="B2234">
        <f>'Données ext.'!F2291</f>
        <v>0</v>
      </c>
    </row>
    <row r="2235" spans="1:2" hidden="1" x14ac:dyDescent="0.25">
      <c r="A2235" s="22">
        <f>INT('Données ext.'!I2276)</f>
        <v>0</v>
      </c>
      <c r="B2235">
        <f>'Données ext.'!F2292</f>
        <v>0</v>
      </c>
    </row>
    <row r="2236" spans="1:2" hidden="1" x14ac:dyDescent="0.25">
      <c r="A2236" s="22">
        <f>INT('Données ext.'!I2277)</f>
        <v>0</v>
      </c>
      <c r="B2236">
        <f>'Données ext.'!F2293</f>
        <v>0</v>
      </c>
    </row>
    <row r="2237" spans="1:2" hidden="1" x14ac:dyDescent="0.25">
      <c r="A2237" s="22">
        <f>INT('Données ext.'!I2278)</f>
        <v>0</v>
      </c>
      <c r="B2237">
        <f>'Données ext.'!F2294</f>
        <v>0</v>
      </c>
    </row>
    <row r="2238" spans="1:2" hidden="1" x14ac:dyDescent="0.25">
      <c r="A2238" s="22">
        <f>INT('Données ext.'!I2279)</f>
        <v>0</v>
      </c>
      <c r="B2238">
        <f>'Données ext.'!F2295</f>
        <v>0</v>
      </c>
    </row>
    <row r="2239" spans="1:2" hidden="1" x14ac:dyDescent="0.25">
      <c r="A2239" s="22">
        <f>INT('Données ext.'!I2280)</f>
        <v>0</v>
      </c>
      <c r="B2239">
        <f>'Données ext.'!F2296</f>
        <v>0</v>
      </c>
    </row>
    <row r="2240" spans="1:2" hidden="1" x14ac:dyDescent="0.25">
      <c r="A2240" s="22">
        <f>INT('Données ext.'!I2281)</f>
        <v>0</v>
      </c>
      <c r="B2240">
        <f>'Données ext.'!F2297</f>
        <v>0</v>
      </c>
    </row>
    <row r="2241" spans="1:2" hidden="1" x14ac:dyDescent="0.25">
      <c r="A2241" s="22">
        <f>INT('Données ext.'!I2282)</f>
        <v>0</v>
      </c>
      <c r="B2241">
        <f>'Données ext.'!F2298</f>
        <v>0</v>
      </c>
    </row>
    <row r="2242" spans="1:2" hidden="1" x14ac:dyDescent="0.25">
      <c r="A2242" s="22">
        <f>INT('Données ext.'!I2283)</f>
        <v>0</v>
      </c>
      <c r="B2242">
        <f>'Données ext.'!F2299</f>
        <v>0</v>
      </c>
    </row>
    <row r="2243" spans="1:2" hidden="1" x14ac:dyDescent="0.25">
      <c r="A2243" s="22">
        <f>INT('Données ext.'!I2284)</f>
        <v>0</v>
      </c>
      <c r="B2243">
        <f>'Données ext.'!F2300</f>
        <v>0</v>
      </c>
    </row>
    <row r="2244" spans="1:2" hidden="1" x14ac:dyDescent="0.25">
      <c r="A2244" s="22">
        <f>INT('Données ext.'!I2285)</f>
        <v>0</v>
      </c>
      <c r="B2244">
        <f>'Données ext.'!F2301</f>
        <v>0</v>
      </c>
    </row>
    <row r="2245" spans="1:2" hidden="1" x14ac:dyDescent="0.25">
      <c r="A2245" s="22">
        <f>INT('Données ext.'!I2286)</f>
        <v>0</v>
      </c>
      <c r="B2245">
        <f>'Données ext.'!F2302</f>
        <v>0</v>
      </c>
    </row>
    <row r="2246" spans="1:2" hidden="1" x14ac:dyDescent="0.25">
      <c r="A2246" s="22">
        <f>INT('Données ext.'!I2287)</f>
        <v>0</v>
      </c>
      <c r="B2246">
        <f>'Données ext.'!F2303</f>
        <v>0</v>
      </c>
    </row>
    <row r="2247" spans="1:2" hidden="1" x14ac:dyDescent="0.25">
      <c r="A2247" s="22">
        <f>INT('Données ext.'!I2288)</f>
        <v>0</v>
      </c>
      <c r="B2247">
        <f>'Données ext.'!F2304</f>
        <v>0</v>
      </c>
    </row>
    <row r="2248" spans="1:2" hidden="1" x14ac:dyDescent="0.25">
      <c r="A2248" s="22">
        <f>INT('Données ext.'!I2289)</f>
        <v>0</v>
      </c>
      <c r="B2248">
        <f>'Données ext.'!F2305</f>
        <v>0</v>
      </c>
    </row>
    <row r="2249" spans="1:2" hidden="1" x14ac:dyDescent="0.25">
      <c r="A2249" s="22">
        <f>INT('Données ext.'!I2290)</f>
        <v>0</v>
      </c>
      <c r="B2249">
        <f>'Données ext.'!F2306</f>
        <v>0</v>
      </c>
    </row>
    <row r="2250" spans="1:2" hidden="1" x14ac:dyDescent="0.25">
      <c r="A2250" s="22">
        <f>INT('Données ext.'!I2291)</f>
        <v>0</v>
      </c>
      <c r="B2250">
        <f>'Données ext.'!F2307</f>
        <v>0</v>
      </c>
    </row>
    <row r="2251" spans="1:2" hidden="1" x14ac:dyDescent="0.25">
      <c r="A2251" s="22">
        <f>INT('Données ext.'!I2292)</f>
        <v>0</v>
      </c>
      <c r="B2251">
        <f>'Données ext.'!F2308</f>
        <v>0</v>
      </c>
    </row>
    <row r="2252" spans="1:2" hidden="1" x14ac:dyDescent="0.25">
      <c r="A2252" s="22">
        <f>INT('Données ext.'!I2293)</f>
        <v>0</v>
      </c>
      <c r="B2252">
        <f>'Données ext.'!F2309</f>
        <v>0</v>
      </c>
    </row>
    <row r="2253" spans="1:2" hidden="1" x14ac:dyDescent="0.25">
      <c r="A2253" s="22">
        <f>INT('Données ext.'!I2294)</f>
        <v>0</v>
      </c>
      <c r="B2253">
        <f>'Données ext.'!F2310</f>
        <v>0</v>
      </c>
    </row>
    <row r="2254" spans="1:2" hidden="1" x14ac:dyDescent="0.25">
      <c r="A2254" s="22">
        <f>INT('Données ext.'!I2295)</f>
        <v>0</v>
      </c>
      <c r="B2254">
        <f>'Données ext.'!F2311</f>
        <v>0</v>
      </c>
    </row>
    <row r="2255" spans="1:2" hidden="1" x14ac:dyDescent="0.25">
      <c r="A2255" s="22">
        <f>INT('Données ext.'!I2296)</f>
        <v>0</v>
      </c>
      <c r="B2255">
        <f>'Données ext.'!F2312</f>
        <v>0</v>
      </c>
    </row>
    <row r="2256" spans="1:2" hidden="1" x14ac:dyDescent="0.25">
      <c r="A2256" s="22">
        <f>INT('Données ext.'!I2297)</f>
        <v>0</v>
      </c>
      <c r="B2256">
        <f>'Données ext.'!F2313</f>
        <v>0</v>
      </c>
    </row>
    <row r="2257" spans="1:2" hidden="1" x14ac:dyDescent="0.25">
      <c r="A2257" s="22">
        <f>INT('Données ext.'!I2298)</f>
        <v>0</v>
      </c>
      <c r="B2257">
        <f>'Données ext.'!F2314</f>
        <v>0</v>
      </c>
    </row>
    <row r="2258" spans="1:2" hidden="1" x14ac:dyDescent="0.25">
      <c r="A2258" s="22">
        <f>INT('Données ext.'!I2299)</f>
        <v>0</v>
      </c>
      <c r="B2258">
        <f>'Données ext.'!F2315</f>
        <v>0</v>
      </c>
    </row>
    <row r="2259" spans="1:2" hidden="1" x14ac:dyDescent="0.25">
      <c r="A2259" s="22">
        <f>INT('Données ext.'!I2300)</f>
        <v>0</v>
      </c>
      <c r="B2259">
        <f>'Données ext.'!F2316</f>
        <v>0</v>
      </c>
    </row>
    <row r="2260" spans="1:2" hidden="1" x14ac:dyDescent="0.25">
      <c r="A2260" s="22">
        <f>INT('Données ext.'!I2301)</f>
        <v>0</v>
      </c>
      <c r="B2260">
        <f>'Données ext.'!F2317</f>
        <v>0</v>
      </c>
    </row>
    <row r="2261" spans="1:2" hidden="1" x14ac:dyDescent="0.25">
      <c r="A2261" s="22">
        <f>INT('Données ext.'!I2302)</f>
        <v>0</v>
      </c>
      <c r="B2261">
        <f>'Données ext.'!F2318</f>
        <v>0</v>
      </c>
    </row>
    <row r="2262" spans="1:2" hidden="1" x14ac:dyDescent="0.25">
      <c r="A2262" s="22">
        <f>INT('Données ext.'!I2303)</f>
        <v>0</v>
      </c>
      <c r="B2262">
        <f>'Données ext.'!F2319</f>
        <v>0</v>
      </c>
    </row>
    <row r="2263" spans="1:2" hidden="1" x14ac:dyDescent="0.25">
      <c r="A2263" s="22">
        <f>INT('Données ext.'!I2304)</f>
        <v>0</v>
      </c>
      <c r="B2263">
        <f>'Données ext.'!F2320</f>
        <v>0</v>
      </c>
    </row>
    <row r="2264" spans="1:2" hidden="1" x14ac:dyDescent="0.25">
      <c r="A2264" s="22">
        <f>INT('Données ext.'!I2305)</f>
        <v>0</v>
      </c>
      <c r="B2264">
        <f>'Données ext.'!F2321</f>
        <v>0</v>
      </c>
    </row>
    <row r="2265" spans="1:2" hidden="1" x14ac:dyDescent="0.25">
      <c r="A2265" s="22">
        <f>INT('Données ext.'!I2306)</f>
        <v>0</v>
      </c>
      <c r="B2265">
        <f>'Données ext.'!F2322</f>
        <v>0</v>
      </c>
    </row>
    <row r="2266" spans="1:2" hidden="1" x14ac:dyDescent="0.25">
      <c r="A2266" s="22">
        <f>INT('Données ext.'!I2307)</f>
        <v>0</v>
      </c>
      <c r="B2266">
        <f>'Données ext.'!F2323</f>
        <v>0</v>
      </c>
    </row>
    <row r="2267" spans="1:2" hidden="1" x14ac:dyDescent="0.25">
      <c r="A2267" s="22">
        <f>INT('Données ext.'!I2308)</f>
        <v>0</v>
      </c>
      <c r="B2267">
        <f>'Données ext.'!F2324</f>
        <v>0</v>
      </c>
    </row>
    <row r="2268" spans="1:2" hidden="1" x14ac:dyDescent="0.25">
      <c r="A2268" s="22">
        <f>INT('Données ext.'!I2309)</f>
        <v>0</v>
      </c>
      <c r="B2268">
        <f>'Données ext.'!F2325</f>
        <v>0</v>
      </c>
    </row>
    <row r="2269" spans="1:2" hidden="1" x14ac:dyDescent="0.25">
      <c r="A2269" s="22">
        <f>INT('Données ext.'!I2310)</f>
        <v>0</v>
      </c>
      <c r="B2269">
        <f>'Données ext.'!F2326</f>
        <v>0</v>
      </c>
    </row>
    <row r="2270" spans="1:2" hidden="1" x14ac:dyDescent="0.25">
      <c r="A2270" s="22">
        <f>INT('Données ext.'!I2311)</f>
        <v>0</v>
      </c>
      <c r="B2270">
        <f>'Données ext.'!F2327</f>
        <v>0</v>
      </c>
    </row>
    <row r="2271" spans="1:2" hidden="1" x14ac:dyDescent="0.25">
      <c r="A2271" s="22">
        <f>INT('Données ext.'!I2312)</f>
        <v>0</v>
      </c>
      <c r="B2271">
        <f>'Données ext.'!F2328</f>
        <v>0</v>
      </c>
    </row>
    <row r="2272" spans="1:2" hidden="1" x14ac:dyDescent="0.25">
      <c r="A2272" s="22">
        <f>INT('Données ext.'!I2313)</f>
        <v>0</v>
      </c>
      <c r="B2272">
        <f>'Données ext.'!F2329</f>
        <v>0</v>
      </c>
    </row>
    <row r="2273" spans="1:2" hidden="1" x14ac:dyDescent="0.25">
      <c r="A2273" s="22">
        <f>INT('Données ext.'!I2314)</f>
        <v>0</v>
      </c>
      <c r="B2273">
        <f>'Données ext.'!F2330</f>
        <v>0</v>
      </c>
    </row>
    <row r="2274" spans="1:2" hidden="1" x14ac:dyDescent="0.25">
      <c r="A2274" s="22">
        <f>INT('Données ext.'!I2315)</f>
        <v>0</v>
      </c>
      <c r="B2274">
        <f>'Données ext.'!F2331</f>
        <v>0</v>
      </c>
    </row>
    <row r="2275" spans="1:2" hidden="1" x14ac:dyDescent="0.25">
      <c r="A2275" s="22">
        <f>INT('Données ext.'!I2316)</f>
        <v>0</v>
      </c>
      <c r="B2275">
        <f>'Données ext.'!F2332</f>
        <v>0</v>
      </c>
    </row>
    <row r="2276" spans="1:2" hidden="1" x14ac:dyDescent="0.25">
      <c r="A2276" s="22">
        <f>INT('Données ext.'!I2317)</f>
        <v>0</v>
      </c>
      <c r="B2276">
        <f>'Données ext.'!F2333</f>
        <v>0</v>
      </c>
    </row>
    <row r="2277" spans="1:2" hidden="1" x14ac:dyDescent="0.25">
      <c r="A2277" s="22">
        <f>INT('Données ext.'!I2318)</f>
        <v>0</v>
      </c>
      <c r="B2277">
        <f>'Données ext.'!F2334</f>
        <v>0</v>
      </c>
    </row>
    <row r="2278" spans="1:2" hidden="1" x14ac:dyDescent="0.25">
      <c r="A2278" s="22">
        <f>INT('Données ext.'!I2319)</f>
        <v>0</v>
      </c>
      <c r="B2278">
        <f>'Données ext.'!F2335</f>
        <v>0</v>
      </c>
    </row>
    <row r="2279" spans="1:2" hidden="1" x14ac:dyDescent="0.25">
      <c r="A2279" s="22">
        <f>INT('Données ext.'!I2320)</f>
        <v>0</v>
      </c>
      <c r="B2279">
        <f>'Données ext.'!F2336</f>
        <v>0</v>
      </c>
    </row>
    <row r="2280" spans="1:2" hidden="1" x14ac:dyDescent="0.25">
      <c r="A2280" s="22">
        <f>INT('Données ext.'!I2321)</f>
        <v>0</v>
      </c>
      <c r="B2280">
        <f>'Données ext.'!F2337</f>
        <v>0</v>
      </c>
    </row>
    <row r="2281" spans="1:2" hidden="1" x14ac:dyDescent="0.25">
      <c r="A2281" s="22">
        <f>INT('Données ext.'!I2322)</f>
        <v>0</v>
      </c>
      <c r="B2281">
        <f>'Données ext.'!F2338</f>
        <v>0</v>
      </c>
    </row>
    <row r="2282" spans="1:2" hidden="1" x14ac:dyDescent="0.25">
      <c r="A2282" s="22">
        <f>INT('Données ext.'!I2323)</f>
        <v>0</v>
      </c>
      <c r="B2282">
        <f>'Données ext.'!F2339</f>
        <v>0</v>
      </c>
    </row>
    <row r="2283" spans="1:2" hidden="1" x14ac:dyDescent="0.25">
      <c r="A2283" s="22">
        <f>INT('Données ext.'!I2324)</f>
        <v>0</v>
      </c>
      <c r="B2283">
        <f>'Données ext.'!F2340</f>
        <v>0</v>
      </c>
    </row>
    <row r="2284" spans="1:2" hidden="1" x14ac:dyDescent="0.25">
      <c r="A2284" s="22">
        <f>INT('Données ext.'!I2325)</f>
        <v>0</v>
      </c>
      <c r="B2284">
        <f>'Données ext.'!F2341</f>
        <v>0</v>
      </c>
    </row>
    <row r="2285" spans="1:2" hidden="1" x14ac:dyDescent="0.25">
      <c r="A2285" s="22">
        <f>INT('Données ext.'!I2326)</f>
        <v>0</v>
      </c>
      <c r="B2285">
        <f>'Données ext.'!F2342</f>
        <v>0</v>
      </c>
    </row>
    <row r="2286" spans="1:2" hidden="1" x14ac:dyDescent="0.25">
      <c r="A2286" s="22">
        <f>INT('Données ext.'!I2327)</f>
        <v>0</v>
      </c>
      <c r="B2286">
        <f>'Données ext.'!F2343</f>
        <v>0</v>
      </c>
    </row>
    <row r="2287" spans="1:2" hidden="1" x14ac:dyDescent="0.25">
      <c r="A2287" s="22">
        <f>INT('Données ext.'!I2328)</f>
        <v>0</v>
      </c>
      <c r="B2287">
        <f>'Données ext.'!F2344</f>
        <v>0</v>
      </c>
    </row>
    <row r="2288" spans="1:2" hidden="1" x14ac:dyDescent="0.25">
      <c r="A2288" s="22">
        <f>INT('Données ext.'!I2329)</f>
        <v>0</v>
      </c>
      <c r="B2288">
        <f>'Données ext.'!F2345</f>
        <v>0</v>
      </c>
    </row>
    <row r="2289" spans="1:2" hidden="1" x14ac:dyDescent="0.25">
      <c r="A2289" s="22">
        <f>INT('Données ext.'!I2330)</f>
        <v>0</v>
      </c>
      <c r="B2289">
        <f>'Données ext.'!F2346</f>
        <v>0</v>
      </c>
    </row>
    <row r="2290" spans="1:2" hidden="1" x14ac:dyDescent="0.25">
      <c r="A2290" s="22">
        <f>INT('Données ext.'!I2331)</f>
        <v>0</v>
      </c>
      <c r="B2290">
        <f>'Données ext.'!F2347</f>
        <v>0</v>
      </c>
    </row>
    <row r="2291" spans="1:2" hidden="1" x14ac:dyDescent="0.25">
      <c r="A2291" s="22">
        <f>INT('Données ext.'!I2332)</f>
        <v>0</v>
      </c>
      <c r="B2291">
        <f>'Données ext.'!F2348</f>
        <v>0</v>
      </c>
    </row>
    <row r="2292" spans="1:2" hidden="1" x14ac:dyDescent="0.25">
      <c r="A2292" s="22">
        <f>INT('Données ext.'!I2333)</f>
        <v>0</v>
      </c>
      <c r="B2292">
        <f>'Données ext.'!F2349</f>
        <v>0</v>
      </c>
    </row>
    <row r="2293" spans="1:2" hidden="1" x14ac:dyDescent="0.25">
      <c r="A2293" s="22">
        <f>INT('Données ext.'!I2334)</f>
        <v>0</v>
      </c>
      <c r="B2293">
        <f>'Données ext.'!F2350</f>
        <v>0</v>
      </c>
    </row>
    <row r="2294" spans="1:2" hidden="1" x14ac:dyDescent="0.25">
      <c r="A2294" s="22">
        <f>INT('Données ext.'!I2335)</f>
        <v>0</v>
      </c>
      <c r="B2294">
        <f>'Données ext.'!F2351</f>
        <v>0</v>
      </c>
    </row>
    <row r="2295" spans="1:2" hidden="1" x14ac:dyDescent="0.25">
      <c r="A2295" s="22">
        <f>INT('Données ext.'!I2336)</f>
        <v>0</v>
      </c>
      <c r="B2295">
        <f>'Données ext.'!F2352</f>
        <v>0</v>
      </c>
    </row>
    <row r="2296" spans="1:2" hidden="1" x14ac:dyDescent="0.25">
      <c r="A2296" s="22">
        <f>INT('Données ext.'!I2337)</f>
        <v>0</v>
      </c>
      <c r="B2296">
        <f>'Données ext.'!F2353</f>
        <v>0</v>
      </c>
    </row>
    <row r="2297" spans="1:2" hidden="1" x14ac:dyDescent="0.25">
      <c r="A2297" s="22">
        <f>INT('Données ext.'!I2338)</f>
        <v>0</v>
      </c>
      <c r="B2297">
        <f>'Données ext.'!F2354</f>
        <v>0</v>
      </c>
    </row>
    <row r="2298" spans="1:2" hidden="1" x14ac:dyDescent="0.25">
      <c r="A2298" s="22">
        <f>INT('Données ext.'!I2339)</f>
        <v>0</v>
      </c>
      <c r="B2298">
        <f>'Données ext.'!F2355</f>
        <v>0</v>
      </c>
    </row>
    <row r="2299" spans="1:2" hidden="1" x14ac:dyDescent="0.25">
      <c r="A2299" s="22">
        <f>INT('Données ext.'!I2340)</f>
        <v>0</v>
      </c>
      <c r="B2299">
        <f>'Données ext.'!F2356</f>
        <v>0</v>
      </c>
    </row>
    <row r="2300" spans="1:2" hidden="1" x14ac:dyDescent="0.25">
      <c r="A2300" s="22">
        <f>INT('Données ext.'!I2341)</f>
        <v>0</v>
      </c>
      <c r="B2300">
        <f>'Données ext.'!F2357</f>
        <v>0</v>
      </c>
    </row>
    <row r="2301" spans="1:2" hidden="1" x14ac:dyDescent="0.25">
      <c r="A2301" s="22">
        <f>INT('Données ext.'!I2342)</f>
        <v>0</v>
      </c>
      <c r="B2301">
        <f>'Données ext.'!F2358</f>
        <v>0</v>
      </c>
    </row>
    <row r="2302" spans="1:2" hidden="1" x14ac:dyDescent="0.25">
      <c r="A2302" s="22">
        <f>INT('Données ext.'!I2343)</f>
        <v>0</v>
      </c>
      <c r="B2302">
        <f>'Données ext.'!F2359</f>
        <v>0</v>
      </c>
    </row>
    <row r="2303" spans="1:2" hidden="1" x14ac:dyDescent="0.25">
      <c r="A2303" s="22">
        <f>INT('Données ext.'!I2344)</f>
        <v>0</v>
      </c>
      <c r="B2303">
        <f>'Données ext.'!F2360</f>
        <v>0</v>
      </c>
    </row>
    <row r="2304" spans="1:2" hidden="1" x14ac:dyDescent="0.25">
      <c r="A2304" s="22">
        <f>INT('Données ext.'!I2345)</f>
        <v>0</v>
      </c>
      <c r="B2304">
        <f>'Données ext.'!F2361</f>
        <v>0</v>
      </c>
    </row>
    <row r="2305" spans="1:2" hidden="1" x14ac:dyDescent="0.25">
      <c r="A2305" s="22">
        <f>INT('Données ext.'!I2346)</f>
        <v>0</v>
      </c>
      <c r="B2305">
        <f>'Données ext.'!F2362</f>
        <v>0</v>
      </c>
    </row>
    <row r="2306" spans="1:2" hidden="1" x14ac:dyDescent="0.25">
      <c r="A2306" s="22">
        <f>INT('Données ext.'!I2347)</f>
        <v>0</v>
      </c>
      <c r="B2306">
        <f>'Données ext.'!F2363</f>
        <v>0</v>
      </c>
    </row>
    <row r="2307" spans="1:2" hidden="1" x14ac:dyDescent="0.25">
      <c r="A2307" s="22">
        <f>INT('Données ext.'!I2348)</f>
        <v>0</v>
      </c>
      <c r="B2307">
        <f>'Données ext.'!F2364</f>
        <v>0</v>
      </c>
    </row>
    <row r="2308" spans="1:2" hidden="1" x14ac:dyDescent="0.25">
      <c r="A2308" s="22">
        <f>INT('Données ext.'!I2349)</f>
        <v>0</v>
      </c>
      <c r="B2308">
        <f>'Données ext.'!F2365</f>
        <v>0</v>
      </c>
    </row>
    <row r="2309" spans="1:2" hidden="1" x14ac:dyDescent="0.25">
      <c r="A2309" s="22">
        <f>INT('Données ext.'!I2350)</f>
        <v>0</v>
      </c>
      <c r="B2309">
        <f>'Données ext.'!F2366</f>
        <v>0</v>
      </c>
    </row>
    <row r="2310" spans="1:2" hidden="1" x14ac:dyDescent="0.25">
      <c r="A2310" s="22">
        <f>INT('Données ext.'!I2351)</f>
        <v>0</v>
      </c>
      <c r="B2310">
        <f>'Données ext.'!F2367</f>
        <v>0</v>
      </c>
    </row>
    <row r="2311" spans="1:2" hidden="1" x14ac:dyDescent="0.25">
      <c r="A2311" s="22">
        <f>INT('Données ext.'!I2352)</f>
        <v>0</v>
      </c>
      <c r="B2311">
        <f>'Données ext.'!F2368</f>
        <v>0</v>
      </c>
    </row>
    <row r="2312" spans="1:2" hidden="1" x14ac:dyDescent="0.25">
      <c r="A2312" s="22">
        <f>INT('Données ext.'!I2353)</f>
        <v>0</v>
      </c>
      <c r="B2312">
        <f>'Données ext.'!F2369</f>
        <v>0</v>
      </c>
    </row>
    <row r="2313" spans="1:2" hidden="1" x14ac:dyDescent="0.25">
      <c r="A2313" s="22">
        <f>INT('Données ext.'!I2354)</f>
        <v>0</v>
      </c>
      <c r="B2313">
        <f>'Données ext.'!F2370</f>
        <v>0</v>
      </c>
    </row>
    <row r="2314" spans="1:2" hidden="1" x14ac:dyDescent="0.25">
      <c r="A2314" s="22">
        <f>INT('Données ext.'!I2355)</f>
        <v>0</v>
      </c>
      <c r="B2314">
        <f>'Données ext.'!F2371</f>
        <v>0</v>
      </c>
    </row>
    <row r="2315" spans="1:2" hidden="1" x14ac:dyDescent="0.25">
      <c r="A2315" s="22">
        <f>INT('Données ext.'!I2356)</f>
        <v>0</v>
      </c>
      <c r="B2315">
        <f>'Données ext.'!F2372</f>
        <v>0</v>
      </c>
    </row>
    <row r="2316" spans="1:2" hidden="1" x14ac:dyDescent="0.25">
      <c r="A2316" s="22">
        <f>INT('Données ext.'!I2357)</f>
        <v>0</v>
      </c>
      <c r="B2316">
        <f>'Données ext.'!F2373</f>
        <v>0</v>
      </c>
    </row>
    <row r="2317" spans="1:2" hidden="1" x14ac:dyDescent="0.25">
      <c r="A2317" s="22">
        <f>INT('Données ext.'!I2358)</f>
        <v>0</v>
      </c>
      <c r="B2317">
        <f>'Données ext.'!F2374</f>
        <v>0</v>
      </c>
    </row>
    <row r="2318" spans="1:2" hidden="1" x14ac:dyDescent="0.25">
      <c r="A2318" s="22">
        <f>INT('Données ext.'!I2359)</f>
        <v>0</v>
      </c>
      <c r="B2318">
        <f>'Données ext.'!F2375</f>
        <v>0</v>
      </c>
    </row>
    <row r="2319" spans="1:2" hidden="1" x14ac:dyDescent="0.25">
      <c r="A2319" s="22">
        <f>INT('Données ext.'!I2360)</f>
        <v>0</v>
      </c>
      <c r="B2319">
        <f>'Données ext.'!F2376</f>
        <v>0</v>
      </c>
    </row>
    <row r="2320" spans="1:2" hidden="1" x14ac:dyDescent="0.25">
      <c r="A2320" s="22">
        <f>INT('Données ext.'!I2361)</f>
        <v>0</v>
      </c>
      <c r="B2320">
        <f>'Données ext.'!F2377</f>
        <v>0</v>
      </c>
    </row>
    <row r="2321" spans="1:2" hidden="1" x14ac:dyDescent="0.25">
      <c r="A2321" s="22">
        <f>INT('Données ext.'!I2362)</f>
        <v>0</v>
      </c>
      <c r="B2321">
        <f>'Données ext.'!F2378</f>
        <v>0</v>
      </c>
    </row>
    <row r="2322" spans="1:2" hidden="1" x14ac:dyDescent="0.25">
      <c r="A2322" s="22">
        <f>INT('Données ext.'!I2363)</f>
        <v>0</v>
      </c>
      <c r="B2322">
        <f>'Données ext.'!F2379</f>
        <v>0</v>
      </c>
    </row>
    <row r="2323" spans="1:2" hidden="1" x14ac:dyDescent="0.25">
      <c r="A2323" s="22">
        <f>INT('Données ext.'!I2364)</f>
        <v>0</v>
      </c>
      <c r="B2323">
        <f>'Données ext.'!F2380</f>
        <v>0</v>
      </c>
    </row>
    <row r="2324" spans="1:2" hidden="1" x14ac:dyDescent="0.25">
      <c r="A2324" s="22">
        <f>INT('Données ext.'!I2365)</f>
        <v>0</v>
      </c>
      <c r="B2324">
        <f>'Données ext.'!F2381</f>
        <v>0</v>
      </c>
    </row>
    <row r="2325" spans="1:2" hidden="1" x14ac:dyDescent="0.25">
      <c r="A2325" s="22">
        <f>INT('Données ext.'!I2366)</f>
        <v>0</v>
      </c>
      <c r="B2325">
        <f>'Données ext.'!F2382</f>
        <v>0</v>
      </c>
    </row>
    <row r="2326" spans="1:2" hidden="1" x14ac:dyDescent="0.25">
      <c r="A2326" s="22">
        <f>INT('Données ext.'!I2367)</f>
        <v>0</v>
      </c>
      <c r="B2326">
        <f>'Données ext.'!F2383</f>
        <v>0</v>
      </c>
    </row>
    <row r="2327" spans="1:2" hidden="1" x14ac:dyDescent="0.25">
      <c r="A2327" s="22">
        <f>INT('Données ext.'!I2368)</f>
        <v>0</v>
      </c>
      <c r="B2327">
        <f>'Données ext.'!F2384</f>
        <v>0</v>
      </c>
    </row>
    <row r="2328" spans="1:2" hidden="1" x14ac:dyDescent="0.25">
      <c r="A2328" s="22">
        <f>INT('Données ext.'!I2369)</f>
        <v>0</v>
      </c>
      <c r="B2328">
        <f>'Données ext.'!F2385</f>
        <v>0</v>
      </c>
    </row>
    <row r="2329" spans="1:2" hidden="1" x14ac:dyDescent="0.25">
      <c r="A2329" s="22">
        <f>INT('Données ext.'!I2370)</f>
        <v>0</v>
      </c>
      <c r="B2329">
        <f>'Données ext.'!F2386</f>
        <v>0</v>
      </c>
    </row>
    <row r="2330" spans="1:2" hidden="1" x14ac:dyDescent="0.25">
      <c r="A2330" s="22">
        <f>INT('Données ext.'!I2371)</f>
        <v>0</v>
      </c>
      <c r="B2330">
        <f>'Données ext.'!F2387</f>
        <v>0</v>
      </c>
    </row>
    <row r="2331" spans="1:2" hidden="1" x14ac:dyDescent="0.25">
      <c r="A2331" s="22">
        <f>INT('Données ext.'!I2372)</f>
        <v>0</v>
      </c>
      <c r="B2331">
        <f>'Données ext.'!F2388</f>
        <v>0</v>
      </c>
    </row>
    <row r="2332" spans="1:2" hidden="1" x14ac:dyDescent="0.25">
      <c r="A2332" s="22">
        <f>INT('Données ext.'!I2373)</f>
        <v>0</v>
      </c>
      <c r="B2332">
        <f>'Données ext.'!F2389</f>
        <v>0</v>
      </c>
    </row>
    <row r="2333" spans="1:2" hidden="1" x14ac:dyDescent="0.25">
      <c r="A2333" s="22">
        <f>INT('Données ext.'!I2374)</f>
        <v>0</v>
      </c>
      <c r="B2333">
        <f>'Données ext.'!F2390</f>
        <v>0</v>
      </c>
    </row>
    <row r="2334" spans="1:2" hidden="1" x14ac:dyDescent="0.25">
      <c r="A2334" s="22">
        <f>INT('Données ext.'!I2375)</f>
        <v>0</v>
      </c>
      <c r="B2334">
        <f>'Données ext.'!F2391</f>
        <v>0</v>
      </c>
    </row>
    <row r="2335" spans="1:2" hidden="1" x14ac:dyDescent="0.25">
      <c r="A2335" s="22">
        <f>INT('Données ext.'!I2376)</f>
        <v>0</v>
      </c>
      <c r="B2335">
        <f>'Données ext.'!F2392</f>
        <v>0</v>
      </c>
    </row>
    <row r="2336" spans="1:2" hidden="1" x14ac:dyDescent="0.25">
      <c r="A2336" s="22">
        <f>INT('Données ext.'!I2377)</f>
        <v>0</v>
      </c>
      <c r="B2336">
        <f>'Données ext.'!F2393</f>
        <v>0</v>
      </c>
    </row>
    <row r="2337" spans="1:2" hidden="1" x14ac:dyDescent="0.25">
      <c r="A2337" s="22">
        <f>INT('Données ext.'!I2378)</f>
        <v>0</v>
      </c>
      <c r="B2337">
        <f>'Données ext.'!F2394</f>
        <v>0</v>
      </c>
    </row>
    <row r="2338" spans="1:2" hidden="1" x14ac:dyDescent="0.25">
      <c r="A2338" s="22">
        <f>INT('Données ext.'!I2379)</f>
        <v>0</v>
      </c>
      <c r="B2338">
        <f>'Données ext.'!F2395</f>
        <v>0</v>
      </c>
    </row>
    <row r="2339" spans="1:2" hidden="1" x14ac:dyDescent="0.25">
      <c r="A2339" s="22">
        <f>INT('Données ext.'!I2380)</f>
        <v>0</v>
      </c>
      <c r="B2339">
        <f>'Données ext.'!F2396</f>
        <v>0</v>
      </c>
    </row>
    <row r="2340" spans="1:2" hidden="1" x14ac:dyDescent="0.25">
      <c r="A2340" s="22">
        <f>INT('Données ext.'!I2381)</f>
        <v>0</v>
      </c>
      <c r="B2340">
        <f>'Données ext.'!F2397</f>
        <v>0</v>
      </c>
    </row>
    <row r="2341" spans="1:2" hidden="1" x14ac:dyDescent="0.25">
      <c r="A2341" s="22">
        <f>INT('Données ext.'!I2382)</f>
        <v>0</v>
      </c>
      <c r="B2341">
        <f>'Données ext.'!F2398</f>
        <v>0</v>
      </c>
    </row>
    <row r="2342" spans="1:2" hidden="1" x14ac:dyDescent="0.25">
      <c r="A2342" s="22">
        <f>INT('Données ext.'!I2383)</f>
        <v>0</v>
      </c>
      <c r="B2342">
        <f>'Données ext.'!F2399</f>
        <v>0</v>
      </c>
    </row>
    <row r="2343" spans="1:2" hidden="1" x14ac:dyDescent="0.25">
      <c r="A2343" s="22">
        <f>INT('Données ext.'!I2384)</f>
        <v>0</v>
      </c>
      <c r="B2343">
        <f>'Données ext.'!F2400</f>
        <v>0</v>
      </c>
    </row>
    <row r="2344" spans="1:2" hidden="1" x14ac:dyDescent="0.25">
      <c r="A2344" s="22">
        <f>INT('Données ext.'!I2385)</f>
        <v>0</v>
      </c>
      <c r="B2344">
        <f>'Données ext.'!F2401</f>
        <v>0</v>
      </c>
    </row>
    <row r="2345" spans="1:2" hidden="1" x14ac:dyDescent="0.25">
      <c r="A2345" s="22">
        <f>INT('Données ext.'!I2386)</f>
        <v>0</v>
      </c>
      <c r="B2345">
        <f>'Données ext.'!F2402</f>
        <v>0</v>
      </c>
    </row>
    <row r="2346" spans="1:2" hidden="1" x14ac:dyDescent="0.25">
      <c r="A2346" s="22">
        <f>INT('Données ext.'!I2387)</f>
        <v>0</v>
      </c>
      <c r="B2346">
        <f>'Données ext.'!F2403</f>
        <v>0</v>
      </c>
    </row>
    <row r="2347" spans="1:2" hidden="1" x14ac:dyDescent="0.25">
      <c r="A2347" s="22">
        <f>INT('Données ext.'!I2388)</f>
        <v>0</v>
      </c>
      <c r="B2347">
        <f>'Données ext.'!F2404</f>
        <v>0</v>
      </c>
    </row>
    <row r="2348" spans="1:2" hidden="1" x14ac:dyDescent="0.25">
      <c r="A2348" s="22">
        <f>INT('Données ext.'!I2389)</f>
        <v>0</v>
      </c>
      <c r="B2348">
        <f>'Données ext.'!F2405</f>
        <v>0</v>
      </c>
    </row>
    <row r="2349" spans="1:2" hidden="1" x14ac:dyDescent="0.25">
      <c r="A2349" s="22">
        <f>INT('Données ext.'!I2390)</f>
        <v>0</v>
      </c>
      <c r="B2349">
        <f>'Données ext.'!F2406</f>
        <v>0</v>
      </c>
    </row>
    <row r="2350" spans="1:2" hidden="1" x14ac:dyDescent="0.25">
      <c r="A2350" s="22">
        <f>INT('Données ext.'!I2391)</f>
        <v>0</v>
      </c>
      <c r="B2350">
        <f>'Données ext.'!F2407</f>
        <v>0</v>
      </c>
    </row>
    <row r="2351" spans="1:2" hidden="1" x14ac:dyDescent="0.25">
      <c r="A2351" s="22">
        <f>INT('Données ext.'!I2392)</f>
        <v>0</v>
      </c>
      <c r="B2351">
        <f>'Données ext.'!F2408</f>
        <v>0</v>
      </c>
    </row>
    <row r="2352" spans="1:2" hidden="1" x14ac:dyDescent="0.25">
      <c r="A2352" s="22">
        <f>INT('Données ext.'!I2393)</f>
        <v>0</v>
      </c>
      <c r="B2352">
        <f>'Données ext.'!F2409</f>
        <v>0</v>
      </c>
    </row>
    <row r="2353" spans="1:2" hidden="1" x14ac:dyDescent="0.25">
      <c r="A2353" s="22">
        <f>INT('Données ext.'!I2394)</f>
        <v>0</v>
      </c>
      <c r="B2353">
        <f>'Données ext.'!F2410</f>
        <v>0</v>
      </c>
    </row>
    <row r="2354" spans="1:2" hidden="1" x14ac:dyDescent="0.25">
      <c r="A2354" s="22">
        <f>INT('Données ext.'!I2395)</f>
        <v>0</v>
      </c>
      <c r="B2354">
        <f>'Données ext.'!F2411</f>
        <v>0</v>
      </c>
    </row>
    <row r="2355" spans="1:2" hidden="1" x14ac:dyDescent="0.25">
      <c r="A2355" s="22">
        <f>INT('Données ext.'!I2396)</f>
        <v>0</v>
      </c>
      <c r="B2355">
        <f>'Données ext.'!F2412</f>
        <v>0</v>
      </c>
    </row>
    <row r="2356" spans="1:2" hidden="1" x14ac:dyDescent="0.25">
      <c r="A2356" s="22">
        <f>INT('Données ext.'!I2397)</f>
        <v>0</v>
      </c>
      <c r="B2356">
        <f>'Données ext.'!F2413</f>
        <v>0</v>
      </c>
    </row>
    <row r="2357" spans="1:2" hidden="1" x14ac:dyDescent="0.25">
      <c r="A2357" s="22">
        <f>INT('Données ext.'!I2398)</f>
        <v>0</v>
      </c>
      <c r="B2357">
        <f>'Données ext.'!F2414</f>
        <v>0</v>
      </c>
    </row>
    <row r="2358" spans="1:2" hidden="1" x14ac:dyDescent="0.25">
      <c r="A2358" s="22">
        <f>INT('Données ext.'!I2399)</f>
        <v>0</v>
      </c>
      <c r="B2358">
        <f>'Données ext.'!F2415</f>
        <v>0</v>
      </c>
    </row>
    <row r="2359" spans="1:2" hidden="1" x14ac:dyDescent="0.25">
      <c r="A2359" s="22">
        <f>INT('Données ext.'!I2400)</f>
        <v>0</v>
      </c>
      <c r="B2359">
        <f>'Données ext.'!F2416</f>
        <v>0</v>
      </c>
    </row>
    <row r="2360" spans="1:2" hidden="1" x14ac:dyDescent="0.25">
      <c r="A2360" s="22">
        <f>INT('Données ext.'!I2401)</f>
        <v>0</v>
      </c>
      <c r="B2360">
        <f>'Données ext.'!F2417</f>
        <v>0</v>
      </c>
    </row>
    <row r="2361" spans="1:2" hidden="1" x14ac:dyDescent="0.25">
      <c r="A2361" s="22">
        <f>INT('Données ext.'!I2402)</f>
        <v>0</v>
      </c>
      <c r="B2361">
        <f>'Données ext.'!F2418</f>
        <v>0</v>
      </c>
    </row>
    <row r="2362" spans="1:2" hidden="1" x14ac:dyDescent="0.25">
      <c r="A2362" s="22">
        <f>INT('Données ext.'!I2403)</f>
        <v>0</v>
      </c>
      <c r="B2362">
        <f>'Données ext.'!F2419</f>
        <v>0</v>
      </c>
    </row>
    <row r="2363" spans="1:2" hidden="1" x14ac:dyDescent="0.25">
      <c r="A2363" s="22">
        <f>INT('Données ext.'!I2404)</f>
        <v>0</v>
      </c>
      <c r="B2363">
        <f>'Données ext.'!F2420</f>
        <v>0</v>
      </c>
    </row>
    <row r="2364" spans="1:2" hidden="1" x14ac:dyDescent="0.25">
      <c r="A2364" s="22">
        <f>INT('Données ext.'!I2405)</f>
        <v>0</v>
      </c>
      <c r="B2364">
        <f>'Données ext.'!F2421</f>
        <v>0</v>
      </c>
    </row>
    <row r="2365" spans="1:2" hidden="1" x14ac:dyDescent="0.25">
      <c r="A2365" s="22">
        <f>INT('Données ext.'!I2406)</f>
        <v>0</v>
      </c>
      <c r="B2365">
        <f>'Données ext.'!F2422</f>
        <v>0</v>
      </c>
    </row>
    <row r="2366" spans="1:2" hidden="1" x14ac:dyDescent="0.25">
      <c r="A2366" s="22">
        <f>INT('Données ext.'!I2407)</f>
        <v>0</v>
      </c>
      <c r="B2366">
        <f>'Données ext.'!F2423</f>
        <v>0</v>
      </c>
    </row>
    <row r="2367" spans="1:2" hidden="1" x14ac:dyDescent="0.25">
      <c r="A2367" s="22">
        <f>INT('Données ext.'!I2408)</f>
        <v>0</v>
      </c>
      <c r="B2367">
        <f>'Données ext.'!F2424</f>
        <v>0</v>
      </c>
    </row>
    <row r="2368" spans="1:2" hidden="1" x14ac:dyDescent="0.25">
      <c r="A2368" s="22">
        <f>INT('Données ext.'!I2409)</f>
        <v>0</v>
      </c>
      <c r="B2368">
        <f>'Données ext.'!F2425</f>
        <v>0</v>
      </c>
    </row>
    <row r="2369" spans="1:2" hidden="1" x14ac:dyDescent="0.25">
      <c r="A2369" s="22">
        <f>INT('Données ext.'!I2410)</f>
        <v>0</v>
      </c>
      <c r="B2369">
        <f>'Données ext.'!F2426</f>
        <v>0</v>
      </c>
    </row>
    <row r="2370" spans="1:2" hidden="1" x14ac:dyDescent="0.25">
      <c r="A2370" s="22">
        <f>INT('Données ext.'!I2411)</f>
        <v>0</v>
      </c>
      <c r="B2370">
        <f>'Données ext.'!F2427</f>
        <v>0</v>
      </c>
    </row>
    <row r="2371" spans="1:2" hidden="1" x14ac:dyDescent="0.25">
      <c r="A2371" s="22">
        <f>INT('Données ext.'!I2412)</f>
        <v>0</v>
      </c>
      <c r="B2371">
        <f>'Données ext.'!F2428</f>
        <v>0</v>
      </c>
    </row>
    <row r="2372" spans="1:2" hidden="1" x14ac:dyDescent="0.25">
      <c r="A2372" s="22">
        <f>INT('Données ext.'!I2413)</f>
        <v>0</v>
      </c>
      <c r="B2372">
        <f>'Données ext.'!F2429</f>
        <v>0</v>
      </c>
    </row>
    <row r="2373" spans="1:2" hidden="1" x14ac:dyDescent="0.25">
      <c r="A2373" s="22">
        <f>INT('Données ext.'!I2414)</f>
        <v>0</v>
      </c>
      <c r="B2373">
        <f>'Données ext.'!F2430</f>
        <v>0</v>
      </c>
    </row>
    <row r="2374" spans="1:2" hidden="1" x14ac:dyDescent="0.25">
      <c r="A2374" s="22">
        <f>INT('Données ext.'!I2415)</f>
        <v>0</v>
      </c>
      <c r="B2374">
        <f>'Données ext.'!F2431</f>
        <v>0</v>
      </c>
    </row>
    <row r="2375" spans="1:2" hidden="1" x14ac:dyDescent="0.25">
      <c r="A2375" s="22">
        <f>INT('Données ext.'!I2416)</f>
        <v>0</v>
      </c>
      <c r="B2375">
        <f>'Données ext.'!F2432</f>
        <v>0</v>
      </c>
    </row>
    <row r="2376" spans="1:2" hidden="1" x14ac:dyDescent="0.25">
      <c r="A2376" s="22">
        <f>INT('Données ext.'!I2417)</f>
        <v>0</v>
      </c>
      <c r="B2376">
        <f>'Données ext.'!F2433</f>
        <v>0</v>
      </c>
    </row>
    <row r="2377" spans="1:2" hidden="1" x14ac:dyDescent="0.25">
      <c r="A2377" s="22">
        <f>INT('Données ext.'!I2418)</f>
        <v>0</v>
      </c>
      <c r="B2377">
        <f>'Données ext.'!F2434</f>
        <v>0</v>
      </c>
    </row>
    <row r="2378" spans="1:2" hidden="1" x14ac:dyDescent="0.25">
      <c r="A2378" s="22">
        <f>INT('Données ext.'!I2419)</f>
        <v>0</v>
      </c>
      <c r="B2378">
        <f>'Données ext.'!F2435</f>
        <v>0</v>
      </c>
    </row>
    <row r="2379" spans="1:2" hidden="1" x14ac:dyDescent="0.25">
      <c r="A2379" s="22">
        <f>INT('Données ext.'!I2420)</f>
        <v>0</v>
      </c>
      <c r="B2379">
        <f>'Données ext.'!F2436</f>
        <v>0</v>
      </c>
    </row>
    <row r="2380" spans="1:2" hidden="1" x14ac:dyDescent="0.25">
      <c r="A2380" s="22">
        <f>INT('Données ext.'!I2421)</f>
        <v>0</v>
      </c>
      <c r="B2380">
        <f>'Données ext.'!F2437</f>
        <v>0</v>
      </c>
    </row>
    <row r="2381" spans="1:2" hidden="1" x14ac:dyDescent="0.25">
      <c r="A2381" s="22">
        <f>INT('Données ext.'!I2422)</f>
        <v>0</v>
      </c>
      <c r="B2381">
        <f>'Données ext.'!F2438</f>
        <v>0</v>
      </c>
    </row>
    <row r="2382" spans="1:2" hidden="1" x14ac:dyDescent="0.25">
      <c r="A2382" s="22">
        <f>INT('Données ext.'!I2423)</f>
        <v>0</v>
      </c>
      <c r="B2382">
        <f>'Données ext.'!F2439</f>
        <v>0</v>
      </c>
    </row>
    <row r="2383" spans="1:2" hidden="1" x14ac:dyDescent="0.25">
      <c r="A2383" s="22">
        <f>INT('Données ext.'!I2424)</f>
        <v>0</v>
      </c>
      <c r="B2383">
        <f>'Données ext.'!F2440</f>
        <v>0</v>
      </c>
    </row>
    <row r="2384" spans="1:2" hidden="1" x14ac:dyDescent="0.25">
      <c r="A2384" s="22">
        <f>INT('Données ext.'!I2425)</f>
        <v>0</v>
      </c>
      <c r="B2384">
        <f>'Données ext.'!F2441</f>
        <v>0</v>
      </c>
    </row>
    <row r="2385" spans="1:2" hidden="1" x14ac:dyDescent="0.25">
      <c r="A2385" s="22">
        <f>INT('Données ext.'!I2426)</f>
        <v>0</v>
      </c>
      <c r="B2385">
        <f>'Données ext.'!F2442</f>
        <v>0</v>
      </c>
    </row>
    <row r="2386" spans="1:2" hidden="1" x14ac:dyDescent="0.25">
      <c r="A2386" s="22">
        <f>INT('Données ext.'!I2427)</f>
        <v>0</v>
      </c>
      <c r="B2386">
        <f>'Données ext.'!F2443</f>
        <v>0</v>
      </c>
    </row>
    <row r="2387" spans="1:2" hidden="1" x14ac:dyDescent="0.25">
      <c r="A2387" s="22">
        <f>INT('Données ext.'!I2428)</f>
        <v>0</v>
      </c>
      <c r="B2387">
        <f>'Données ext.'!F2444</f>
        <v>0</v>
      </c>
    </row>
    <row r="2388" spans="1:2" hidden="1" x14ac:dyDescent="0.25">
      <c r="A2388" s="22">
        <f>INT('Données ext.'!I2429)</f>
        <v>0</v>
      </c>
      <c r="B2388">
        <f>'Données ext.'!F2445</f>
        <v>0</v>
      </c>
    </row>
    <row r="2389" spans="1:2" hidden="1" x14ac:dyDescent="0.25">
      <c r="A2389" s="22">
        <f>INT('Données ext.'!I2430)</f>
        <v>0</v>
      </c>
      <c r="B2389">
        <f>'Données ext.'!F2446</f>
        <v>0</v>
      </c>
    </row>
    <row r="2390" spans="1:2" hidden="1" x14ac:dyDescent="0.25">
      <c r="A2390" s="22">
        <f>INT('Données ext.'!I2431)</f>
        <v>0</v>
      </c>
      <c r="B2390">
        <f>'Données ext.'!F2447</f>
        <v>0</v>
      </c>
    </row>
    <row r="2391" spans="1:2" hidden="1" x14ac:dyDescent="0.25">
      <c r="A2391" s="22">
        <f>INT('Données ext.'!I2432)</f>
        <v>0</v>
      </c>
      <c r="B2391">
        <f>'Données ext.'!F2448</f>
        <v>0</v>
      </c>
    </row>
    <row r="2392" spans="1:2" hidden="1" x14ac:dyDescent="0.25">
      <c r="A2392" s="22">
        <f>INT('Données ext.'!I2433)</f>
        <v>0</v>
      </c>
      <c r="B2392">
        <f>'Données ext.'!F2449</f>
        <v>0</v>
      </c>
    </row>
    <row r="2393" spans="1:2" hidden="1" x14ac:dyDescent="0.25">
      <c r="A2393" s="22">
        <f>INT('Données ext.'!I2434)</f>
        <v>0</v>
      </c>
      <c r="B2393">
        <f>'Données ext.'!F2450</f>
        <v>0</v>
      </c>
    </row>
    <row r="2394" spans="1:2" hidden="1" x14ac:dyDescent="0.25">
      <c r="A2394" s="22">
        <f>INT('Données ext.'!I2435)</f>
        <v>0</v>
      </c>
      <c r="B2394">
        <f>'Données ext.'!F2451</f>
        <v>0</v>
      </c>
    </row>
    <row r="2395" spans="1:2" hidden="1" x14ac:dyDescent="0.25">
      <c r="A2395" s="22">
        <f>INT('Données ext.'!I2436)</f>
        <v>0</v>
      </c>
      <c r="B2395">
        <f>'Données ext.'!F2452</f>
        <v>0</v>
      </c>
    </row>
    <row r="2396" spans="1:2" hidden="1" x14ac:dyDescent="0.25">
      <c r="A2396" s="22">
        <f>INT('Données ext.'!I2437)</f>
        <v>0</v>
      </c>
      <c r="B2396">
        <f>'Données ext.'!F2453</f>
        <v>0</v>
      </c>
    </row>
    <row r="2397" spans="1:2" hidden="1" x14ac:dyDescent="0.25">
      <c r="A2397" s="22">
        <f>INT('Données ext.'!I2438)</f>
        <v>0</v>
      </c>
      <c r="B2397">
        <f>'Données ext.'!F2454</f>
        <v>0</v>
      </c>
    </row>
    <row r="2398" spans="1:2" hidden="1" x14ac:dyDescent="0.25">
      <c r="A2398" s="22">
        <f>INT('Données ext.'!I2439)</f>
        <v>0</v>
      </c>
      <c r="B2398">
        <f>'Données ext.'!F2455</f>
        <v>0</v>
      </c>
    </row>
    <row r="2399" spans="1:2" hidden="1" x14ac:dyDescent="0.25">
      <c r="A2399" s="22">
        <f>INT('Données ext.'!I2440)</f>
        <v>0</v>
      </c>
      <c r="B2399">
        <f>'Données ext.'!F2456</f>
        <v>0</v>
      </c>
    </row>
    <row r="2400" spans="1:2" hidden="1" x14ac:dyDescent="0.25">
      <c r="A2400" s="22">
        <f>INT('Données ext.'!I2441)</f>
        <v>0</v>
      </c>
      <c r="B2400">
        <f>'Données ext.'!F2457</f>
        <v>0</v>
      </c>
    </row>
    <row r="2401" spans="1:2" hidden="1" x14ac:dyDescent="0.25">
      <c r="A2401" s="22">
        <f>INT('Données ext.'!I2442)</f>
        <v>0</v>
      </c>
      <c r="B2401">
        <f>'Données ext.'!F2458</f>
        <v>0</v>
      </c>
    </row>
    <row r="2402" spans="1:2" hidden="1" x14ac:dyDescent="0.25">
      <c r="A2402" s="22">
        <f>INT('Données ext.'!I2443)</f>
        <v>0</v>
      </c>
      <c r="B2402">
        <f>'Données ext.'!F2459</f>
        <v>0</v>
      </c>
    </row>
    <row r="2403" spans="1:2" hidden="1" x14ac:dyDescent="0.25">
      <c r="A2403" s="22">
        <f>INT('Données ext.'!I2444)</f>
        <v>0</v>
      </c>
      <c r="B2403">
        <f>'Données ext.'!F2460</f>
        <v>0</v>
      </c>
    </row>
    <row r="2404" spans="1:2" hidden="1" x14ac:dyDescent="0.25">
      <c r="A2404" s="22">
        <f>INT('Données ext.'!I2445)</f>
        <v>0</v>
      </c>
      <c r="B2404">
        <f>'Données ext.'!F2461</f>
        <v>0</v>
      </c>
    </row>
    <row r="2405" spans="1:2" hidden="1" x14ac:dyDescent="0.25">
      <c r="A2405" s="22">
        <f>INT('Données ext.'!I2446)</f>
        <v>0</v>
      </c>
      <c r="B2405">
        <f>'Données ext.'!F2462</f>
        <v>0</v>
      </c>
    </row>
    <row r="2406" spans="1:2" hidden="1" x14ac:dyDescent="0.25">
      <c r="A2406" s="22">
        <f>INT('Données ext.'!I2447)</f>
        <v>0</v>
      </c>
      <c r="B2406">
        <f>'Données ext.'!F2463</f>
        <v>0</v>
      </c>
    </row>
    <row r="2407" spans="1:2" hidden="1" x14ac:dyDescent="0.25">
      <c r="A2407" s="22">
        <f>INT('Données ext.'!I2448)</f>
        <v>0</v>
      </c>
      <c r="B2407">
        <f>'Données ext.'!F2464</f>
        <v>0</v>
      </c>
    </row>
    <row r="2408" spans="1:2" hidden="1" x14ac:dyDescent="0.25">
      <c r="A2408" s="22">
        <f>INT('Données ext.'!I2449)</f>
        <v>0</v>
      </c>
      <c r="B2408">
        <f>'Données ext.'!F2465</f>
        <v>0</v>
      </c>
    </row>
    <row r="2409" spans="1:2" hidden="1" x14ac:dyDescent="0.25">
      <c r="A2409" s="22">
        <f>INT('Données ext.'!I2450)</f>
        <v>0</v>
      </c>
      <c r="B2409">
        <f>'Données ext.'!F2466</f>
        <v>0</v>
      </c>
    </row>
    <row r="2410" spans="1:2" hidden="1" x14ac:dyDescent="0.25">
      <c r="A2410" s="22">
        <f>INT('Données ext.'!I2451)</f>
        <v>0</v>
      </c>
      <c r="B2410">
        <f>'Données ext.'!F2467</f>
        <v>0</v>
      </c>
    </row>
    <row r="2411" spans="1:2" hidden="1" x14ac:dyDescent="0.25">
      <c r="A2411" s="22">
        <f>INT('Données ext.'!I2452)</f>
        <v>0</v>
      </c>
      <c r="B2411">
        <f>'Données ext.'!F2468</f>
        <v>0</v>
      </c>
    </row>
    <row r="2412" spans="1:2" hidden="1" x14ac:dyDescent="0.25">
      <c r="A2412" s="22">
        <f>INT('Données ext.'!I2453)</f>
        <v>0</v>
      </c>
      <c r="B2412">
        <f>'Données ext.'!F2469</f>
        <v>0</v>
      </c>
    </row>
    <row r="2413" spans="1:2" hidden="1" x14ac:dyDescent="0.25">
      <c r="A2413" s="22">
        <f>INT('Données ext.'!I2454)</f>
        <v>0</v>
      </c>
      <c r="B2413">
        <f>'Données ext.'!F2470</f>
        <v>0</v>
      </c>
    </row>
    <row r="2414" spans="1:2" hidden="1" x14ac:dyDescent="0.25">
      <c r="A2414" s="22">
        <f>INT('Données ext.'!I2455)</f>
        <v>0</v>
      </c>
      <c r="B2414">
        <f>'Données ext.'!F2471</f>
        <v>0</v>
      </c>
    </row>
    <row r="2415" spans="1:2" hidden="1" x14ac:dyDescent="0.25">
      <c r="A2415" s="22">
        <f>INT('Données ext.'!I2456)</f>
        <v>0</v>
      </c>
      <c r="B2415">
        <f>'Données ext.'!F2472</f>
        <v>0</v>
      </c>
    </row>
    <row r="2416" spans="1:2" hidden="1" x14ac:dyDescent="0.25">
      <c r="A2416" s="22">
        <f>INT('Données ext.'!I2457)</f>
        <v>0</v>
      </c>
      <c r="B2416">
        <f>'Données ext.'!F2473</f>
        <v>0</v>
      </c>
    </row>
    <row r="2417" spans="1:2" hidden="1" x14ac:dyDescent="0.25">
      <c r="A2417" s="22">
        <f>INT('Données ext.'!I2458)</f>
        <v>0</v>
      </c>
      <c r="B2417">
        <f>'Données ext.'!F2474</f>
        <v>0</v>
      </c>
    </row>
    <row r="2418" spans="1:2" hidden="1" x14ac:dyDescent="0.25">
      <c r="A2418" s="22">
        <f>INT('Données ext.'!I2459)</f>
        <v>0</v>
      </c>
      <c r="B2418">
        <f>'Données ext.'!F2475</f>
        <v>0</v>
      </c>
    </row>
    <row r="2419" spans="1:2" hidden="1" x14ac:dyDescent="0.25">
      <c r="A2419" s="22">
        <f>INT('Données ext.'!I2460)</f>
        <v>0</v>
      </c>
      <c r="B2419">
        <f>'Données ext.'!F2476</f>
        <v>0</v>
      </c>
    </row>
    <row r="2420" spans="1:2" hidden="1" x14ac:dyDescent="0.25">
      <c r="A2420" s="22">
        <f>INT('Données ext.'!I2461)</f>
        <v>0</v>
      </c>
      <c r="B2420">
        <f>'Données ext.'!F2477</f>
        <v>0</v>
      </c>
    </row>
    <row r="2421" spans="1:2" hidden="1" x14ac:dyDescent="0.25">
      <c r="A2421" s="22">
        <f>INT('Données ext.'!I2462)</f>
        <v>0</v>
      </c>
      <c r="B2421">
        <f>'Données ext.'!F2478</f>
        <v>0</v>
      </c>
    </row>
    <row r="2422" spans="1:2" hidden="1" x14ac:dyDescent="0.25">
      <c r="A2422" s="22">
        <f>INT('Données ext.'!I2463)</f>
        <v>0</v>
      </c>
      <c r="B2422">
        <f>'Données ext.'!F2479</f>
        <v>0</v>
      </c>
    </row>
    <row r="2423" spans="1:2" hidden="1" x14ac:dyDescent="0.25">
      <c r="A2423" s="22">
        <f>INT('Données ext.'!I2464)</f>
        <v>0</v>
      </c>
      <c r="B2423">
        <f>'Données ext.'!F2480</f>
        <v>0</v>
      </c>
    </row>
    <row r="2424" spans="1:2" hidden="1" x14ac:dyDescent="0.25">
      <c r="A2424" s="22">
        <f>INT('Données ext.'!I2465)</f>
        <v>0</v>
      </c>
      <c r="B2424">
        <f>'Données ext.'!F2481</f>
        <v>0</v>
      </c>
    </row>
    <row r="2425" spans="1:2" hidden="1" x14ac:dyDescent="0.25">
      <c r="A2425" s="22">
        <f>INT('Données ext.'!I2466)</f>
        <v>0</v>
      </c>
      <c r="B2425">
        <f>'Données ext.'!F2482</f>
        <v>0</v>
      </c>
    </row>
    <row r="2426" spans="1:2" hidden="1" x14ac:dyDescent="0.25">
      <c r="A2426" s="22">
        <f>INT('Données ext.'!I2467)</f>
        <v>0</v>
      </c>
      <c r="B2426">
        <f>'Données ext.'!F2483</f>
        <v>0</v>
      </c>
    </row>
    <row r="2427" spans="1:2" hidden="1" x14ac:dyDescent="0.25">
      <c r="A2427" s="22">
        <f>INT('Données ext.'!I2468)</f>
        <v>0</v>
      </c>
      <c r="B2427">
        <f>'Données ext.'!F2484</f>
        <v>0</v>
      </c>
    </row>
    <row r="2428" spans="1:2" hidden="1" x14ac:dyDescent="0.25">
      <c r="A2428" s="22">
        <f>INT('Données ext.'!I2469)</f>
        <v>0</v>
      </c>
      <c r="B2428">
        <f>'Données ext.'!F2485</f>
        <v>0</v>
      </c>
    </row>
    <row r="2429" spans="1:2" hidden="1" x14ac:dyDescent="0.25">
      <c r="A2429" s="22">
        <f>INT('Données ext.'!I2470)</f>
        <v>0</v>
      </c>
      <c r="B2429">
        <f>'Données ext.'!F2486</f>
        <v>0</v>
      </c>
    </row>
    <row r="2430" spans="1:2" hidden="1" x14ac:dyDescent="0.25">
      <c r="A2430" s="22">
        <f>INT('Données ext.'!I2471)</f>
        <v>0</v>
      </c>
      <c r="B2430">
        <f>'Données ext.'!F2487</f>
        <v>0</v>
      </c>
    </row>
    <row r="2431" spans="1:2" hidden="1" x14ac:dyDescent="0.25">
      <c r="A2431" s="22">
        <f>INT('Données ext.'!I2472)</f>
        <v>0</v>
      </c>
      <c r="B2431">
        <f>'Données ext.'!F2488</f>
        <v>0</v>
      </c>
    </row>
    <row r="2432" spans="1:2" hidden="1" x14ac:dyDescent="0.25">
      <c r="A2432" s="22">
        <f>INT('Données ext.'!I2473)</f>
        <v>0</v>
      </c>
      <c r="B2432">
        <f>'Données ext.'!F2489</f>
        <v>0</v>
      </c>
    </row>
    <row r="2433" spans="1:2" hidden="1" x14ac:dyDescent="0.25">
      <c r="A2433" s="22">
        <f>INT('Données ext.'!I2474)</f>
        <v>0</v>
      </c>
      <c r="B2433">
        <f>'Données ext.'!F2490</f>
        <v>0</v>
      </c>
    </row>
    <row r="2434" spans="1:2" hidden="1" x14ac:dyDescent="0.25">
      <c r="A2434" s="22">
        <f>INT('Données ext.'!I2475)</f>
        <v>0</v>
      </c>
      <c r="B2434">
        <f>'Données ext.'!F2491</f>
        <v>0</v>
      </c>
    </row>
    <row r="2435" spans="1:2" hidden="1" x14ac:dyDescent="0.25">
      <c r="A2435" s="22">
        <f>INT('Données ext.'!I2476)</f>
        <v>0</v>
      </c>
      <c r="B2435">
        <f>'Données ext.'!F2492</f>
        <v>0</v>
      </c>
    </row>
    <row r="2436" spans="1:2" hidden="1" x14ac:dyDescent="0.25">
      <c r="A2436" s="22">
        <f>INT('Données ext.'!I2477)</f>
        <v>0</v>
      </c>
      <c r="B2436">
        <f>'Données ext.'!F2493</f>
        <v>0</v>
      </c>
    </row>
    <row r="2437" spans="1:2" hidden="1" x14ac:dyDescent="0.25">
      <c r="A2437" s="22">
        <f>INT('Données ext.'!I2478)</f>
        <v>0</v>
      </c>
      <c r="B2437">
        <f>'Données ext.'!F2494</f>
        <v>0</v>
      </c>
    </row>
    <row r="2438" spans="1:2" hidden="1" x14ac:dyDescent="0.25">
      <c r="A2438" s="22">
        <f>INT('Données ext.'!I2479)</f>
        <v>0</v>
      </c>
      <c r="B2438">
        <f>'Données ext.'!F2495</f>
        <v>0</v>
      </c>
    </row>
    <row r="2439" spans="1:2" hidden="1" x14ac:dyDescent="0.25">
      <c r="A2439" s="22">
        <f>INT('Données ext.'!I2480)</f>
        <v>0</v>
      </c>
      <c r="B2439">
        <f>'Données ext.'!F2496</f>
        <v>0</v>
      </c>
    </row>
    <row r="2440" spans="1:2" hidden="1" x14ac:dyDescent="0.25">
      <c r="A2440" s="22">
        <f>INT('Données ext.'!I2481)</f>
        <v>0</v>
      </c>
      <c r="B2440">
        <f>'Données ext.'!F2497</f>
        <v>0</v>
      </c>
    </row>
    <row r="2441" spans="1:2" hidden="1" x14ac:dyDescent="0.25">
      <c r="A2441" s="22">
        <f>INT('Données ext.'!I2482)</f>
        <v>0</v>
      </c>
      <c r="B2441">
        <f>'Données ext.'!F2498</f>
        <v>0</v>
      </c>
    </row>
    <row r="2442" spans="1:2" hidden="1" x14ac:dyDescent="0.25">
      <c r="A2442" s="22">
        <f>INT('Données ext.'!I2483)</f>
        <v>0</v>
      </c>
      <c r="B2442">
        <f>'Données ext.'!F2499</f>
        <v>0</v>
      </c>
    </row>
    <row r="2443" spans="1:2" hidden="1" x14ac:dyDescent="0.25">
      <c r="A2443" s="22">
        <f>INT('Données ext.'!I2484)</f>
        <v>0</v>
      </c>
      <c r="B2443">
        <f>'Données ext.'!F2500</f>
        <v>0</v>
      </c>
    </row>
    <row r="2444" spans="1:2" hidden="1" x14ac:dyDescent="0.25">
      <c r="A2444" s="22">
        <f>INT('Données ext.'!I2485)</f>
        <v>0</v>
      </c>
      <c r="B2444">
        <f>'Données ext.'!F2501</f>
        <v>0</v>
      </c>
    </row>
    <row r="2445" spans="1:2" hidden="1" x14ac:dyDescent="0.25">
      <c r="A2445" s="22">
        <f>INT('Données ext.'!I2486)</f>
        <v>0</v>
      </c>
      <c r="B2445">
        <f>'Données ext.'!F2502</f>
        <v>0</v>
      </c>
    </row>
    <row r="2446" spans="1:2" hidden="1" x14ac:dyDescent="0.25">
      <c r="A2446" s="22">
        <f>INT('Données ext.'!I2487)</f>
        <v>0</v>
      </c>
      <c r="B2446">
        <f>'Données ext.'!F2503</f>
        <v>0</v>
      </c>
    </row>
    <row r="2447" spans="1:2" hidden="1" x14ac:dyDescent="0.25">
      <c r="A2447" s="22">
        <f>INT('Données ext.'!I2488)</f>
        <v>0</v>
      </c>
      <c r="B2447">
        <f>'Données ext.'!F2504</f>
        <v>0</v>
      </c>
    </row>
    <row r="2448" spans="1:2" hidden="1" x14ac:dyDescent="0.25">
      <c r="A2448" s="22">
        <f>INT('Données ext.'!I2489)</f>
        <v>0</v>
      </c>
      <c r="B2448">
        <f>'Données ext.'!F2505</f>
        <v>0</v>
      </c>
    </row>
    <row r="2449" spans="1:2" hidden="1" x14ac:dyDescent="0.25">
      <c r="A2449" s="22">
        <f>INT('Données ext.'!I2490)</f>
        <v>0</v>
      </c>
      <c r="B2449">
        <f>'Données ext.'!F2506</f>
        <v>0</v>
      </c>
    </row>
    <row r="2450" spans="1:2" hidden="1" x14ac:dyDescent="0.25">
      <c r="A2450" s="22">
        <f>INT('Données ext.'!I2491)</f>
        <v>0</v>
      </c>
      <c r="B2450">
        <f>'Données ext.'!F2507</f>
        <v>0</v>
      </c>
    </row>
    <row r="2451" spans="1:2" hidden="1" x14ac:dyDescent="0.25">
      <c r="A2451" s="22">
        <f>INT('Données ext.'!I2492)</f>
        <v>0</v>
      </c>
      <c r="B2451">
        <f>'Données ext.'!F2508</f>
        <v>0</v>
      </c>
    </row>
    <row r="2452" spans="1:2" hidden="1" x14ac:dyDescent="0.25">
      <c r="A2452" s="22">
        <f>INT('Données ext.'!I2493)</f>
        <v>0</v>
      </c>
      <c r="B2452">
        <f>'Données ext.'!F2509</f>
        <v>0</v>
      </c>
    </row>
    <row r="2453" spans="1:2" hidden="1" x14ac:dyDescent="0.25">
      <c r="A2453" s="22">
        <f>INT('Données ext.'!I2494)</f>
        <v>0</v>
      </c>
      <c r="B2453">
        <f>'Données ext.'!F2510</f>
        <v>0</v>
      </c>
    </row>
    <row r="2454" spans="1:2" hidden="1" x14ac:dyDescent="0.25">
      <c r="A2454" s="22">
        <f>INT('Données ext.'!I2495)</f>
        <v>0</v>
      </c>
      <c r="B2454">
        <f>'Données ext.'!F2511</f>
        <v>0</v>
      </c>
    </row>
    <row r="2455" spans="1:2" hidden="1" x14ac:dyDescent="0.25">
      <c r="A2455" s="22">
        <f>INT('Données ext.'!I2496)</f>
        <v>0</v>
      </c>
      <c r="B2455">
        <f>'Données ext.'!F2512</f>
        <v>0</v>
      </c>
    </row>
    <row r="2456" spans="1:2" hidden="1" x14ac:dyDescent="0.25">
      <c r="A2456" s="22">
        <f>INT('Données ext.'!I2497)</f>
        <v>0</v>
      </c>
      <c r="B2456">
        <f>'Données ext.'!F2513</f>
        <v>0</v>
      </c>
    </row>
    <row r="2457" spans="1:2" hidden="1" x14ac:dyDescent="0.25">
      <c r="A2457" s="22">
        <f>INT('Données ext.'!I2498)</f>
        <v>0</v>
      </c>
      <c r="B2457">
        <f>'Données ext.'!F2514</f>
        <v>0</v>
      </c>
    </row>
    <row r="2458" spans="1:2" hidden="1" x14ac:dyDescent="0.25">
      <c r="A2458" s="22">
        <f>INT('Données ext.'!I2499)</f>
        <v>0</v>
      </c>
      <c r="B2458">
        <f>'Données ext.'!F2515</f>
        <v>0</v>
      </c>
    </row>
    <row r="2459" spans="1:2" hidden="1" x14ac:dyDescent="0.25">
      <c r="A2459" s="22">
        <f>INT('Données ext.'!I2500)</f>
        <v>0</v>
      </c>
      <c r="B2459">
        <f>'Données ext.'!F2516</f>
        <v>0</v>
      </c>
    </row>
    <row r="2460" spans="1:2" hidden="1" x14ac:dyDescent="0.25">
      <c r="A2460" s="22">
        <f>INT('Données ext.'!I2501)</f>
        <v>0</v>
      </c>
      <c r="B2460">
        <f>'Données ext.'!F2517</f>
        <v>0</v>
      </c>
    </row>
    <row r="2461" spans="1:2" hidden="1" x14ac:dyDescent="0.25">
      <c r="A2461" s="22">
        <f>INT('Données ext.'!I2502)</f>
        <v>0</v>
      </c>
      <c r="B2461">
        <f>'Données ext.'!F2518</f>
        <v>0</v>
      </c>
    </row>
    <row r="2462" spans="1:2" hidden="1" x14ac:dyDescent="0.25">
      <c r="A2462" s="22">
        <f>INT('Données ext.'!I2503)</f>
        <v>0</v>
      </c>
      <c r="B2462">
        <f>'Données ext.'!F2519</f>
        <v>0</v>
      </c>
    </row>
    <row r="2463" spans="1:2" hidden="1" x14ac:dyDescent="0.25">
      <c r="A2463" s="22">
        <f>INT('Données ext.'!I2504)</f>
        <v>0</v>
      </c>
      <c r="B2463">
        <f>'Données ext.'!F2520</f>
        <v>0</v>
      </c>
    </row>
    <row r="2464" spans="1:2" hidden="1" x14ac:dyDescent="0.25">
      <c r="A2464" s="22">
        <f>INT('Données ext.'!I2505)</f>
        <v>0</v>
      </c>
      <c r="B2464">
        <f>'Données ext.'!F2521</f>
        <v>0</v>
      </c>
    </row>
    <row r="2465" spans="1:2" hidden="1" x14ac:dyDescent="0.25">
      <c r="A2465" s="22">
        <f>INT('Données ext.'!I2506)</f>
        <v>0</v>
      </c>
      <c r="B2465">
        <f>'Données ext.'!F2522</f>
        <v>0</v>
      </c>
    </row>
    <row r="2466" spans="1:2" hidden="1" x14ac:dyDescent="0.25">
      <c r="A2466" s="22">
        <f>INT('Données ext.'!I2507)</f>
        <v>0</v>
      </c>
      <c r="B2466">
        <f>'Données ext.'!F2523</f>
        <v>0</v>
      </c>
    </row>
    <row r="2467" spans="1:2" hidden="1" x14ac:dyDescent="0.25">
      <c r="A2467" s="22">
        <f>INT('Données ext.'!I2508)</f>
        <v>0</v>
      </c>
      <c r="B2467">
        <f>'Données ext.'!F2524</f>
        <v>0</v>
      </c>
    </row>
    <row r="2468" spans="1:2" hidden="1" x14ac:dyDescent="0.25">
      <c r="A2468" s="22">
        <f>INT('Données ext.'!I2509)</f>
        <v>0</v>
      </c>
      <c r="B2468">
        <f>'Données ext.'!F2525</f>
        <v>0</v>
      </c>
    </row>
    <row r="2469" spans="1:2" hidden="1" x14ac:dyDescent="0.25">
      <c r="A2469" s="22">
        <f>INT('Données ext.'!I2510)</f>
        <v>0</v>
      </c>
      <c r="B2469">
        <f>'Données ext.'!F2526</f>
        <v>0</v>
      </c>
    </row>
    <row r="2470" spans="1:2" hidden="1" x14ac:dyDescent="0.25">
      <c r="A2470" s="22">
        <f>INT('Données ext.'!I2511)</f>
        <v>0</v>
      </c>
      <c r="B2470">
        <f>'Données ext.'!F2527</f>
        <v>0</v>
      </c>
    </row>
    <row r="2471" spans="1:2" hidden="1" x14ac:dyDescent="0.25">
      <c r="A2471" s="22">
        <f>INT('Données ext.'!I2512)</f>
        <v>0</v>
      </c>
      <c r="B2471">
        <f>'Données ext.'!F2528</f>
        <v>0</v>
      </c>
    </row>
    <row r="2472" spans="1:2" hidden="1" x14ac:dyDescent="0.25">
      <c r="A2472" s="22">
        <f>INT('Données ext.'!I2513)</f>
        <v>0</v>
      </c>
      <c r="B2472">
        <f>'Données ext.'!F2529</f>
        <v>0</v>
      </c>
    </row>
    <row r="2473" spans="1:2" hidden="1" x14ac:dyDescent="0.25">
      <c r="A2473" s="22">
        <f>INT('Données ext.'!I2514)</f>
        <v>0</v>
      </c>
      <c r="B2473">
        <f>'Données ext.'!F2530</f>
        <v>0</v>
      </c>
    </row>
    <row r="2474" spans="1:2" hidden="1" x14ac:dyDescent="0.25">
      <c r="A2474" s="22">
        <f>INT('Données ext.'!I2515)</f>
        <v>0</v>
      </c>
      <c r="B2474">
        <f>'Données ext.'!F2531</f>
        <v>0</v>
      </c>
    </row>
    <row r="2475" spans="1:2" hidden="1" x14ac:dyDescent="0.25">
      <c r="A2475" s="22">
        <f>INT('Données ext.'!I2516)</f>
        <v>0</v>
      </c>
      <c r="B2475">
        <f>'Données ext.'!F2532</f>
        <v>0</v>
      </c>
    </row>
    <row r="2476" spans="1:2" hidden="1" x14ac:dyDescent="0.25">
      <c r="A2476" s="22">
        <f>INT('Données ext.'!I2517)</f>
        <v>0</v>
      </c>
      <c r="B2476">
        <f>'Données ext.'!F2533</f>
        <v>0</v>
      </c>
    </row>
    <row r="2477" spans="1:2" hidden="1" x14ac:dyDescent="0.25">
      <c r="A2477" s="22">
        <f>INT('Données ext.'!I2518)</f>
        <v>0</v>
      </c>
      <c r="B2477">
        <f>'Données ext.'!F2534</f>
        <v>0</v>
      </c>
    </row>
    <row r="2478" spans="1:2" hidden="1" x14ac:dyDescent="0.25">
      <c r="A2478" s="22">
        <f>INT('Données ext.'!I2519)</f>
        <v>0</v>
      </c>
      <c r="B2478">
        <f>'Données ext.'!F2535</f>
        <v>0</v>
      </c>
    </row>
    <row r="2479" spans="1:2" hidden="1" x14ac:dyDescent="0.25">
      <c r="A2479" s="22">
        <f>INT('Données ext.'!I2520)</f>
        <v>0</v>
      </c>
      <c r="B2479">
        <f>'Données ext.'!F2536</f>
        <v>0</v>
      </c>
    </row>
    <row r="2480" spans="1:2" hidden="1" x14ac:dyDescent="0.25">
      <c r="A2480" s="22">
        <f>INT('Données ext.'!I2521)</f>
        <v>0</v>
      </c>
      <c r="B2480">
        <f>'Données ext.'!F2537</f>
        <v>0</v>
      </c>
    </row>
    <row r="2481" spans="1:2" hidden="1" x14ac:dyDescent="0.25">
      <c r="A2481" s="22">
        <f>INT('Données ext.'!I2522)</f>
        <v>0</v>
      </c>
      <c r="B2481">
        <f>'Données ext.'!F2538</f>
        <v>0</v>
      </c>
    </row>
    <row r="2482" spans="1:2" hidden="1" x14ac:dyDescent="0.25">
      <c r="A2482" s="22">
        <f>INT('Données ext.'!I2523)</f>
        <v>0</v>
      </c>
      <c r="B2482">
        <f>'Données ext.'!F2539</f>
        <v>0</v>
      </c>
    </row>
    <row r="2483" spans="1:2" hidden="1" x14ac:dyDescent="0.25">
      <c r="A2483" s="22">
        <f>INT('Données ext.'!I2524)</f>
        <v>0</v>
      </c>
      <c r="B2483">
        <f>'Données ext.'!F2540</f>
        <v>0</v>
      </c>
    </row>
    <row r="2484" spans="1:2" hidden="1" x14ac:dyDescent="0.25">
      <c r="A2484" s="22">
        <f>INT('Données ext.'!I2525)</f>
        <v>0</v>
      </c>
      <c r="B2484">
        <f>'Données ext.'!F2541</f>
        <v>0</v>
      </c>
    </row>
    <row r="2485" spans="1:2" hidden="1" x14ac:dyDescent="0.25">
      <c r="A2485" s="22">
        <f>INT('Données ext.'!I2526)</f>
        <v>0</v>
      </c>
      <c r="B2485">
        <f>'Données ext.'!F2542</f>
        <v>0</v>
      </c>
    </row>
    <row r="2486" spans="1:2" hidden="1" x14ac:dyDescent="0.25">
      <c r="A2486" s="22">
        <f>INT('Données ext.'!I2527)</f>
        <v>0</v>
      </c>
      <c r="B2486">
        <f>'Données ext.'!F2543</f>
        <v>0</v>
      </c>
    </row>
    <row r="2487" spans="1:2" hidden="1" x14ac:dyDescent="0.25">
      <c r="A2487" s="22">
        <f>INT('Données ext.'!I2528)</f>
        <v>0</v>
      </c>
      <c r="B2487">
        <f>'Données ext.'!F2544</f>
        <v>0</v>
      </c>
    </row>
    <row r="2488" spans="1:2" hidden="1" x14ac:dyDescent="0.25">
      <c r="A2488" s="22">
        <f>INT('Données ext.'!I2529)</f>
        <v>0</v>
      </c>
      <c r="B2488">
        <f>'Données ext.'!F2545</f>
        <v>0</v>
      </c>
    </row>
    <row r="2489" spans="1:2" hidden="1" x14ac:dyDescent="0.25">
      <c r="A2489" s="22">
        <f>INT('Données ext.'!I2530)</f>
        <v>0</v>
      </c>
      <c r="B2489">
        <f>'Données ext.'!F2546</f>
        <v>0</v>
      </c>
    </row>
    <row r="2490" spans="1:2" hidden="1" x14ac:dyDescent="0.25">
      <c r="A2490" s="22">
        <f>INT('Données ext.'!I2531)</f>
        <v>0</v>
      </c>
      <c r="B2490">
        <f>'Données ext.'!F2547</f>
        <v>0</v>
      </c>
    </row>
    <row r="2491" spans="1:2" hidden="1" x14ac:dyDescent="0.25">
      <c r="A2491" s="22">
        <f>INT('Données ext.'!I2532)</f>
        <v>0</v>
      </c>
      <c r="B2491">
        <f>'Données ext.'!F2548</f>
        <v>0</v>
      </c>
    </row>
    <row r="2492" spans="1:2" hidden="1" x14ac:dyDescent="0.25">
      <c r="A2492" s="22">
        <f>INT('Données ext.'!I2533)</f>
        <v>0</v>
      </c>
      <c r="B2492">
        <f>'Données ext.'!F2549</f>
        <v>0</v>
      </c>
    </row>
    <row r="2493" spans="1:2" hidden="1" x14ac:dyDescent="0.25">
      <c r="A2493" s="22">
        <f>INT('Données ext.'!I2534)</f>
        <v>0</v>
      </c>
      <c r="B2493">
        <f>'Données ext.'!F2550</f>
        <v>0</v>
      </c>
    </row>
    <row r="2494" spans="1:2" hidden="1" x14ac:dyDescent="0.25">
      <c r="A2494" s="22">
        <f>INT('Données ext.'!I2535)</f>
        <v>0</v>
      </c>
      <c r="B2494">
        <f>'Données ext.'!F2551</f>
        <v>0</v>
      </c>
    </row>
    <row r="2495" spans="1:2" hidden="1" x14ac:dyDescent="0.25">
      <c r="A2495" s="22">
        <f>INT('Données ext.'!I2536)</f>
        <v>0</v>
      </c>
      <c r="B2495">
        <f>'Données ext.'!F2552</f>
        <v>0</v>
      </c>
    </row>
    <row r="2496" spans="1:2" hidden="1" x14ac:dyDescent="0.25">
      <c r="A2496" s="22">
        <f>INT('Données ext.'!I2537)</f>
        <v>0</v>
      </c>
      <c r="B2496">
        <f>'Données ext.'!F2553</f>
        <v>0</v>
      </c>
    </row>
    <row r="2497" spans="1:2" hidden="1" x14ac:dyDescent="0.25">
      <c r="A2497" s="22">
        <f>INT('Données ext.'!I2538)</f>
        <v>0</v>
      </c>
      <c r="B2497">
        <f>'Données ext.'!F2554</f>
        <v>0</v>
      </c>
    </row>
    <row r="2498" spans="1:2" hidden="1" x14ac:dyDescent="0.25">
      <c r="A2498" s="22">
        <f>INT('Données ext.'!I2539)</f>
        <v>0</v>
      </c>
      <c r="B2498">
        <f>'Données ext.'!F2555</f>
        <v>0</v>
      </c>
    </row>
    <row r="2499" spans="1:2" hidden="1" x14ac:dyDescent="0.25">
      <c r="A2499" s="22">
        <f>INT('Données ext.'!I2540)</f>
        <v>0</v>
      </c>
      <c r="B2499">
        <f>'Données ext.'!F2556</f>
        <v>0</v>
      </c>
    </row>
    <row r="2500" spans="1:2" hidden="1" x14ac:dyDescent="0.25">
      <c r="A2500" s="22">
        <f>INT('Données ext.'!I2541)</f>
        <v>0</v>
      </c>
      <c r="B2500">
        <f>'Données ext.'!F2557</f>
        <v>0</v>
      </c>
    </row>
    <row r="2501" spans="1:2" hidden="1" x14ac:dyDescent="0.25">
      <c r="A2501" s="22">
        <f>INT('Données ext.'!I2542)</f>
        <v>0</v>
      </c>
      <c r="B2501">
        <f>'Données ext.'!F2558</f>
        <v>0</v>
      </c>
    </row>
    <row r="2502" spans="1:2" hidden="1" x14ac:dyDescent="0.25">
      <c r="A2502" s="22">
        <f>INT('Données ext.'!I2543)</f>
        <v>0</v>
      </c>
      <c r="B2502">
        <f>'Données ext.'!F2559</f>
        <v>0</v>
      </c>
    </row>
    <row r="2503" spans="1:2" hidden="1" x14ac:dyDescent="0.25">
      <c r="A2503" s="22">
        <f>INT('Données ext.'!I2544)</f>
        <v>0</v>
      </c>
      <c r="B2503">
        <f>'Données ext.'!F2560</f>
        <v>0</v>
      </c>
    </row>
    <row r="2504" spans="1:2" hidden="1" x14ac:dyDescent="0.25">
      <c r="A2504" s="22">
        <f>INT('Données ext.'!I2545)</f>
        <v>0</v>
      </c>
      <c r="B2504">
        <f>'Données ext.'!F2561</f>
        <v>0</v>
      </c>
    </row>
    <row r="2505" spans="1:2" hidden="1" x14ac:dyDescent="0.25">
      <c r="A2505" s="22">
        <f>INT('Données ext.'!I2546)</f>
        <v>0</v>
      </c>
      <c r="B2505">
        <f>'Données ext.'!F2562</f>
        <v>0</v>
      </c>
    </row>
    <row r="2506" spans="1:2" hidden="1" x14ac:dyDescent="0.25">
      <c r="A2506" s="22">
        <f>INT('Données ext.'!I2547)</f>
        <v>0</v>
      </c>
      <c r="B2506">
        <f>'Données ext.'!F2563</f>
        <v>0</v>
      </c>
    </row>
    <row r="2507" spans="1:2" hidden="1" x14ac:dyDescent="0.25">
      <c r="A2507" s="22">
        <f>INT('Données ext.'!I2548)</f>
        <v>0</v>
      </c>
      <c r="B2507">
        <f>'Données ext.'!F2564</f>
        <v>0</v>
      </c>
    </row>
    <row r="2508" spans="1:2" hidden="1" x14ac:dyDescent="0.25">
      <c r="A2508" s="22">
        <f>INT('Données ext.'!I2549)</f>
        <v>0</v>
      </c>
      <c r="B2508">
        <f>'Données ext.'!F2565</f>
        <v>0</v>
      </c>
    </row>
    <row r="2509" spans="1:2" hidden="1" x14ac:dyDescent="0.25">
      <c r="A2509" s="22">
        <f>INT('Données ext.'!I2550)</f>
        <v>0</v>
      </c>
      <c r="B2509">
        <f>'Données ext.'!F2566</f>
        <v>0</v>
      </c>
    </row>
    <row r="2510" spans="1:2" hidden="1" x14ac:dyDescent="0.25">
      <c r="A2510" s="22">
        <f>INT('Données ext.'!I2551)</f>
        <v>0</v>
      </c>
      <c r="B2510">
        <f>'Données ext.'!F2567</f>
        <v>0</v>
      </c>
    </row>
    <row r="2511" spans="1:2" hidden="1" x14ac:dyDescent="0.25">
      <c r="A2511" s="22">
        <f>INT('Données ext.'!I2552)</f>
        <v>0</v>
      </c>
      <c r="B2511">
        <f>'Données ext.'!F2568</f>
        <v>0</v>
      </c>
    </row>
    <row r="2512" spans="1:2" hidden="1" x14ac:dyDescent="0.25">
      <c r="A2512" s="22">
        <f>INT('Données ext.'!I2553)</f>
        <v>0</v>
      </c>
      <c r="B2512">
        <f>'Données ext.'!F2569</f>
        <v>0</v>
      </c>
    </row>
    <row r="2513" spans="1:2" hidden="1" x14ac:dyDescent="0.25">
      <c r="A2513" s="22">
        <f>INT('Données ext.'!I2554)</f>
        <v>0</v>
      </c>
      <c r="B2513">
        <f>'Données ext.'!F2570</f>
        <v>0</v>
      </c>
    </row>
    <row r="2514" spans="1:2" hidden="1" x14ac:dyDescent="0.25">
      <c r="A2514" s="22">
        <f>INT('Données ext.'!I2555)</f>
        <v>0</v>
      </c>
      <c r="B2514">
        <f>'Données ext.'!F2571</f>
        <v>0</v>
      </c>
    </row>
    <row r="2515" spans="1:2" hidden="1" x14ac:dyDescent="0.25">
      <c r="A2515" s="22">
        <f>INT('Données ext.'!I2556)</f>
        <v>0</v>
      </c>
      <c r="B2515">
        <f>'Données ext.'!F2572</f>
        <v>0</v>
      </c>
    </row>
    <row r="2516" spans="1:2" hidden="1" x14ac:dyDescent="0.25">
      <c r="A2516" s="22">
        <f>INT('Données ext.'!I2557)</f>
        <v>0</v>
      </c>
      <c r="B2516">
        <f>'Données ext.'!F2573</f>
        <v>0</v>
      </c>
    </row>
    <row r="2517" spans="1:2" hidden="1" x14ac:dyDescent="0.25">
      <c r="A2517" s="22">
        <f>INT('Données ext.'!I2558)</f>
        <v>0</v>
      </c>
      <c r="B2517">
        <f>'Données ext.'!F2574</f>
        <v>0</v>
      </c>
    </row>
    <row r="2518" spans="1:2" hidden="1" x14ac:dyDescent="0.25">
      <c r="A2518" s="22">
        <f>INT('Données ext.'!I2559)</f>
        <v>0</v>
      </c>
      <c r="B2518">
        <f>'Données ext.'!F2575</f>
        <v>0</v>
      </c>
    </row>
    <row r="2519" spans="1:2" hidden="1" x14ac:dyDescent="0.25">
      <c r="A2519" s="22">
        <f>INT('Données ext.'!I2560)</f>
        <v>0</v>
      </c>
      <c r="B2519">
        <f>'Données ext.'!F2576</f>
        <v>0</v>
      </c>
    </row>
    <row r="2520" spans="1:2" hidden="1" x14ac:dyDescent="0.25">
      <c r="A2520" s="22">
        <f>INT('Données ext.'!I2561)</f>
        <v>0</v>
      </c>
      <c r="B2520">
        <f>'Données ext.'!F2577</f>
        <v>0</v>
      </c>
    </row>
    <row r="2521" spans="1:2" hidden="1" x14ac:dyDescent="0.25">
      <c r="A2521" s="22">
        <f>INT('Données ext.'!I2562)</f>
        <v>0</v>
      </c>
      <c r="B2521">
        <f>'Données ext.'!F2578</f>
        <v>0</v>
      </c>
    </row>
    <row r="2522" spans="1:2" hidden="1" x14ac:dyDescent="0.25">
      <c r="A2522" s="22">
        <f>INT('Données ext.'!I2563)</f>
        <v>0</v>
      </c>
      <c r="B2522">
        <f>'Données ext.'!F2579</f>
        <v>0</v>
      </c>
    </row>
    <row r="2523" spans="1:2" hidden="1" x14ac:dyDescent="0.25">
      <c r="A2523" s="22">
        <f>INT('Données ext.'!I2564)</f>
        <v>0</v>
      </c>
      <c r="B2523">
        <f>'Données ext.'!F2580</f>
        <v>0</v>
      </c>
    </row>
    <row r="2524" spans="1:2" hidden="1" x14ac:dyDescent="0.25">
      <c r="A2524" s="22">
        <f>INT('Données ext.'!I2565)</f>
        <v>0</v>
      </c>
      <c r="B2524">
        <f>'Données ext.'!F2581</f>
        <v>0</v>
      </c>
    </row>
    <row r="2525" spans="1:2" hidden="1" x14ac:dyDescent="0.25">
      <c r="A2525" s="22">
        <f>INT('Données ext.'!I2566)</f>
        <v>0</v>
      </c>
      <c r="B2525">
        <f>'Données ext.'!F2582</f>
        <v>0</v>
      </c>
    </row>
    <row r="2526" spans="1:2" hidden="1" x14ac:dyDescent="0.25">
      <c r="A2526" s="22">
        <f>INT('Données ext.'!I2567)</f>
        <v>0</v>
      </c>
      <c r="B2526">
        <f>'Données ext.'!F2583</f>
        <v>0</v>
      </c>
    </row>
    <row r="2527" spans="1:2" hidden="1" x14ac:dyDescent="0.25">
      <c r="A2527" s="22">
        <f>INT('Données ext.'!I2568)</f>
        <v>0</v>
      </c>
      <c r="B2527">
        <f>'Données ext.'!F2584</f>
        <v>0</v>
      </c>
    </row>
    <row r="2528" spans="1:2" hidden="1" x14ac:dyDescent="0.25">
      <c r="A2528" s="22">
        <f>INT('Données ext.'!I2569)</f>
        <v>0</v>
      </c>
      <c r="B2528">
        <f>'Données ext.'!F2585</f>
        <v>0</v>
      </c>
    </row>
    <row r="2529" spans="1:2" hidden="1" x14ac:dyDescent="0.25">
      <c r="A2529" s="22">
        <f>INT('Données ext.'!I2570)</f>
        <v>0</v>
      </c>
      <c r="B2529">
        <f>'Données ext.'!F2586</f>
        <v>0</v>
      </c>
    </row>
    <row r="2530" spans="1:2" hidden="1" x14ac:dyDescent="0.25">
      <c r="A2530" s="22">
        <f>INT('Données ext.'!I2571)</f>
        <v>0</v>
      </c>
      <c r="B2530">
        <f>'Données ext.'!F2587</f>
        <v>0</v>
      </c>
    </row>
    <row r="2531" spans="1:2" hidden="1" x14ac:dyDescent="0.25">
      <c r="A2531" s="22">
        <f>INT('Données ext.'!I2572)</f>
        <v>0</v>
      </c>
      <c r="B2531">
        <f>'Données ext.'!F2588</f>
        <v>0</v>
      </c>
    </row>
    <row r="2532" spans="1:2" hidden="1" x14ac:dyDescent="0.25">
      <c r="A2532" s="22">
        <f>INT('Données ext.'!I2573)</f>
        <v>0</v>
      </c>
      <c r="B2532">
        <f>'Données ext.'!F2589</f>
        <v>0</v>
      </c>
    </row>
    <row r="2533" spans="1:2" hidden="1" x14ac:dyDescent="0.25">
      <c r="A2533" s="22">
        <f>INT('Données ext.'!I2574)</f>
        <v>0</v>
      </c>
      <c r="B2533">
        <f>'Données ext.'!F2590</f>
        <v>0</v>
      </c>
    </row>
    <row r="2534" spans="1:2" hidden="1" x14ac:dyDescent="0.25">
      <c r="A2534" s="22">
        <f>INT('Données ext.'!I2575)</f>
        <v>0</v>
      </c>
      <c r="B2534">
        <f>'Données ext.'!F2591</f>
        <v>0</v>
      </c>
    </row>
    <row r="2535" spans="1:2" hidden="1" x14ac:dyDescent="0.25">
      <c r="A2535" s="22">
        <f>INT('Données ext.'!I2576)</f>
        <v>0</v>
      </c>
      <c r="B2535">
        <f>'Données ext.'!F2592</f>
        <v>0</v>
      </c>
    </row>
    <row r="2536" spans="1:2" hidden="1" x14ac:dyDescent="0.25">
      <c r="A2536" s="22">
        <f>INT('Données ext.'!I2577)</f>
        <v>0</v>
      </c>
      <c r="B2536">
        <f>'Données ext.'!F2593</f>
        <v>0</v>
      </c>
    </row>
    <row r="2537" spans="1:2" hidden="1" x14ac:dyDescent="0.25">
      <c r="A2537" s="22">
        <f>INT('Données ext.'!I2578)</f>
        <v>0</v>
      </c>
      <c r="B2537">
        <f>'Données ext.'!F2594</f>
        <v>0</v>
      </c>
    </row>
    <row r="2538" spans="1:2" hidden="1" x14ac:dyDescent="0.25">
      <c r="A2538" s="22">
        <f>INT('Données ext.'!I2579)</f>
        <v>0</v>
      </c>
      <c r="B2538">
        <f>'Données ext.'!F2595</f>
        <v>0</v>
      </c>
    </row>
    <row r="2539" spans="1:2" hidden="1" x14ac:dyDescent="0.25">
      <c r="A2539" s="22">
        <f>INT('Données ext.'!I2580)</f>
        <v>0</v>
      </c>
      <c r="B2539">
        <f>'Données ext.'!F2596</f>
        <v>0</v>
      </c>
    </row>
    <row r="2540" spans="1:2" hidden="1" x14ac:dyDescent="0.25">
      <c r="A2540" s="22">
        <f>INT('Données ext.'!I2581)</f>
        <v>0</v>
      </c>
      <c r="B2540">
        <f>'Données ext.'!F2597</f>
        <v>0</v>
      </c>
    </row>
    <row r="2541" spans="1:2" hidden="1" x14ac:dyDescent="0.25">
      <c r="A2541" s="22">
        <f>INT('Données ext.'!I2582)</f>
        <v>0</v>
      </c>
      <c r="B2541">
        <f>'Données ext.'!F2598</f>
        <v>0</v>
      </c>
    </row>
    <row r="2542" spans="1:2" hidden="1" x14ac:dyDescent="0.25">
      <c r="A2542" s="22">
        <f>INT('Données ext.'!I2583)</f>
        <v>0</v>
      </c>
      <c r="B2542">
        <f>'Données ext.'!F2599</f>
        <v>0</v>
      </c>
    </row>
    <row r="2543" spans="1:2" hidden="1" x14ac:dyDescent="0.25">
      <c r="A2543" s="22">
        <f>INT('Données ext.'!I2584)</f>
        <v>0</v>
      </c>
      <c r="B2543">
        <f>'Données ext.'!F2600</f>
        <v>0</v>
      </c>
    </row>
    <row r="2544" spans="1:2" hidden="1" x14ac:dyDescent="0.25">
      <c r="A2544" s="22">
        <f>INT('Données ext.'!I2585)</f>
        <v>0</v>
      </c>
      <c r="B2544">
        <f>'Données ext.'!F2601</f>
        <v>0</v>
      </c>
    </row>
    <row r="2545" spans="1:2" hidden="1" x14ac:dyDescent="0.25">
      <c r="A2545" s="22">
        <f>INT('Données ext.'!I2586)</f>
        <v>0</v>
      </c>
      <c r="B2545">
        <f>'Données ext.'!F2602</f>
        <v>0</v>
      </c>
    </row>
    <row r="2546" spans="1:2" hidden="1" x14ac:dyDescent="0.25">
      <c r="A2546" s="22">
        <f>INT('Données ext.'!I2587)</f>
        <v>0</v>
      </c>
      <c r="B2546">
        <f>'Données ext.'!F2603</f>
        <v>0</v>
      </c>
    </row>
    <row r="2547" spans="1:2" hidden="1" x14ac:dyDescent="0.25">
      <c r="A2547" s="22">
        <f>INT('Données ext.'!I2588)</f>
        <v>0</v>
      </c>
      <c r="B2547">
        <f>'Données ext.'!F2604</f>
        <v>0</v>
      </c>
    </row>
    <row r="2548" spans="1:2" hidden="1" x14ac:dyDescent="0.25">
      <c r="A2548" s="22">
        <f>INT('Données ext.'!I2589)</f>
        <v>0</v>
      </c>
      <c r="B2548">
        <f>'Données ext.'!F2605</f>
        <v>0</v>
      </c>
    </row>
    <row r="2549" spans="1:2" hidden="1" x14ac:dyDescent="0.25">
      <c r="A2549" s="22">
        <f>INT('Données ext.'!I2590)</f>
        <v>0</v>
      </c>
      <c r="B2549">
        <f>'Données ext.'!F2606</f>
        <v>0</v>
      </c>
    </row>
    <row r="2550" spans="1:2" hidden="1" x14ac:dyDescent="0.25">
      <c r="A2550" s="22">
        <f>INT('Données ext.'!I2591)</f>
        <v>0</v>
      </c>
      <c r="B2550">
        <f>'Données ext.'!F2607</f>
        <v>0</v>
      </c>
    </row>
    <row r="2551" spans="1:2" hidden="1" x14ac:dyDescent="0.25">
      <c r="A2551" s="22">
        <f>INT('Données ext.'!I2592)</f>
        <v>0</v>
      </c>
      <c r="B2551">
        <f>'Données ext.'!F2608</f>
        <v>0</v>
      </c>
    </row>
    <row r="2552" spans="1:2" hidden="1" x14ac:dyDescent="0.25">
      <c r="A2552" s="22">
        <f>INT('Données ext.'!I2593)</f>
        <v>0</v>
      </c>
      <c r="B2552">
        <f>'Données ext.'!F2609</f>
        <v>0</v>
      </c>
    </row>
    <row r="2553" spans="1:2" hidden="1" x14ac:dyDescent="0.25">
      <c r="A2553" s="22">
        <f>INT('Données ext.'!I2594)</f>
        <v>0</v>
      </c>
      <c r="B2553">
        <f>'Données ext.'!F2610</f>
        <v>0</v>
      </c>
    </row>
    <row r="2554" spans="1:2" hidden="1" x14ac:dyDescent="0.25">
      <c r="A2554" s="22">
        <f>INT('Données ext.'!I2595)</f>
        <v>0</v>
      </c>
      <c r="B2554">
        <f>'Données ext.'!F2611</f>
        <v>0</v>
      </c>
    </row>
    <row r="2555" spans="1:2" hidden="1" x14ac:dyDescent="0.25">
      <c r="A2555" s="22">
        <f>INT('Données ext.'!I2596)</f>
        <v>0</v>
      </c>
      <c r="B2555">
        <f>'Données ext.'!F2612</f>
        <v>0</v>
      </c>
    </row>
    <row r="2556" spans="1:2" hidden="1" x14ac:dyDescent="0.25">
      <c r="A2556" s="22">
        <f>INT('Données ext.'!I2597)</f>
        <v>0</v>
      </c>
      <c r="B2556">
        <f>'Données ext.'!F2613</f>
        <v>0</v>
      </c>
    </row>
    <row r="2557" spans="1:2" hidden="1" x14ac:dyDescent="0.25">
      <c r="A2557" s="22">
        <f>INT('Données ext.'!I2598)</f>
        <v>0</v>
      </c>
      <c r="B2557">
        <f>'Données ext.'!F2614</f>
        <v>0</v>
      </c>
    </row>
    <row r="2558" spans="1:2" hidden="1" x14ac:dyDescent="0.25">
      <c r="A2558" s="22">
        <f>INT('Données ext.'!I2599)</f>
        <v>0</v>
      </c>
      <c r="B2558">
        <f>'Données ext.'!F2615</f>
        <v>0</v>
      </c>
    </row>
    <row r="2559" spans="1:2" hidden="1" x14ac:dyDescent="0.25">
      <c r="A2559" s="22">
        <f>INT('Données ext.'!I2600)</f>
        <v>0</v>
      </c>
      <c r="B2559">
        <f>'Données ext.'!F2616</f>
        <v>0</v>
      </c>
    </row>
    <row r="2560" spans="1:2" hidden="1" x14ac:dyDescent="0.25">
      <c r="A2560" s="22">
        <f>INT('Données ext.'!I2601)</f>
        <v>0</v>
      </c>
      <c r="B2560">
        <f>'Données ext.'!F2617</f>
        <v>0</v>
      </c>
    </row>
    <row r="2561" spans="1:2" hidden="1" x14ac:dyDescent="0.25">
      <c r="A2561" s="22">
        <f>INT('Données ext.'!I2602)</f>
        <v>0</v>
      </c>
      <c r="B2561">
        <f>'Données ext.'!F2618</f>
        <v>0</v>
      </c>
    </row>
    <row r="2562" spans="1:2" hidden="1" x14ac:dyDescent="0.25">
      <c r="A2562" s="22">
        <f>INT('Données ext.'!I2603)</f>
        <v>0</v>
      </c>
      <c r="B2562">
        <f>'Données ext.'!F2619</f>
        <v>0</v>
      </c>
    </row>
    <row r="2563" spans="1:2" hidden="1" x14ac:dyDescent="0.25">
      <c r="A2563" s="22">
        <f>INT('Données ext.'!I2604)</f>
        <v>0</v>
      </c>
      <c r="B2563">
        <f>'Données ext.'!F2620</f>
        <v>0</v>
      </c>
    </row>
    <row r="2564" spans="1:2" hidden="1" x14ac:dyDescent="0.25">
      <c r="A2564" s="22">
        <f>INT('Données ext.'!I2605)</f>
        <v>0</v>
      </c>
      <c r="B2564">
        <f>'Données ext.'!F2621</f>
        <v>0</v>
      </c>
    </row>
    <row r="2565" spans="1:2" hidden="1" x14ac:dyDescent="0.25">
      <c r="A2565" s="22">
        <f>INT('Données ext.'!I2606)</f>
        <v>0</v>
      </c>
      <c r="B2565">
        <f>'Données ext.'!F2622</f>
        <v>0</v>
      </c>
    </row>
    <row r="2566" spans="1:2" hidden="1" x14ac:dyDescent="0.25">
      <c r="A2566" s="22">
        <f>INT('Données ext.'!I2607)</f>
        <v>0</v>
      </c>
      <c r="B2566">
        <f>'Données ext.'!F2623</f>
        <v>0</v>
      </c>
    </row>
    <row r="2567" spans="1:2" hidden="1" x14ac:dyDescent="0.25">
      <c r="A2567" s="22">
        <f>INT('Données ext.'!I2608)</f>
        <v>0</v>
      </c>
      <c r="B2567">
        <f>'Données ext.'!F2624</f>
        <v>0</v>
      </c>
    </row>
    <row r="2568" spans="1:2" hidden="1" x14ac:dyDescent="0.25">
      <c r="A2568" s="22">
        <f>INT('Données ext.'!I2609)</f>
        <v>0</v>
      </c>
      <c r="B2568">
        <f>'Données ext.'!F2625</f>
        <v>0</v>
      </c>
    </row>
    <row r="2569" spans="1:2" hidden="1" x14ac:dyDescent="0.25">
      <c r="A2569" s="22">
        <f>INT('Données ext.'!I2610)</f>
        <v>0</v>
      </c>
      <c r="B2569">
        <f>'Données ext.'!F2626</f>
        <v>0</v>
      </c>
    </row>
    <row r="2570" spans="1:2" hidden="1" x14ac:dyDescent="0.25">
      <c r="A2570" s="22">
        <f>INT('Données ext.'!I2611)</f>
        <v>0</v>
      </c>
      <c r="B2570">
        <f>'Données ext.'!F2627</f>
        <v>0</v>
      </c>
    </row>
    <row r="2571" spans="1:2" hidden="1" x14ac:dyDescent="0.25">
      <c r="A2571" s="22">
        <f>INT('Données ext.'!I2612)</f>
        <v>0</v>
      </c>
      <c r="B2571">
        <f>'Données ext.'!F2628</f>
        <v>0</v>
      </c>
    </row>
    <row r="2572" spans="1:2" hidden="1" x14ac:dyDescent="0.25">
      <c r="A2572" s="22">
        <f>INT('Données ext.'!I2613)</f>
        <v>0</v>
      </c>
      <c r="B2572">
        <f>'Données ext.'!F2629</f>
        <v>0</v>
      </c>
    </row>
    <row r="2573" spans="1:2" hidden="1" x14ac:dyDescent="0.25">
      <c r="A2573" s="22">
        <f>INT('Données ext.'!I2614)</f>
        <v>0</v>
      </c>
      <c r="B2573">
        <f>'Données ext.'!F2630</f>
        <v>0</v>
      </c>
    </row>
    <row r="2574" spans="1:2" hidden="1" x14ac:dyDescent="0.25">
      <c r="A2574" s="22">
        <f>INT('Données ext.'!I2615)</f>
        <v>0</v>
      </c>
      <c r="B2574">
        <f>'Données ext.'!F2631</f>
        <v>0</v>
      </c>
    </row>
    <row r="2575" spans="1:2" hidden="1" x14ac:dyDescent="0.25">
      <c r="A2575" s="22">
        <f>INT('Données ext.'!I2616)</f>
        <v>0</v>
      </c>
      <c r="B2575">
        <f>'Données ext.'!F2632</f>
        <v>0</v>
      </c>
    </row>
    <row r="2576" spans="1:2" hidden="1" x14ac:dyDescent="0.25">
      <c r="A2576" s="22">
        <f>INT('Données ext.'!I2617)</f>
        <v>0</v>
      </c>
      <c r="B2576">
        <f>'Données ext.'!F2633</f>
        <v>0</v>
      </c>
    </row>
    <row r="2577" spans="1:2" hidden="1" x14ac:dyDescent="0.25">
      <c r="A2577" s="22">
        <f>INT('Données ext.'!I2618)</f>
        <v>0</v>
      </c>
      <c r="B2577">
        <f>'Données ext.'!F2634</f>
        <v>0</v>
      </c>
    </row>
    <row r="2578" spans="1:2" hidden="1" x14ac:dyDescent="0.25">
      <c r="A2578" s="22">
        <f>INT('Données ext.'!I2619)</f>
        <v>0</v>
      </c>
      <c r="B2578">
        <f>'Données ext.'!F2635</f>
        <v>0</v>
      </c>
    </row>
    <row r="2579" spans="1:2" hidden="1" x14ac:dyDescent="0.25">
      <c r="A2579" s="22">
        <f>INT('Données ext.'!I2620)</f>
        <v>0</v>
      </c>
      <c r="B2579">
        <f>'Données ext.'!F2636</f>
        <v>0</v>
      </c>
    </row>
    <row r="2580" spans="1:2" hidden="1" x14ac:dyDescent="0.25">
      <c r="A2580" s="22">
        <f>INT('Données ext.'!I2621)</f>
        <v>0</v>
      </c>
      <c r="B2580">
        <f>'Données ext.'!F2637</f>
        <v>0</v>
      </c>
    </row>
    <row r="2581" spans="1:2" hidden="1" x14ac:dyDescent="0.25">
      <c r="A2581" s="22">
        <f>INT('Données ext.'!I2622)</f>
        <v>0</v>
      </c>
      <c r="B2581">
        <f>'Données ext.'!F2638</f>
        <v>0</v>
      </c>
    </row>
    <row r="2582" spans="1:2" hidden="1" x14ac:dyDescent="0.25">
      <c r="A2582" s="22">
        <f>INT('Données ext.'!I2623)</f>
        <v>0</v>
      </c>
      <c r="B2582">
        <f>'Données ext.'!F2639</f>
        <v>0</v>
      </c>
    </row>
    <row r="2583" spans="1:2" hidden="1" x14ac:dyDescent="0.25">
      <c r="A2583" s="22">
        <f>INT('Données ext.'!I2624)</f>
        <v>0</v>
      </c>
      <c r="B2583">
        <f>'Données ext.'!F2640</f>
        <v>0</v>
      </c>
    </row>
    <row r="2584" spans="1:2" hidden="1" x14ac:dyDescent="0.25">
      <c r="A2584" s="22">
        <f>INT('Données ext.'!I2625)</f>
        <v>0</v>
      </c>
      <c r="B2584">
        <f>'Données ext.'!F2641</f>
        <v>0</v>
      </c>
    </row>
    <row r="2585" spans="1:2" hidden="1" x14ac:dyDescent="0.25">
      <c r="A2585" s="22">
        <f>INT('Données ext.'!I2626)</f>
        <v>0</v>
      </c>
      <c r="B2585">
        <f>'Données ext.'!F2642</f>
        <v>0</v>
      </c>
    </row>
    <row r="2586" spans="1:2" hidden="1" x14ac:dyDescent="0.25">
      <c r="A2586" s="22">
        <f>INT('Données ext.'!I2627)</f>
        <v>0</v>
      </c>
      <c r="B2586">
        <f>'Données ext.'!F2643</f>
        <v>0</v>
      </c>
    </row>
    <row r="2587" spans="1:2" hidden="1" x14ac:dyDescent="0.25">
      <c r="A2587" s="22">
        <f>INT('Données ext.'!I2628)</f>
        <v>0</v>
      </c>
      <c r="B2587">
        <f>'Données ext.'!F2644</f>
        <v>0</v>
      </c>
    </row>
    <row r="2588" spans="1:2" hidden="1" x14ac:dyDescent="0.25">
      <c r="A2588" s="22">
        <f>INT('Données ext.'!I2629)</f>
        <v>0</v>
      </c>
      <c r="B2588">
        <f>'Données ext.'!F2645</f>
        <v>0</v>
      </c>
    </row>
    <row r="2589" spans="1:2" hidden="1" x14ac:dyDescent="0.25">
      <c r="A2589" s="22">
        <f>INT('Données ext.'!I2630)</f>
        <v>0</v>
      </c>
      <c r="B2589">
        <f>'Données ext.'!F2646</f>
        <v>0</v>
      </c>
    </row>
    <row r="2590" spans="1:2" hidden="1" x14ac:dyDescent="0.25">
      <c r="A2590" s="22">
        <f>INT('Données ext.'!I2631)</f>
        <v>0</v>
      </c>
      <c r="B2590">
        <f>'Données ext.'!F2647</f>
        <v>0</v>
      </c>
    </row>
    <row r="2591" spans="1:2" hidden="1" x14ac:dyDescent="0.25">
      <c r="A2591" s="22">
        <f>INT('Données ext.'!I2632)</f>
        <v>0</v>
      </c>
      <c r="B2591">
        <f>'Données ext.'!F2648</f>
        <v>0</v>
      </c>
    </row>
    <row r="2592" spans="1:2" hidden="1" x14ac:dyDescent="0.25">
      <c r="A2592" s="22">
        <f>INT('Données ext.'!I2633)</f>
        <v>0</v>
      </c>
      <c r="B2592">
        <f>'Données ext.'!F2649</f>
        <v>0</v>
      </c>
    </row>
    <row r="2593" spans="1:2" hidden="1" x14ac:dyDescent="0.25">
      <c r="A2593" s="22">
        <f>INT('Données ext.'!I2634)</f>
        <v>0</v>
      </c>
      <c r="B2593">
        <f>'Données ext.'!F2650</f>
        <v>0</v>
      </c>
    </row>
    <row r="2594" spans="1:2" hidden="1" x14ac:dyDescent="0.25">
      <c r="A2594" s="22">
        <f>INT('Données ext.'!I2635)</f>
        <v>0</v>
      </c>
      <c r="B2594">
        <f>'Données ext.'!F2651</f>
        <v>0</v>
      </c>
    </row>
    <row r="2595" spans="1:2" hidden="1" x14ac:dyDescent="0.25">
      <c r="A2595" s="22">
        <f>INT('Données ext.'!I2636)</f>
        <v>0</v>
      </c>
      <c r="B2595">
        <f>'Données ext.'!F2652</f>
        <v>0</v>
      </c>
    </row>
    <row r="2596" spans="1:2" hidden="1" x14ac:dyDescent="0.25">
      <c r="A2596" s="22">
        <f>INT('Données ext.'!I2637)</f>
        <v>0</v>
      </c>
      <c r="B2596">
        <f>'Données ext.'!F2653</f>
        <v>0</v>
      </c>
    </row>
    <row r="2597" spans="1:2" hidden="1" x14ac:dyDescent="0.25">
      <c r="A2597" s="22">
        <f>INT('Données ext.'!I2638)</f>
        <v>0</v>
      </c>
      <c r="B2597">
        <f>'Données ext.'!F2654</f>
        <v>0</v>
      </c>
    </row>
    <row r="2598" spans="1:2" hidden="1" x14ac:dyDescent="0.25">
      <c r="A2598" s="22">
        <f>INT('Données ext.'!I2639)</f>
        <v>0</v>
      </c>
      <c r="B2598">
        <f>'Données ext.'!F2655</f>
        <v>0</v>
      </c>
    </row>
    <row r="2599" spans="1:2" hidden="1" x14ac:dyDescent="0.25">
      <c r="A2599" s="22">
        <f>INT('Données ext.'!I2640)</f>
        <v>0</v>
      </c>
      <c r="B2599">
        <f>'Données ext.'!F2656</f>
        <v>0</v>
      </c>
    </row>
    <row r="2600" spans="1:2" hidden="1" x14ac:dyDescent="0.25">
      <c r="A2600" s="22">
        <f>INT('Données ext.'!I2641)</f>
        <v>0</v>
      </c>
      <c r="B2600">
        <f>'Données ext.'!F2657</f>
        <v>0</v>
      </c>
    </row>
    <row r="2601" spans="1:2" hidden="1" x14ac:dyDescent="0.25">
      <c r="A2601" s="22">
        <f>INT('Données ext.'!I2642)</f>
        <v>0</v>
      </c>
      <c r="B2601">
        <f>'Données ext.'!F2658</f>
        <v>0</v>
      </c>
    </row>
    <row r="2602" spans="1:2" hidden="1" x14ac:dyDescent="0.25">
      <c r="A2602" s="22">
        <f>INT('Données ext.'!I2643)</f>
        <v>0</v>
      </c>
      <c r="B2602">
        <f>'Données ext.'!F2659</f>
        <v>0</v>
      </c>
    </row>
    <row r="2603" spans="1:2" hidden="1" x14ac:dyDescent="0.25">
      <c r="A2603" s="22">
        <f>INT('Données ext.'!I2644)</f>
        <v>0</v>
      </c>
      <c r="B2603">
        <f>'Données ext.'!F2660</f>
        <v>0</v>
      </c>
    </row>
    <row r="2604" spans="1:2" hidden="1" x14ac:dyDescent="0.25">
      <c r="A2604" s="22">
        <f>INT('Données ext.'!I2645)</f>
        <v>0</v>
      </c>
      <c r="B2604">
        <f>'Données ext.'!F2661</f>
        <v>0</v>
      </c>
    </row>
    <row r="2605" spans="1:2" hidden="1" x14ac:dyDescent="0.25">
      <c r="A2605" s="22">
        <f>INT('Données ext.'!I2646)</f>
        <v>0</v>
      </c>
      <c r="B2605">
        <f>'Données ext.'!F2662</f>
        <v>0</v>
      </c>
    </row>
    <row r="2606" spans="1:2" hidden="1" x14ac:dyDescent="0.25">
      <c r="A2606" s="22">
        <f>INT('Données ext.'!I2647)</f>
        <v>0</v>
      </c>
      <c r="B2606">
        <f>'Données ext.'!F2663</f>
        <v>0</v>
      </c>
    </row>
    <row r="2607" spans="1:2" hidden="1" x14ac:dyDescent="0.25">
      <c r="A2607" s="22">
        <f>INT('Données ext.'!I2648)</f>
        <v>0</v>
      </c>
      <c r="B2607">
        <f>'Données ext.'!F2664</f>
        <v>0</v>
      </c>
    </row>
    <row r="2608" spans="1:2" hidden="1" x14ac:dyDescent="0.25">
      <c r="A2608" s="22">
        <f>INT('Données ext.'!I2649)</f>
        <v>0</v>
      </c>
      <c r="B2608">
        <f>'Données ext.'!F2665</f>
        <v>0</v>
      </c>
    </row>
    <row r="2609" spans="1:2" hidden="1" x14ac:dyDescent="0.25">
      <c r="A2609" s="22">
        <f>INT('Données ext.'!I2650)</f>
        <v>0</v>
      </c>
      <c r="B2609">
        <f>'Données ext.'!F2666</f>
        <v>0</v>
      </c>
    </row>
    <row r="2610" spans="1:2" hidden="1" x14ac:dyDescent="0.25">
      <c r="A2610" s="22">
        <f>INT('Données ext.'!I2651)</f>
        <v>0</v>
      </c>
      <c r="B2610">
        <f>'Données ext.'!F2667</f>
        <v>0</v>
      </c>
    </row>
    <row r="2611" spans="1:2" hidden="1" x14ac:dyDescent="0.25">
      <c r="A2611" s="22">
        <f>INT('Données ext.'!I2652)</f>
        <v>0</v>
      </c>
      <c r="B2611">
        <f>'Données ext.'!F2668</f>
        <v>0</v>
      </c>
    </row>
    <row r="2612" spans="1:2" hidden="1" x14ac:dyDescent="0.25">
      <c r="A2612" s="22">
        <f>INT('Données ext.'!I2653)</f>
        <v>0</v>
      </c>
      <c r="B2612">
        <f>'Données ext.'!F2669</f>
        <v>0</v>
      </c>
    </row>
    <row r="2613" spans="1:2" hidden="1" x14ac:dyDescent="0.25">
      <c r="A2613" s="22">
        <f>INT('Données ext.'!I2654)</f>
        <v>0</v>
      </c>
      <c r="B2613">
        <f>'Données ext.'!F2670</f>
        <v>0</v>
      </c>
    </row>
    <row r="2614" spans="1:2" hidden="1" x14ac:dyDescent="0.25">
      <c r="A2614" s="22">
        <f>INT('Données ext.'!I2655)</f>
        <v>0</v>
      </c>
      <c r="B2614">
        <f>'Données ext.'!F2671</f>
        <v>0</v>
      </c>
    </row>
    <row r="2615" spans="1:2" hidden="1" x14ac:dyDescent="0.25">
      <c r="A2615" s="22">
        <f>INT('Données ext.'!I2656)</f>
        <v>0</v>
      </c>
      <c r="B2615">
        <f>'Données ext.'!F2672</f>
        <v>0</v>
      </c>
    </row>
    <row r="2616" spans="1:2" hidden="1" x14ac:dyDescent="0.25">
      <c r="A2616" s="22">
        <f>INT('Données ext.'!I2657)</f>
        <v>0</v>
      </c>
      <c r="B2616">
        <f>'Données ext.'!F2673</f>
        <v>0</v>
      </c>
    </row>
    <row r="2617" spans="1:2" hidden="1" x14ac:dyDescent="0.25">
      <c r="A2617" s="22">
        <f>INT('Données ext.'!I2658)</f>
        <v>0</v>
      </c>
      <c r="B2617">
        <f>'Données ext.'!F2674</f>
        <v>0</v>
      </c>
    </row>
    <row r="2618" spans="1:2" hidden="1" x14ac:dyDescent="0.25">
      <c r="A2618" s="22">
        <f>INT('Données ext.'!I2659)</f>
        <v>0</v>
      </c>
      <c r="B2618">
        <f>'Données ext.'!F2675</f>
        <v>0</v>
      </c>
    </row>
    <row r="2619" spans="1:2" hidden="1" x14ac:dyDescent="0.25">
      <c r="A2619" s="22">
        <f>INT('Données ext.'!I2660)</f>
        <v>0</v>
      </c>
      <c r="B2619">
        <f>'Données ext.'!F2676</f>
        <v>0</v>
      </c>
    </row>
    <row r="2620" spans="1:2" hidden="1" x14ac:dyDescent="0.25">
      <c r="A2620" s="22">
        <f>INT('Données ext.'!I2661)</f>
        <v>0</v>
      </c>
      <c r="B2620">
        <f>'Données ext.'!F2677</f>
        <v>0</v>
      </c>
    </row>
    <row r="2621" spans="1:2" hidden="1" x14ac:dyDescent="0.25">
      <c r="A2621" s="22">
        <f>INT('Données ext.'!I2662)</f>
        <v>0</v>
      </c>
      <c r="B2621">
        <f>'Données ext.'!F2678</f>
        <v>0</v>
      </c>
    </row>
    <row r="2622" spans="1:2" hidden="1" x14ac:dyDescent="0.25">
      <c r="A2622" s="22">
        <f>INT('Données ext.'!I2663)</f>
        <v>0</v>
      </c>
      <c r="B2622">
        <f>'Données ext.'!F2679</f>
        <v>0</v>
      </c>
    </row>
    <row r="2623" spans="1:2" hidden="1" x14ac:dyDescent="0.25">
      <c r="A2623" s="22">
        <f>INT('Données ext.'!I2664)</f>
        <v>0</v>
      </c>
      <c r="B2623">
        <f>'Données ext.'!F2680</f>
        <v>0</v>
      </c>
    </row>
    <row r="2624" spans="1:2" hidden="1" x14ac:dyDescent="0.25">
      <c r="A2624" s="22">
        <f>INT('Données ext.'!I2665)</f>
        <v>0</v>
      </c>
      <c r="B2624">
        <f>'Données ext.'!F2681</f>
        <v>0</v>
      </c>
    </row>
    <row r="2625" spans="1:2" hidden="1" x14ac:dyDescent="0.25">
      <c r="A2625" s="22">
        <f>INT('Données ext.'!I2666)</f>
        <v>0</v>
      </c>
      <c r="B2625">
        <f>'Données ext.'!F2682</f>
        <v>0</v>
      </c>
    </row>
    <row r="2626" spans="1:2" hidden="1" x14ac:dyDescent="0.25">
      <c r="A2626" s="22">
        <f>INT('Données ext.'!I2667)</f>
        <v>0</v>
      </c>
      <c r="B2626">
        <f>'Données ext.'!F2683</f>
        <v>0</v>
      </c>
    </row>
    <row r="2627" spans="1:2" hidden="1" x14ac:dyDescent="0.25">
      <c r="A2627" s="22">
        <f>INT('Données ext.'!I2668)</f>
        <v>0</v>
      </c>
      <c r="B2627">
        <f>'Données ext.'!F2684</f>
        <v>0</v>
      </c>
    </row>
    <row r="2628" spans="1:2" hidden="1" x14ac:dyDescent="0.25">
      <c r="A2628" s="22">
        <f>INT('Données ext.'!I2669)</f>
        <v>0</v>
      </c>
      <c r="B2628">
        <f>'Données ext.'!F2685</f>
        <v>0</v>
      </c>
    </row>
    <row r="2629" spans="1:2" hidden="1" x14ac:dyDescent="0.25">
      <c r="A2629" s="22">
        <f>INT('Données ext.'!I2670)</f>
        <v>0</v>
      </c>
      <c r="B2629">
        <f>'Données ext.'!F2686</f>
        <v>0</v>
      </c>
    </row>
    <row r="2630" spans="1:2" hidden="1" x14ac:dyDescent="0.25">
      <c r="A2630" s="22">
        <f>INT('Données ext.'!I2671)</f>
        <v>0</v>
      </c>
      <c r="B2630">
        <f>'Données ext.'!F2687</f>
        <v>0</v>
      </c>
    </row>
    <row r="2631" spans="1:2" hidden="1" x14ac:dyDescent="0.25">
      <c r="A2631" s="22">
        <f>INT('Données ext.'!I2672)</f>
        <v>0</v>
      </c>
      <c r="B2631">
        <f>'Données ext.'!F2688</f>
        <v>0</v>
      </c>
    </row>
    <row r="2632" spans="1:2" hidden="1" x14ac:dyDescent="0.25">
      <c r="B2632">
        <f>'Données ext.'!F2689</f>
        <v>0</v>
      </c>
    </row>
    <row r="2633" spans="1:2" hidden="1" x14ac:dyDescent="0.25">
      <c r="B2633">
        <f>'Données ext.'!F2690</f>
        <v>0</v>
      </c>
    </row>
    <row r="2634" spans="1:2" hidden="1" x14ac:dyDescent="0.25">
      <c r="B2634">
        <f>'Données ext.'!F2691</f>
        <v>0</v>
      </c>
    </row>
    <row r="2635" spans="1:2" hidden="1" x14ac:dyDescent="0.25">
      <c r="B2635">
        <f>'Données ext.'!F2692</f>
        <v>0</v>
      </c>
    </row>
    <row r="2636" spans="1:2" hidden="1" x14ac:dyDescent="0.25">
      <c r="B2636">
        <f>'Données ext.'!F2693</f>
        <v>0</v>
      </c>
    </row>
    <row r="2637" spans="1:2" hidden="1" x14ac:dyDescent="0.25">
      <c r="B2637">
        <f>'Données ext.'!F2694</f>
        <v>0</v>
      </c>
    </row>
    <row r="2638" spans="1:2" hidden="1" x14ac:dyDescent="0.25">
      <c r="B2638">
        <f>'Données ext.'!F2695</f>
        <v>0</v>
      </c>
    </row>
    <row r="2639" spans="1:2" hidden="1" x14ac:dyDescent="0.25">
      <c r="B2639">
        <f>'Données ext.'!F2696</f>
        <v>0</v>
      </c>
    </row>
    <row r="2640" spans="1:2" hidden="1" x14ac:dyDescent="0.25">
      <c r="B2640">
        <f>'Données ext.'!F2697</f>
        <v>0</v>
      </c>
    </row>
    <row r="2641" spans="2:2" hidden="1" x14ac:dyDescent="0.25">
      <c r="B2641">
        <f>'Données ext.'!F2698</f>
        <v>0</v>
      </c>
    </row>
    <row r="2642" spans="2:2" hidden="1" x14ac:dyDescent="0.25">
      <c r="B2642">
        <f>'Données ext.'!F2699</f>
        <v>0</v>
      </c>
    </row>
    <row r="2643" spans="2:2" hidden="1" x14ac:dyDescent="0.25">
      <c r="B2643">
        <f>'Données ext.'!F2700</f>
        <v>0</v>
      </c>
    </row>
    <row r="2644" spans="2:2" hidden="1" x14ac:dyDescent="0.25">
      <c r="B2644">
        <f>'Données ext.'!F2701</f>
        <v>0</v>
      </c>
    </row>
    <row r="2645" spans="2:2" hidden="1" x14ac:dyDescent="0.25">
      <c r="B2645">
        <f>'Données ext.'!F2702</f>
        <v>0</v>
      </c>
    </row>
    <row r="2646" spans="2:2" hidden="1" x14ac:dyDescent="0.25">
      <c r="B2646">
        <f>'Données ext.'!F2703</f>
        <v>0</v>
      </c>
    </row>
    <row r="2647" spans="2:2" hidden="1" x14ac:dyDescent="0.25">
      <c r="B2647">
        <f>'Données ext.'!F2704</f>
        <v>0</v>
      </c>
    </row>
    <row r="2648" spans="2:2" hidden="1" x14ac:dyDescent="0.25">
      <c r="B2648">
        <f>'Données ext.'!F2705</f>
        <v>0</v>
      </c>
    </row>
    <row r="2649" spans="2:2" hidden="1" x14ac:dyDescent="0.25">
      <c r="B2649">
        <f>'Données ext.'!F2706</f>
        <v>0</v>
      </c>
    </row>
    <row r="2650" spans="2:2" hidden="1" x14ac:dyDescent="0.25">
      <c r="B2650">
        <f>'Données ext.'!F2707</f>
        <v>0</v>
      </c>
    </row>
    <row r="2651" spans="2:2" hidden="1" x14ac:dyDescent="0.25">
      <c r="B2651">
        <f>'Données ext.'!F2708</f>
        <v>0</v>
      </c>
    </row>
    <row r="2652" spans="2:2" hidden="1" x14ac:dyDescent="0.25">
      <c r="B2652">
        <f>'Données ext.'!F2709</f>
        <v>0</v>
      </c>
    </row>
    <row r="2653" spans="2:2" hidden="1" x14ac:dyDescent="0.25">
      <c r="B2653">
        <f>'Données ext.'!F2710</f>
        <v>0</v>
      </c>
    </row>
    <row r="2654" spans="2:2" hidden="1" x14ac:dyDescent="0.25">
      <c r="B2654">
        <f>'Données ext.'!F2711</f>
        <v>0</v>
      </c>
    </row>
    <row r="2655" spans="2:2" hidden="1" x14ac:dyDescent="0.25">
      <c r="B2655">
        <f>'Données ext.'!F2712</f>
        <v>0</v>
      </c>
    </row>
    <row r="2656" spans="2:2" hidden="1" x14ac:dyDescent="0.25">
      <c r="B2656">
        <f>'Données ext.'!F2713</f>
        <v>0</v>
      </c>
    </row>
    <row r="2657" spans="2:2" hidden="1" x14ac:dyDescent="0.25">
      <c r="B2657">
        <f>'Données ext.'!F2714</f>
        <v>0</v>
      </c>
    </row>
    <row r="2658" spans="2:2" hidden="1" x14ac:dyDescent="0.25">
      <c r="B2658">
        <f>'Données ext.'!F2715</f>
        <v>0</v>
      </c>
    </row>
    <row r="2659" spans="2:2" hidden="1" x14ac:dyDescent="0.25">
      <c r="B2659">
        <f>'Données ext.'!F2716</f>
        <v>0</v>
      </c>
    </row>
    <row r="2660" spans="2:2" hidden="1" x14ac:dyDescent="0.25">
      <c r="B2660">
        <f>'Données ext.'!F2717</f>
        <v>0</v>
      </c>
    </row>
    <row r="2661" spans="2:2" hidden="1" x14ac:dyDescent="0.25">
      <c r="B2661">
        <f>'Données ext.'!F2718</f>
        <v>0</v>
      </c>
    </row>
    <row r="2662" spans="2:2" hidden="1" x14ac:dyDescent="0.25">
      <c r="B2662">
        <f>'Données ext.'!F2719</f>
        <v>0</v>
      </c>
    </row>
    <row r="2663" spans="2:2" hidden="1" x14ac:dyDescent="0.25">
      <c r="B2663">
        <f>'Données ext.'!F2720</f>
        <v>0</v>
      </c>
    </row>
    <row r="2664" spans="2:2" hidden="1" x14ac:dyDescent="0.25">
      <c r="B2664">
        <f>'Données ext.'!F2721</f>
        <v>0</v>
      </c>
    </row>
    <row r="2665" spans="2:2" hidden="1" x14ac:dyDescent="0.25">
      <c r="B2665">
        <f>'Données ext.'!F2722</f>
        <v>0</v>
      </c>
    </row>
    <row r="2666" spans="2:2" hidden="1" x14ac:dyDescent="0.25">
      <c r="B2666">
        <f>'Données ext.'!F2723</f>
        <v>0</v>
      </c>
    </row>
    <row r="2667" spans="2:2" hidden="1" x14ac:dyDescent="0.25">
      <c r="B2667">
        <f>'Données ext.'!F2724</f>
        <v>0</v>
      </c>
    </row>
    <row r="2668" spans="2:2" hidden="1" x14ac:dyDescent="0.25">
      <c r="B2668">
        <f>'Données ext.'!F2725</f>
        <v>0</v>
      </c>
    </row>
    <row r="2669" spans="2:2" hidden="1" x14ac:dyDescent="0.25">
      <c r="B2669">
        <f>'Données ext.'!F2726</f>
        <v>0</v>
      </c>
    </row>
    <row r="2670" spans="2:2" hidden="1" x14ac:dyDescent="0.25">
      <c r="B2670">
        <f>'Données ext.'!F2727</f>
        <v>0</v>
      </c>
    </row>
    <row r="2671" spans="2:2" hidden="1" x14ac:dyDescent="0.25">
      <c r="B2671">
        <f>'Données ext.'!F2728</f>
        <v>0</v>
      </c>
    </row>
    <row r="2672" spans="2:2" hidden="1" x14ac:dyDescent="0.25">
      <c r="B2672">
        <f>'Données ext.'!F2729</f>
        <v>0</v>
      </c>
    </row>
    <row r="2673" spans="2:2" hidden="1" x14ac:dyDescent="0.25">
      <c r="B2673">
        <f>'Données ext.'!F2730</f>
        <v>0</v>
      </c>
    </row>
    <row r="2674" spans="2:2" hidden="1" x14ac:dyDescent="0.25">
      <c r="B2674">
        <f>'Données ext.'!F2731</f>
        <v>0</v>
      </c>
    </row>
    <row r="2675" spans="2:2" hidden="1" x14ac:dyDescent="0.25">
      <c r="B2675">
        <f>'Données ext.'!F2732</f>
        <v>0</v>
      </c>
    </row>
    <row r="2676" spans="2:2" hidden="1" x14ac:dyDescent="0.25">
      <c r="B2676">
        <f>'Données ext.'!F2733</f>
        <v>0</v>
      </c>
    </row>
    <row r="2677" spans="2:2" hidden="1" x14ac:dyDescent="0.25">
      <c r="B2677">
        <f>'Données ext.'!F2734</f>
        <v>0</v>
      </c>
    </row>
    <row r="2678" spans="2:2" hidden="1" x14ac:dyDescent="0.25">
      <c r="B2678">
        <f>'Données ext.'!F2735</f>
        <v>0</v>
      </c>
    </row>
    <row r="2679" spans="2:2" hidden="1" x14ac:dyDescent="0.25">
      <c r="B2679">
        <f>'Données ext.'!F2736</f>
        <v>0</v>
      </c>
    </row>
    <row r="2680" spans="2:2" hidden="1" x14ac:dyDescent="0.25">
      <c r="B2680">
        <f>'Données ext.'!F2737</f>
        <v>0</v>
      </c>
    </row>
    <row r="2681" spans="2:2" hidden="1" x14ac:dyDescent="0.25">
      <c r="B2681">
        <f>'Données ext.'!F2738</f>
        <v>0</v>
      </c>
    </row>
    <row r="2682" spans="2:2" hidden="1" x14ac:dyDescent="0.25">
      <c r="B2682">
        <f>'Données ext.'!F2739</f>
        <v>0</v>
      </c>
    </row>
    <row r="2683" spans="2:2" hidden="1" x14ac:dyDescent="0.25">
      <c r="B2683">
        <f>'Données ext.'!F2740</f>
        <v>0</v>
      </c>
    </row>
    <row r="2684" spans="2:2" hidden="1" x14ac:dyDescent="0.25">
      <c r="B2684">
        <f>'Données ext.'!F2741</f>
        <v>0</v>
      </c>
    </row>
    <row r="2685" spans="2:2" hidden="1" x14ac:dyDescent="0.25">
      <c r="B2685">
        <f>'Données ext.'!F2742</f>
        <v>0</v>
      </c>
    </row>
    <row r="2686" spans="2:2" hidden="1" x14ac:dyDescent="0.25">
      <c r="B2686">
        <f>'Données ext.'!F2743</f>
        <v>0</v>
      </c>
    </row>
    <row r="2687" spans="2:2" hidden="1" x14ac:dyDescent="0.25">
      <c r="B2687">
        <f>'Données ext.'!F2744</f>
        <v>0</v>
      </c>
    </row>
    <row r="2688" spans="2:2" hidden="1" x14ac:dyDescent="0.25">
      <c r="B2688">
        <f>'Données ext.'!F2745</f>
        <v>0</v>
      </c>
    </row>
    <row r="2689" spans="2:2" hidden="1" x14ac:dyDescent="0.25">
      <c r="B2689">
        <f>'Données ext.'!F2746</f>
        <v>0</v>
      </c>
    </row>
    <row r="2690" spans="2:2" hidden="1" x14ac:dyDescent="0.25">
      <c r="B2690">
        <f>'Données ext.'!F2747</f>
        <v>0</v>
      </c>
    </row>
    <row r="2691" spans="2:2" hidden="1" x14ac:dyDescent="0.25">
      <c r="B2691">
        <f>'Données ext.'!F2748</f>
        <v>0</v>
      </c>
    </row>
    <row r="2692" spans="2:2" hidden="1" x14ac:dyDescent="0.25">
      <c r="B2692">
        <f>'Données ext.'!F2749</f>
        <v>0</v>
      </c>
    </row>
    <row r="2693" spans="2:2" hidden="1" x14ac:dyDescent="0.25">
      <c r="B2693">
        <f>'Données ext.'!F2750</f>
        <v>0</v>
      </c>
    </row>
    <row r="2694" spans="2:2" hidden="1" x14ac:dyDescent="0.25">
      <c r="B2694">
        <f>'Données ext.'!F2751</f>
        <v>0</v>
      </c>
    </row>
    <row r="2695" spans="2:2" hidden="1" x14ac:dyDescent="0.25">
      <c r="B2695">
        <f>'Données ext.'!F2752</f>
        <v>0</v>
      </c>
    </row>
    <row r="2696" spans="2:2" hidden="1" x14ac:dyDescent="0.25">
      <c r="B2696">
        <f>'Données ext.'!F2753</f>
        <v>0</v>
      </c>
    </row>
    <row r="2697" spans="2:2" hidden="1" x14ac:dyDescent="0.25">
      <c r="B2697">
        <f>'Données ext.'!F2754</f>
        <v>0</v>
      </c>
    </row>
    <row r="2698" spans="2:2" hidden="1" x14ac:dyDescent="0.25">
      <c r="B2698">
        <f>'Données ext.'!F2755</f>
        <v>0</v>
      </c>
    </row>
    <row r="2699" spans="2:2" hidden="1" x14ac:dyDescent="0.25">
      <c r="B2699">
        <f>'Données ext.'!F2756</f>
        <v>0</v>
      </c>
    </row>
    <row r="2700" spans="2:2" hidden="1" x14ac:dyDescent="0.25">
      <c r="B2700">
        <f>'Données ext.'!F2757</f>
        <v>0</v>
      </c>
    </row>
    <row r="2701" spans="2:2" hidden="1" x14ac:dyDescent="0.25">
      <c r="B2701">
        <f>'Données ext.'!F2758</f>
        <v>0</v>
      </c>
    </row>
    <row r="2702" spans="2:2" hidden="1" x14ac:dyDescent="0.25">
      <c r="B2702">
        <f>'Données ext.'!F2759</f>
        <v>0</v>
      </c>
    </row>
    <row r="2703" spans="2:2" hidden="1" x14ac:dyDescent="0.25">
      <c r="B2703">
        <f>'Données ext.'!F2760</f>
        <v>0</v>
      </c>
    </row>
    <row r="2704" spans="2:2" hidden="1" x14ac:dyDescent="0.25">
      <c r="B2704">
        <f>'Données ext.'!F2761</f>
        <v>0</v>
      </c>
    </row>
    <row r="2705" spans="2:2" hidden="1" x14ac:dyDescent="0.25">
      <c r="B2705">
        <f>'Données ext.'!F2762</f>
        <v>0</v>
      </c>
    </row>
    <row r="2706" spans="2:2" hidden="1" x14ac:dyDescent="0.25">
      <c r="B2706">
        <f>'Données ext.'!F2763</f>
        <v>0</v>
      </c>
    </row>
    <row r="2707" spans="2:2" hidden="1" x14ac:dyDescent="0.25">
      <c r="B2707">
        <f>'Données ext.'!F2764</f>
        <v>0</v>
      </c>
    </row>
    <row r="2708" spans="2:2" hidden="1" x14ac:dyDescent="0.25">
      <c r="B2708">
        <f>'Données ext.'!F2765</f>
        <v>0</v>
      </c>
    </row>
    <row r="2709" spans="2:2" hidden="1" x14ac:dyDescent="0.25">
      <c r="B2709">
        <f>'Données ext.'!F2766</f>
        <v>0</v>
      </c>
    </row>
    <row r="2710" spans="2:2" hidden="1" x14ac:dyDescent="0.25">
      <c r="B2710">
        <f>'Données ext.'!F2767</f>
        <v>0</v>
      </c>
    </row>
    <row r="2711" spans="2:2" hidden="1" x14ac:dyDescent="0.25">
      <c r="B2711">
        <f>'Données ext.'!F2768</f>
        <v>0</v>
      </c>
    </row>
    <row r="2712" spans="2:2" hidden="1" x14ac:dyDescent="0.25">
      <c r="B2712">
        <f>'Données ext.'!F2769</f>
        <v>0</v>
      </c>
    </row>
    <row r="2713" spans="2:2" hidden="1" x14ac:dyDescent="0.25">
      <c r="B2713">
        <f>'Données ext.'!F2770</f>
        <v>0</v>
      </c>
    </row>
    <row r="2714" spans="2:2" hidden="1" x14ac:dyDescent="0.25">
      <c r="B2714">
        <f>'Données ext.'!F2771</f>
        <v>0</v>
      </c>
    </row>
    <row r="2715" spans="2:2" hidden="1" x14ac:dyDescent="0.25">
      <c r="B2715">
        <f>'Données ext.'!F2772</f>
        <v>0</v>
      </c>
    </row>
    <row r="2716" spans="2:2" hidden="1" x14ac:dyDescent="0.25">
      <c r="B2716">
        <f>'Données ext.'!F2773</f>
        <v>0</v>
      </c>
    </row>
    <row r="2717" spans="2:2" hidden="1" x14ac:dyDescent="0.25">
      <c r="B2717">
        <f>'Données ext.'!F2774</f>
        <v>0</v>
      </c>
    </row>
    <row r="2718" spans="2:2" hidden="1" x14ac:dyDescent="0.25">
      <c r="B2718">
        <f>'Données ext.'!F2775</f>
        <v>0</v>
      </c>
    </row>
    <row r="2719" spans="2:2" hidden="1" x14ac:dyDescent="0.25">
      <c r="B2719">
        <f>'Données ext.'!F2776</f>
        <v>0</v>
      </c>
    </row>
    <row r="2720" spans="2:2" hidden="1" x14ac:dyDescent="0.25">
      <c r="B2720">
        <f>'Données ext.'!F2777</f>
        <v>0</v>
      </c>
    </row>
    <row r="2721" spans="2:2" hidden="1" x14ac:dyDescent="0.25">
      <c r="B2721">
        <f>'Données ext.'!F2778</f>
        <v>0</v>
      </c>
    </row>
    <row r="2722" spans="2:2" hidden="1" x14ac:dyDescent="0.25">
      <c r="B2722">
        <f>'Données ext.'!F2779</f>
        <v>0</v>
      </c>
    </row>
    <row r="2723" spans="2:2" hidden="1" x14ac:dyDescent="0.25">
      <c r="B2723">
        <f>'Données ext.'!F2780</f>
        <v>0</v>
      </c>
    </row>
    <row r="2724" spans="2:2" hidden="1" x14ac:dyDescent="0.25">
      <c r="B2724">
        <f>'Données ext.'!F2781</f>
        <v>0</v>
      </c>
    </row>
    <row r="2725" spans="2:2" hidden="1" x14ac:dyDescent="0.25">
      <c r="B2725">
        <f>'Données ext.'!F2782</f>
        <v>0</v>
      </c>
    </row>
    <row r="2726" spans="2:2" hidden="1" x14ac:dyDescent="0.25">
      <c r="B2726">
        <f>'Données ext.'!F2783</f>
        <v>0</v>
      </c>
    </row>
    <row r="2727" spans="2:2" hidden="1" x14ac:dyDescent="0.25">
      <c r="B2727">
        <f>'Données ext.'!F2784</f>
        <v>0</v>
      </c>
    </row>
    <row r="2728" spans="2:2" hidden="1" x14ac:dyDescent="0.25">
      <c r="B2728">
        <f>'Données ext.'!F2785</f>
        <v>0</v>
      </c>
    </row>
    <row r="2729" spans="2:2" hidden="1" x14ac:dyDescent="0.25">
      <c r="B2729">
        <f>'Données ext.'!F2786</f>
        <v>0</v>
      </c>
    </row>
    <row r="2730" spans="2:2" hidden="1" x14ac:dyDescent="0.25">
      <c r="B2730">
        <f>'Données ext.'!F2787</f>
        <v>0</v>
      </c>
    </row>
    <row r="2731" spans="2:2" hidden="1" x14ac:dyDescent="0.25">
      <c r="B2731">
        <f>'Données ext.'!F2788</f>
        <v>0</v>
      </c>
    </row>
    <row r="2732" spans="2:2" hidden="1" x14ac:dyDescent="0.25">
      <c r="B2732">
        <f>'Données ext.'!F2789</f>
        <v>0</v>
      </c>
    </row>
    <row r="2733" spans="2:2" hidden="1" x14ac:dyDescent="0.25">
      <c r="B2733">
        <f>'Données ext.'!F2790</f>
        <v>0</v>
      </c>
    </row>
    <row r="2734" spans="2:2" hidden="1" x14ac:dyDescent="0.25">
      <c r="B2734">
        <f>'Données ext.'!F2791</f>
        <v>0</v>
      </c>
    </row>
    <row r="2735" spans="2:2" hidden="1" x14ac:dyDescent="0.25">
      <c r="B2735">
        <f>'Données ext.'!F2792</f>
        <v>0</v>
      </c>
    </row>
    <row r="2736" spans="2:2" hidden="1" x14ac:dyDescent="0.25">
      <c r="B2736">
        <f>'Données ext.'!F2793</f>
        <v>0</v>
      </c>
    </row>
    <row r="2737" spans="2:2" hidden="1" x14ac:dyDescent="0.25">
      <c r="B2737">
        <f>'Données ext.'!F2794</f>
        <v>0</v>
      </c>
    </row>
    <row r="2738" spans="2:2" hidden="1" x14ac:dyDescent="0.25">
      <c r="B2738">
        <f>'Données ext.'!F2795</f>
        <v>0</v>
      </c>
    </row>
    <row r="2739" spans="2:2" hidden="1" x14ac:dyDescent="0.25">
      <c r="B2739">
        <f>'Données ext.'!F2796</f>
        <v>0</v>
      </c>
    </row>
    <row r="2740" spans="2:2" hidden="1" x14ac:dyDescent="0.25">
      <c r="B2740">
        <f>'Données ext.'!F2797</f>
        <v>0</v>
      </c>
    </row>
    <row r="2741" spans="2:2" hidden="1" x14ac:dyDescent="0.25">
      <c r="B2741">
        <f>'Données ext.'!F2798</f>
        <v>0</v>
      </c>
    </row>
    <row r="2742" spans="2:2" hidden="1" x14ac:dyDescent="0.25">
      <c r="B2742">
        <f>'Données ext.'!F2799</f>
        <v>0</v>
      </c>
    </row>
    <row r="2743" spans="2:2" hidden="1" x14ac:dyDescent="0.25">
      <c r="B2743">
        <f>'Données ext.'!F2800</f>
        <v>0</v>
      </c>
    </row>
    <row r="2744" spans="2:2" hidden="1" x14ac:dyDescent="0.25">
      <c r="B2744">
        <f>'Données ext.'!F2801</f>
        <v>0</v>
      </c>
    </row>
    <row r="2745" spans="2:2" hidden="1" x14ac:dyDescent="0.25">
      <c r="B2745">
        <f>'Données ext.'!F2802</f>
        <v>0</v>
      </c>
    </row>
    <row r="2746" spans="2:2" hidden="1" x14ac:dyDescent="0.25">
      <c r="B2746">
        <f>'Données ext.'!F2803</f>
        <v>0</v>
      </c>
    </row>
    <row r="2747" spans="2:2" hidden="1" x14ac:dyDescent="0.25">
      <c r="B2747">
        <f>'Données ext.'!F2804</f>
        <v>0</v>
      </c>
    </row>
    <row r="2748" spans="2:2" hidden="1" x14ac:dyDescent="0.25">
      <c r="B2748">
        <f>'Données ext.'!F2805</f>
        <v>0</v>
      </c>
    </row>
    <row r="2749" spans="2:2" hidden="1" x14ac:dyDescent="0.25">
      <c r="B2749">
        <f>'Données ext.'!F2806</f>
        <v>0</v>
      </c>
    </row>
    <row r="2750" spans="2:2" hidden="1" x14ac:dyDescent="0.25">
      <c r="B2750">
        <f>'Données ext.'!F2807</f>
        <v>0</v>
      </c>
    </row>
    <row r="2751" spans="2:2" hidden="1" x14ac:dyDescent="0.25">
      <c r="B2751">
        <f>'Données ext.'!F2808</f>
        <v>0</v>
      </c>
    </row>
    <row r="2752" spans="2:2" hidden="1" x14ac:dyDescent="0.25">
      <c r="B2752">
        <f>'Données ext.'!F2809</f>
        <v>0</v>
      </c>
    </row>
    <row r="2753" spans="2:2" hidden="1" x14ac:dyDescent="0.25">
      <c r="B2753">
        <f>'Données ext.'!F2810</f>
        <v>0</v>
      </c>
    </row>
    <row r="2754" spans="2:2" hidden="1" x14ac:dyDescent="0.25">
      <c r="B2754">
        <f>'Données ext.'!F2811</f>
        <v>0</v>
      </c>
    </row>
    <row r="2755" spans="2:2" hidden="1" x14ac:dyDescent="0.25">
      <c r="B2755">
        <f>'Données ext.'!F2812</f>
        <v>0</v>
      </c>
    </row>
    <row r="2756" spans="2:2" hidden="1" x14ac:dyDescent="0.25">
      <c r="B2756">
        <f>'Données ext.'!F2813</f>
        <v>0</v>
      </c>
    </row>
    <row r="2757" spans="2:2" hidden="1" x14ac:dyDescent="0.25">
      <c r="B2757">
        <f>'Données ext.'!F2814</f>
        <v>0</v>
      </c>
    </row>
    <row r="2758" spans="2:2" hidden="1" x14ac:dyDescent="0.25">
      <c r="B2758">
        <f>'Données ext.'!F2815</f>
        <v>0</v>
      </c>
    </row>
    <row r="2759" spans="2:2" hidden="1" x14ac:dyDescent="0.25">
      <c r="B2759">
        <f>'Données ext.'!F2816</f>
        <v>0</v>
      </c>
    </row>
    <row r="2760" spans="2:2" hidden="1" x14ac:dyDescent="0.25">
      <c r="B2760">
        <f>'Données ext.'!F2817</f>
        <v>0</v>
      </c>
    </row>
    <row r="2761" spans="2:2" hidden="1" x14ac:dyDescent="0.25">
      <c r="B2761">
        <f>'Données ext.'!F2818</f>
        <v>0</v>
      </c>
    </row>
    <row r="2762" spans="2:2" hidden="1" x14ac:dyDescent="0.25">
      <c r="B2762">
        <f>'Données ext.'!F2819</f>
        <v>0</v>
      </c>
    </row>
    <row r="2763" spans="2:2" hidden="1" x14ac:dyDescent="0.25">
      <c r="B2763">
        <f>'Données ext.'!F2820</f>
        <v>0</v>
      </c>
    </row>
    <row r="2764" spans="2:2" hidden="1" x14ac:dyDescent="0.25">
      <c r="B2764">
        <f>'Données ext.'!F2821</f>
        <v>0</v>
      </c>
    </row>
    <row r="2765" spans="2:2" hidden="1" x14ac:dyDescent="0.25">
      <c r="B2765">
        <f>'Données ext.'!F2822</f>
        <v>0</v>
      </c>
    </row>
    <row r="2766" spans="2:2" hidden="1" x14ac:dyDescent="0.25">
      <c r="B2766">
        <f>'Données ext.'!F2823</f>
        <v>0</v>
      </c>
    </row>
    <row r="2767" spans="2:2" hidden="1" x14ac:dyDescent="0.25">
      <c r="B2767">
        <f>'Données ext.'!F2824</f>
        <v>0</v>
      </c>
    </row>
    <row r="2768" spans="2:2" hidden="1" x14ac:dyDescent="0.25">
      <c r="B2768">
        <f>'Données ext.'!F2825</f>
        <v>0</v>
      </c>
    </row>
    <row r="2769" spans="2:2" hidden="1" x14ac:dyDescent="0.25">
      <c r="B2769">
        <f>'Données ext.'!F2826</f>
        <v>0</v>
      </c>
    </row>
    <row r="2770" spans="2:2" hidden="1" x14ac:dyDescent="0.25">
      <c r="B2770">
        <f>'Données ext.'!F2827</f>
        <v>0</v>
      </c>
    </row>
    <row r="2771" spans="2:2" hidden="1" x14ac:dyDescent="0.25">
      <c r="B2771">
        <f>'Données ext.'!F2828</f>
        <v>0</v>
      </c>
    </row>
    <row r="2772" spans="2:2" hidden="1" x14ac:dyDescent="0.25">
      <c r="B2772">
        <f>'Données ext.'!F2829</f>
        <v>0</v>
      </c>
    </row>
    <row r="2773" spans="2:2" hidden="1" x14ac:dyDescent="0.25">
      <c r="B2773">
        <f>'Données ext.'!F2830</f>
        <v>0</v>
      </c>
    </row>
    <row r="2774" spans="2:2" hidden="1" x14ac:dyDescent="0.25">
      <c r="B2774">
        <f>'Données ext.'!F2831</f>
        <v>0</v>
      </c>
    </row>
    <row r="2775" spans="2:2" hidden="1" x14ac:dyDescent="0.25">
      <c r="B2775">
        <f>'Données ext.'!F2832</f>
        <v>0</v>
      </c>
    </row>
    <row r="2776" spans="2:2" hidden="1" x14ac:dyDescent="0.25">
      <c r="B2776">
        <f>'Données ext.'!F2833</f>
        <v>0</v>
      </c>
    </row>
    <row r="2777" spans="2:2" hidden="1" x14ac:dyDescent="0.25">
      <c r="B2777">
        <f>'Données ext.'!F2834</f>
        <v>0</v>
      </c>
    </row>
    <row r="2778" spans="2:2" hidden="1" x14ac:dyDescent="0.25">
      <c r="B2778">
        <f>'Données ext.'!F2835</f>
        <v>0</v>
      </c>
    </row>
    <row r="2779" spans="2:2" hidden="1" x14ac:dyDescent="0.25">
      <c r="B2779">
        <f>'Données ext.'!F2836</f>
        <v>0</v>
      </c>
    </row>
    <row r="2780" spans="2:2" hidden="1" x14ac:dyDescent="0.25">
      <c r="B2780">
        <f>'Données ext.'!F2837</f>
        <v>0</v>
      </c>
    </row>
    <row r="2781" spans="2:2" hidden="1" x14ac:dyDescent="0.25">
      <c r="B2781">
        <f>'Données ext.'!F2838</f>
        <v>0</v>
      </c>
    </row>
    <row r="2782" spans="2:2" hidden="1" x14ac:dyDescent="0.25">
      <c r="B2782">
        <f>'Données ext.'!F2839</f>
        <v>0</v>
      </c>
    </row>
    <row r="2783" spans="2:2" hidden="1" x14ac:dyDescent="0.25">
      <c r="B2783">
        <f>'Données ext.'!F2840</f>
        <v>0</v>
      </c>
    </row>
    <row r="2784" spans="2:2" hidden="1" x14ac:dyDescent="0.25">
      <c r="B2784">
        <f>'Données ext.'!F2841</f>
        <v>0</v>
      </c>
    </row>
    <row r="2785" spans="2:2" hidden="1" x14ac:dyDescent="0.25">
      <c r="B2785">
        <f>'Données ext.'!F2842</f>
        <v>0</v>
      </c>
    </row>
    <row r="2786" spans="2:2" hidden="1" x14ac:dyDescent="0.25">
      <c r="B2786">
        <f>'Données ext.'!F2843</f>
        <v>0</v>
      </c>
    </row>
    <row r="2787" spans="2:2" hidden="1" x14ac:dyDescent="0.25">
      <c r="B2787">
        <f>'Données ext.'!F2844</f>
        <v>0</v>
      </c>
    </row>
    <row r="2788" spans="2:2" hidden="1" x14ac:dyDescent="0.25">
      <c r="B2788">
        <f>'Données ext.'!F2845</f>
        <v>0</v>
      </c>
    </row>
    <row r="2789" spans="2:2" hidden="1" x14ac:dyDescent="0.25">
      <c r="B2789">
        <f>'Données ext.'!F2846</f>
        <v>0</v>
      </c>
    </row>
    <row r="2790" spans="2:2" hidden="1" x14ac:dyDescent="0.25">
      <c r="B2790">
        <f>'Données ext.'!F2847</f>
        <v>0</v>
      </c>
    </row>
    <row r="2791" spans="2:2" hidden="1" x14ac:dyDescent="0.25">
      <c r="B2791">
        <f>'Données ext.'!F2848</f>
        <v>0</v>
      </c>
    </row>
    <row r="2792" spans="2:2" hidden="1" x14ac:dyDescent="0.25">
      <c r="B2792">
        <f>'Données ext.'!F2849</f>
        <v>0</v>
      </c>
    </row>
    <row r="2793" spans="2:2" hidden="1" x14ac:dyDescent="0.25">
      <c r="B2793">
        <f>'Données ext.'!F2850</f>
        <v>0</v>
      </c>
    </row>
    <row r="2794" spans="2:2" hidden="1" x14ac:dyDescent="0.25">
      <c r="B2794">
        <f>'Données ext.'!F2851</f>
        <v>0</v>
      </c>
    </row>
    <row r="2795" spans="2:2" hidden="1" x14ac:dyDescent="0.25">
      <c r="B2795">
        <f>'Données ext.'!F2852</f>
        <v>0</v>
      </c>
    </row>
    <row r="2796" spans="2:2" hidden="1" x14ac:dyDescent="0.25">
      <c r="B2796">
        <f>'Données ext.'!F2853</f>
        <v>0</v>
      </c>
    </row>
    <row r="2797" spans="2:2" hidden="1" x14ac:dyDescent="0.25">
      <c r="B2797">
        <f>'Données ext.'!F2854</f>
        <v>0</v>
      </c>
    </row>
    <row r="2798" spans="2:2" hidden="1" x14ac:dyDescent="0.25">
      <c r="B2798">
        <f>'Données ext.'!F2855</f>
        <v>0</v>
      </c>
    </row>
    <row r="2799" spans="2:2" hidden="1" x14ac:dyDescent="0.25">
      <c r="B2799">
        <f>'Données ext.'!F2856</f>
        <v>0</v>
      </c>
    </row>
    <row r="2800" spans="2:2" hidden="1" x14ac:dyDescent="0.25">
      <c r="B2800">
        <f>'Données ext.'!F2857</f>
        <v>0</v>
      </c>
    </row>
    <row r="2801" spans="2:2" hidden="1" x14ac:dyDescent="0.25">
      <c r="B2801">
        <f>'Données ext.'!F2858</f>
        <v>0</v>
      </c>
    </row>
    <row r="2802" spans="2:2" hidden="1" x14ac:dyDescent="0.25">
      <c r="B2802">
        <f>'Données ext.'!F2859</f>
        <v>0</v>
      </c>
    </row>
    <row r="2803" spans="2:2" hidden="1" x14ac:dyDescent="0.25">
      <c r="B2803">
        <f>'Données ext.'!F2860</f>
        <v>0</v>
      </c>
    </row>
    <row r="2804" spans="2:2" hidden="1" x14ac:dyDescent="0.25">
      <c r="B2804">
        <f>'Données ext.'!F2861</f>
        <v>0</v>
      </c>
    </row>
    <row r="2805" spans="2:2" hidden="1" x14ac:dyDescent="0.25">
      <c r="B2805">
        <f>'Données ext.'!F2862</f>
        <v>0</v>
      </c>
    </row>
    <row r="2806" spans="2:2" hidden="1" x14ac:dyDescent="0.25">
      <c r="B2806">
        <f>'Données ext.'!F2863</f>
        <v>0</v>
      </c>
    </row>
    <row r="2807" spans="2:2" hidden="1" x14ac:dyDescent="0.25">
      <c r="B2807">
        <f>'Données ext.'!F2864</f>
        <v>0</v>
      </c>
    </row>
    <row r="2808" spans="2:2" hidden="1" x14ac:dyDescent="0.25">
      <c r="B2808">
        <f>'Données ext.'!F2865</f>
        <v>0</v>
      </c>
    </row>
    <row r="2809" spans="2:2" hidden="1" x14ac:dyDescent="0.25">
      <c r="B2809">
        <f>'Données ext.'!F2866</f>
        <v>0</v>
      </c>
    </row>
    <row r="2810" spans="2:2" hidden="1" x14ac:dyDescent="0.25">
      <c r="B2810">
        <f>'Données ext.'!F2867</f>
        <v>0</v>
      </c>
    </row>
    <row r="2811" spans="2:2" hidden="1" x14ac:dyDescent="0.25">
      <c r="B2811">
        <f>'Données ext.'!F2868</f>
        <v>0</v>
      </c>
    </row>
    <row r="2812" spans="2:2" hidden="1" x14ac:dyDescent="0.25">
      <c r="B2812">
        <f>'Données ext.'!F2869</f>
        <v>0</v>
      </c>
    </row>
    <row r="2813" spans="2:2" hidden="1" x14ac:dyDescent="0.25">
      <c r="B2813">
        <f>'Données ext.'!F2870</f>
        <v>0</v>
      </c>
    </row>
    <row r="2814" spans="2:2" hidden="1" x14ac:dyDescent="0.25">
      <c r="B2814">
        <f>'Données ext.'!F2871</f>
        <v>0</v>
      </c>
    </row>
    <row r="2815" spans="2:2" hidden="1" x14ac:dyDescent="0.25">
      <c r="B2815">
        <f>'Données ext.'!F2872</f>
        <v>0</v>
      </c>
    </row>
    <row r="2816" spans="2:2" hidden="1" x14ac:dyDescent="0.25">
      <c r="B2816">
        <f>'Données ext.'!F2873</f>
        <v>0</v>
      </c>
    </row>
    <row r="2817" spans="2:2" hidden="1" x14ac:dyDescent="0.25">
      <c r="B2817">
        <f>'Données ext.'!F2874</f>
        <v>0</v>
      </c>
    </row>
    <row r="2818" spans="2:2" hidden="1" x14ac:dyDescent="0.25">
      <c r="B2818">
        <f>'Données ext.'!F2875</f>
        <v>0</v>
      </c>
    </row>
    <row r="2819" spans="2:2" hidden="1" x14ac:dyDescent="0.25">
      <c r="B2819">
        <f>'Données ext.'!F2876</f>
        <v>0</v>
      </c>
    </row>
    <row r="2820" spans="2:2" hidden="1" x14ac:dyDescent="0.25">
      <c r="B2820">
        <f>'Données ext.'!F2877</f>
        <v>0</v>
      </c>
    </row>
    <row r="2821" spans="2:2" hidden="1" x14ac:dyDescent="0.25">
      <c r="B2821">
        <f>'Données ext.'!F2878</f>
        <v>0</v>
      </c>
    </row>
    <row r="2822" spans="2:2" hidden="1" x14ac:dyDescent="0.25">
      <c r="B2822">
        <f>'Données ext.'!F2879</f>
        <v>0</v>
      </c>
    </row>
    <row r="2823" spans="2:2" hidden="1" x14ac:dyDescent="0.25">
      <c r="B2823">
        <f>'Données ext.'!F2880</f>
        <v>0</v>
      </c>
    </row>
    <row r="2824" spans="2:2" hidden="1" x14ac:dyDescent="0.25">
      <c r="B2824">
        <f>'Données ext.'!F2881</f>
        <v>0</v>
      </c>
    </row>
    <row r="2825" spans="2:2" hidden="1" x14ac:dyDescent="0.25">
      <c r="B2825">
        <f>'Données ext.'!F2882</f>
        <v>0</v>
      </c>
    </row>
    <row r="2826" spans="2:2" hidden="1" x14ac:dyDescent="0.25">
      <c r="B2826">
        <f>'Données ext.'!F2883</f>
        <v>0</v>
      </c>
    </row>
    <row r="2827" spans="2:2" hidden="1" x14ac:dyDescent="0.25">
      <c r="B2827">
        <f>'Données ext.'!F2884</f>
        <v>0</v>
      </c>
    </row>
    <row r="2828" spans="2:2" hidden="1" x14ac:dyDescent="0.25">
      <c r="B2828">
        <f>'Données ext.'!F2885</f>
        <v>0</v>
      </c>
    </row>
    <row r="2829" spans="2:2" hidden="1" x14ac:dyDescent="0.25">
      <c r="B2829">
        <f>'Données ext.'!F2886</f>
        <v>0</v>
      </c>
    </row>
    <row r="2830" spans="2:2" hidden="1" x14ac:dyDescent="0.25">
      <c r="B2830">
        <f>'Données ext.'!F2887</f>
        <v>0</v>
      </c>
    </row>
    <row r="2831" spans="2:2" hidden="1" x14ac:dyDescent="0.25">
      <c r="B2831">
        <f>'Données ext.'!F2888</f>
        <v>0</v>
      </c>
    </row>
    <row r="2832" spans="2:2" hidden="1" x14ac:dyDescent="0.25">
      <c r="B2832">
        <f>'Données ext.'!F2889</f>
        <v>0</v>
      </c>
    </row>
    <row r="2833" spans="2:2" hidden="1" x14ac:dyDescent="0.25">
      <c r="B2833">
        <f>'Données ext.'!F2890</f>
        <v>0</v>
      </c>
    </row>
    <row r="2834" spans="2:2" hidden="1" x14ac:dyDescent="0.25">
      <c r="B2834">
        <f>'Données ext.'!F2891</f>
        <v>0</v>
      </c>
    </row>
    <row r="2835" spans="2:2" hidden="1" x14ac:dyDescent="0.25">
      <c r="B2835">
        <f>'Données ext.'!F2892</f>
        <v>0</v>
      </c>
    </row>
    <row r="2836" spans="2:2" hidden="1" x14ac:dyDescent="0.25">
      <c r="B2836">
        <f>'Données ext.'!F2893</f>
        <v>0</v>
      </c>
    </row>
    <row r="2837" spans="2:2" hidden="1" x14ac:dyDescent="0.25">
      <c r="B2837">
        <f>'Données ext.'!F2894</f>
        <v>0</v>
      </c>
    </row>
    <row r="2838" spans="2:2" hidden="1" x14ac:dyDescent="0.25">
      <c r="B2838">
        <f>'Données ext.'!F2895</f>
        <v>0</v>
      </c>
    </row>
    <row r="2839" spans="2:2" hidden="1" x14ac:dyDescent="0.25">
      <c r="B2839">
        <f>'Données ext.'!F2896</f>
        <v>0</v>
      </c>
    </row>
    <row r="2840" spans="2:2" hidden="1" x14ac:dyDescent="0.25">
      <c r="B2840">
        <f>'Données ext.'!F2897</f>
        <v>0</v>
      </c>
    </row>
    <row r="2841" spans="2:2" hidden="1" x14ac:dyDescent="0.25">
      <c r="B2841">
        <f>'Données ext.'!F2898</f>
        <v>0</v>
      </c>
    </row>
    <row r="2842" spans="2:2" hidden="1" x14ac:dyDescent="0.25">
      <c r="B2842">
        <f>'Données ext.'!F2899</f>
        <v>0</v>
      </c>
    </row>
    <row r="2843" spans="2:2" hidden="1" x14ac:dyDescent="0.25">
      <c r="B2843">
        <f>'Données ext.'!F2900</f>
        <v>0</v>
      </c>
    </row>
    <row r="2844" spans="2:2" hidden="1" x14ac:dyDescent="0.25">
      <c r="B2844">
        <f>'Données ext.'!F2901</f>
        <v>0</v>
      </c>
    </row>
    <row r="2845" spans="2:2" hidden="1" x14ac:dyDescent="0.25">
      <c r="B2845">
        <f>'Données ext.'!F2902</f>
        <v>0</v>
      </c>
    </row>
    <row r="2846" spans="2:2" hidden="1" x14ac:dyDescent="0.25">
      <c r="B2846">
        <f>'Données ext.'!F2903</f>
        <v>0</v>
      </c>
    </row>
    <row r="2847" spans="2:2" hidden="1" x14ac:dyDescent="0.25">
      <c r="B2847">
        <f>'Données ext.'!F2904</f>
        <v>0</v>
      </c>
    </row>
    <row r="2848" spans="2:2" hidden="1" x14ac:dyDescent="0.25">
      <c r="B2848">
        <f>'Données ext.'!F2905</f>
        <v>0</v>
      </c>
    </row>
    <row r="2849" spans="2:2" hidden="1" x14ac:dyDescent="0.25">
      <c r="B2849">
        <f>'Données ext.'!F2906</f>
        <v>0</v>
      </c>
    </row>
    <row r="2850" spans="2:2" hidden="1" x14ac:dyDescent="0.25">
      <c r="B2850">
        <f>'Données ext.'!F2907</f>
        <v>0</v>
      </c>
    </row>
    <row r="2851" spans="2:2" hidden="1" x14ac:dyDescent="0.25">
      <c r="B2851">
        <f>'Données ext.'!F2908</f>
        <v>0</v>
      </c>
    </row>
    <row r="2852" spans="2:2" hidden="1" x14ac:dyDescent="0.25">
      <c r="B2852">
        <f>'Données ext.'!F2909</f>
        <v>0</v>
      </c>
    </row>
    <row r="2853" spans="2:2" hidden="1" x14ac:dyDescent="0.25">
      <c r="B2853">
        <f>'Données ext.'!F2910</f>
        <v>0</v>
      </c>
    </row>
    <row r="2854" spans="2:2" hidden="1" x14ac:dyDescent="0.25">
      <c r="B2854">
        <f>'Données ext.'!F2911</f>
        <v>0</v>
      </c>
    </row>
    <row r="2855" spans="2:2" hidden="1" x14ac:dyDescent="0.25">
      <c r="B2855">
        <f>'Données ext.'!F2912</f>
        <v>0</v>
      </c>
    </row>
    <row r="2856" spans="2:2" hidden="1" x14ac:dyDescent="0.25">
      <c r="B2856">
        <f>'Données ext.'!F2913</f>
        <v>0</v>
      </c>
    </row>
    <row r="2857" spans="2:2" hidden="1" x14ac:dyDescent="0.25">
      <c r="B2857">
        <f>'Données ext.'!F2914</f>
        <v>0</v>
      </c>
    </row>
    <row r="2858" spans="2:2" hidden="1" x14ac:dyDescent="0.25">
      <c r="B2858">
        <f>'Données ext.'!F2915</f>
        <v>0</v>
      </c>
    </row>
    <row r="2859" spans="2:2" hidden="1" x14ac:dyDescent="0.25">
      <c r="B2859">
        <f>'Données ext.'!F2916</f>
        <v>0</v>
      </c>
    </row>
    <row r="2860" spans="2:2" hidden="1" x14ac:dyDescent="0.25">
      <c r="B2860">
        <f>'Données ext.'!F2917</f>
        <v>0</v>
      </c>
    </row>
    <row r="2861" spans="2:2" hidden="1" x14ac:dyDescent="0.25">
      <c r="B2861">
        <f>'Données ext.'!F2918</f>
        <v>0</v>
      </c>
    </row>
    <row r="2862" spans="2:2" hidden="1" x14ac:dyDescent="0.25">
      <c r="B2862">
        <f>'Données ext.'!F2919</f>
        <v>0</v>
      </c>
    </row>
    <row r="2863" spans="2:2" hidden="1" x14ac:dyDescent="0.25">
      <c r="B2863">
        <f>'Données ext.'!F2920</f>
        <v>0</v>
      </c>
    </row>
    <row r="2864" spans="2:2" hidden="1" x14ac:dyDescent="0.25">
      <c r="B2864">
        <f>'Données ext.'!F2921</f>
        <v>0</v>
      </c>
    </row>
    <row r="2865" spans="2:2" hidden="1" x14ac:dyDescent="0.25">
      <c r="B2865">
        <f>'Données ext.'!F2922</f>
        <v>0</v>
      </c>
    </row>
    <row r="2866" spans="2:2" hidden="1" x14ac:dyDescent="0.25">
      <c r="B2866">
        <f>'Données ext.'!F2923</f>
        <v>0</v>
      </c>
    </row>
    <row r="2867" spans="2:2" hidden="1" x14ac:dyDescent="0.25">
      <c r="B2867">
        <f>'Données ext.'!F2924</f>
        <v>0</v>
      </c>
    </row>
    <row r="2868" spans="2:2" hidden="1" x14ac:dyDescent="0.25">
      <c r="B2868">
        <f>'Données ext.'!F2925</f>
        <v>0</v>
      </c>
    </row>
    <row r="2869" spans="2:2" hidden="1" x14ac:dyDescent="0.25">
      <c r="B2869">
        <f>'Données ext.'!F2926</f>
        <v>0</v>
      </c>
    </row>
    <row r="2870" spans="2:2" hidden="1" x14ac:dyDescent="0.25">
      <c r="B2870">
        <f>'Données ext.'!F2927</f>
        <v>0</v>
      </c>
    </row>
    <row r="2871" spans="2:2" hidden="1" x14ac:dyDescent="0.25">
      <c r="B2871">
        <f>'Données ext.'!F2928</f>
        <v>0</v>
      </c>
    </row>
    <row r="2872" spans="2:2" hidden="1" x14ac:dyDescent="0.25">
      <c r="B2872">
        <f>'Données ext.'!F2929</f>
        <v>0</v>
      </c>
    </row>
    <row r="2873" spans="2:2" hidden="1" x14ac:dyDescent="0.25">
      <c r="B2873">
        <f>'Données ext.'!F2930</f>
        <v>0</v>
      </c>
    </row>
    <row r="2874" spans="2:2" hidden="1" x14ac:dyDescent="0.25">
      <c r="B2874">
        <f>'Données ext.'!F2931</f>
        <v>0</v>
      </c>
    </row>
    <row r="2875" spans="2:2" hidden="1" x14ac:dyDescent="0.25">
      <c r="B2875">
        <f>'Données ext.'!F2932</f>
        <v>0</v>
      </c>
    </row>
    <row r="2876" spans="2:2" hidden="1" x14ac:dyDescent="0.25">
      <c r="B2876">
        <f>'Données ext.'!F2933</f>
        <v>0</v>
      </c>
    </row>
    <row r="2877" spans="2:2" hidden="1" x14ac:dyDescent="0.25">
      <c r="B2877">
        <f>'Données ext.'!F2934</f>
        <v>0</v>
      </c>
    </row>
    <row r="2878" spans="2:2" hidden="1" x14ac:dyDescent="0.25">
      <c r="B2878">
        <f>'Données ext.'!F2935</f>
        <v>0</v>
      </c>
    </row>
    <row r="2879" spans="2:2" hidden="1" x14ac:dyDescent="0.25">
      <c r="B2879">
        <f>'Données ext.'!F2936</f>
        <v>0</v>
      </c>
    </row>
    <row r="2880" spans="2:2" hidden="1" x14ac:dyDescent="0.25">
      <c r="B2880">
        <f>'Données ext.'!F2937</f>
        <v>0</v>
      </c>
    </row>
    <row r="2881" spans="2:2" hidden="1" x14ac:dyDescent="0.25">
      <c r="B2881">
        <f>'Données ext.'!F2938</f>
        <v>0</v>
      </c>
    </row>
    <row r="2882" spans="2:2" hidden="1" x14ac:dyDescent="0.25">
      <c r="B2882">
        <f>'Données ext.'!F2939</f>
        <v>0</v>
      </c>
    </row>
    <row r="2883" spans="2:2" hidden="1" x14ac:dyDescent="0.25">
      <c r="B2883">
        <f>'Données ext.'!F2940</f>
        <v>0</v>
      </c>
    </row>
    <row r="2884" spans="2:2" hidden="1" x14ac:dyDescent="0.25">
      <c r="B2884">
        <f>'Données ext.'!F2941</f>
        <v>0</v>
      </c>
    </row>
    <row r="2885" spans="2:2" hidden="1" x14ac:dyDescent="0.25">
      <c r="B2885">
        <f>'Données ext.'!F2942</f>
        <v>0</v>
      </c>
    </row>
    <row r="2886" spans="2:2" hidden="1" x14ac:dyDescent="0.25">
      <c r="B2886">
        <f>'Données ext.'!F2943</f>
        <v>0</v>
      </c>
    </row>
    <row r="2887" spans="2:2" hidden="1" x14ac:dyDescent="0.25">
      <c r="B2887">
        <f>'Données ext.'!F2944</f>
        <v>0</v>
      </c>
    </row>
    <row r="2888" spans="2:2" hidden="1" x14ac:dyDescent="0.25">
      <c r="B2888">
        <f>'Données ext.'!F2945</f>
        <v>0</v>
      </c>
    </row>
    <row r="2889" spans="2:2" hidden="1" x14ac:dyDescent="0.25">
      <c r="B2889">
        <f>'Données ext.'!F2946</f>
        <v>0</v>
      </c>
    </row>
    <row r="2890" spans="2:2" hidden="1" x14ac:dyDescent="0.25">
      <c r="B2890">
        <f>'Données ext.'!F2947</f>
        <v>0</v>
      </c>
    </row>
    <row r="2891" spans="2:2" hidden="1" x14ac:dyDescent="0.25">
      <c r="B2891">
        <f>'Données ext.'!F2948</f>
        <v>0</v>
      </c>
    </row>
    <row r="2892" spans="2:2" hidden="1" x14ac:dyDescent="0.25">
      <c r="B2892">
        <f>'Données ext.'!F2949</f>
        <v>0</v>
      </c>
    </row>
    <row r="2893" spans="2:2" hidden="1" x14ac:dyDescent="0.25">
      <c r="B2893">
        <f>'Données ext.'!F2950</f>
        <v>0</v>
      </c>
    </row>
    <row r="2894" spans="2:2" hidden="1" x14ac:dyDescent="0.25">
      <c r="B2894">
        <f>'Données ext.'!F2951</f>
        <v>0</v>
      </c>
    </row>
    <row r="2895" spans="2:2" hidden="1" x14ac:dyDescent="0.25">
      <c r="B2895">
        <f>'Données ext.'!F2952</f>
        <v>0</v>
      </c>
    </row>
    <row r="2896" spans="2:2" hidden="1" x14ac:dyDescent="0.25">
      <c r="B2896">
        <f>'Données ext.'!F2953</f>
        <v>0</v>
      </c>
    </row>
    <row r="2897" spans="2:2" hidden="1" x14ac:dyDescent="0.25">
      <c r="B2897">
        <f>'Données ext.'!F2954</f>
        <v>0</v>
      </c>
    </row>
    <row r="2898" spans="2:2" hidden="1" x14ac:dyDescent="0.25">
      <c r="B2898">
        <f>'Données ext.'!F2955</f>
        <v>0</v>
      </c>
    </row>
    <row r="2899" spans="2:2" hidden="1" x14ac:dyDescent="0.25">
      <c r="B2899">
        <f>'Données ext.'!F2956</f>
        <v>0</v>
      </c>
    </row>
    <row r="2900" spans="2:2" hidden="1" x14ac:dyDescent="0.25">
      <c r="B2900">
        <f>'Données ext.'!F2957</f>
        <v>0</v>
      </c>
    </row>
    <row r="2901" spans="2:2" hidden="1" x14ac:dyDescent="0.25">
      <c r="B2901">
        <f>'Données ext.'!F2958</f>
        <v>0</v>
      </c>
    </row>
    <row r="2902" spans="2:2" hidden="1" x14ac:dyDescent="0.25">
      <c r="B2902">
        <f>'Données ext.'!F2959</f>
        <v>0</v>
      </c>
    </row>
    <row r="2903" spans="2:2" hidden="1" x14ac:dyDescent="0.25">
      <c r="B2903">
        <f>'Données ext.'!F2960</f>
        <v>0</v>
      </c>
    </row>
    <row r="2904" spans="2:2" hidden="1" x14ac:dyDescent="0.25">
      <c r="B2904">
        <f>'Données ext.'!F2961</f>
        <v>0</v>
      </c>
    </row>
    <row r="2905" spans="2:2" hidden="1" x14ac:dyDescent="0.25">
      <c r="B2905">
        <f>'Données ext.'!F2962</f>
        <v>0</v>
      </c>
    </row>
    <row r="2906" spans="2:2" hidden="1" x14ac:dyDescent="0.25">
      <c r="B2906">
        <f>'Données ext.'!F2963</f>
        <v>0</v>
      </c>
    </row>
    <row r="2907" spans="2:2" hidden="1" x14ac:dyDescent="0.25">
      <c r="B2907">
        <f>'Données ext.'!F2964</f>
        <v>0</v>
      </c>
    </row>
    <row r="2908" spans="2:2" hidden="1" x14ac:dyDescent="0.25">
      <c r="B2908">
        <f>'Données ext.'!F2965</f>
        <v>0</v>
      </c>
    </row>
    <row r="2909" spans="2:2" hidden="1" x14ac:dyDescent="0.25">
      <c r="B2909">
        <f>'Données ext.'!F2966</f>
        <v>0</v>
      </c>
    </row>
    <row r="2910" spans="2:2" hidden="1" x14ac:dyDescent="0.25">
      <c r="B2910">
        <f>'Données ext.'!F2967</f>
        <v>0</v>
      </c>
    </row>
    <row r="2911" spans="2:2" hidden="1" x14ac:dyDescent="0.25">
      <c r="B2911">
        <f>'Données ext.'!F2968</f>
        <v>0</v>
      </c>
    </row>
    <row r="2912" spans="2:2" hidden="1" x14ac:dyDescent="0.25">
      <c r="B2912">
        <f>'Données ext.'!F2969</f>
        <v>0</v>
      </c>
    </row>
    <row r="2913" spans="2:2" hidden="1" x14ac:dyDescent="0.25">
      <c r="B2913">
        <f>'Données ext.'!F2970</f>
        <v>0</v>
      </c>
    </row>
    <row r="2914" spans="2:2" hidden="1" x14ac:dyDescent="0.25">
      <c r="B2914">
        <f>'Données ext.'!F2971</f>
        <v>0</v>
      </c>
    </row>
    <row r="2915" spans="2:2" hidden="1" x14ac:dyDescent="0.25">
      <c r="B2915">
        <f>'Données ext.'!F2972</f>
        <v>0</v>
      </c>
    </row>
    <row r="2916" spans="2:2" hidden="1" x14ac:dyDescent="0.25">
      <c r="B2916">
        <f>'Données ext.'!F2973</f>
        <v>0</v>
      </c>
    </row>
    <row r="2917" spans="2:2" hidden="1" x14ac:dyDescent="0.25">
      <c r="B2917">
        <f>'Données ext.'!F2974</f>
        <v>0</v>
      </c>
    </row>
    <row r="2918" spans="2:2" hidden="1" x14ac:dyDescent="0.25">
      <c r="B2918">
        <f>'Données ext.'!F2975</f>
        <v>0</v>
      </c>
    </row>
    <row r="2919" spans="2:2" hidden="1" x14ac:dyDescent="0.25">
      <c r="B2919">
        <f>'Données ext.'!F2976</f>
        <v>0</v>
      </c>
    </row>
    <row r="2920" spans="2:2" hidden="1" x14ac:dyDescent="0.25">
      <c r="B2920">
        <f>'Données ext.'!F2977</f>
        <v>0</v>
      </c>
    </row>
    <row r="2921" spans="2:2" hidden="1" x14ac:dyDescent="0.25">
      <c r="B2921">
        <f>'Données ext.'!F2978</f>
        <v>0</v>
      </c>
    </row>
    <row r="2922" spans="2:2" hidden="1" x14ac:dyDescent="0.25">
      <c r="B2922">
        <f>'Données ext.'!F2979</f>
        <v>0</v>
      </c>
    </row>
    <row r="2923" spans="2:2" hidden="1" x14ac:dyDescent="0.25">
      <c r="B2923">
        <f>'Données ext.'!F2980</f>
        <v>0</v>
      </c>
    </row>
    <row r="2924" spans="2:2" hidden="1" x14ac:dyDescent="0.25">
      <c r="B2924">
        <f>'Données ext.'!F2981</f>
        <v>0</v>
      </c>
    </row>
    <row r="2925" spans="2:2" hidden="1" x14ac:dyDescent="0.25">
      <c r="B2925">
        <f>'Données ext.'!F2982</f>
        <v>0</v>
      </c>
    </row>
    <row r="2926" spans="2:2" hidden="1" x14ac:dyDescent="0.25">
      <c r="B2926">
        <f>'Données ext.'!F2983</f>
        <v>0</v>
      </c>
    </row>
    <row r="2927" spans="2:2" hidden="1" x14ac:dyDescent="0.25">
      <c r="B2927">
        <f>'Données ext.'!F2984</f>
        <v>0</v>
      </c>
    </row>
    <row r="2928" spans="2:2" hidden="1" x14ac:dyDescent="0.25">
      <c r="B2928">
        <f>'Données ext.'!F2985</f>
        <v>0</v>
      </c>
    </row>
    <row r="2929" spans="2:2" hidden="1" x14ac:dyDescent="0.25">
      <c r="B2929">
        <f>'Données ext.'!F2986</f>
        <v>0</v>
      </c>
    </row>
    <row r="2930" spans="2:2" hidden="1" x14ac:dyDescent="0.25">
      <c r="B2930">
        <f>'Données ext.'!F2987</f>
        <v>0</v>
      </c>
    </row>
    <row r="2931" spans="2:2" hidden="1" x14ac:dyDescent="0.25">
      <c r="B2931">
        <f>'Données ext.'!F2988</f>
        <v>0</v>
      </c>
    </row>
    <row r="2932" spans="2:2" hidden="1" x14ac:dyDescent="0.25">
      <c r="B2932">
        <f>'Données ext.'!F2989</f>
        <v>0</v>
      </c>
    </row>
    <row r="2933" spans="2:2" hidden="1" x14ac:dyDescent="0.25">
      <c r="B2933">
        <f>'Données ext.'!F2990</f>
        <v>0</v>
      </c>
    </row>
    <row r="2934" spans="2:2" hidden="1" x14ac:dyDescent="0.25">
      <c r="B2934">
        <f>'Données ext.'!F2991</f>
        <v>0</v>
      </c>
    </row>
    <row r="2935" spans="2:2" hidden="1" x14ac:dyDescent="0.25">
      <c r="B2935">
        <f>'Données ext.'!F2992</f>
        <v>0</v>
      </c>
    </row>
    <row r="2936" spans="2:2" hidden="1" x14ac:dyDescent="0.25">
      <c r="B2936">
        <f>'Données ext.'!F2993</f>
        <v>0</v>
      </c>
    </row>
    <row r="2937" spans="2:2" hidden="1" x14ac:dyDescent="0.25">
      <c r="B2937">
        <f>'Données ext.'!F2994</f>
        <v>0</v>
      </c>
    </row>
    <row r="2938" spans="2:2" hidden="1" x14ac:dyDescent="0.25">
      <c r="B2938">
        <f>'Données ext.'!F2995</f>
        <v>0</v>
      </c>
    </row>
    <row r="2939" spans="2:2" hidden="1" x14ac:dyDescent="0.25">
      <c r="B2939">
        <f>'Données ext.'!F2996</f>
        <v>0</v>
      </c>
    </row>
    <row r="2940" spans="2:2" hidden="1" x14ac:dyDescent="0.25">
      <c r="B2940">
        <f>'Données ext.'!F2997</f>
        <v>0</v>
      </c>
    </row>
    <row r="2941" spans="2:2" hidden="1" x14ac:dyDescent="0.25">
      <c r="B2941">
        <f>'Données ext.'!F2998</f>
        <v>0</v>
      </c>
    </row>
    <row r="2942" spans="2:2" hidden="1" x14ac:dyDescent="0.25">
      <c r="B2942">
        <f>'Données ext.'!F2999</f>
        <v>0</v>
      </c>
    </row>
    <row r="2943" spans="2:2" hidden="1" x14ac:dyDescent="0.25">
      <c r="B2943">
        <f>'Données ext.'!F3000</f>
        <v>0</v>
      </c>
    </row>
    <row r="2944" spans="2:2" hidden="1" x14ac:dyDescent="0.25">
      <c r="B2944">
        <f>'Données ext.'!F3001</f>
        <v>0</v>
      </c>
    </row>
    <row r="2945" spans="2:2" hidden="1" x14ac:dyDescent="0.25">
      <c r="B2945">
        <f>'Données ext.'!F3002</f>
        <v>0</v>
      </c>
    </row>
    <row r="2946" spans="2:2" hidden="1" x14ac:dyDescent="0.25">
      <c r="B2946">
        <f>'Données ext.'!F3003</f>
        <v>0</v>
      </c>
    </row>
    <row r="2947" spans="2:2" hidden="1" x14ac:dyDescent="0.25">
      <c r="B2947">
        <f>'Données ext.'!F3004</f>
        <v>0</v>
      </c>
    </row>
    <row r="2948" spans="2:2" hidden="1" x14ac:dyDescent="0.25">
      <c r="B2948">
        <f>'Données ext.'!F3005</f>
        <v>0</v>
      </c>
    </row>
    <row r="2949" spans="2:2" hidden="1" x14ac:dyDescent="0.25">
      <c r="B2949">
        <f>'Données ext.'!F3006</f>
        <v>0</v>
      </c>
    </row>
    <row r="2950" spans="2:2" hidden="1" x14ac:dyDescent="0.25">
      <c r="B2950">
        <f>'Données ext.'!F3007</f>
        <v>0</v>
      </c>
    </row>
    <row r="2951" spans="2:2" hidden="1" x14ac:dyDescent="0.25">
      <c r="B2951">
        <f>'Données ext.'!F3008</f>
        <v>0</v>
      </c>
    </row>
    <row r="2952" spans="2:2" hidden="1" x14ac:dyDescent="0.25">
      <c r="B2952">
        <f>'Données ext.'!F3009</f>
        <v>0</v>
      </c>
    </row>
    <row r="2953" spans="2:2" hidden="1" x14ac:dyDescent="0.25">
      <c r="B2953">
        <f>'Données ext.'!F3010</f>
        <v>0</v>
      </c>
    </row>
    <row r="2954" spans="2:2" hidden="1" x14ac:dyDescent="0.25">
      <c r="B2954">
        <f>'Données ext.'!F3011</f>
        <v>0</v>
      </c>
    </row>
    <row r="2955" spans="2:2" hidden="1" x14ac:dyDescent="0.25">
      <c r="B2955">
        <f>'Données ext.'!F3012</f>
        <v>0</v>
      </c>
    </row>
    <row r="2956" spans="2:2" hidden="1" x14ac:dyDescent="0.25">
      <c r="B2956">
        <f>'Données ext.'!F3013</f>
        <v>0</v>
      </c>
    </row>
    <row r="2957" spans="2:2" hidden="1" x14ac:dyDescent="0.25">
      <c r="B2957">
        <f>'Données ext.'!F3014</f>
        <v>0</v>
      </c>
    </row>
    <row r="2958" spans="2:2" hidden="1" x14ac:dyDescent="0.25">
      <c r="B2958">
        <f>'Données ext.'!F3015</f>
        <v>0</v>
      </c>
    </row>
    <row r="2959" spans="2:2" hidden="1" x14ac:dyDescent="0.25">
      <c r="B2959">
        <f>'Données ext.'!F3016</f>
        <v>0</v>
      </c>
    </row>
    <row r="2960" spans="2:2" hidden="1" x14ac:dyDescent="0.25">
      <c r="B2960">
        <f>'Données ext.'!F3017</f>
        <v>0</v>
      </c>
    </row>
    <row r="2961" spans="2:2" hidden="1" x14ac:dyDescent="0.25">
      <c r="B2961">
        <f>'Données ext.'!F3018</f>
        <v>0</v>
      </c>
    </row>
    <row r="2962" spans="2:2" hidden="1" x14ac:dyDescent="0.25">
      <c r="B2962">
        <f>'Données ext.'!F3019</f>
        <v>0</v>
      </c>
    </row>
    <row r="2963" spans="2:2" hidden="1" x14ac:dyDescent="0.25">
      <c r="B2963">
        <f>'Données ext.'!F3020</f>
        <v>0</v>
      </c>
    </row>
    <row r="2964" spans="2:2" hidden="1" x14ac:dyDescent="0.25">
      <c r="B2964">
        <f>'Données ext.'!F3021</f>
        <v>0</v>
      </c>
    </row>
    <row r="2965" spans="2:2" hidden="1" x14ac:dyDescent="0.25">
      <c r="B2965">
        <f>'Données ext.'!F3022</f>
        <v>0</v>
      </c>
    </row>
    <row r="2966" spans="2:2" hidden="1" x14ac:dyDescent="0.25">
      <c r="B2966">
        <f>'Données ext.'!F3023</f>
        <v>0</v>
      </c>
    </row>
    <row r="2967" spans="2:2" hidden="1" x14ac:dyDescent="0.25">
      <c r="B2967">
        <f>'Données ext.'!F3024</f>
        <v>0</v>
      </c>
    </row>
    <row r="2968" spans="2:2" hidden="1" x14ac:dyDescent="0.25">
      <c r="B2968">
        <f>'Données ext.'!F3025</f>
        <v>0</v>
      </c>
    </row>
    <row r="2969" spans="2:2" hidden="1" x14ac:dyDescent="0.25">
      <c r="B2969">
        <f>'Données ext.'!F3026</f>
        <v>0</v>
      </c>
    </row>
    <row r="2970" spans="2:2" hidden="1" x14ac:dyDescent="0.25">
      <c r="B2970">
        <f>'Données ext.'!F3027</f>
        <v>0</v>
      </c>
    </row>
    <row r="2971" spans="2:2" hidden="1" x14ac:dyDescent="0.25">
      <c r="B2971">
        <f>'Données ext.'!F3028</f>
        <v>0</v>
      </c>
    </row>
    <row r="2972" spans="2:2" hidden="1" x14ac:dyDescent="0.25">
      <c r="B2972">
        <f>'Données ext.'!F3029</f>
        <v>0</v>
      </c>
    </row>
    <row r="2973" spans="2:2" hidden="1" x14ac:dyDescent="0.25">
      <c r="B2973">
        <f>'Données ext.'!F3030</f>
        <v>0</v>
      </c>
    </row>
    <row r="2974" spans="2:2" hidden="1" x14ac:dyDescent="0.25">
      <c r="B2974">
        <f>'Données ext.'!F3031</f>
        <v>0</v>
      </c>
    </row>
    <row r="2975" spans="2:2" hidden="1" x14ac:dyDescent="0.25">
      <c r="B2975">
        <f>'Données ext.'!F3032</f>
        <v>0</v>
      </c>
    </row>
    <row r="2976" spans="2:2" hidden="1" x14ac:dyDescent="0.25">
      <c r="B2976">
        <f>'Données ext.'!F3033</f>
        <v>0</v>
      </c>
    </row>
    <row r="2977" spans="2:2" hidden="1" x14ac:dyDescent="0.25">
      <c r="B2977">
        <f>'Données ext.'!F3034</f>
        <v>0</v>
      </c>
    </row>
    <row r="2978" spans="2:2" hidden="1" x14ac:dyDescent="0.25">
      <c r="B2978">
        <f>'Données ext.'!F3035</f>
        <v>0</v>
      </c>
    </row>
    <row r="2979" spans="2:2" hidden="1" x14ac:dyDescent="0.25">
      <c r="B2979">
        <f>'Données ext.'!F3036</f>
        <v>0</v>
      </c>
    </row>
    <row r="2980" spans="2:2" hidden="1" x14ac:dyDescent="0.25">
      <c r="B2980">
        <f>'Données ext.'!F3037</f>
        <v>0</v>
      </c>
    </row>
    <row r="2981" spans="2:2" hidden="1" x14ac:dyDescent="0.25">
      <c r="B2981">
        <f>'Données ext.'!F3038</f>
        <v>0</v>
      </c>
    </row>
    <row r="2982" spans="2:2" hidden="1" x14ac:dyDescent="0.25">
      <c r="B2982">
        <f>'Données ext.'!F3039</f>
        <v>0</v>
      </c>
    </row>
    <row r="2983" spans="2:2" hidden="1" x14ac:dyDescent="0.25">
      <c r="B2983">
        <f>'Données ext.'!F3040</f>
        <v>0</v>
      </c>
    </row>
    <row r="2984" spans="2:2" hidden="1" x14ac:dyDescent="0.25">
      <c r="B2984">
        <f>'Données ext.'!F3041</f>
        <v>0</v>
      </c>
    </row>
    <row r="2985" spans="2:2" hidden="1" x14ac:dyDescent="0.25">
      <c r="B2985">
        <f>'Données ext.'!F3042</f>
        <v>0</v>
      </c>
    </row>
    <row r="2986" spans="2:2" hidden="1" x14ac:dyDescent="0.25">
      <c r="B2986">
        <f>'Données ext.'!F3043</f>
        <v>0</v>
      </c>
    </row>
    <row r="2987" spans="2:2" hidden="1" x14ac:dyDescent="0.25">
      <c r="B2987">
        <f>'Données ext.'!F3044</f>
        <v>0</v>
      </c>
    </row>
    <row r="2988" spans="2:2" hidden="1" x14ac:dyDescent="0.25">
      <c r="B2988">
        <f>'Données ext.'!F3045</f>
        <v>0</v>
      </c>
    </row>
    <row r="2989" spans="2:2" hidden="1" x14ac:dyDescent="0.25">
      <c r="B2989">
        <f>'Données ext.'!F3046</f>
        <v>0</v>
      </c>
    </row>
    <row r="2990" spans="2:2" hidden="1" x14ac:dyDescent="0.25">
      <c r="B2990">
        <f>'Données ext.'!F3047</f>
        <v>0</v>
      </c>
    </row>
    <row r="2991" spans="2:2" hidden="1" x14ac:dyDescent="0.25">
      <c r="B2991">
        <f>'Données ext.'!F3048</f>
        <v>0</v>
      </c>
    </row>
    <row r="2992" spans="2:2" hidden="1" x14ac:dyDescent="0.25">
      <c r="B2992">
        <f>'Données ext.'!F3049</f>
        <v>0</v>
      </c>
    </row>
    <row r="2993" spans="2:2" hidden="1" x14ac:dyDescent="0.25">
      <c r="B2993">
        <f>'Données ext.'!F3050</f>
        <v>0</v>
      </c>
    </row>
    <row r="2994" spans="2:2" hidden="1" x14ac:dyDescent="0.25">
      <c r="B2994">
        <f>'Données ext.'!F3051</f>
        <v>0</v>
      </c>
    </row>
    <row r="2995" spans="2:2" hidden="1" x14ac:dyDescent="0.25">
      <c r="B2995">
        <f>'Données ext.'!F3052</f>
        <v>0</v>
      </c>
    </row>
    <row r="2996" spans="2:2" hidden="1" x14ac:dyDescent="0.25">
      <c r="B2996">
        <f>'Données ext.'!F3053</f>
        <v>0</v>
      </c>
    </row>
    <row r="2997" spans="2:2" hidden="1" x14ac:dyDescent="0.25">
      <c r="B2997">
        <f>'Données ext.'!F3054</f>
        <v>0</v>
      </c>
    </row>
    <row r="2998" spans="2:2" hidden="1" x14ac:dyDescent="0.25">
      <c r="B2998">
        <f>'Données ext.'!F3055</f>
        <v>0</v>
      </c>
    </row>
    <row r="2999" spans="2:2" hidden="1" x14ac:dyDescent="0.25">
      <c r="B2999">
        <f>'Données ext.'!F3056</f>
        <v>0</v>
      </c>
    </row>
    <row r="3000" spans="2:2" hidden="1" x14ac:dyDescent="0.25">
      <c r="B3000">
        <f>'Données ext.'!F3057</f>
        <v>0</v>
      </c>
    </row>
    <row r="3001" spans="2:2" hidden="1" x14ac:dyDescent="0.25">
      <c r="B3001">
        <f>'Données ext.'!F3058</f>
        <v>0</v>
      </c>
    </row>
    <row r="3002" spans="2:2" hidden="1" x14ac:dyDescent="0.25">
      <c r="B3002">
        <f>'Données ext.'!F3059</f>
        <v>0</v>
      </c>
    </row>
    <row r="3003" spans="2:2" hidden="1" x14ac:dyDescent="0.25">
      <c r="B3003">
        <f>'Données ext.'!F3060</f>
        <v>0</v>
      </c>
    </row>
    <row r="3004" spans="2:2" hidden="1" x14ac:dyDescent="0.25">
      <c r="B3004">
        <f>'Données ext.'!F3061</f>
        <v>0</v>
      </c>
    </row>
    <row r="3005" spans="2:2" hidden="1" x14ac:dyDescent="0.25">
      <c r="B3005">
        <f>'Données ext.'!F3062</f>
        <v>0</v>
      </c>
    </row>
    <row r="3006" spans="2:2" hidden="1" x14ac:dyDescent="0.25">
      <c r="B3006">
        <f>'Données ext.'!F3063</f>
        <v>0</v>
      </c>
    </row>
    <row r="3007" spans="2:2" hidden="1" x14ac:dyDescent="0.25">
      <c r="B3007">
        <f>'Données ext.'!F3064</f>
        <v>0</v>
      </c>
    </row>
    <row r="3008" spans="2:2" hidden="1" x14ac:dyDescent="0.25">
      <c r="B3008">
        <f>'Données ext.'!F3065</f>
        <v>0</v>
      </c>
    </row>
    <row r="3009" spans="2:2" hidden="1" x14ac:dyDescent="0.25">
      <c r="B3009">
        <f>'Données ext.'!F3066</f>
        <v>0</v>
      </c>
    </row>
    <row r="3010" spans="2:2" hidden="1" x14ac:dyDescent="0.25">
      <c r="B3010">
        <f>'Données ext.'!F3067</f>
        <v>0</v>
      </c>
    </row>
    <row r="3011" spans="2:2" hidden="1" x14ac:dyDescent="0.25">
      <c r="B3011">
        <f>'Données ext.'!F3068</f>
        <v>0</v>
      </c>
    </row>
    <row r="3012" spans="2:2" hidden="1" x14ac:dyDescent="0.25">
      <c r="B3012">
        <f>'Données ext.'!F3069</f>
        <v>0</v>
      </c>
    </row>
    <row r="3013" spans="2:2" hidden="1" x14ac:dyDescent="0.25">
      <c r="B3013">
        <f>'Données ext.'!F3070</f>
        <v>0</v>
      </c>
    </row>
    <row r="3014" spans="2:2" hidden="1" x14ac:dyDescent="0.25">
      <c r="B3014">
        <f>'Données ext.'!F3071</f>
        <v>0</v>
      </c>
    </row>
    <row r="3015" spans="2:2" hidden="1" x14ac:dyDescent="0.25">
      <c r="B3015">
        <f>'Données ext.'!F3072</f>
        <v>0</v>
      </c>
    </row>
    <row r="3016" spans="2:2" hidden="1" x14ac:dyDescent="0.25">
      <c r="B3016">
        <f>'Données ext.'!F3073</f>
        <v>0</v>
      </c>
    </row>
    <row r="3017" spans="2:2" hidden="1" x14ac:dyDescent="0.25">
      <c r="B3017">
        <f>'Données ext.'!F3074</f>
        <v>0</v>
      </c>
    </row>
    <row r="3018" spans="2:2" hidden="1" x14ac:dyDescent="0.25">
      <c r="B3018">
        <f>'Données ext.'!F3075</f>
        <v>0</v>
      </c>
    </row>
    <row r="3019" spans="2:2" hidden="1" x14ac:dyDescent="0.25">
      <c r="B3019">
        <f>'Données ext.'!F3076</f>
        <v>0</v>
      </c>
    </row>
    <row r="3020" spans="2:2" hidden="1" x14ac:dyDescent="0.25">
      <c r="B3020">
        <f>'Données ext.'!F3077</f>
        <v>0</v>
      </c>
    </row>
    <row r="3021" spans="2:2" hidden="1" x14ac:dyDescent="0.25">
      <c r="B3021">
        <f>'Données ext.'!F3078</f>
        <v>0</v>
      </c>
    </row>
    <row r="3022" spans="2:2" hidden="1" x14ac:dyDescent="0.25">
      <c r="B3022">
        <f>'Données ext.'!F3079</f>
        <v>0</v>
      </c>
    </row>
    <row r="3023" spans="2:2" hidden="1" x14ac:dyDescent="0.25">
      <c r="B3023">
        <f>'Données ext.'!F3080</f>
        <v>0</v>
      </c>
    </row>
    <row r="3024" spans="2:2" hidden="1" x14ac:dyDescent="0.25">
      <c r="B3024">
        <f>'Données ext.'!F3081</f>
        <v>0</v>
      </c>
    </row>
    <row r="3025" spans="2:2" hidden="1" x14ac:dyDescent="0.25">
      <c r="B3025">
        <f>'Données ext.'!F3082</f>
        <v>0</v>
      </c>
    </row>
    <row r="3026" spans="2:2" hidden="1" x14ac:dyDescent="0.25">
      <c r="B3026">
        <f>'Données ext.'!F3083</f>
        <v>0</v>
      </c>
    </row>
    <row r="3027" spans="2:2" hidden="1" x14ac:dyDescent="0.25">
      <c r="B3027">
        <f>'Données ext.'!F3084</f>
        <v>0</v>
      </c>
    </row>
    <row r="3028" spans="2:2" hidden="1" x14ac:dyDescent="0.25">
      <c r="B3028">
        <f>'Données ext.'!F3085</f>
        <v>0</v>
      </c>
    </row>
    <row r="3029" spans="2:2" hidden="1" x14ac:dyDescent="0.25">
      <c r="B3029">
        <f>'Données ext.'!F3086</f>
        <v>0</v>
      </c>
    </row>
    <row r="3030" spans="2:2" hidden="1" x14ac:dyDescent="0.25">
      <c r="B3030">
        <f>'Données ext.'!F3087</f>
        <v>0</v>
      </c>
    </row>
    <row r="3031" spans="2:2" hidden="1" x14ac:dyDescent="0.25">
      <c r="B3031">
        <f>'Données ext.'!F3088</f>
        <v>0</v>
      </c>
    </row>
    <row r="3032" spans="2:2" hidden="1" x14ac:dyDescent="0.25">
      <c r="B3032">
        <f>'Données ext.'!F3089</f>
        <v>0</v>
      </c>
    </row>
    <row r="3033" spans="2:2" hidden="1" x14ac:dyDescent="0.25">
      <c r="B3033">
        <f>'Données ext.'!F3090</f>
        <v>0</v>
      </c>
    </row>
    <row r="3034" spans="2:2" hidden="1" x14ac:dyDescent="0.25">
      <c r="B3034">
        <f>'Données ext.'!F3091</f>
        <v>0</v>
      </c>
    </row>
    <row r="3035" spans="2:2" hidden="1" x14ac:dyDescent="0.25">
      <c r="B3035">
        <f>'Données ext.'!F3092</f>
        <v>0</v>
      </c>
    </row>
    <row r="3036" spans="2:2" hidden="1" x14ac:dyDescent="0.25">
      <c r="B3036">
        <f>'Données ext.'!F3093</f>
        <v>0</v>
      </c>
    </row>
    <row r="3037" spans="2:2" hidden="1" x14ac:dyDescent="0.25">
      <c r="B3037">
        <f>'Données ext.'!F3094</f>
        <v>0</v>
      </c>
    </row>
    <row r="3038" spans="2:2" hidden="1" x14ac:dyDescent="0.25">
      <c r="B3038">
        <f>'Données ext.'!F3095</f>
        <v>0</v>
      </c>
    </row>
    <row r="3039" spans="2:2" hidden="1" x14ac:dyDescent="0.25">
      <c r="B3039">
        <f>'Données ext.'!F3096</f>
        <v>0</v>
      </c>
    </row>
    <row r="3040" spans="2:2" hidden="1" x14ac:dyDescent="0.25">
      <c r="B3040">
        <f>'Données ext.'!F3097</f>
        <v>0</v>
      </c>
    </row>
    <row r="3041" spans="2:2" hidden="1" x14ac:dyDescent="0.25">
      <c r="B3041">
        <f>'Données ext.'!F3098</f>
        <v>0</v>
      </c>
    </row>
    <row r="3042" spans="2:2" hidden="1" x14ac:dyDescent="0.25">
      <c r="B3042">
        <f>'Données ext.'!F3099</f>
        <v>0</v>
      </c>
    </row>
    <row r="3043" spans="2:2" hidden="1" x14ac:dyDescent="0.25">
      <c r="B3043">
        <f>'Données ext.'!F3100</f>
        <v>0</v>
      </c>
    </row>
    <row r="3044" spans="2:2" hidden="1" x14ac:dyDescent="0.25">
      <c r="B3044">
        <f>'Données ext.'!F3101</f>
        <v>0</v>
      </c>
    </row>
    <row r="3045" spans="2:2" hidden="1" x14ac:dyDescent="0.25">
      <c r="B3045">
        <f>'Données ext.'!F3102</f>
        <v>0</v>
      </c>
    </row>
    <row r="3046" spans="2:2" hidden="1" x14ac:dyDescent="0.25">
      <c r="B3046">
        <f>'Données ext.'!F3103</f>
        <v>0</v>
      </c>
    </row>
    <row r="3047" spans="2:2" hidden="1" x14ac:dyDescent="0.25">
      <c r="B3047">
        <f>'Données ext.'!F3104</f>
        <v>0</v>
      </c>
    </row>
    <row r="3048" spans="2:2" hidden="1" x14ac:dyDescent="0.25">
      <c r="B3048">
        <f>'Données ext.'!F3105</f>
        <v>0</v>
      </c>
    </row>
    <row r="3049" spans="2:2" hidden="1" x14ac:dyDescent="0.25">
      <c r="B3049">
        <f>'Données ext.'!F3106</f>
        <v>0</v>
      </c>
    </row>
    <row r="3050" spans="2:2" hidden="1" x14ac:dyDescent="0.25">
      <c r="B3050">
        <f>'Données ext.'!F3107</f>
        <v>0</v>
      </c>
    </row>
    <row r="3051" spans="2:2" hidden="1" x14ac:dyDescent="0.25">
      <c r="B3051">
        <f>'Données ext.'!F3108</f>
        <v>0</v>
      </c>
    </row>
    <row r="3052" spans="2:2" hidden="1" x14ac:dyDescent="0.25">
      <c r="B3052">
        <f>'Données ext.'!F3109</f>
        <v>0</v>
      </c>
    </row>
    <row r="3053" spans="2:2" hidden="1" x14ac:dyDescent="0.25">
      <c r="B3053">
        <f>'Données ext.'!F3110</f>
        <v>0</v>
      </c>
    </row>
    <row r="3054" spans="2:2" hidden="1" x14ac:dyDescent="0.25">
      <c r="B3054">
        <f>'Données ext.'!F3111</f>
        <v>0</v>
      </c>
    </row>
    <row r="3055" spans="2:2" hidden="1" x14ac:dyDescent="0.25">
      <c r="B3055">
        <f>'Données ext.'!F3112</f>
        <v>0</v>
      </c>
    </row>
    <row r="3056" spans="2:2" hidden="1" x14ac:dyDescent="0.25">
      <c r="B3056">
        <f>'Données ext.'!F3113</f>
        <v>0</v>
      </c>
    </row>
    <row r="3057" spans="2:2" hidden="1" x14ac:dyDescent="0.25">
      <c r="B3057">
        <f>'Données ext.'!F3114</f>
        <v>0</v>
      </c>
    </row>
    <row r="3058" spans="2:2" hidden="1" x14ac:dyDescent="0.25">
      <c r="B3058">
        <f>'Données ext.'!F3115</f>
        <v>0</v>
      </c>
    </row>
    <row r="3059" spans="2:2" hidden="1" x14ac:dyDescent="0.25">
      <c r="B3059">
        <f>'Données ext.'!F3116</f>
        <v>0</v>
      </c>
    </row>
    <row r="3060" spans="2:2" hidden="1" x14ac:dyDescent="0.25">
      <c r="B3060">
        <f>'Données ext.'!F3117</f>
        <v>0</v>
      </c>
    </row>
    <row r="3061" spans="2:2" hidden="1" x14ac:dyDescent="0.25">
      <c r="B3061">
        <f>'Données ext.'!F3118</f>
        <v>0</v>
      </c>
    </row>
    <row r="3062" spans="2:2" hidden="1" x14ac:dyDescent="0.25">
      <c r="B3062">
        <f>'Données ext.'!F3119</f>
        <v>0</v>
      </c>
    </row>
    <row r="3063" spans="2:2" hidden="1" x14ac:dyDescent="0.25">
      <c r="B3063">
        <f>'Données ext.'!F3120</f>
        <v>0</v>
      </c>
    </row>
    <row r="3064" spans="2:2" hidden="1" x14ac:dyDescent="0.25">
      <c r="B3064">
        <f>'Données ext.'!F3121</f>
        <v>0</v>
      </c>
    </row>
    <row r="3065" spans="2:2" hidden="1" x14ac:dyDescent="0.25">
      <c r="B3065">
        <f>'Données ext.'!F3122</f>
        <v>0</v>
      </c>
    </row>
    <row r="3066" spans="2:2" hidden="1" x14ac:dyDescent="0.25">
      <c r="B3066">
        <f>'Données ext.'!F3123</f>
        <v>0</v>
      </c>
    </row>
    <row r="3067" spans="2:2" hidden="1" x14ac:dyDescent="0.25">
      <c r="B3067">
        <f>'Données ext.'!F3124</f>
        <v>0</v>
      </c>
    </row>
    <row r="3068" spans="2:2" hidden="1" x14ac:dyDescent="0.25">
      <c r="B3068">
        <f>'Données ext.'!F3125</f>
        <v>0</v>
      </c>
    </row>
    <row r="3069" spans="2:2" hidden="1" x14ac:dyDescent="0.25">
      <c r="B3069">
        <f>'Données ext.'!F3126</f>
        <v>0</v>
      </c>
    </row>
    <row r="3070" spans="2:2" hidden="1" x14ac:dyDescent="0.25">
      <c r="B3070">
        <f>'Données ext.'!F3127</f>
        <v>0</v>
      </c>
    </row>
    <row r="3071" spans="2:2" hidden="1" x14ac:dyDescent="0.25">
      <c r="B3071">
        <f>'Données ext.'!F3128</f>
        <v>0</v>
      </c>
    </row>
    <row r="3072" spans="2:2" hidden="1" x14ac:dyDescent="0.25">
      <c r="B3072">
        <f>'Données ext.'!F3129</f>
        <v>0</v>
      </c>
    </row>
    <row r="3073" spans="2:2" hidden="1" x14ac:dyDescent="0.25">
      <c r="B3073">
        <f>'Données ext.'!F3130</f>
        <v>0</v>
      </c>
    </row>
    <row r="3074" spans="2:2" hidden="1" x14ac:dyDescent="0.25">
      <c r="B3074">
        <f>'Données ext.'!F3131</f>
        <v>0</v>
      </c>
    </row>
    <row r="3075" spans="2:2" hidden="1" x14ac:dyDescent="0.25">
      <c r="B3075">
        <f>'Données ext.'!F3132</f>
        <v>0</v>
      </c>
    </row>
    <row r="3076" spans="2:2" hidden="1" x14ac:dyDescent="0.25">
      <c r="B3076">
        <f>'Données ext.'!F3133</f>
        <v>0</v>
      </c>
    </row>
    <row r="3077" spans="2:2" hidden="1" x14ac:dyDescent="0.25">
      <c r="B3077">
        <f>'Données ext.'!F3134</f>
        <v>0</v>
      </c>
    </row>
    <row r="3078" spans="2:2" hidden="1" x14ac:dyDescent="0.25">
      <c r="B3078">
        <f>'Données ext.'!F3135</f>
        <v>0</v>
      </c>
    </row>
    <row r="3079" spans="2:2" hidden="1" x14ac:dyDescent="0.25">
      <c r="B3079">
        <f>'Données ext.'!F3136</f>
        <v>0</v>
      </c>
    </row>
    <row r="3080" spans="2:2" hidden="1" x14ac:dyDescent="0.25">
      <c r="B3080">
        <f>'Données ext.'!F3137</f>
        <v>0</v>
      </c>
    </row>
    <row r="3081" spans="2:2" hidden="1" x14ac:dyDescent="0.25">
      <c r="B3081">
        <f>'Données ext.'!F3138</f>
        <v>0</v>
      </c>
    </row>
    <row r="3082" spans="2:2" hidden="1" x14ac:dyDescent="0.25">
      <c r="B3082">
        <f>'Données ext.'!F3139</f>
        <v>0</v>
      </c>
    </row>
    <row r="3083" spans="2:2" hidden="1" x14ac:dyDescent="0.25">
      <c r="B3083">
        <f>'Données ext.'!F3140</f>
        <v>0</v>
      </c>
    </row>
    <row r="3084" spans="2:2" hidden="1" x14ac:dyDescent="0.25">
      <c r="B3084">
        <f>'Données ext.'!F3141</f>
        <v>0</v>
      </c>
    </row>
    <row r="3085" spans="2:2" hidden="1" x14ac:dyDescent="0.25">
      <c r="B3085">
        <f>'Données ext.'!F3142</f>
        <v>0</v>
      </c>
    </row>
    <row r="3086" spans="2:2" hidden="1" x14ac:dyDescent="0.25">
      <c r="B3086">
        <f>'Données ext.'!F3143</f>
        <v>0</v>
      </c>
    </row>
    <row r="3087" spans="2:2" hidden="1" x14ac:dyDescent="0.25">
      <c r="B3087">
        <f>'Données ext.'!F3144</f>
        <v>0</v>
      </c>
    </row>
    <row r="3088" spans="2:2" hidden="1" x14ac:dyDescent="0.25">
      <c r="B3088">
        <f>'Données ext.'!F3145</f>
        <v>0</v>
      </c>
    </row>
    <row r="3089" spans="2:2" hidden="1" x14ac:dyDescent="0.25">
      <c r="B3089">
        <f>'Données ext.'!F3146</f>
        <v>0</v>
      </c>
    </row>
    <row r="3090" spans="2:2" hidden="1" x14ac:dyDescent="0.25">
      <c r="B3090">
        <f>'Données ext.'!F3147</f>
        <v>0</v>
      </c>
    </row>
    <row r="3091" spans="2:2" hidden="1" x14ac:dyDescent="0.25">
      <c r="B3091">
        <f>'Données ext.'!F3148</f>
        <v>0</v>
      </c>
    </row>
    <row r="3092" spans="2:2" hidden="1" x14ac:dyDescent="0.25">
      <c r="B3092">
        <f>'Données ext.'!F3149</f>
        <v>0</v>
      </c>
    </row>
    <row r="3093" spans="2:2" hidden="1" x14ac:dyDescent="0.25">
      <c r="B3093">
        <f>'Données ext.'!F3150</f>
        <v>0</v>
      </c>
    </row>
    <row r="3094" spans="2:2" hidden="1" x14ac:dyDescent="0.25">
      <c r="B3094">
        <f>'Données ext.'!F3151</f>
        <v>0</v>
      </c>
    </row>
    <row r="3095" spans="2:2" hidden="1" x14ac:dyDescent="0.25">
      <c r="B3095">
        <f>'Données ext.'!F3152</f>
        <v>0</v>
      </c>
    </row>
    <row r="3096" spans="2:2" hidden="1" x14ac:dyDescent="0.25">
      <c r="B3096">
        <f>'Données ext.'!F3153</f>
        <v>0</v>
      </c>
    </row>
    <row r="3097" spans="2:2" hidden="1" x14ac:dyDescent="0.25">
      <c r="B3097">
        <f>'Données ext.'!F3154</f>
        <v>0</v>
      </c>
    </row>
    <row r="3098" spans="2:2" hidden="1" x14ac:dyDescent="0.25">
      <c r="B3098">
        <f>'Données ext.'!F3155</f>
        <v>0</v>
      </c>
    </row>
    <row r="3099" spans="2:2" hidden="1" x14ac:dyDescent="0.25">
      <c r="B3099">
        <f>'Données ext.'!F3156</f>
        <v>0</v>
      </c>
    </row>
    <row r="3100" spans="2:2" hidden="1" x14ac:dyDescent="0.25">
      <c r="B3100">
        <f>'Données ext.'!F3157</f>
        <v>0</v>
      </c>
    </row>
    <row r="3101" spans="2:2" hidden="1" x14ac:dyDescent="0.25">
      <c r="B3101">
        <f>'Données ext.'!F3158</f>
        <v>0</v>
      </c>
    </row>
    <row r="3102" spans="2:2" hidden="1" x14ac:dyDescent="0.25">
      <c r="B3102">
        <f>'Données ext.'!F3159</f>
        <v>0</v>
      </c>
    </row>
    <row r="3103" spans="2:2" hidden="1" x14ac:dyDescent="0.25">
      <c r="B3103">
        <f>'Données ext.'!F3160</f>
        <v>0</v>
      </c>
    </row>
    <row r="3104" spans="2:2" hidden="1" x14ac:dyDescent="0.25">
      <c r="B3104">
        <f>'Données ext.'!F3161</f>
        <v>0</v>
      </c>
    </row>
    <row r="3105" spans="2:2" hidden="1" x14ac:dyDescent="0.25">
      <c r="B3105">
        <f>'Données ext.'!F3162</f>
        <v>0</v>
      </c>
    </row>
    <row r="3106" spans="2:2" hidden="1" x14ac:dyDescent="0.25">
      <c r="B3106">
        <f>'Données ext.'!F3163</f>
        <v>0</v>
      </c>
    </row>
    <row r="3107" spans="2:2" hidden="1" x14ac:dyDescent="0.25">
      <c r="B3107">
        <f>'Données ext.'!F3164</f>
        <v>0</v>
      </c>
    </row>
    <row r="3108" spans="2:2" hidden="1" x14ac:dyDescent="0.25">
      <c r="B3108">
        <f>'Données ext.'!F3165</f>
        <v>0</v>
      </c>
    </row>
    <row r="3109" spans="2:2" hidden="1" x14ac:dyDescent="0.25">
      <c r="B3109">
        <f>'Données ext.'!F3166</f>
        <v>0</v>
      </c>
    </row>
    <row r="3110" spans="2:2" hidden="1" x14ac:dyDescent="0.25">
      <c r="B3110">
        <f>'Données ext.'!F3167</f>
        <v>0</v>
      </c>
    </row>
    <row r="3111" spans="2:2" hidden="1" x14ac:dyDescent="0.25">
      <c r="B3111">
        <f>'Données ext.'!F3168</f>
        <v>0</v>
      </c>
    </row>
    <row r="3112" spans="2:2" hidden="1" x14ac:dyDescent="0.25">
      <c r="B3112">
        <f>'Données ext.'!F3169</f>
        <v>0</v>
      </c>
    </row>
    <row r="3113" spans="2:2" hidden="1" x14ac:dyDescent="0.25">
      <c r="B3113">
        <f>'Données ext.'!F3170</f>
        <v>0</v>
      </c>
    </row>
    <row r="3114" spans="2:2" hidden="1" x14ac:dyDescent="0.25">
      <c r="B3114">
        <f>'Données ext.'!F3171</f>
        <v>0</v>
      </c>
    </row>
    <row r="3115" spans="2:2" hidden="1" x14ac:dyDescent="0.25">
      <c r="B3115">
        <f>'Données ext.'!F3172</f>
        <v>0</v>
      </c>
    </row>
    <row r="3116" spans="2:2" hidden="1" x14ac:dyDescent="0.25">
      <c r="B3116">
        <f>'Données ext.'!F3173</f>
        <v>0</v>
      </c>
    </row>
    <row r="3117" spans="2:2" hidden="1" x14ac:dyDescent="0.25">
      <c r="B3117">
        <f>'Données ext.'!F3174</f>
        <v>0</v>
      </c>
    </row>
    <row r="3118" spans="2:2" hidden="1" x14ac:dyDescent="0.25">
      <c r="B3118">
        <f>'Données ext.'!F3175</f>
        <v>0</v>
      </c>
    </row>
    <row r="3119" spans="2:2" hidden="1" x14ac:dyDescent="0.25">
      <c r="B3119">
        <f>'Données ext.'!F3176</f>
        <v>0</v>
      </c>
    </row>
    <row r="3120" spans="2:2" hidden="1" x14ac:dyDescent="0.25">
      <c r="B3120">
        <f>'Données ext.'!F3177</f>
        <v>0</v>
      </c>
    </row>
    <row r="3121" spans="2:2" hidden="1" x14ac:dyDescent="0.25">
      <c r="B3121">
        <f>'Données ext.'!F3178</f>
        <v>0</v>
      </c>
    </row>
    <row r="3122" spans="2:2" hidden="1" x14ac:dyDescent="0.25">
      <c r="B3122">
        <f>'Données ext.'!F3179</f>
        <v>0</v>
      </c>
    </row>
    <row r="3123" spans="2:2" hidden="1" x14ac:dyDescent="0.25">
      <c r="B3123">
        <f>'Données ext.'!F3180</f>
        <v>0</v>
      </c>
    </row>
    <row r="3124" spans="2:2" hidden="1" x14ac:dyDescent="0.25">
      <c r="B3124">
        <f>'Données ext.'!F3181</f>
        <v>0</v>
      </c>
    </row>
    <row r="3125" spans="2:2" hidden="1" x14ac:dyDescent="0.25">
      <c r="B3125">
        <f>'Données ext.'!F3182</f>
        <v>0</v>
      </c>
    </row>
    <row r="3126" spans="2:2" hidden="1" x14ac:dyDescent="0.25">
      <c r="B3126">
        <f>'Données ext.'!F3183</f>
        <v>0</v>
      </c>
    </row>
    <row r="3127" spans="2:2" hidden="1" x14ac:dyDescent="0.25">
      <c r="B3127">
        <f>'Données ext.'!F3184</f>
        <v>0</v>
      </c>
    </row>
    <row r="3128" spans="2:2" hidden="1" x14ac:dyDescent="0.25">
      <c r="B3128">
        <f>'Données ext.'!F3185</f>
        <v>0</v>
      </c>
    </row>
    <row r="3129" spans="2:2" hidden="1" x14ac:dyDescent="0.25">
      <c r="B3129">
        <f>'Données ext.'!F3186</f>
        <v>0</v>
      </c>
    </row>
    <row r="3130" spans="2:2" hidden="1" x14ac:dyDescent="0.25">
      <c r="B3130">
        <f>'Données ext.'!F3187</f>
        <v>0</v>
      </c>
    </row>
    <row r="3131" spans="2:2" hidden="1" x14ac:dyDescent="0.25">
      <c r="B3131">
        <f>'Données ext.'!F3188</f>
        <v>0</v>
      </c>
    </row>
    <row r="3132" spans="2:2" hidden="1" x14ac:dyDescent="0.25">
      <c r="B3132">
        <f>'Données ext.'!F3189</f>
        <v>0</v>
      </c>
    </row>
    <row r="3133" spans="2:2" hidden="1" x14ac:dyDescent="0.25">
      <c r="B3133">
        <f>'Données ext.'!F3190</f>
        <v>0</v>
      </c>
    </row>
    <row r="3134" spans="2:2" hidden="1" x14ac:dyDescent="0.25">
      <c r="B3134">
        <f>'Données ext.'!F3191</f>
        <v>0</v>
      </c>
    </row>
    <row r="3135" spans="2:2" hidden="1" x14ac:dyDescent="0.25">
      <c r="B3135">
        <f>'Données ext.'!F3192</f>
        <v>0</v>
      </c>
    </row>
    <row r="3136" spans="2:2" hidden="1" x14ac:dyDescent="0.25">
      <c r="B3136">
        <f>'Données ext.'!F3193</f>
        <v>0</v>
      </c>
    </row>
    <row r="3137" spans="2:2" hidden="1" x14ac:dyDescent="0.25">
      <c r="B3137">
        <f>'Données ext.'!F3194</f>
        <v>0</v>
      </c>
    </row>
    <row r="3138" spans="2:2" hidden="1" x14ac:dyDescent="0.25">
      <c r="B3138">
        <f>'Données ext.'!F3195</f>
        <v>0</v>
      </c>
    </row>
    <row r="3139" spans="2:2" hidden="1" x14ac:dyDescent="0.25">
      <c r="B3139">
        <f>'Données ext.'!F3196</f>
        <v>0</v>
      </c>
    </row>
    <row r="3140" spans="2:2" hidden="1" x14ac:dyDescent="0.25">
      <c r="B3140">
        <f>'Données ext.'!F3197</f>
        <v>0</v>
      </c>
    </row>
    <row r="3141" spans="2:2" hidden="1" x14ac:dyDescent="0.25">
      <c r="B3141">
        <f>'Données ext.'!F3198</f>
        <v>0</v>
      </c>
    </row>
    <row r="3142" spans="2:2" hidden="1" x14ac:dyDescent="0.25">
      <c r="B3142">
        <f>'Données ext.'!F3199</f>
        <v>0</v>
      </c>
    </row>
    <row r="3143" spans="2:2" hidden="1" x14ac:dyDescent="0.25">
      <c r="B3143">
        <f>'Données ext.'!F3200</f>
        <v>0</v>
      </c>
    </row>
    <row r="3144" spans="2:2" hidden="1" x14ac:dyDescent="0.25">
      <c r="B3144">
        <f>'Données ext.'!F3201</f>
        <v>0</v>
      </c>
    </row>
    <row r="3145" spans="2:2" hidden="1" x14ac:dyDescent="0.25">
      <c r="B3145">
        <f>'Données ext.'!F3202</f>
        <v>0</v>
      </c>
    </row>
    <row r="3146" spans="2:2" hidden="1" x14ac:dyDescent="0.25">
      <c r="B3146">
        <f>'Données ext.'!F3203</f>
        <v>0</v>
      </c>
    </row>
    <row r="3147" spans="2:2" hidden="1" x14ac:dyDescent="0.25">
      <c r="B3147">
        <f>'Données ext.'!F3204</f>
        <v>0</v>
      </c>
    </row>
    <row r="3148" spans="2:2" hidden="1" x14ac:dyDescent="0.25">
      <c r="B3148">
        <f>'Données ext.'!F3205</f>
        <v>0</v>
      </c>
    </row>
    <row r="3149" spans="2:2" hidden="1" x14ac:dyDescent="0.25">
      <c r="B3149">
        <f>'Données ext.'!F3206</f>
        <v>0</v>
      </c>
    </row>
    <row r="3150" spans="2:2" hidden="1" x14ac:dyDescent="0.25">
      <c r="B3150">
        <f>'Données ext.'!F3207</f>
        <v>0</v>
      </c>
    </row>
    <row r="3151" spans="2:2" hidden="1" x14ac:dyDescent="0.25">
      <c r="B3151">
        <f>'Données ext.'!F3208</f>
        <v>0</v>
      </c>
    </row>
    <row r="3152" spans="2:2" hidden="1" x14ac:dyDescent="0.25">
      <c r="B3152">
        <f>'Données ext.'!F3209</f>
        <v>0</v>
      </c>
    </row>
    <row r="3153" spans="2:2" hidden="1" x14ac:dyDescent="0.25">
      <c r="B3153">
        <f>'Données ext.'!F3210</f>
        <v>0</v>
      </c>
    </row>
    <row r="3154" spans="2:2" hidden="1" x14ac:dyDescent="0.25">
      <c r="B3154">
        <f>'Données ext.'!F3211</f>
        <v>0</v>
      </c>
    </row>
    <row r="3155" spans="2:2" hidden="1" x14ac:dyDescent="0.25">
      <c r="B3155">
        <f>'Données ext.'!F3212</f>
        <v>0</v>
      </c>
    </row>
    <row r="3156" spans="2:2" hidden="1" x14ac:dyDescent="0.25">
      <c r="B3156">
        <f>'Données ext.'!F3213</f>
        <v>0</v>
      </c>
    </row>
    <row r="3157" spans="2:2" hidden="1" x14ac:dyDescent="0.25">
      <c r="B3157">
        <f>'Données ext.'!F3214</f>
        <v>0</v>
      </c>
    </row>
    <row r="3158" spans="2:2" hidden="1" x14ac:dyDescent="0.25">
      <c r="B3158">
        <f>'Données ext.'!F3215</f>
        <v>0</v>
      </c>
    </row>
    <row r="3159" spans="2:2" hidden="1" x14ac:dyDescent="0.25">
      <c r="B3159">
        <f>'Données ext.'!F3216</f>
        <v>0</v>
      </c>
    </row>
    <row r="3160" spans="2:2" hidden="1" x14ac:dyDescent="0.25">
      <c r="B3160">
        <f>'Données ext.'!F3217</f>
        <v>0</v>
      </c>
    </row>
    <row r="3161" spans="2:2" hidden="1" x14ac:dyDescent="0.25">
      <c r="B3161">
        <f>'Données ext.'!F3218</f>
        <v>0</v>
      </c>
    </row>
    <row r="3162" spans="2:2" hidden="1" x14ac:dyDescent="0.25">
      <c r="B3162">
        <f>'Données ext.'!F3219</f>
        <v>0</v>
      </c>
    </row>
    <row r="3163" spans="2:2" hidden="1" x14ac:dyDescent="0.25">
      <c r="B3163">
        <f>'Données ext.'!F3220</f>
        <v>0</v>
      </c>
    </row>
    <row r="3164" spans="2:2" hidden="1" x14ac:dyDescent="0.25">
      <c r="B3164">
        <f>'Données ext.'!F3221</f>
        <v>0</v>
      </c>
    </row>
    <row r="3165" spans="2:2" hidden="1" x14ac:dyDescent="0.25">
      <c r="B3165">
        <f>'Données ext.'!F3222</f>
        <v>0</v>
      </c>
    </row>
    <row r="3166" spans="2:2" hidden="1" x14ac:dyDescent="0.25">
      <c r="B3166">
        <f>'Données ext.'!F3223</f>
        <v>0</v>
      </c>
    </row>
    <row r="3167" spans="2:2" hidden="1" x14ac:dyDescent="0.25">
      <c r="B3167">
        <f>'Données ext.'!F3224</f>
        <v>0</v>
      </c>
    </row>
    <row r="3168" spans="2:2" hidden="1" x14ac:dyDescent="0.25">
      <c r="B3168">
        <f>'Données ext.'!F3225</f>
        <v>0</v>
      </c>
    </row>
    <row r="3169" spans="2:2" hidden="1" x14ac:dyDescent="0.25">
      <c r="B3169">
        <f>'Données ext.'!F3226</f>
        <v>0</v>
      </c>
    </row>
    <row r="3170" spans="2:2" hidden="1" x14ac:dyDescent="0.25">
      <c r="B3170">
        <f>'Données ext.'!F3227</f>
        <v>0</v>
      </c>
    </row>
    <row r="3171" spans="2:2" hidden="1" x14ac:dyDescent="0.25">
      <c r="B3171">
        <f>'Données ext.'!F3228</f>
        <v>0</v>
      </c>
    </row>
    <row r="3172" spans="2:2" hidden="1" x14ac:dyDescent="0.25">
      <c r="B3172">
        <f>'Données ext.'!F3229</f>
        <v>0</v>
      </c>
    </row>
    <row r="3173" spans="2:2" hidden="1" x14ac:dyDescent="0.25">
      <c r="B3173">
        <f>'Données ext.'!F3230</f>
        <v>0</v>
      </c>
    </row>
    <row r="3174" spans="2:2" hidden="1" x14ac:dyDescent="0.25">
      <c r="B3174">
        <f>'Données ext.'!F3231</f>
        <v>0</v>
      </c>
    </row>
    <row r="3175" spans="2:2" hidden="1" x14ac:dyDescent="0.25">
      <c r="B3175">
        <f>'Données ext.'!F3232</f>
        <v>0</v>
      </c>
    </row>
    <row r="3176" spans="2:2" hidden="1" x14ac:dyDescent="0.25">
      <c r="B3176">
        <f>'Données ext.'!F3233</f>
        <v>0</v>
      </c>
    </row>
    <row r="3177" spans="2:2" hidden="1" x14ac:dyDescent="0.25">
      <c r="B3177">
        <f>'Données ext.'!F3234</f>
        <v>0</v>
      </c>
    </row>
    <row r="3178" spans="2:2" hidden="1" x14ac:dyDescent="0.25">
      <c r="B3178">
        <f>'Données ext.'!F3235</f>
        <v>0</v>
      </c>
    </row>
    <row r="3179" spans="2:2" hidden="1" x14ac:dyDescent="0.25">
      <c r="B3179">
        <f>'Données ext.'!F3236</f>
        <v>0</v>
      </c>
    </row>
    <row r="3180" spans="2:2" hidden="1" x14ac:dyDescent="0.25">
      <c r="B3180">
        <f>'Données ext.'!F3237</f>
        <v>0</v>
      </c>
    </row>
    <row r="3181" spans="2:2" hidden="1" x14ac:dyDescent="0.25">
      <c r="B3181">
        <f>'Données ext.'!F3238</f>
        <v>0</v>
      </c>
    </row>
    <row r="3182" spans="2:2" hidden="1" x14ac:dyDescent="0.25">
      <c r="B3182">
        <f>'Données ext.'!F3239</f>
        <v>0</v>
      </c>
    </row>
    <row r="3183" spans="2:2" hidden="1" x14ac:dyDescent="0.25">
      <c r="B3183">
        <f>'Données ext.'!F3240</f>
        <v>0</v>
      </c>
    </row>
    <row r="3184" spans="2:2" hidden="1" x14ac:dyDescent="0.25">
      <c r="B3184">
        <f>'Données ext.'!F3241</f>
        <v>0</v>
      </c>
    </row>
    <row r="3185" spans="2:2" hidden="1" x14ac:dyDescent="0.25">
      <c r="B3185">
        <f>'Données ext.'!F3242</f>
        <v>0</v>
      </c>
    </row>
    <row r="3186" spans="2:2" hidden="1" x14ac:dyDescent="0.25">
      <c r="B3186">
        <f>'Données ext.'!F3243</f>
        <v>0</v>
      </c>
    </row>
    <row r="3187" spans="2:2" hidden="1" x14ac:dyDescent="0.25">
      <c r="B3187">
        <f>'Données ext.'!F3244</f>
        <v>0</v>
      </c>
    </row>
    <row r="3188" spans="2:2" hidden="1" x14ac:dyDescent="0.25">
      <c r="B3188">
        <f>'Données ext.'!F3245</f>
        <v>0</v>
      </c>
    </row>
    <row r="3189" spans="2:2" hidden="1" x14ac:dyDescent="0.25">
      <c r="B3189">
        <f>'Données ext.'!F3246</f>
        <v>0</v>
      </c>
    </row>
    <row r="3190" spans="2:2" hidden="1" x14ac:dyDescent="0.25">
      <c r="B3190">
        <f>'Données ext.'!F3247</f>
        <v>0</v>
      </c>
    </row>
    <row r="3191" spans="2:2" hidden="1" x14ac:dyDescent="0.25">
      <c r="B3191">
        <f>'Données ext.'!F3248</f>
        <v>0</v>
      </c>
    </row>
    <row r="3192" spans="2:2" hidden="1" x14ac:dyDescent="0.25">
      <c r="B3192">
        <f>'Données ext.'!F3249</f>
        <v>0</v>
      </c>
    </row>
    <row r="3193" spans="2:2" hidden="1" x14ac:dyDescent="0.25">
      <c r="B3193">
        <f>'Données ext.'!F3250</f>
        <v>0</v>
      </c>
    </row>
    <row r="3194" spans="2:2" hidden="1" x14ac:dyDescent="0.25">
      <c r="B3194">
        <f>'Données ext.'!F3251</f>
        <v>0</v>
      </c>
    </row>
    <row r="3195" spans="2:2" hidden="1" x14ac:dyDescent="0.25">
      <c r="B3195">
        <f>'Données ext.'!F3252</f>
        <v>0</v>
      </c>
    </row>
    <row r="3196" spans="2:2" hidden="1" x14ac:dyDescent="0.25">
      <c r="B3196">
        <f>'Données ext.'!F3253</f>
        <v>0</v>
      </c>
    </row>
    <row r="3197" spans="2:2" hidden="1" x14ac:dyDescent="0.25">
      <c r="B3197">
        <f>'Données ext.'!F3254</f>
        <v>0</v>
      </c>
    </row>
    <row r="3198" spans="2:2" hidden="1" x14ac:dyDescent="0.25">
      <c r="B3198">
        <f>'Données ext.'!F3255</f>
        <v>0</v>
      </c>
    </row>
    <row r="3199" spans="2:2" hidden="1" x14ac:dyDescent="0.25">
      <c r="B3199">
        <f>'Données ext.'!F3256</f>
        <v>0</v>
      </c>
    </row>
    <row r="3200" spans="2:2" hidden="1" x14ac:dyDescent="0.25">
      <c r="B3200">
        <f>'Données ext.'!F3257</f>
        <v>0</v>
      </c>
    </row>
    <row r="3201" spans="2:2" hidden="1" x14ac:dyDescent="0.25">
      <c r="B3201">
        <f>'Données ext.'!F3258</f>
        <v>0</v>
      </c>
    </row>
    <row r="3202" spans="2:2" hidden="1" x14ac:dyDescent="0.25">
      <c r="B3202">
        <f>'Données ext.'!F3259</f>
        <v>0</v>
      </c>
    </row>
    <row r="3203" spans="2:2" hidden="1" x14ac:dyDescent="0.25">
      <c r="B3203">
        <f>'Données ext.'!F3260</f>
        <v>0</v>
      </c>
    </row>
    <row r="3204" spans="2:2" hidden="1" x14ac:dyDescent="0.25">
      <c r="B3204">
        <f>'Données ext.'!F3261</f>
        <v>0</v>
      </c>
    </row>
    <row r="3205" spans="2:2" hidden="1" x14ac:dyDescent="0.25">
      <c r="B3205">
        <f>'Données ext.'!F3262</f>
        <v>0</v>
      </c>
    </row>
    <row r="3206" spans="2:2" hidden="1" x14ac:dyDescent="0.25">
      <c r="B3206">
        <f>'Données ext.'!F3263</f>
        <v>0</v>
      </c>
    </row>
    <row r="3207" spans="2:2" hidden="1" x14ac:dyDescent="0.25">
      <c r="B3207">
        <f>'Données ext.'!F3264</f>
        <v>0</v>
      </c>
    </row>
    <row r="3208" spans="2:2" hidden="1" x14ac:dyDescent="0.25">
      <c r="B3208">
        <f>'Données ext.'!F3265</f>
        <v>0</v>
      </c>
    </row>
    <row r="3209" spans="2:2" hidden="1" x14ac:dyDescent="0.25">
      <c r="B3209">
        <f>'Données ext.'!F3266</f>
        <v>0</v>
      </c>
    </row>
    <row r="3210" spans="2:2" hidden="1" x14ac:dyDescent="0.25">
      <c r="B3210">
        <f>'Données ext.'!F3267</f>
        <v>0</v>
      </c>
    </row>
    <row r="3211" spans="2:2" hidden="1" x14ac:dyDescent="0.25">
      <c r="B3211">
        <f>'Données ext.'!F3268</f>
        <v>0</v>
      </c>
    </row>
    <row r="3212" spans="2:2" hidden="1" x14ac:dyDescent="0.25">
      <c r="B3212">
        <f>'Données ext.'!F3269</f>
        <v>0</v>
      </c>
    </row>
    <row r="3213" spans="2:2" hidden="1" x14ac:dyDescent="0.25">
      <c r="B3213">
        <f>'Données ext.'!F3270</f>
        <v>0</v>
      </c>
    </row>
    <row r="3214" spans="2:2" hidden="1" x14ac:dyDescent="0.25">
      <c r="B3214">
        <f>'Données ext.'!F3271</f>
        <v>0</v>
      </c>
    </row>
    <row r="3215" spans="2:2" hidden="1" x14ac:dyDescent="0.25">
      <c r="B3215">
        <f>'Données ext.'!F3272</f>
        <v>0</v>
      </c>
    </row>
    <row r="3216" spans="2:2" hidden="1" x14ac:dyDescent="0.25">
      <c r="B3216">
        <f>'Données ext.'!F3273</f>
        <v>0</v>
      </c>
    </row>
    <row r="3217" spans="2:2" hidden="1" x14ac:dyDescent="0.25">
      <c r="B3217">
        <f>'Données ext.'!F3274</f>
        <v>0</v>
      </c>
    </row>
    <row r="3218" spans="2:2" hidden="1" x14ac:dyDescent="0.25">
      <c r="B3218">
        <f>'Données ext.'!F3275</f>
        <v>0</v>
      </c>
    </row>
    <row r="3219" spans="2:2" hidden="1" x14ac:dyDescent="0.25">
      <c r="B3219">
        <f>'Données ext.'!F3276</f>
        <v>0</v>
      </c>
    </row>
    <row r="3220" spans="2:2" hidden="1" x14ac:dyDescent="0.25">
      <c r="B3220">
        <f>'Données ext.'!F3277</f>
        <v>0</v>
      </c>
    </row>
    <row r="3221" spans="2:2" hidden="1" x14ac:dyDescent="0.25">
      <c r="B3221">
        <f>'Données ext.'!F3278</f>
        <v>0</v>
      </c>
    </row>
    <row r="3222" spans="2:2" hidden="1" x14ac:dyDescent="0.25">
      <c r="B3222">
        <f>'Données ext.'!F3279</f>
        <v>0</v>
      </c>
    </row>
    <row r="3223" spans="2:2" hidden="1" x14ac:dyDescent="0.25">
      <c r="B3223">
        <f>'Données ext.'!F3280</f>
        <v>0</v>
      </c>
    </row>
    <row r="3224" spans="2:2" hidden="1" x14ac:dyDescent="0.25">
      <c r="B3224">
        <f>'Données ext.'!F3281</f>
        <v>0</v>
      </c>
    </row>
    <row r="3225" spans="2:2" hidden="1" x14ac:dyDescent="0.25">
      <c r="B3225">
        <f>'Données ext.'!F3282</f>
        <v>0</v>
      </c>
    </row>
    <row r="3226" spans="2:2" hidden="1" x14ac:dyDescent="0.25">
      <c r="B3226">
        <f>'Données ext.'!F3283</f>
        <v>0</v>
      </c>
    </row>
    <row r="3227" spans="2:2" hidden="1" x14ac:dyDescent="0.25">
      <c r="B3227">
        <f>'Données ext.'!F3284</f>
        <v>0</v>
      </c>
    </row>
    <row r="3228" spans="2:2" hidden="1" x14ac:dyDescent="0.25">
      <c r="B3228">
        <f>'Données ext.'!F3285</f>
        <v>0</v>
      </c>
    </row>
    <row r="3229" spans="2:2" hidden="1" x14ac:dyDescent="0.25">
      <c r="B3229">
        <f>'Données ext.'!F3286</f>
        <v>0</v>
      </c>
    </row>
    <row r="3230" spans="2:2" hidden="1" x14ac:dyDescent="0.25">
      <c r="B3230">
        <f>'Données ext.'!F3287</f>
        <v>0</v>
      </c>
    </row>
    <row r="3231" spans="2:2" hidden="1" x14ac:dyDescent="0.25">
      <c r="B3231">
        <f>'Données ext.'!F3288</f>
        <v>0</v>
      </c>
    </row>
    <row r="3232" spans="2:2" hidden="1" x14ac:dyDescent="0.25">
      <c r="B3232">
        <f>'Données ext.'!F3289</f>
        <v>0</v>
      </c>
    </row>
    <row r="3233" spans="2:2" hidden="1" x14ac:dyDescent="0.25">
      <c r="B3233">
        <f>'Données ext.'!F3290</f>
        <v>0</v>
      </c>
    </row>
    <row r="3234" spans="2:2" hidden="1" x14ac:dyDescent="0.25">
      <c r="B3234">
        <f>'Données ext.'!F3291</f>
        <v>0</v>
      </c>
    </row>
    <row r="3235" spans="2:2" hidden="1" x14ac:dyDescent="0.25">
      <c r="B3235">
        <f>'Données ext.'!F3292</f>
        <v>0</v>
      </c>
    </row>
    <row r="3236" spans="2:2" hidden="1" x14ac:dyDescent="0.25">
      <c r="B3236">
        <f>'Données ext.'!F3293</f>
        <v>0</v>
      </c>
    </row>
    <row r="3237" spans="2:2" hidden="1" x14ac:dyDescent="0.25">
      <c r="B3237">
        <f>'Données ext.'!F3294</f>
        <v>0</v>
      </c>
    </row>
    <row r="3238" spans="2:2" hidden="1" x14ac:dyDescent="0.25">
      <c r="B3238">
        <f>'Données ext.'!F3295</f>
        <v>0</v>
      </c>
    </row>
    <row r="3239" spans="2:2" hidden="1" x14ac:dyDescent="0.25">
      <c r="B3239">
        <f>'Données ext.'!F3296</f>
        <v>0</v>
      </c>
    </row>
    <row r="3240" spans="2:2" hidden="1" x14ac:dyDescent="0.25">
      <c r="B3240">
        <f>'Données ext.'!F3297</f>
        <v>0</v>
      </c>
    </row>
    <row r="3241" spans="2:2" hidden="1" x14ac:dyDescent="0.25">
      <c r="B3241">
        <f>'Données ext.'!F3298</f>
        <v>0</v>
      </c>
    </row>
    <row r="3242" spans="2:2" hidden="1" x14ac:dyDescent="0.25">
      <c r="B3242">
        <f>'Données ext.'!F3299</f>
        <v>0</v>
      </c>
    </row>
    <row r="3243" spans="2:2" hidden="1" x14ac:dyDescent="0.25">
      <c r="B3243">
        <f>'Données ext.'!F3300</f>
        <v>0</v>
      </c>
    </row>
    <row r="3244" spans="2:2" hidden="1" x14ac:dyDescent="0.25">
      <c r="B3244">
        <f>'Données ext.'!F3301</f>
        <v>0</v>
      </c>
    </row>
    <row r="3245" spans="2:2" hidden="1" x14ac:dyDescent="0.25">
      <c r="B3245">
        <f>'Données ext.'!F3302</f>
        <v>0</v>
      </c>
    </row>
    <row r="3246" spans="2:2" hidden="1" x14ac:dyDescent="0.25">
      <c r="B3246">
        <f>'Données ext.'!F3303</f>
        <v>0</v>
      </c>
    </row>
    <row r="3247" spans="2:2" hidden="1" x14ac:dyDescent="0.25">
      <c r="B3247">
        <f>'Données ext.'!F3304</f>
        <v>0</v>
      </c>
    </row>
    <row r="3248" spans="2:2" hidden="1" x14ac:dyDescent="0.25">
      <c r="B3248">
        <f>'Données ext.'!F3305</f>
        <v>0</v>
      </c>
    </row>
    <row r="3249" spans="2:4" hidden="1" x14ac:dyDescent="0.25">
      <c r="B3249">
        <f>'Données ext.'!F3306</f>
        <v>0</v>
      </c>
    </row>
    <row r="3250" spans="2:4" hidden="1" x14ac:dyDescent="0.25">
      <c r="B3250">
        <f>'Données ext.'!F3307</f>
        <v>0</v>
      </c>
    </row>
    <row r="3251" spans="2:4" hidden="1" x14ac:dyDescent="0.25">
      <c r="B3251">
        <f>'Données ext.'!F3308</f>
        <v>0</v>
      </c>
    </row>
    <row r="3252" spans="2:4" hidden="1" x14ac:dyDescent="0.25">
      <c r="B3252">
        <f>'Données ext.'!F3309</f>
        <v>0</v>
      </c>
    </row>
    <row r="3253" spans="2:4" hidden="1" x14ac:dyDescent="0.25">
      <c r="B3253">
        <f>'Données ext.'!F3310</f>
        <v>0</v>
      </c>
    </row>
    <row r="3254" spans="2:4" hidden="1" x14ac:dyDescent="0.25">
      <c r="B3254">
        <f>'Données ext.'!F3311</f>
        <v>0</v>
      </c>
    </row>
    <row r="3255" spans="2:4" hidden="1" x14ac:dyDescent="0.25">
      <c r="D3255" s="2">
        <f>'Données ext.'!L3263</f>
        <v>0</v>
      </c>
    </row>
    <row r="3256" spans="2:4" hidden="1" x14ac:dyDescent="0.25">
      <c r="D3256" s="2">
        <f>'Données ext.'!L3264</f>
        <v>0</v>
      </c>
    </row>
    <row r="3257" spans="2:4" hidden="1" x14ac:dyDescent="0.25">
      <c r="D3257" s="2">
        <f>'Données ext.'!L3265</f>
        <v>0</v>
      </c>
    </row>
    <row r="3258" spans="2:4" hidden="1" x14ac:dyDescent="0.25">
      <c r="D3258" s="2">
        <f>'Données ext.'!L3266</f>
        <v>0</v>
      </c>
    </row>
    <row r="3259" spans="2:4" hidden="1" x14ac:dyDescent="0.25">
      <c r="D3259" s="2">
        <f>'Données ext.'!L3267</f>
        <v>0</v>
      </c>
    </row>
    <row r="3260" spans="2:4" hidden="1" x14ac:dyDescent="0.25">
      <c r="D3260" s="2">
        <f>'Données ext.'!L3268</f>
        <v>0</v>
      </c>
    </row>
    <row r="3261" spans="2:4" hidden="1" x14ac:dyDescent="0.25">
      <c r="D3261" s="2">
        <f>'Données ext.'!L3269</f>
        <v>0</v>
      </c>
    </row>
    <row r="3262" spans="2:4" hidden="1" x14ac:dyDescent="0.25">
      <c r="D3262" s="2">
        <f>'Données ext.'!L3270</f>
        <v>0</v>
      </c>
    </row>
    <row r="3263" spans="2:4" hidden="1" x14ac:dyDescent="0.25">
      <c r="D3263" s="2">
        <f>'Données ext.'!L3271</f>
        <v>0</v>
      </c>
    </row>
    <row r="3264" spans="2:4" hidden="1" x14ac:dyDescent="0.25">
      <c r="D3264" s="2">
        <f>'Données ext.'!L3272</f>
        <v>0</v>
      </c>
    </row>
    <row r="3265" spans="4:4" hidden="1" x14ac:dyDescent="0.25">
      <c r="D3265" s="2">
        <f>'Données ext.'!L3273</f>
        <v>0</v>
      </c>
    </row>
    <row r="3266" spans="4:4" hidden="1" x14ac:dyDescent="0.25">
      <c r="D3266" s="2">
        <f>'Données ext.'!L3274</f>
        <v>0</v>
      </c>
    </row>
    <row r="3267" spans="4:4" hidden="1" x14ac:dyDescent="0.25">
      <c r="D3267" s="2">
        <f>'Données ext.'!L3275</f>
        <v>0</v>
      </c>
    </row>
    <row r="3268" spans="4:4" hidden="1" x14ac:dyDescent="0.25">
      <c r="D3268" s="2">
        <f>'Données ext.'!L3276</f>
        <v>0</v>
      </c>
    </row>
    <row r="3269" spans="4:4" hidden="1" x14ac:dyDescent="0.25">
      <c r="D3269" s="2">
        <f>'Données ext.'!L3277</f>
        <v>0</v>
      </c>
    </row>
    <row r="3270" spans="4:4" hidden="1" x14ac:dyDescent="0.25">
      <c r="D3270" s="2">
        <f>'Données ext.'!L3278</f>
        <v>0</v>
      </c>
    </row>
    <row r="3271" spans="4:4" hidden="1" x14ac:dyDescent="0.25">
      <c r="D3271" s="2">
        <f>'Données ext.'!L3279</f>
        <v>0</v>
      </c>
    </row>
    <row r="3272" spans="4:4" hidden="1" x14ac:dyDescent="0.25">
      <c r="D3272" s="2">
        <f>'Données ext.'!L3280</f>
        <v>0</v>
      </c>
    </row>
    <row r="3273" spans="4:4" hidden="1" x14ac:dyDescent="0.25">
      <c r="D3273" s="2">
        <f>'Données ext.'!L3281</f>
        <v>0</v>
      </c>
    </row>
    <row r="3274" spans="4:4" hidden="1" x14ac:dyDescent="0.25">
      <c r="D3274" s="2">
        <f>'Données ext.'!L3282</f>
        <v>0</v>
      </c>
    </row>
    <row r="3275" spans="4:4" hidden="1" x14ac:dyDescent="0.25">
      <c r="D3275" s="2">
        <f>'Données ext.'!L3283</f>
        <v>0</v>
      </c>
    </row>
    <row r="3276" spans="4:4" hidden="1" x14ac:dyDescent="0.25">
      <c r="D3276" s="2">
        <f>'Données ext.'!L3284</f>
        <v>0</v>
      </c>
    </row>
    <row r="3277" spans="4:4" hidden="1" x14ac:dyDescent="0.25">
      <c r="D3277" s="2">
        <f>'Données ext.'!L3285</f>
        <v>0</v>
      </c>
    </row>
    <row r="3278" spans="4:4" hidden="1" x14ac:dyDescent="0.25">
      <c r="D3278" s="2">
        <f>'Données ext.'!L3286</f>
        <v>0</v>
      </c>
    </row>
    <row r="3279" spans="4:4" hidden="1" x14ac:dyDescent="0.25">
      <c r="D3279" s="2">
        <f>'Données ext.'!L3287</f>
        <v>0</v>
      </c>
    </row>
    <row r="3280" spans="4:4" hidden="1" x14ac:dyDescent="0.25">
      <c r="D3280" s="2">
        <f>'Données ext.'!L3288</f>
        <v>0</v>
      </c>
    </row>
    <row r="3281" spans="4:4" hidden="1" x14ac:dyDescent="0.25">
      <c r="D3281" s="2">
        <f>'Données ext.'!L3289</f>
        <v>0</v>
      </c>
    </row>
    <row r="3282" spans="4:4" hidden="1" x14ac:dyDescent="0.25">
      <c r="D3282" s="2">
        <f>'Données ext.'!L3290</f>
        <v>0</v>
      </c>
    </row>
    <row r="3283" spans="4:4" hidden="1" x14ac:dyDescent="0.25">
      <c r="D3283" s="2">
        <f>'Données ext.'!L3291</f>
        <v>0</v>
      </c>
    </row>
    <row r="3284" spans="4:4" hidden="1" x14ac:dyDescent="0.25">
      <c r="D3284" s="2">
        <f>'Données ext.'!L3292</f>
        <v>0</v>
      </c>
    </row>
    <row r="3285" spans="4:4" hidden="1" x14ac:dyDescent="0.25">
      <c r="D3285" s="2">
        <f>'Données ext.'!L3293</f>
        <v>0</v>
      </c>
    </row>
    <row r="3286" spans="4:4" hidden="1" x14ac:dyDescent="0.25">
      <c r="D3286" s="2">
        <f>'Données ext.'!L3294</f>
        <v>0</v>
      </c>
    </row>
    <row r="3287" spans="4:4" hidden="1" x14ac:dyDescent="0.25">
      <c r="D3287" s="2">
        <f>'Données ext.'!L3295</f>
        <v>0</v>
      </c>
    </row>
    <row r="3288" spans="4:4" hidden="1" x14ac:dyDescent="0.25">
      <c r="D3288" s="2">
        <f>'Données ext.'!L3296</f>
        <v>0</v>
      </c>
    </row>
    <row r="3289" spans="4:4" hidden="1" x14ac:dyDescent="0.25">
      <c r="D3289" s="2">
        <f>'Données ext.'!L3297</f>
        <v>0</v>
      </c>
    </row>
    <row r="3290" spans="4:4" hidden="1" x14ac:dyDescent="0.25">
      <c r="D3290" s="2">
        <f>'Données ext.'!L3298</f>
        <v>0</v>
      </c>
    </row>
    <row r="3291" spans="4:4" hidden="1" x14ac:dyDescent="0.25">
      <c r="D3291" s="2">
        <f>'Données ext.'!L3299</f>
        <v>0</v>
      </c>
    </row>
    <row r="3292" spans="4:4" hidden="1" x14ac:dyDescent="0.25">
      <c r="D3292" s="2">
        <f>'Données ext.'!L3300</f>
        <v>0</v>
      </c>
    </row>
    <row r="3293" spans="4:4" hidden="1" x14ac:dyDescent="0.25">
      <c r="D3293" s="2">
        <f>'Données ext.'!L3301</f>
        <v>0</v>
      </c>
    </row>
    <row r="3294" spans="4:4" hidden="1" x14ac:dyDescent="0.25">
      <c r="D3294" s="2">
        <f>'Données ext.'!L3302</f>
        <v>0</v>
      </c>
    </row>
    <row r="3295" spans="4:4" hidden="1" x14ac:dyDescent="0.25">
      <c r="D3295" s="2">
        <f>'Données ext.'!L3303</f>
        <v>0</v>
      </c>
    </row>
    <row r="3296" spans="4:4" hidden="1" x14ac:dyDescent="0.25">
      <c r="D3296" s="2">
        <f>'Données ext.'!L3304</f>
        <v>0</v>
      </c>
    </row>
    <row r="3297" spans="4:4" hidden="1" x14ac:dyDescent="0.25">
      <c r="D3297" s="2">
        <f>'Données ext.'!L3305</f>
        <v>0</v>
      </c>
    </row>
    <row r="3298" spans="4:4" hidden="1" x14ac:dyDescent="0.25">
      <c r="D3298" s="2">
        <f>'Données ext.'!L3306</f>
        <v>0</v>
      </c>
    </row>
    <row r="3299" spans="4:4" hidden="1" x14ac:dyDescent="0.25">
      <c r="D3299" s="2">
        <f>'Données ext.'!L3307</f>
        <v>0</v>
      </c>
    </row>
    <row r="3300" spans="4:4" hidden="1" x14ac:dyDescent="0.25">
      <c r="D3300" s="2">
        <f>'Données ext.'!L3308</f>
        <v>0</v>
      </c>
    </row>
    <row r="3301" spans="4:4" hidden="1" x14ac:dyDescent="0.25">
      <c r="D3301" s="2">
        <f>'Données ext.'!L3309</f>
        <v>0</v>
      </c>
    </row>
    <row r="3302" spans="4:4" hidden="1" x14ac:dyDescent="0.25">
      <c r="D3302" s="2">
        <f>'Données ext.'!L3310</f>
        <v>0</v>
      </c>
    </row>
    <row r="3303" spans="4:4" hidden="1" x14ac:dyDescent="0.25">
      <c r="D3303" s="2">
        <f>'Données ext.'!L3311</f>
        <v>0</v>
      </c>
    </row>
    <row r="3304" spans="4:4" hidden="1" x14ac:dyDescent="0.25">
      <c r="D3304" s="2">
        <f>'Données ext.'!L3312</f>
        <v>0</v>
      </c>
    </row>
    <row r="3305" spans="4:4" hidden="1" x14ac:dyDescent="0.25">
      <c r="D3305" s="2">
        <f>'Données ext.'!L3313</f>
        <v>0</v>
      </c>
    </row>
    <row r="3306" spans="4:4" hidden="1" x14ac:dyDescent="0.25">
      <c r="D3306" s="2">
        <f>'Données ext.'!L3314</f>
        <v>0</v>
      </c>
    </row>
    <row r="3307" spans="4:4" hidden="1" x14ac:dyDescent="0.25">
      <c r="D3307" s="2">
        <f>'Données ext.'!L3315</f>
        <v>0</v>
      </c>
    </row>
    <row r="3308" spans="4:4" hidden="1" x14ac:dyDescent="0.25">
      <c r="D3308" s="2">
        <f>'Données ext.'!L3316</f>
        <v>0</v>
      </c>
    </row>
    <row r="3309" spans="4:4" hidden="1" x14ac:dyDescent="0.25">
      <c r="D3309" s="2">
        <f>'Données ext.'!L3317</f>
        <v>0</v>
      </c>
    </row>
    <row r="3310" spans="4:4" hidden="1" x14ac:dyDescent="0.25">
      <c r="D3310" s="2">
        <f>'Données ext.'!L3318</f>
        <v>0</v>
      </c>
    </row>
    <row r="3311" spans="4:4" hidden="1" x14ac:dyDescent="0.25">
      <c r="D3311" s="2">
        <f>'Données ext.'!L3319</f>
        <v>0</v>
      </c>
    </row>
    <row r="3312" spans="4:4" hidden="1" x14ac:dyDescent="0.25">
      <c r="D3312" s="2">
        <f>'Données ext.'!L3320</f>
        <v>0</v>
      </c>
    </row>
    <row r="3313" spans="4:4" hidden="1" x14ac:dyDescent="0.25">
      <c r="D3313" s="2">
        <f>'Données ext.'!L3321</f>
        <v>0</v>
      </c>
    </row>
    <row r="3314" spans="4:4" hidden="1" x14ac:dyDescent="0.25">
      <c r="D3314" s="2">
        <f>'Données ext.'!L3322</f>
        <v>0</v>
      </c>
    </row>
    <row r="3315" spans="4:4" hidden="1" x14ac:dyDescent="0.25">
      <c r="D3315" s="2">
        <f>'Données ext.'!L3323</f>
        <v>0</v>
      </c>
    </row>
    <row r="3316" spans="4:4" hidden="1" x14ac:dyDescent="0.25">
      <c r="D3316" s="2">
        <f>'Données ext.'!L3324</f>
        <v>0</v>
      </c>
    </row>
    <row r="3317" spans="4:4" hidden="1" x14ac:dyDescent="0.25">
      <c r="D3317" s="2">
        <f>'Données ext.'!L3325</f>
        <v>0</v>
      </c>
    </row>
    <row r="3318" spans="4:4" hidden="1" x14ac:dyDescent="0.25">
      <c r="D3318" s="2">
        <f>'Données ext.'!L3326</f>
        <v>0</v>
      </c>
    </row>
    <row r="3319" spans="4:4" hidden="1" x14ac:dyDescent="0.25">
      <c r="D3319" s="2">
        <f>'Données ext.'!L3327</f>
        <v>0</v>
      </c>
    </row>
    <row r="3320" spans="4:4" hidden="1" x14ac:dyDescent="0.25">
      <c r="D3320" s="2">
        <f>'Données ext.'!L3328</f>
        <v>0</v>
      </c>
    </row>
    <row r="3321" spans="4:4" hidden="1" x14ac:dyDescent="0.25">
      <c r="D3321" s="2">
        <f>'Données ext.'!L3329</f>
        <v>0</v>
      </c>
    </row>
    <row r="3322" spans="4:4" hidden="1" x14ac:dyDescent="0.25">
      <c r="D3322" s="2">
        <f>'Données ext.'!L3330</f>
        <v>0</v>
      </c>
    </row>
    <row r="3323" spans="4:4" hidden="1" x14ac:dyDescent="0.25">
      <c r="D3323" s="2">
        <f>'Données ext.'!L3331</f>
        <v>0</v>
      </c>
    </row>
    <row r="3324" spans="4:4" hidden="1" x14ac:dyDescent="0.25">
      <c r="D3324" s="2">
        <f>'Données ext.'!L3332</f>
        <v>0</v>
      </c>
    </row>
    <row r="3325" spans="4:4" hidden="1" x14ac:dyDescent="0.25">
      <c r="D3325" s="2">
        <f>'Données ext.'!L3333</f>
        <v>0</v>
      </c>
    </row>
    <row r="3326" spans="4:4" hidden="1" x14ac:dyDescent="0.25">
      <c r="D3326" s="2">
        <f>'Données ext.'!L3334</f>
        <v>0</v>
      </c>
    </row>
    <row r="3327" spans="4:4" hidden="1" x14ac:dyDescent="0.25">
      <c r="D3327" s="2">
        <f>'Données ext.'!L3335</f>
        <v>0</v>
      </c>
    </row>
    <row r="3328" spans="4:4" hidden="1" x14ac:dyDescent="0.25">
      <c r="D3328" s="2">
        <f>'Données ext.'!L3336</f>
        <v>0</v>
      </c>
    </row>
    <row r="3329" spans="4:4" hidden="1" x14ac:dyDescent="0.25">
      <c r="D3329" s="2">
        <f>'Données ext.'!L3337</f>
        <v>0</v>
      </c>
    </row>
    <row r="3330" spans="4:4" hidden="1" x14ac:dyDescent="0.25">
      <c r="D3330" s="2">
        <f>'Données ext.'!L3338</f>
        <v>0</v>
      </c>
    </row>
    <row r="3331" spans="4:4" hidden="1" x14ac:dyDescent="0.25">
      <c r="D3331" s="2">
        <f>'Données ext.'!L3339</f>
        <v>0</v>
      </c>
    </row>
    <row r="3332" spans="4:4" hidden="1" x14ac:dyDescent="0.25">
      <c r="D3332" s="2">
        <f>'Données ext.'!L3340</f>
        <v>0</v>
      </c>
    </row>
    <row r="3333" spans="4:4" hidden="1" x14ac:dyDescent="0.25">
      <c r="D3333" s="2">
        <f>'Données ext.'!L3341</f>
        <v>0</v>
      </c>
    </row>
    <row r="3334" spans="4:4" hidden="1" x14ac:dyDescent="0.25">
      <c r="D3334" s="2">
        <f>'Données ext.'!L3342</f>
        <v>0</v>
      </c>
    </row>
    <row r="3335" spans="4:4" hidden="1" x14ac:dyDescent="0.25">
      <c r="D3335" s="2">
        <f>'Données ext.'!L3343</f>
        <v>0</v>
      </c>
    </row>
    <row r="3336" spans="4:4" hidden="1" x14ac:dyDescent="0.25">
      <c r="D3336" s="2">
        <f>'Données ext.'!L3344</f>
        <v>0</v>
      </c>
    </row>
    <row r="3337" spans="4:4" hidden="1" x14ac:dyDescent="0.25">
      <c r="D3337" s="2">
        <f>'Données ext.'!L3345</f>
        <v>0</v>
      </c>
    </row>
    <row r="3338" spans="4:4" hidden="1" x14ac:dyDescent="0.25">
      <c r="D3338" s="2">
        <f>'Données ext.'!L3346</f>
        <v>0</v>
      </c>
    </row>
    <row r="3339" spans="4:4" hidden="1" x14ac:dyDescent="0.25">
      <c r="D3339" s="2">
        <f>'Données ext.'!L3347</f>
        <v>0</v>
      </c>
    </row>
    <row r="3340" spans="4:4" hidden="1" x14ac:dyDescent="0.25">
      <c r="D3340" s="2">
        <f>'Données ext.'!L3348</f>
        <v>0</v>
      </c>
    </row>
    <row r="3341" spans="4:4" hidden="1" x14ac:dyDescent="0.25">
      <c r="D3341" s="2">
        <f>'Données ext.'!L3349</f>
        <v>0</v>
      </c>
    </row>
    <row r="3342" spans="4:4" hidden="1" x14ac:dyDescent="0.25">
      <c r="D3342" s="2">
        <f>'Données ext.'!L3350</f>
        <v>0</v>
      </c>
    </row>
    <row r="3343" spans="4:4" hidden="1" x14ac:dyDescent="0.25">
      <c r="D3343" s="2">
        <f>'Données ext.'!L3351</f>
        <v>0</v>
      </c>
    </row>
    <row r="3344" spans="4:4" hidden="1" x14ac:dyDescent="0.25">
      <c r="D3344" s="2">
        <f>'Données ext.'!L3352</f>
        <v>0</v>
      </c>
    </row>
    <row r="3345" spans="4:4" hidden="1" x14ac:dyDescent="0.25">
      <c r="D3345" s="2">
        <f>'Données ext.'!L3353</f>
        <v>0</v>
      </c>
    </row>
    <row r="3346" spans="4:4" hidden="1" x14ac:dyDescent="0.25">
      <c r="D3346" s="2">
        <f>'Données ext.'!L3354</f>
        <v>0</v>
      </c>
    </row>
    <row r="3347" spans="4:4" hidden="1" x14ac:dyDescent="0.25">
      <c r="D3347" s="2">
        <f>'Données ext.'!L3355</f>
        <v>0</v>
      </c>
    </row>
    <row r="3348" spans="4:4" hidden="1" x14ac:dyDescent="0.25">
      <c r="D3348" s="2">
        <f>'Données ext.'!L3356</f>
        <v>0</v>
      </c>
    </row>
    <row r="3349" spans="4:4" hidden="1" x14ac:dyDescent="0.25">
      <c r="D3349" s="2">
        <f>'Données ext.'!L3357</f>
        <v>0</v>
      </c>
    </row>
    <row r="3350" spans="4:4" hidden="1" x14ac:dyDescent="0.25">
      <c r="D3350" s="2">
        <f>'Données ext.'!L3358</f>
        <v>0</v>
      </c>
    </row>
    <row r="3351" spans="4:4" hidden="1" x14ac:dyDescent="0.25">
      <c r="D3351" s="2">
        <f>'Données ext.'!L3359</f>
        <v>0</v>
      </c>
    </row>
    <row r="3352" spans="4:4" hidden="1" x14ac:dyDescent="0.25">
      <c r="D3352" s="2">
        <f>'Données ext.'!L3360</f>
        <v>0</v>
      </c>
    </row>
    <row r="3353" spans="4:4" hidden="1" x14ac:dyDescent="0.25">
      <c r="D3353" s="2">
        <f>'Données ext.'!L3361</f>
        <v>0</v>
      </c>
    </row>
    <row r="3354" spans="4:4" hidden="1" x14ac:dyDescent="0.25">
      <c r="D3354" s="2">
        <f>'Données ext.'!L3362</f>
        <v>0</v>
      </c>
    </row>
    <row r="3355" spans="4:4" hidden="1" x14ac:dyDescent="0.25">
      <c r="D3355" s="2">
        <f>'Données ext.'!L3363</f>
        <v>0</v>
      </c>
    </row>
    <row r="3356" spans="4:4" hidden="1" x14ac:dyDescent="0.25">
      <c r="D3356" s="2">
        <f>'Données ext.'!L3364</f>
        <v>0</v>
      </c>
    </row>
    <row r="3357" spans="4:4" hidden="1" x14ac:dyDescent="0.25">
      <c r="D3357" s="2">
        <f>'Données ext.'!L3365</f>
        <v>0</v>
      </c>
    </row>
    <row r="3358" spans="4:4" hidden="1" x14ac:dyDescent="0.25">
      <c r="D3358" s="2">
        <f>'Données ext.'!L3366</f>
        <v>0</v>
      </c>
    </row>
    <row r="3359" spans="4:4" hidden="1" x14ac:dyDescent="0.25">
      <c r="D3359" s="2">
        <f>'Données ext.'!L3367</f>
        <v>0</v>
      </c>
    </row>
    <row r="3360" spans="4:4" hidden="1" x14ac:dyDescent="0.25">
      <c r="D3360" s="2">
        <f>'Données ext.'!L3368</f>
        <v>0</v>
      </c>
    </row>
    <row r="3361" spans="4:4" hidden="1" x14ac:dyDescent="0.25">
      <c r="D3361" s="2">
        <f>'Données ext.'!L3369</f>
        <v>0</v>
      </c>
    </row>
    <row r="3362" spans="4:4" hidden="1" x14ac:dyDescent="0.25">
      <c r="D3362" s="2">
        <f>'Données ext.'!L3370</f>
        <v>0</v>
      </c>
    </row>
    <row r="3363" spans="4:4" hidden="1" x14ac:dyDescent="0.25">
      <c r="D3363" s="2">
        <f>'Données ext.'!L3371</f>
        <v>0</v>
      </c>
    </row>
    <row r="3364" spans="4:4" hidden="1" x14ac:dyDescent="0.25">
      <c r="D3364" s="2">
        <f>'Données ext.'!L3372</f>
        <v>0</v>
      </c>
    </row>
    <row r="3365" spans="4:4" hidden="1" x14ac:dyDescent="0.25">
      <c r="D3365" s="2">
        <f>'Données ext.'!L3373</f>
        <v>0</v>
      </c>
    </row>
    <row r="3366" spans="4:4" hidden="1" x14ac:dyDescent="0.25">
      <c r="D3366" s="2">
        <f>'Données ext.'!L3374</f>
        <v>0</v>
      </c>
    </row>
    <row r="3367" spans="4:4" hidden="1" x14ac:dyDescent="0.25">
      <c r="D3367" s="2">
        <f>'Données ext.'!L3375</f>
        <v>0</v>
      </c>
    </row>
    <row r="3368" spans="4:4" hidden="1" x14ac:dyDescent="0.25">
      <c r="D3368" s="2">
        <f>'Données ext.'!L3376</f>
        <v>0</v>
      </c>
    </row>
    <row r="3369" spans="4:4" hidden="1" x14ac:dyDescent="0.25">
      <c r="D3369" s="2">
        <f>'Données ext.'!L3377</f>
        <v>0</v>
      </c>
    </row>
    <row r="3370" spans="4:4" hidden="1" x14ac:dyDescent="0.25">
      <c r="D3370" s="2">
        <f>'Données ext.'!L3378</f>
        <v>0</v>
      </c>
    </row>
    <row r="3371" spans="4:4" hidden="1" x14ac:dyDescent="0.25">
      <c r="D3371" s="2">
        <f>'Données ext.'!L3379</f>
        <v>0</v>
      </c>
    </row>
    <row r="3372" spans="4:4" hidden="1" x14ac:dyDescent="0.25">
      <c r="D3372" s="2">
        <f>'Données ext.'!L3380</f>
        <v>0</v>
      </c>
    </row>
    <row r="3373" spans="4:4" hidden="1" x14ac:dyDescent="0.25">
      <c r="D3373" s="2">
        <f>'Données ext.'!L3381</f>
        <v>0</v>
      </c>
    </row>
    <row r="3374" spans="4:4" hidden="1" x14ac:dyDescent="0.25">
      <c r="D3374" s="2">
        <f>'Données ext.'!L3382</f>
        <v>0</v>
      </c>
    </row>
    <row r="3375" spans="4:4" hidden="1" x14ac:dyDescent="0.25">
      <c r="D3375" s="2">
        <f>'Données ext.'!L3383</f>
        <v>0</v>
      </c>
    </row>
    <row r="3376" spans="4:4" hidden="1" x14ac:dyDescent="0.25">
      <c r="D3376" s="2">
        <f>'Données ext.'!L3384</f>
        <v>0</v>
      </c>
    </row>
    <row r="3377" spans="4:4" hidden="1" x14ac:dyDescent="0.25">
      <c r="D3377" s="2">
        <f>'Données ext.'!L3385</f>
        <v>0</v>
      </c>
    </row>
    <row r="3378" spans="4:4" hidden="1" x14ac:dyDescent="0.25">
      <c r="D3378" s="2">
        <f>'Données ext.'!L3386</f>
        <v>0</v>
      </c>
    </row>
    <row r="3379" spans="4:4" hidden="1" x14ac:dyDescent="0.25">
      <c r="D3379" s="2">
        <f>'Données ext.'!L3387</f>
        <v>0</v>
      </c>
    </row>
    <row r="3380" spans="4:4" hidden="1" x14ac:dyDescent="0.25">
      <c r="D3380" s="2">
        <f>'Données ext.'!L3388</f>
        <v>0</v>
      </c>
    </row>
    <row r="3381" spans="4:4" hidden="1" x14ac:dyDescent="0.25">
      <c r="D3381" s="2">
        <f>'Données ext.'!L3389</f>
        <v>0</v>
      </c>
    </row>
    <row r="3382" spans="4:4" hidden="1" x14ac:dyDescent="0.25">
      <c r="D3382" s="2">
        <f>'Données ext.'!L3390</f>
        <v>0</v>
      </c>
    </row>
    <row r="3383" spans="4:4" hidden="1" x14ac:dyDescent="0.25">
      <c r="D3383" s="2">
        <f>'Données ext.'!L3391</f>
        <v>0</v>
      </c>
    </row>
    <row r="3384" spans="4:4" hidden="1" x14ac:dyDescent="0.25">
      <c r="D3384" s="2">
        <f>'Données ext.'!L3392</f>
        <v>0</v>
      </c>
    </row>
    <row r="3385" spans="4:4" hidden="1" x14ac:dyDescent="0.25">
      <c r="D3385" s="2">
        <f>'Données ext.'!L3393</f>
        <v>0</v>
      </c>
    </row>
    <row r="3386" spans="4:4" hidden="1" x14ac:dyDescent="0.25">
      <c r="D3386" s="2">
        <f>'Données ext.'!L3394</f>
        <v>0</v>
      </c>
    </row>
    <row r="3387" spans="4:4" hidden="1" x14ac:dyDescent="0.25">
      <c r="D3387" s="2">
        <f>'Données ext.'!L3395</f>
        <v>0</v>
      </c>
    </row>
    <row r="3388" spans="4:4" hidden="1" x14ac:dyDescent="0.25">
      <c r="D3388" s="2">
        <f>'Données ext.'!L3396</f>
        <v>0</v>
      </c>
    </row>
    <row r="3389" spans="4:4" hidden="1" x14ac:dyDescent="0.25">
      <c r="D3389" s="2">
        <f>'Données ext.'!L3397</f>
        <v>0</v>
      </c>
    </row>
    <row r="3390" spans="4:4" hidden="1" x14ac:dyDescent="0.25">
      <c r="D3390" s="2">
        <f>'Données ext.'!L3398</f>
        <v>0</v>
      </c>
    </row>
    <row r="3391" spans="4:4" hidden="1" x14ac:dyDescent="0.25">
      <c r="D3391" s="2">
        <f>'Données ext.'!L3399</f>
        <v>0</v>
      </c>
    </row>
    <row r="3392" spans="4:4" hidden="1" x14ac:dyDescent="0.25">
      <c r="D3392" s="2">
        <f>'Données ext.'!L3400</f>
        <v>0</v>
      </c>
    </row>
    <row r="3393" spans="4:4" hidden="1" x14ac:dyDescent="0.25">
      <c r="D3393" s="2">
        <f>'Données ext.'!L3401</f>
        <v>0</v>
      </c>
    </row>
    <row r="3394" spans="4:4" hidden="1" x14ac:dyDescent="0.25">
      <c r="D3394" s="2">
        <f>'Données ext.'!L3402</f>
        <v>0</v>
      </c>
    </row>
    <row r="3395" spans="4:4" hidden="1" x14ac:dyDescent="0.25">
      <c r="D3395" s="2">
        <f>'Données ext.'!L3403</f>
        <v>0</v>
      </c>
    </row>
    <row r="3396" spans="4:4" hidden="1" x14ac:dyDescent="0.25">
      <c r="D3396" s="2">
        <f>'Données ext.'!L3404</f>
        <v>0</v>
      </c>
    </row>
    <row r="3397" spans="4:4" hidden="1" x14ac:dyDescent="0.25">
      <c r="D3397" s="2">
        <f>'Données ext.'!L3405</f>
        <v>0</v>
      </c>
    </row>
    <row r="3398" spans="4:4" hidden="1" x14ac:dyDescent="0.25">
      <c r="D3398" s="2">
        <f>'Données ext.'!L3406</f>
        <v>0</v>
      </c>
    </row>
    <row r="3399" spans="4:4" hidden="1" x14ac:dyDescent="0.25">
      <c r="D3399" s="2">
        <f>'Données ext.'!L3407</f>
        <v>0</v>
      </c>
    </row>
    <row r="3400" spans="4:4" hidden="1" x14ac:dyDescent="0.25">
      <c r="D3400" s="2">
        <f>'Données ext.'!L3408</f>
        <v>0</v>
      </c>
    </row>
    <row r="3401" spans="4:4" hidden="1" x14ac:dyDescent="0.25">
      <c r="D3401" s="2">
        <f>'Données ext.'!L3409</f>
        <v>0</v>
      </c>
    </row>
    <row r="3402" spans="4:4" hidden="1" x14ac:dyDescent="0.25">
      <c r="D3402" s="2">
        <f>'Données ext.'!L3410</f>
        <v>0</v>
      </c>
    </row>
    <row r="3403" spans="4:4" hidden="1" x14ac:dyDescent="0.25">
      <c r="D3403" s="2">
        <f>'Données ext.'!L3411</f>
        <v>0</v>
      </c>
    </row>
    <row r="3404" spans="4:4" hidden="1" x14ac:dyDescent="0.25">
      <c r="D3404" s="2">
        <f>'Données ext.'!L3412</f>
        <v>0</v>
      </c>
    </row>
    <row r="3405" spans="4:4" hidden="1" x14ac:dyDescent="0.25">
      <c r="D3405" s="2">
        <f>'Données ext.'!L3413</f>
        <v>0</v>
      </c>
    </row>
    <row r="3406" spans="4:4" hidden="1" x14ac:dyDescent="0.25">
      <c r="D3406" s="2">
        <f>'Données ext.'!L3414</f>
        <v>0</v>
      </c>
    </row>
    <row r="3407" spans="4:4" hidden="1" x14ac:dyDescent="0.25">
      <c r="D3407" s="2">
        <f>'Données ext.'!L3415</f>
        <v>0</v>
      </c>
    </row>
    <row r="3408" spans="4:4" hidden="1" x14ac:dyDescent="0.25">
      <c r="D3408" s="2">
        <f>'Données ext.'!L3416</f>
        <v>0</v>
      </c>
    </row>
    <row r="3409" spans="4:4" hidden="1" x14ac:dyDescent="0.25">
      <c r="D3409" s="2">
        <f>'Données ext.'!L3417</f>
        <v>0</v>
      </c>
    </row>
    <row r="3410" spans="4:4" hidden="1" x14ac:dyDescent="0.25">
      <c r="D3410" s="2">
        <f>'Données ext.'!L3418</f>
        <v>0</v>
      </c>
    </row>
    <row r="3411" spans="4:4" hidden="1" x14ac:dyDescent="0.25">
      <c r="D3411" s="2">
        <f>'Données ext.'!L3419</f>
        <v>0</v>
      </c>
    </row>
    <row r="3412" spans="4:4" hidden="1" x14ac:dyDescent="0.25">
      <c r="D3412" s="2">
        <f>'Données ext.'!L3420</f>
        <v>0</v>
      </c>
    </row>
    <row r="3413" spans="4:4" hidden="1" x14ac:dyDescent="0.25">
      <c r="D3413" s="2">
        <f>'Données ext.'!L3421</f>
        <v>0</v>
      </c>
    </row>
    <row r="3414" spans="4:4" hidden="1" x14ac:dyDescent="0.25">
      <c r="D3414" s="2">
        <f>'Données ext.'!L3422</f>
        <v>0</v>
      </c>
    </row>
    <row r="3415" spans="4:4" hidden="1" x14ac:dyDescent="0.25">
      <c r="D3415" s="2">
        <f>'Données ext.'!L3423</f>
        <v>0</v>
      </c>
    </row>
    <row r="3416" spans="4:4" hidden="1" x14ac:dyDescent="0.25">
      <c r="D3416" s="2">
        <f>'Données ext.'!L3424</f>
        <v>0</v>
      </c>
    </row>
    <row r="3417" spans="4:4" hidden="1" x14ac:dyDescent="0.25">
      <c r="D3417" s="2">
        <f>'Données ext.'!L3425</f>
        <v>0</v>
      </c>
    </row>
    <row r="3418" spans="4:4" hidden="1" x14ac:dyDescent="0.25">
      <c r="D3418" s="2">
        <f>'Données ext.'!L3426</f>
        <v>0</v>
      </c>
    </row>
    <row r="3419" spans="4:4" hidden="1" x14ac:dyDescent="0.25">
      <c r="D3419" s="2">
        <f>'Données ext.'!L3427</f>
        <v>0</v>
      </c>
    </row>
    <row r="3420" spans="4:4" hidden="1" x14ac:dyDescent="0.25">
      <c r="D3420" s="2">
        <f>'Données ext.'!L3428</f>
        <v>0</v>
      </c>
    </row>
    <row r="3421" spans="4:4" hidden="1" x14ac:dyDescent="0.25">
      <c r="D3421" s="2">
        <f>'Données ext.'!L3429</f>
        <v>0</v>
      </c>
    </row>
    <row r="3422" spans="4:4" hidden="1" x14ac:dyDescent="0.25">
      <c r="D3422" s="2">
        <f>'Données ext.'!L3430</f>
        <v>0</v>
      </c>
    </row>
    <row r="3423" spans="4:4" hidden="1" x14ac:dyDescent="0.25">
      <c r="D3423" s="2">
        <f>'Données ext.'!L3431</f>
        <v>0</v>
      </c>
    </row>
    <row r="3424" spans="4:4" hidden="1" x14ac:dyDescent="0.25">
      <c r="D3424" s="2">
        <f>'Données ext.'!L3432</f>
        <v>0</v>
      </c>
    </row>
    <row r="3425" spans="4:4" hidden="1" x14ac:dyDescent="0.25">
      <c r="D3425" s="2">
        <f>'Données ext.'!L3433</f>
        <v>0</v>
      </c>
    </row>
    <row r="3426" spans="4:4" hidden="1" x14ac:dyDescent="0.25">
      <c r="D3426" s="2">
        <f>'Données ext.'!L3434</f>
        <v>0</v>
      </c>
    </row>
    <row r="3427" spans="4:4" hidden="1" x14ac:dyDescent="0.25">
      <c r="D3427" s="2">
        <f>'Données ext.'!L3435</f>
        <v>0</v>
      </c>
    </row>
    <row r="3428" spans="4:4" hidden="1" x14ac:dyDescent="0.25">
      <c r="D3428" s="2">
        <f>'Données ext.'!L3436</f>
        <v>0</v>
      </c>
    </row>
    <row r="3429" spans="4:4" hidden="1" x14ac:dyDescent="0.25">
      <c r="D3429" s="2">
        <f>'Données ext.'!L3437</f>
        <v>0</v>
      </c>
    </row>
    <row r="3430" spans="4:4" hidden="1" x14ac:dyDescent="0.25">
      <c r="D3430" s="2">
        <f>'Données ext.'!L3438</f>
        <v>0</v>
      </c>
    </row>
    <row r="3431" spans="4:4" hidden="1" x14ac:dyDescent="0.25">
      <c r="D3431" s="2">
        <f>'Données ext.'!L3439</f>
        <v>0</v>
      </c>
    </row>
    <row r="3432" spans="4:4" hidden="1" x14ac:dyDescent="0.25">
      <c r="D3432" s="2">
        <f>'Données ext.'!L3440</f>
        <v>0</v>
      </c>
    </row>
    <row r="3433" spans="4:4" hidden="1" x14ac:dyDescent="0.25">
      <c r="D3433" s="2">
        <f>'Données ext.'!L3441</f>
        <v>0</v>
      </c>
    </row>
    <row r="3434" spans="4:4" hidden="1" x14ac:dyDescent="0.25">
      <c r="D3434" s="2">
        <f>'Données ext.'!L3442</f>
        <v>0</v>
      </c>
    </row>
    <row r="3435" spans="4:4" hidden="1" x14ac:dyDescent="0.25">
      <c r="D3435" s="2">
        <f>'Données ext.'!L3443</f>
        <v>0</v>
      </c>
    </row>
    <row r="3436" spans="4:4" hidden="1" x14ac:dyDescent="0.25">
      <c r="D3436" s="2">
        <f>'Données ext.'!L3444</f>
        <v>0</v>
      </c>
    </row>
    <row r="3437" spans="4:4" hidden="1" x14ac:dyDescent="0.25">
      <c r="D3437" s="2">
        <f>'Données ext.'!L3445</f>
        <v>0</v>
      </c>
    </row>
    <row r="3438" spans="4:4" hidden="1" x14ac:dyDescent="0.25">
      <c r="D3438" s="2">
        <f>'Données ext.'!L3446</f>
        <v>0</v>
      </c>
    </row>
    <row r="3439" spans="4:4" hidden="1" x14ac:dyDescent="0.25">
      <c r="D3439" s="2">
        <f>'Données ext.'!L3447</f>
        <v>0</v>
      </c>
    </row>
    <row r="3440" spans="4:4" hidden="1" x14ac:dyDescent="0.25">
      <c r="D3440" s="2">
        <f>'Données ext.'!L3448</f>
        <v>0</v>
      </c>
    </row>
    <row r="3441" spans="4:4" hidden="1" x14ac:dyDescent="0.25">
      <c r="D3441" s="2">
        <f>'Données ext.'!L3449</f>
        <v>0</v>
      </c>
    </row>
    <row r="3442" spans="4:4" hidden="1" x14ac:dyDescent="0.25">
      <c r="D3442" s="2">
        <f>'Données ext.'!L3450</f>
        <v>0</v>
      </c>
    </row>
    <row r="3443" spans="4:4" hidden="1" x14ac:dyDescent="0.25">
      <c r="D3443" s="2">
        <f>'Données ext.'!L3451</f>
        <v>0</v>
      </c>
    </row>
    <row r="3444" spans="4:4" hidden="1" x14ac:dyDescent="0.25">
      <c r="D3444" s="2">
        <f>'Données ext.'!L3452</f>
        <v>0</v>
      </c>
    </row>
    <row r="3445" spans="4:4" hidden="1" x14ac:dyDescent="0.25">
      <c r="D3445" s="2">
        <f>'Données ext.'!L3453</f>
        <v>0</v>
      </c>
    </row>
    <row r="3446" spans="4:4" hidden="1" x14ac:dyDescent="0.25">
      <c r="D3446" s="2">
        <f>'Données ext.'!L3454</f>
        <v>0</v>
      </c>
    </row>
    <row r="3447" spans="4:4" hidden="1" x14ac:dyDescent="0.25">
      <c r="D3447" s="2">
        <f>'Données ext.'!L3455</f>
        <v>0</v>
      </c>
    </row>
    <row r="3448" spans="4:4" hidden="1" x14ac:dyDescent="0.25">
      <c r="D3448" s="2">
        <f>'Données ext.'!L3456</f>
        <v>0</v>
      </c>
    </row>
    <row r="3449" spans="4:4" hidden="1" x14ac:dyDescent="0.25">
      <c r="D3449" s="2">
        <f>'Données ext.'!L3457</f>
        <v>0</v>
      </c>
    </row>
    <row r="3450" spans="4:4" hidden="1" x14ac:dyDescent="0.25">
      <c r="D3450" s="2">
        <f>'Données ext.'!L3458</f>
        <v>0</v>
      </c>
    </row>
    <row r="3451" spans="4:4" hidden="1" x14ac:dyDescent="0.25">
      <c r="D3451" s="2">
        <f>'Données ext.'!L3459</f>
        <v>0</v>
      </c>
    </row>
    <row r="3452" spans="4:4" hidden="1" x14ac:dyDescent="0.25">
      <c r="D3452" s="2">
        <f>'Données ext.'!L3460</f>
        <v>0</v>
      </c>
    </row>
    <row r="3453" spans="4:4" hidden="1" x14ac:dyDescent="0.25">
      <c r="D3453" s="2">
        <f>'Données ext.'!L3461</f>
        <v>0</v>
      </c>
    </row>
    <row r="3454" spans="4:4" hidden="1" x14ac:dyDescent="0.25">
      <c r="D3454" s="2">
        <f>'Données ext.'!L3462</f>
        <v>0</v>
      </c>
    </row>
    <row r="3455" spans="4:4" hidden="1" x14ac:dyDescent="0.25">
      <c r="D3455" s="2">
        <f>'Données ext.'!L3463</f>
        <v>0</v>
      </c>
    </row>
    <row r="3456" spans="4:4" hidden="1" x14ac:dyDescent="0.25">
      <c r="D3456" s="2">
        <f>'Données ext.'!L3464</f>
        <v>0</v>
      </c>
    </row>
    <row r="3457" spans="4:4" hidden="1" x14ac:dyDescent="0.25">
      <c r="D3457" s="2">
        <f>'Données ext.'!L3465</f>
        <v>0</v>
      </c>
    </row>
    <row r="3458" spans="4:4" hidden="1" x14ac:dyDescent="0.25">
      <c r="D3458" s="2">
        <f>'Données ext.'!L3466</f>
        <v>0</v>
      </c>
    </row>
    <row r="3459" spans="4:4" hidden="1" x14ac:dyDescent="0.25">
      <c r="D3459" s="2">
        <f>'Données ext.'!L3467</f>
        <v>0</v>
      </c>
    </row>
    <row r="3460" spans="4:4" hidden="1" x14ac:dyDescent="0.25">
      <c r="D3460" s="2">
        <f>'Données ext.'!L3468</f>
        <v>0</v>
      </c>
    </row>
    <row r="3461" spans="4:4" hidden="1" x14ac:dyDescent="0.25">
      <c r="D3461" s="2">
        <f>'Données ext.'!L3469</f>
        <v>0</v>
      </c>
    </row>
    <row r="3462" spans="4:4" hidden="1" x14ac:dyDescent="0.25">
      <c r="D3462" s="2">
        <f>'Données ext.'!L3470</f>
        <v>0</v>
      </c>
    </row>
    <row r="3463" spans="4:4" hidden="1" x14ac:dyDescent="0.25">
      <c r="D3463" s="2">
        <f>'Données ext.'!L3471</f>
        <v>0</v>
      </c>
    </row>
    <row r="3464" spans="4:4" hidden="1" x14ac:dyDescent="0.25">
      <c r="D3464" s="2">
        <f>'Données ext.'!L3472</f>
        <v>0</v>
      </c>
    </row>
    <row r="3465" spans="4:4" hidden="1" x14ac:dyDescent="0.25">
      <c r="D3465" s="2">
        <f>'Données ext.'!L3473</f>
        <v>0</v>
      </c>
    </row>
    <row r="3466" spans="4:4" hidden="1" x14ac:dyDescent="0.25">
      <c r="D3466" s="2">
        <f>'Données ext.'!L3474</f>
        <v>0</v>
      </c>
    </row>
    <row r="3467" spans="4:4" hidden="1" x14ac:dyDescent="0.25">
      <c r="D3467" s="2">
        <f>'Données ext.'!L3475</f>
        <v>0</v>
      </c>
    </row>
    <row r="3468" spans="4:4" hidden="1" x14ac:dyDescent="0.25">
      <c r="D3468" s="2">
        <f>'Données ext.'!L3476</f>
        <v>0</v>
      </c>
    </row>
    <row r="3469" spans="4:4" hidden="1" x14ac:dyDescent="0.25">
      <c r="D3469" s="2">
        <f>'Données ext.'!L3477</f>
        <v>0</v>
      </c>
    </row>
    <row r="3470" spans="4:4" hidden="1" x14ac:dyDescent="0.25">
      <c r="D3470" s="2">
        <f>'Données ext.'!L3478</f>
        <v>0</v>
      </c>
    </row>
    <row r="3471" spans="4:4" hidden="1" x14ac:dyDescent="0.25">
      <c r="D3471" s="2">
        <f>'Données ext.'!L3479</f>
        <v>0</v>
      </c>
    </row>
    <row r="3472" spans="4:4" hidden="1" x14ac:dyDescent="0.25">
      <c r="D3472" s="2">
        <f>'Données ext.'!L3480</f>
        <v>0</v>
      </c>
    </row>
    <row r="3473" spans="4:4" hidden="1" x14ac:dyDescent="0.25">
      <c r="D3473" s="2">
        <f>'Données ext.'!L3481</f>
        <v>0</v>
      </c>
    </row>
    <row r="3474" spans="4:4" hidden="1" x14ac:dyDescent="0.25">
      <c r="D3474" s="2">
        <f>'Données ext.'!L3482</f>
        <v>0</v>
      </c>
    </row>
    <row r="3475" spans="4:4" hidden="1" x14ac:dyDescent="0.25">
      <c r="D3475" s="2">
        <f>'Données ext.'!L3483</f>
        <v>0</v>
      </c>
    </row>
    <row r="3476" spans="4:4" hidden="1" x14ac:dyDescent="0.25">
      <c r="D3476" s="2">
        <f>'Données ext.'!L3484</f>
        <v>0</v>
      </c>
    </row>
    <row r="3477" spans="4:4" hidden="1" x14ac:dyDescent="0.25">
      <c r="D3477" s="2">
        <f>'Données ext.'!L3485</f>
        <v>0</v>
      </c>
    </row>
    <row r="3478" spans="4:4" hidden="1" x14ac:dyDescent="0.25">
      <c r="D3478" s="2">
        <f>'Données ext.'!L3486</f>
        <v>0</v>
      </c>
    </row>
    <row r="3479" spans="4:4" hidden="1" x14ac:dyDescent="0.25">
      <c r="D3479" s="2">
        <f>'Données ext.'!L3487</f>
        <v>0</v>
      </c>
    </row>
    <row r="3480" spans="4:4" hidden="1" x14ac:dyDescent="0.25">
      <c r="D3480" s="2">
        <f>'Données ext.'!L3488</f>
        <v>0</v>
      </c>
    </row>
    <row r="3481" spans="4:4" hidden="1" x14ac:dyDescent="0.25">
      <c r="D3481" s="2">
        <f>'Données ext.'!L3489</f>
        <v>0</v>
      </c>
    </row>
    <row r="3482" spans="4:4" hidden="1" x14ac:dyDescent="0.25">
      <c r="D3482" s="2">
        <f>'Données ext.'!L3490</f>
        <v>0</v>
      </c>
    </row>
    <row r="3483" spans="4:4" hidden="1" x14ac:dyDescent="0.25">
      <c r="D3483" s="2">
        <f>'Données ext.'!L3491</f>
        <v>0</v>
      </c>
    </row>
    <row r="3484" spans="4:4" hidden="1" x14ac:dyDescent="0.25">
      <c r="D3484" s="2">
        <f>'Données ext.'!L3492</f>
        <v>0</v>
      </c>
    </row>
    <row r="3485" spans="4:4" hidden="1" x14ac:dyDescent="0.25">
      <c r="D3485" s="2">
        <f>'Données ext.'!L3493</f>
        <v>0</v>
      </c>
    </row>
    <row r="3486" spans="4:4" hidden="1" x14ac:dyDescent="0.25">
      <c r="D3486" s="2">
        <f>'Données ext.'!L3494</f>
        <v>0</v>
      </c>
    </row>
    <row r="3487" spans="4:4" hidden="1" x14ac:dyDescent="0.25">
      <c r="D3487" s="2">
        <f>'Données ext.'!L3495</f>
        <v>0</v>
      </c>
    </row>
    <row r="3488" spans="4:4" hidden="1" x14ac:dyDescent="0.25">
      <c r="D3488" s="2">
        <f>'Données ext.'!L3496</f>
        <v>0</v>
      </c>
    </row>
    <row r="3489" spans="4:4" hidden="1" x14ac:dyDescent="0.25">
      <c r="D3489" s="2">
        <f>'Données ext.'!L3497</f>
        <v>0</v>
      </c>
    </row>
    <row r="3490" spans="4:4" hidden="1" x14ac:dyDescent="0.25">
      <c r="D3490" s="2">
        <f>'Données ext.'!L3498</f>
        <v>0</v>
      </c>
    </row>
    <row r="3491" spans="4:4" hidden="1" x14ac:dyDescent="0.25">
      <c r="D3491" s="2">
        <f>'Données ext.'!L3499</f>
        <v>0</v>
      </c>
    </row>
    <row r="3492" spans="4:4" hidden="1" x14ac:dyDescent="0.25">
      <c r="D3492" s="2">
        <f>'Données ext.'!L3500</f>
        <v>0</v>
      </c>
    </row>
    <row r="3493" spans="4:4" hidden="1" x14ac:dyDescent="0.25">
      <c r="D3493" s="2">
        <f>'Données ext.'!L3501</f>
        <v>0</v>
      </c>
    </row>
    <row r="3494" spans="4:4" hidden="1" x14ac:dyDescent="0.25">
      <c r="D3494" s="2">
        <f>'Données ext.'!L3502</f>
        <v>0</v>
      </c>
    </row>
    <row r="3495" spans="4:4" hidden="1" x14ac:dyDescent="0.25">
      <c r="D3495" s="2">
        <f>'Données ext.'!L3503</f>
        <v>0</v>
      </c>
    </row>
    <row r="3496" spans="4:4" hidden="1" x14ac:dyDescent="0.25">
      <c r="D3496" s="2">
        <f>'Données ext.'!L3504</f>
        <v>0</v>
      </c>
    </row>
    <row r="3497" spans="4:4" hidden="1" x14ac:dyDescent="0.25">
      <c r="D3497" s="2">
        <f>'Données ext.'!L3505</f>
        <v>0</v>
      </c>
    </row>
    <row r="3498" spans="4:4" hidden="1" x14ac:dyDescent="0.25">
      <c r="D3498" s="2">
        <f>'Données ext.'!L3506</f>
        <v>0</v>
      </c>
    </row>
    <row r="3499" spans="4:4" hidden="1" x14ac:dyDescent="0.25">
      <c r="D3499" s="2">
        <f>'Données ext.'!L3507</f>
        <v>0</v>
      </c>
    </row>
    <row r="3500" spans="4:4" hidden="1" x14ac:dyDescent="0.25">
      <c r="D3500" s="2">
        <f>'Données ext.'!L3508</f>
        <v>0</v>
      </c>
    </row>
    <row r="3501" spans="4:4" hidden="1" x14ac:dyDescent="0.25">
      <c r="D3501" s="2">
        <f>'Données ext.'!L3509</f>
        <v>0</v>
      </c>
    </row>
    <row r="3502" spans="4:4" hidden="1" x14ac:dyDescent="0.25">
      <c r="D3502" s="2">
        <f>'Données ext.'!L3510</f>
        <v>0</v>
      </c>
    </row>
    <row r="3503" spans="4:4" hidden="1" x14ac:dyDescent="0.25">
      <c r="D3503" s="2">
        <f>'Données ext.'!L3511</f>
        <v>0</v>
      </c>
    </row>
    <row r="3504" spans="4:4" hidden="1" x14ac:dyDescent="0.25">
      <c r="D3504" s="2">
        <f>'Données ext.'!L3512</f>
        <v>0</v>
      </c>
    </row>
    <row r="3505" spans="4:4" hidden="1" x14ac:dyDescent="0.25">
      <c r="D3505" s="2">
        <f>'Données ext.'!L3513</f>
        <v>0</v>
      </c>
    </row>
    <row r="3506" spans="4:4" hidden="1" x14ac:dyDescent="0.25">
      <c r="D3506" s="2">
        <f>'Données ext.'!L3514</f>
        <v>0</v>
      </c>
    </row>
    <row r="3507" spans="4:4" hidden="1" x14ac:dyDescent="0.25">
      <c r="D3507" s="2">
        <f>'Données ext.'!L3515</f>
        <v>0</v>
      </c>
    </row>
    <row r="3508" spans="4:4" hidden="1" x14ac:dyDescent="0.25">
      <c r="D3508" s="2">
        <f>'Données ext.'!L3516</f>
        <v>0</v>
      </c>
    </row>
    <row r="3509" spans="4:4" hidden="1" x14ac:dyDescent="0.25">
      <c r="D3509" s="2">
        <f>'Données ext.'!L3517</f>
        <v>0</v>
      </c>
    </row>
    <row r="3510" spans="4:4" hidden="1" x14ac:dyDescent="0.25">
      <c r="D3510" s="2">
        <f>'Données ext.'!L3518</f>
        <v>0</v>
      </c>
    </row>
    <row r="3511" spans="4:4" hidden="1" x14ac:dyDescent="0.25">
      <c r="D3511" s="2">
        <f>'Données ext.'!L3519</f>
        <v>0</v>
      </c>
    </row>
    <row r="3512" spans="4:4" hidden="1" x14ac:dyDescent="0.25">
      <c r="D3512" s="2">
        <f>'Données ext.'!L3520</f>
        <v>0</v>
      </c>
    </row>
    <row r="3513" spans="4:4" hidden="1" x14ac:dyDescent="0.25">
      <c r="D3513" s="2">
        <f>'Données ext.'!L3521</f>
        <v>0</v>
      </c>
    </row>
    <row r="3514" spans="4:4" hidden="1" x14ac:dyDescent="0.25">
      <c r="D3514" s="2">
        <f>'Données ext.'!L3522</f>
        <v>0</v>
      </c>
    </row>
    <row r="3515" spans="4:4" hidden="1" x14ac:dyDescent="0.25">
      <c r="D3515" s="2">
        <f>'Données ext.'!L3523</f>
        <v>0</v>
      </c>
    </row>
    <row r="3516" spans="4:4" hidden="1" x14ac:dyDescent="0.25">
      <c r="D3516" s="2">
        <f>'Données ext.'!L3524</f>
        <v>0</v>
      </c>
    </row>
    <row r="3517" spans="4:4" hidden="1" x14ac:dyDescent="0.25">
      <c r="D3517" s="2">
        <f>'Données ext.'!L3525</f>
        <v>0</v>
      </c>
    </row>
    <row r="3518" spans="4:4" hidden="1" x14ac:dyDescent="0.25">
      <c r="D3518" s="2">
        <f>'Données ext.'!L3526</f>
        <v>0</v>
      </c>
    </row>
    <row r="3519" spans="4:4" hidden="1" x14ac:dyDescent="0.25">
      <c r="D3519" s="2">
        <f>'Données ext.'!L3527</f>
        <v>0</v>
      </c>
    </row>
    <row r="3520" spans="4:4" hidden="1" x14ac:dyDescent="0.25">
      <c r="D3520" s="2">
        <f>'Données ext.'!L3528</f>
        <v>0</v>
      </c>
    </row>
    <row r="3521" spans="4:4" hidden="1" x14ac:dyDescent="0.25">
      <c r="D3521" s="2">
        <f>'Données ext.'!L3529</f>
        <v>0</v>
      </c>
    </row>
    <row r="3522" spans="4:4" hidden="1" x14ac:dyDescent="0.25">
      <c r="D3522" s="2">
        <f>'Données ext.'!L3530</f>
        <v>0</v>
      </c>
    </row>
    <row r="3523" spans="4:4" hidden="1" x14ac:dyDescent="0.25">
      <c r="D3523" s="2">
        <f>'Données ext.'!L3531</f>
        <v>0</v>
      </c>
    </row>
    <row r="3524" spans="4:4" hidden="1" x14ac:dyDescent="0.25">
      <c r="D3524" s="2">
        <f>'Données ext.'!L3532</f>
        <v>0</v>
      </c>
    </row>
    <row r="3525" spans="4:4" hidden="1" x14ac:dyDescent="0.25">
      <c r="D3525" s="2">
        <f>'Données ext.'!L3533</f>
        <v>0</v>
      </c>
    </row>
    <row r="3526" spans="4:4" hidden="1" x14ac:dyDescent="0.25">
      <c r="D3526" s="2">
        <f>'Données ext.'!L3534</f>
        <v>0</v>
      </c>
    </row>
    <row r="3527" spans="4:4" hidden="1" x14ac:dyDescent="0.25">
      <c r="D3527" s="2">
        <f>'Données ext.'!L3535</f>
        <v>0</v>
      </c>
    </row>
    <row r="3528" spans="4:4" hidden="1" x14ac:dyDescent="0.25">
      <c r="D3528" s="2">
        <f>'Données ext.'!L3536</f>
        <v>0</v>
      </c>
    </row>
    <row r="3529" spans="4:4" hidden="1" x14ac:dyDescent="0.25">
      <c r="D3529" s="2">
        <f>'Données ext.'!L3537</f>
        <v>0</v>
      </c>
    </row>
    <row r="3530" spans="4:4" hidden="1" x14ac:dyDescent="0.25">
      <c r="D3530" s="2">
        <f>'Données ext.'!L3538</f>
        <v>0</v>
      </c>
    </row>
    <row r="3531" spans="4:4" hidden="1" x14ac:dyDescent="0.25">
      <c r="D3531" s="2">
        <f>'Données ext.'!L3539</f>
        <v>0</v>
      </c>
    </row>
    <row r="3532" spans="4:4" hidden="1" x14ac:dyDescent="0.25">
      <c r="D3532" s="2">
        <f>'Données ext.'!L3540</f>
        <v>0</v>
      </c>
    </row>
    <row r="3533" spans="4:4" hidden="1" x14ac:dyDescent="0.25">
      <c r="D3533" s="2">
        <f>'Données ext.'!L3541</f>
        <v>0</v>
      </c>
    </row>
    <row r="3534" spans="4:4" hidden="1" x14ac:dyDescent="0.25">
      <c r="D3534" s="2">
        <f>'Données ext.'!L3542</f>
        <v>0</v>
      </c>
    </row>
    <row r="3535" spans="4:4" hidden="1" x14ac:dyDescent="0.25">
      <c r="D3535" s="2">
        <f>'Données ext.'!L3543</f>
        <v>0</v>
      </c>
    </row>
    <row r="3536" spans="4:4" hidden="1" x14ac:dyDescent="0.25">
      <c r="D3536" s="2">
        <f>'Données ext.'!L3544</f>
        <v>0</v>
      </c>
    </row>
    <row r="3537" spans="4:4" hidden="1" x14ac:dyDescent="0.25">
      <c r="D3537" s="2">
        <f>'Données ext.'!L3545</f>
        <v>0</v>
      </c>
    </row>
    <row r="3538" spans="4:4" hidden="1" x14ac:dyDescent="0.25">
      <c r="D3538" s="2">
        <f>'Données ext.'!L3546</f>
        <v>0</v>
      </c>
    </row>
    <row r="3539" spans="4:4" hidden="1" x14ac:dyDescent="0.25">
      <c r="D3539" s="2">
        <f>'Données ext.'!L3547</f>
        <v>0</v>
      </c>
    </row>
    <row r="3540" spans="4:4" hidden="1" x14ac:dyDescent="0.25">
      <c r="D3540" s="2">
        <f>'Données ext.'!L3548</f>
        <v>0</v>
      </c>
    </row>
    <row r="3541" spans="4:4" hidden="1" x14ac:dyDescent="0.25">
      <c r="D3541" s="2">
        <f>'Données ext.'!L3549</f>
        <v>0</v>
      </c>
    </row>
    <row r="3542" spans="4:4" hidden="1" x14ac:dyDescent="0.25">
      <c r="D3542" s="2">
        <f>'Données ext.'!L3550</f>
        <v>0</v>
      </c>
    </row>
    <row r="3543" spans="4:4" hidden="1" x14ac:dyDescent="0.25">
      <c r="D3543" s="2">
        <f>'Données ext.'!L3551</f>
        <v>0</v>
      </c>
    </row>
    <row r="3544" spans="4:4" hidden="1" x14ac:dyDescent="0.25">
      <c r="D3544" s="2">
        <f>'Données ext.'!L3552</f>
        <v>0</v>
      </c>
    </row>
    <row r="3545" spans="4:4" hidden="1" x14ac:dyDescent="0.25">
      <c r="D3545" s="2">
        <f>'Données ext.'!L3553</f>
        <v>0</v>
      </c>
    </row>
    <row r="3546" spans="4:4" hidden="1" x14ac:dyDescent="0.25">
      <c r="D3546" s="2">
        <f>'Données ext.'!L3554</f>
        <v>0</v>
      </c>
    </row>
    <row r="3547" spans="4:4" hidden="1" x14ac:dyDescent="0.25">
      <c r="D3547" s="2">
        <f>'Données ext.'!L3555</f>
        <v>0</v>
      </c>
    </row>
    <row r="3548" spans="4:4" hidden="1" x14ac:dyDescent="0.25">
      <c r="D3548" s="2">
        <f>'Données ext.'!L3556</f>
        <v>0</v>
      </c>
    </row>
    <row r="3549" spans="4:4" hidden="1" x14ac:dyDescent="0.25">
      <c r="D3549" s="2">
        <f>'Données ext.'!L3557</f>
        <v>0</v>
      </c>
    </row>
    <row r="3550" spans="4:4" hidden="1" x14ac:dyDescent="0.25">
      <c r="D3550" s="2">
        <f>'Données ext.'!L3558</f>
        <v>0</v>
      </c>
    </row>
    <row r="3551" spans="4:4" hidden="1" x14ac:dyDescent="0.25">
      <c r="D3551" s="2">
        <f>'Données ext.'!L3559</f>
        <v>0</v>
      </c>
    </row>
    <row r="3552" spans="4:4" hidden="1" x14ac:dyDescent="0.25">
      <c r="D3552" s="2">
        <f>'Données ext.'!L3560</f>
        <v>0</v>
      </c>
    </row>
    <row r="3553" spans="4:4" hidden="1" x14ac:dyDescent="0.25">
      <c r="D3553" s="2">
        <f>'Données ext.'!L3561</f>
        <v>0</v>
      </c>
    </row>
    <row r="3554" spans="4:4" hidden="1" x14ac:dyDescent="0.25">
      <c r="D3554" s="2">
        <f>'Données ext.'!L3562</f>
        <v>0</v>
      </c>
    </row>
    <row r="3555" spans="4:4" hidden="1" x14ac:dyDescent="0.25">
      <c r="D3555" s="2">
        <f>'Données ext.'!L3563</f>
        <v>0</v>
      </c>
    </row>
    <row r="3556" spans="4:4" hidden="1" x14ac:dyDescent="0.25">
      <c r="D3556" s="2">
        <f>'Données ext.'!L3564</f>
        <v>0</v>
      </c>
    </row>
    <row r="3557" spans="4:4" hidden="1" x14ac:dyDescent="0.25">
      <c r="D3557" s="2">
        <f>'Données ext.'!L3565</f>
        <v>0</v>
      </c>
    </row>
    <row r="3558" spans="4:4" hidden="1" x14ac:dyDescent="0.25">
      <c r="D3558" s="2">
        <f>'Données ext.'!L3566</f>
        <v>0</v>
      </c>
    </row>
    <row r="3559" spans="4:4" hidden="1" x14ac:dyDescent="0.25">
      <c r="D3559" s="2">
        <f>'Données ext.'!L3567</f>
        <v>0</v>
      </c>
    </row>
    <row r="3560" spans="4:4" hidden="1" x14ac:dyDescent="0.25">
      <c r="D3560" s="2">
        <f>'Données ext.'!L3568</f>
        <v>0</v>
      </c>
    </row>
    <row r="3561" spans="4:4" hidden="1" x14ac:dyDescent="0.25">
      <c r="D3561" s="2">
        <f>'Données ext.'!L3569</f>
        <v>0</v>
      </c>
    </row>
    <row r="3562" spans="4:4" hidden="1" x14ac:dyDescent="0.25">
      <c r="D3562" s="2">
        <f>'Données ext.'!L3570</f>
        <v>0</v>
      </c>
    </row>
    <row r="3563" spans="4:4" hidden="1" x14ac:dyDescent="0.25">
      <c r="D3563" s="2">
        <f>'Données ext.'!L3571</f>
        <v>0</v>
      </c>
    </row>
    <row r="3564" spans="4:4" hidden="1" x14ac:dyDescent="0.25">
      <c r="D3564" s="2">
        <f>'Données ext.'!L3572</f>
        <v>0</v>
      </c>
    </row>
    <row r="3565" spans="4:4" hidden="1" x14ac:dyDescent="0.25">
      <c r="D3565" s="2">
        <f>'Données ext.'!L3573</f>
        <v>0</v>
      </c>
    </row>
    <row r="3566" spans="4:4" hidden="1" x14ac:dyDescent="0.25">
      <c r="D3566" s="2">
        <f>'Données ext.'!L3574</f>
        <v>0</v>
      </c>
    </row>
    <row r="3567" spans="4:4" hidden="1" x14ac:dyDescent="0.25">
      <c r="D3567" s="2">
        <f>'Données ext.'!L3575</f>
        <v>0</v>
      </c>
    </row>
    <row r="3568" spans="4:4" hidden="1" x14ac:dyDescent="0.25">
      <c r="D3568" s="2">
        <f>'Données ext.'!L3576</f>
        <v>0</v>
      </c>
    </row>
    <row r="3569" spans="4:4" hidden="1" x14ac:dyDescent="0.25">
      <c r="D3569" s="2">
        <f>'Données ext.'!L3577</f>
        <v>0</v>
      </c>
    </row>
    <row r="3570" spans="4:4" hidden="1" x14ac:dyDescent="0.25">
      <c r="D3570" s="2">
        <f>'Données ext.'!L3578</f>
        <v>0</v>
      </c>
    </row>
    <row r="3571" spans="4:4" hidden="1" x14ac:dyDescent="0.25">
      <c r="D3571" s="2">
        <f>'Données ext.'!L3579</f>
        <v>0</v>
      </c>
    </row>
    <row r="3572" spans="4:4" hidden="1" x14ac:dyDescent="0.25">
      <c r="D3572" s="2">
        <f>'Données ext.'!L3580</f>
        <v>0</v>
      </c>
    </row>
    <row r="3573" spans="4:4" hidden="1" x14ac:dyDescent="0.25">
      <c r="D3573" s="2">
        <f>'Données ext.'!L3581</f>
        <v>0</v>
      </c>
    </row>
    <row r="3574" spans="4:4" hidden="1" x14ac:dyDescent="0.25">
      <c r="D3574" s="2">
        <f>'Données ext.'!L3582</f>
        <v>0</v>
      </c>
    </row>
    <row r="3575" spans="4:4" hidden="1" x14ac:dyDescent="0.25">
      <c r="D3575" s="2">
        <f>'Données ext.'!L3583</f>
        <v>0</v>
      </c>
    </row>
    <row r="3576" spans="4:4" hidden="1" x14ac:dyDescent="0.25">
      <c r="D3576" s="2">
        <f>'Données ext.'!L3584</f>
        <v>0</v>
      </c>
    </row>
    <row r="3577" spans="4:4" hidden="1" x14ac:dyDescent="0.25">
      <c r="D3577" s="2">
        <f>'Données ext.'!L3585</f>
        <v>0</v>
      </c>
    </row>
    <row r="3578" spans="4:4" hidden="1" x14ac:dyDescent="0.25">
      <c r="D3578" s="2">
        <f>'Données ext.'!L3586</f>
        <v>0</v>
      </c>
    </row>
    <row r="3579" spans="4:4" hidden="1" x14ac:dyDescent="0.25">
      <c r="D3579" s="2">
        <f>'Données ext.'!L3587</f>
        <v>0</v>
      </c>
    </row>
    <row r="3580" spans="4:4" hidden="1" x14ac:dyDescent="0.25">
      <c r="D3580" s="2">
        <f>'Données ext.'!L3588</f>
        <v>0</v>
      </c>
    </row>
    <row r="3581" spans="4:4" hidden="1" x14ac:dyDescent="0.25">
      <c r="D3581" s="2">
        <f>'Données ext.'!L3589</f>
        <v>0</v>
      </c>
    </row>
    <row r="3582" spans="4:4" hidden="1" x14ac:dyDescent="0.25">
      <c r="D3582" s="2">
        <f>'Données ext.'!L3590</f>
        <v>0</v>
      </c>
    </row>
    <row r="3583" spans="4:4" hidden="1" x14ac:dyDescent="0.25">
      <c r="D3583" s="2">
        <f>'Données ext.'!L3591</f>
        <v>0</v>
      </c>
    </row>
    <row r="3584" spans="4:4" hidden="1" x14ac:dyDescent="0.25">
      <c r="D3584" s="2">
        <f>'Données ext.'!L3592</f>
        <v>0</v>
      </c>
    </row>
    <row r="3585" spans="4:4" hidden="1" x14ac:dyDescent="0.25">
      <c r="D3585" s="2">
        <f>'Données ext.'!L3593</f>
        <v>0</v>
      </c>
    </row>
    <row r="3586" spans="4:4" hidden="1" x14ac:dyDescent="0.25">
      <c r="D3586" s="2">
        <f>'Données ext.'!L3594</f>
        <v>0</v>
      </c>
    </row>
    <row r="3587" spans="4:4" hidden="1" x14ac:dyDescent="0.25">
      <c r="D3587" s="2">
        <f>'Données ext.'!L3595</f>
        <v>0</v>
      </c>
    </row>
    <row r="3588" spans="4:4" hidden="1" x14ac:dyDescent="0.25">
      <c r="D3588" s="2">
        <f>'Données ext.'!L3596</f>
        <v>0</v>
      </c>
    </row>
    <row r="3589" spans="4:4" hidden="1" x14ac:dyDescent="0.25">
      <c r="D3589" s="2">
        <f>'Données ext.'!L3597</f>
        <v>0</v>
      </c>
    </row>
    <row r="3590" spans="4:4" hidden="1" x14ac:dyDescent="0.25">
      <c r="D3590" s="2">
        <f>'Données ext.'!L3598</f>
        <v>0</v>
      </c>
    </row>
    <row r="3591" spans="4:4" hidden="1" x14ac:dyDescent="0.25">
      <c r="D3591" s="2">
        <f>'Données ext.'!L3599</f>
        <v>0</v>
      </c>
    </row>
    <row r="3592" spans="4:4" hidden="1" x14ac:dyDescent="0.25">
      <c r="D3592" s="2">
        <f>'Données ext.'!L3600</f>
        <v>0</v>
      </c>
    </row>
    <row r="3593" spans="4:4" hidden="1" x14ac:dyDescent="0.25">
      <c r="D3593" s="2">
        <f>'Données ext.'!L3601</f>
        <v>0</v>
      </c>
    </row>
    <row r="3594" spans="4:4" hidden="1" x14ac:dyDescent="0.25">
      <c r="D3594" s="2">
        <f>'Données ext.'!L3602</f>
        <v>0</v>
      </c>
    </row>
    <row r="3595" spans="4:4" hidden="1" x14ac:dyDescent="0.25">
      <c r="D3595" s="2">
        <f>'Données ext.'!L3603</f>
        <v>0</v>
      </c>
    </row>
    <row r="3596" spans="4:4" hidden="1" x14ac:dyDescent="0.25">
      <c r="D3596" s="2">
        <f>'Données ext.'!L3604</f>
        <v>0</v>
      </c>
    </row>
    <row r="3597" spans="4:4" hidden="1" x14ac:dyDescent="0.25">
      <c r="D3597" s="2">
        <f>'Données ext.'!L3605</f>
        <v>0</v>
      </c>
    </row>
    <row r="3598" spans="4:4" hidden="1" x14ac:dyDescent="0.25">
      <c r="D3598" s="2">
        <f>'Données ext.'!L3606</f>
        <v>0</v>
      </c>
    </row>
    <row r="3599" spans="4:4" hidden="1" x14ac:dyDescent="0.25">
      <c r="D3599" s="2">
        <f>'Données ext.'!L3607</f>
        <v>0</v>
      </c>
    </row>
    <row r="3600" spans="4:4" hidden="1" x14ac:dyDescent="0.25">
      <c r="D3600" s="2">
        <f>'Données ext.'!L3608</f>
        <v>0</v>
      </c>
    </row>
    <row r="3601" spans="4:4" hidden="1" x14ac:dyDescent="0.25">
      <c r="D3601" s="2">
        <f>'Données ext.'!L3609</f>
        <v>0</v>
      </c>
    </row>
    <row r="3602" spans="4:4" hidden="1" x14ac:dyDescent="0.25">
      <c r="D3602" s="2">
        <f>'Données ext.'!L3610</f>
        <v>0</v>
      </c>
    </row>
    <row r="3603" spans="4:4" hidden="1" x14ac:dyDescent="0.25">
      <c r="D3603" s="2">
        <f>'Données ext.'!L3611</f>
        <v>0</v>
      </c>
    </row>
    <row r="3604" spans="4:4" hidden="1" x14ac:dyDescent="0.25">
      <c r="D3604" s="2">
        <f>'Données ext.'!L3612</f>
        <v>0</v>
      </c>
    </row>
    <row r="3605" spans="4:4" hidden="1" x14ac:dyDescent="0.25">
      <c r="D3605" s="2">
        <f>'Données ext.'!L3613</f>
        <v>0</v>
      </c>
    </row>
    <row r="3606" spans="4:4" hidden="1" x14ac:dyDescent="0.25">
      <c r="D3606" s="2">
        <f>'Données ext.'!L3614</f>
        <v>0</v>
      </c>
    </row>
    <row r="3607" spans="4:4" hidden="1" x14ac:dyDescent="0.25">
      <c r="D3607" s="2">
        <f>'Données ext.'!L3615</f>
        <v>0</v>
      </c>
    </row>
    <row r="3608" spans="4:4" hidden="1" x14ac:dyDescent="0.25">
      <c r="D3608" s="2">
        <f>'Données ext.'!L3616</f>
        <v>0</v>
      </c>
    </row>
    <row r="3609" spans="4:4" hidden="1" x14ac:dyDescent="0.25">
      <c r="D3609" s="2">
        <f>'Données ext.'!L3617</f>
        <v>0</v>
      </c>
    </row>
    <row r="3610" spans="4:4" hidden="1" x14ac:dyDescent="0.25">
      <c r="D3610" s="2">
        <f>'Données ext.'!L3618</f>
        <v>0</v>
      </c>
    </row>
    <row r="3611" spans="4:4" hidden="1" x14ac:dyDescent="0.25">
      <c r="D3611" s="2">
        <f>'Données ext.'!L3619</f>
        <v>0</v>
      </c>
    </row>
    <row r="3612" spans="4:4" hidden="1" x14ac:dyDescent="0.25">
      <c r="D3612" s="2">
        <f>'Données ext.'!L3620</f>
        <v>0</v>
      </c>
    </row>
    <row r="3613" spans="4:4" hidden="1" x14ac:dyDescent="0.25">
      <c r="D3613" s="2">
        <f>'Données ext.'!L3621</f>
        <v>0</v>
      </c>
    </row>
    <row r="3614" spans="4:4" hidden="1" x14ac:dyDescent="0.25">
      <c r="D3614" s="2">
        <f>'Données ext.'!L3622</f>
        <v>0</v>
      </c>
    </row>
    <row r="3615" spans="4:4" hidden="1" x14ac:dyDescent="0.25">
      <c r="D3615" s="2">
        <f>'Données ext.'!L3623</f>
        <v>0</v>
      </c>
    </row>
    <row r="3616" spans="4:4" hidden="1" x14ac:dyDescent="0.25">
      <c r="D3616" s="2">
        <f>'Données ext.'!L3624</f>
        <v>0</v>
      </c>
    </row>
    <row r="3617" spans="4:4" hidden="1" x14ac:dyDescent="0.25">
      <c r="D3617" s="2">
        <f>'Données ext.'!L3625</f>
        <v>0</v>
      </c>
    </row>
    <row r="3618" spans="4:4" hidden="1" x14ac:dyDescent="0.25">
      <c r="D3618" s="2">
        <f>'Données ext.'!L3626</f>
        <v>0</v>
      </c>
    </row>
    <row r="3619" spans="4:4" hidden="1" x14ac:dyDescent="0.25">
      <c r="D3619" s="2">
        <f>'Données ext.'!L3627</f>
        <v>0</v>
      </c>
    </row>
    <row r="3620" spans="4:4" hidden="1" x14ac:dyDescent="0.25">
      <c r="D3620" s="2">
        <f>'Données ext.'!L3628</f>
        <v>0</v>
      </c>
    </row>
    <row r="3621" spans="4:4" hidden="1" x14ac:dyDescent="0.25">
      <c r="D3621" s="2">
        <f>'Données ext.'!L3629</f>
        <v>0</v>
      </c>
    </row>
    <row r="3622" spans="4:4" hidden="1" x14ac:dyDescent="0.25">
      <c r="D3622" s="2">
        <f>'Données ext.'!L3630</f>
        <v>0</v>
      </c>
    </row>
    <row r="3623" spans="4:4" hidden="1" x14ac:dyDescent="0.25">
      <c r="D3623" s="2">
        <f>'Données ext.'!L3631</f>
        <v>0</v>
      </c>
    </row>
    <row r="3624" spans="4:4" hidden="1" x14ac:dyDescent="0.25">
      <c r="D3624" s="2">
        <f>'Données ext.'!L3632</f>
        <v>0</v>
      </c>
    </row>
    <row r="3625" spans="4:4" hidden="1" x14ac:dyDescent="0.25">
      <c r="D3625" s="2">
        <f>'Données ext.'!L3633</f>
        <v>0</v>
      </c>
    </row>
    <row r="3626" spans="4:4" hidden="1" x14ac:dyDescent="0.25">
      <c r="D3626" s="2">
        <f>'Données ext.'!L3634</f>
        <v>0</v>
      </c>
    </row>
    <row r="3627" spans="4:4" hidden="1" x14ac:dyDescent="0.25">
      <c r="D3627" s="2">
        <f>'Données ext.'!L3635</f>
        <v>0</v>
      </c>
    </row>
    <row r="3628" spans="4:4" hidden="1" x14ac:dyDescent="0.25">
      <c r="D3628" s="2">
        <f>'Données ext.'!L3636</f>
        <v>0</v>
      </c>
    </row>
    <row r="3629" spans="4:4" hidden="1" x14ac:dyDescent="0.25">
      <c r="D3629" s="2">
        <f>'Données ext.'!L3637</f>
        <v>0</v>
      </c>
    </row>
    <row r="3630" spans="4:4" hidden="1" x14ac:dyDescent="0.25">
      <c r="D3630" s="2">
        <f>'Données ext.'!L3638</f>
        <v>0</v>
      </c>
    </row>
    <row r="3631" spans="4:4" hidden="1" x14ac:dyDescent="0.25">
      <c r="D3631" s="2">
        <f>'Données ext.'!L3639</f>
        <v>0</v>
      </c>
    </row>
    <row r="3632" spans="4:4" hidden="1" x14ac:dyDescent="0.25">
      <c r="D3632" s="2">
        <f>'Données ext.'!L3640</f>
        <v>0</v>
      </c>
    </row>
    <row r="3633" spans="4:4" hidden="1" x14ac:dyDescent="0.25">
      <c r="D3633" s="2">
        <f>'Données ext.'!L3641</f>
        <v>0</v>
      </c>
    </row>
    <row r="3634" spans="4:4" hidden="1" x14ac:dyDescent="0.25">
      <c r="D3634" s="2">
        <f>'Données ext.'!L3642</f>
        <v>0</v>
      </c>
    </row>
    <row r="3635" spans="4:4" hidden="1" x14ac:dyDescent="0.25">
      <c r="D3635" s="2">
        <f>'Données ext.'!L3643</f>
        <v>0</v>
      </c>
    </row>
    <row r="3636" spans="4:4" hidden="1" x14ac:dyDescent="0.25">
      <c r="D3636" s="2">
        <f>'Données ext.'!L3644</f>
        <v>0</v>
      </c>
    </row>
    <row r="3637" spans="4:4" hidden="1" x14ac:dyDescent="0.25">
      <c r="D3637" s="2">
        <f>'Données ext.'!L3645</f>
        <v>0</v>
      </c>
    </row>
    <row r="3638" spans="4:4" hidden="1" x14ac:dyDescent="0.25">
      <c r="D3638" s="2">
        <f>'Données ext.'!L3646</f>
        <v>0</v>
      </c>
    </row>
    <row r="3639" spans="4:4" hidden="1" x14ac:dyDescent="0.25">
      <c r="D3639" s="2">
        <f>'Données ext.'!L3647</f>
        <v>0</v>
      </c>
    </row>
    <row r="3640" spans="4:4" hidden="1" x14ac:dyDescent="0.25">
      <c r="D3640" s="2">
        <f>'Données ext.'!L3648</f>
        <v>0</v>
      </c>
    </row>
    <row r="3641" spans="4:4" hidden="1" x14ac:dyDescent="0.25">
      <c r="D3641" s="2">
        <f>'Données ext.'!L3649</f>
        <v>0</v>
      </c>
    </row>
    <row r="3642" spans="4:4" hidden="1" x14ac:dyDescent="0.25">
      <c r="D3642" s="2">
        <f>'Données ext.'!L3650</f>
        <v>0</v>
      </c>
    </row>
    <row r="3643" spans="4:4" hidden="1" x14ac:dyDescent="0.25">
      <c r="D3643" s="2">
        <f>'Données ext.'!L3651</f>
        <v>0</v>
      </c>
    </row>
    <row r="3644" spans="4:4" hidden="1" x14ac:dyDescent="0.25">
      <c r="D3644" s="2">
        <f>'Données ext.'!L3652</f>
        <v>0</v>
      </c>
    </row>
    <row r="3645" spans="4:4" hidden="1" x14ac:dyDescent="0.25">
      <c r="D3645" s="2">
        <f>'Données ext.'!L3653</f>
        <v>0</v>
      </c>
    </row>
    <row r="3646" spans="4:4" hidden="1" x14ac:dyDescent="0.25">
      <c r="D3646" s="2">
        <f>'Données ext.'!L3654</f>
        <v>0</v>
      </c>
    </row>
    <row r="3647" spans="4:4" hidden="1" x14ac:dyDescent="0.25">
      <c r="D3647" s="2">
        <f>'Données ext.'!L3655</f>
        <v>0</v>
      </c>
    </row>
    <row r="3648" spans="4:4" hidden="1" x14ac:dyDescent="0.25">
      <c r="D3648" s="2">
        <f>'Données ext.'!L3656</f>
        <v>0</v>
      </c>
    </row>
    <row r="3649" spans="4:4" hidden="1" x14ac:dyDescent="0.25">
      <c r="D3649" s="2">
        <f>'Données ext.'!L3657</f>
        <v>0</v>
      </c>
    </row>
    <row r="3650" spans="4:4" hidden="1" x14ac:dyDescent="0.25">
      <c r="D3650" s="2">
        <f>'Données ext.'!L3658</f>
        <v>0</v>
      </c>
    </row>
    <row r="3651" spans="4:4" hidden="1" x14ac:dyDescent="0.25">
      <c r="D3651" s="2">
        <f>'Données ext.'!L3659</f>
        <v>0</v>
      </c>
    </row>
    <row r="3652" spans="4:4" hidden="1" x14ac:dyDescent="0.25">
      <c r="D3652" s="2">
        <f>'Données ext.'!L3660</f>
        <v>0</v>
      </c>
    </row>
    <row r="3653" spans="4:4" hidden="1" x14ac:dyDescent="0.25">
      <c r="D3653" s="2">
        <f>'Données ext.'!L3661</f>
        <v>0</v>
      </c>
    </row>
    <row r="3654" spans="4:4" hidden="1" x14ac:dyDescent="0.25">
      <c r="D3654" s="2">
        <f>'Données ext.'!L3662</f>
        <v>0</v>
      </c>
    </row>
    <row r="3655" spans="4:4" hidden="1" x14ac:dyDescent="0.25">
      <c r="D3655" s="2">
        <f>'Données ext.'!L3663</f>
        <v>0</v>
      </c>
    </row>
    <row r="3656" spans="4:4" hidden="1" x14ac:dyDescent="0.25">
      <c r="D3656" s="2">
        <f>'Données ext.'!L3664</f>
        <v>0</v>
      </c>
    </row>
    <row r="3657" spans="4:4" hidden="1" x14ac:dyDescent="0.25">
      <c r="D3657" s="2">
        <f>'Données ext.'!L3665</f>
        <v>0</v>
      </c>
    </row>
    <row r="3658" spans="4:4" hidden="1" x14ac:dyDescent="0.25">
      <c r="D3658" s="2">
        <f>'Données ext.'!L3666</f>
        <v>0</v>
      </c>
    </row>
    <row r="3659" spans="4:4" hidden="1" x14ac:dyDescent="0.25">
      <c r="D3659" s="2">
        <f>'Données ext.'!L3667</f>
        <v>0</v>
      </c>
    </row>
    <row r="3660" spans="4:4" hidden="1" x14ac:dyDescent="0.25">
      <c r="D3660" s="2">
        <f>'Données ext.'!L3668</f>
        <v>0</v>
      </c>
    </row>
    <row r="3661" spans="4:4" hidden="1" x14ac:dyDescent="0.25">
      <c r="D3661" s="2">
        <f>'Données ext.'!L3669</f>
        <v>0</v>
      </c>
    </row>
    <row r="3662" spans="4:4" hidden="1" x14ac:dyDescent="0.25">
      <c r="D3662" s="2">
        <f>'Données ext.'!L3670</f>
        <v>0</v>
      </c>
    </row>
    <row r="3663" spans="4:4" hidden="1" x14ac:dyDescent="0.25">
      <c r="D3663" s="2">
        <f>'Données ext.'!L3671</f>
        <v>0</v>
      </c>
    </row>
    <row r="3664" spans="4:4" hidden="1" x14ac:dyDescent="0.25">
      <c r="D3664" s="2">
        <f>'Données ext.'!L3672</f>
        <v>0</v>
      </c>
    </row>
    <row r="3665" spans="4:4" hidden="1" x14ac:dyDescent="0.25">
      <c r="D3665" s="2">
        <f>'Données ext.'!L3673</f>
        <v>0</v>
      </c>
    </row>
    <row r="3666" spans="4:4" hidden="1" x14ac:dyDescent="0.25">
      <c r="D3666" s="2">
        <f>'Données ext.'!L3674</f>
        <v>0</v>
      </c>
    </row>
    <row r="3667" spans="4:4" hidden="1" x14ac:dyDescent="0.25">
      <c r="D3667" s="2">
        <f>'Données ext.'!L3675</f>
        <v>0</v>
      </c>
    </row>
    <row r="3668" spans="4:4" hidden="1" x14ac:dyDescent="0.25">
      <c r="D3668" s="2">
        <f>'Données ext.'!L3676</f>
        <v>0</v>
      </c>
    </row>
    <row r="3669" spans="4:4" hidden="1" x14ac:dyDescent="0.25">
      <c r="D3669" s="2">
        <f>'Données ext.'!L3677</f>
        <v>0</v>
      </c>
    </row>
    <row r="3670" spans="4:4" hidden="1" x14ac:dyDescent="0.25">
      <c r="D3670" s="2">
        <f>'Données ext.'!L3678</f>
        <v>0</v>
      </c>
    </row>
    <row r="3671" spans="4:4" hidden="1" x14ac:dyDescent="0.25">
      <c r="D3671" s="2">
        <f>'Données ext.'!L3679</f>
        <v>0</v>
      </c>
    </row>
    <row r="3672" spans="4:4" hidden="1" x14ac:dyDescent="0.25">
      <c r="D3672" s="2">
        <f>'Données ext.'!L3680</f>
        <v>0</v>
      </c>
    </row>
    <row r="3673" spans="4:4" hidden="1" x14ac:dyDescent="0.25">
      <c r="D3673" s="2">
        <f>'Données ext.'!L3681</f>
        <v>0</v>
      </c>
    </row>
    <row r="3674" spans="4:4" hidden="1" x14ac:dyDescent="0.25">
      <c r="D3674" s="2">
        <f>'Données ext.'!L3682</f>
        <v>0</v>
      </c>
    </row>
    <row r="3675" spans="4:4" hidden="1" x14ac:dyDescent="0.25">
      <c r="D3675" s="2">
        <f>'Données ext.'!L3683</f>
        <v>0</v>
      </c>
    </row>
    <row r="3676" spans="4:4" hidden="1" x14ac:dyDescent="0.25">
      <c r="D3676" s="2">
        <f>'Données ext.'!L3684</f>
        <v>0</v>
      </c>
    </row>
    <row r="3677" spans="4:4" hidden="1" x14ac:dyDescent="0.25">
      <c r="D3677" s="2">
        <f>'Données ext.'!L3685</f>
        <v>0</v>
      </c>
    </row>
    <row r="3678" spans="4:4" hidden="1" x14ac:dyDescent="0.25">
      <c r="D3678" s="2">
        <f>'Données ext.'!L3686</f>
        <v>0</v>
      </c>
    </row>
    <row r="3679" spans="4:4" hidden="1" x14ac:dyDescent="0.25">
      <c r="D3679" s="2">
        <f>'Données ext.'!L3687</f>
        <v>0</v>
      </c>
    </row>
    <row r="3680" spans="4:4" hidden="1" x14ac:dyDescent="0.25">
      <c r="D3680" s="2">
        <f>'Données ext.'!L3688</f>
        <v>0</v>
      </c>
    </row>
    <row r="3681" spans="4:4" hidden="1" x14ac:dyDescent="0.25">
      <c r="D3681" s="2">
        <f>'Données ext.'!L3689</f>
        <v>0</v>
      </c>
    </row>
    <row r="3682" spans="4:4" hidden="1" x14ac:dyDescent="0.25">
      <c r="D3682" s="2">
        <f>'Données ext.'!L3690</f>
        <v>0</v>
      </c>
    </row>
    <row r="3683" spans="4:4" hidden="1" x14ac:dyDescent="0.25">
      <c r="D3683" s="2">
        <f>'Données ext.'!L3691</f>
        <v>0</v>
      </c>
    </row>
    <row r="3684" spans="4:4" hidden="1" x14ac:dyDescent="0.25">
      <c r="D3684" s="2">
        <f>'Données ext.'!L3692</f>
        <v>0</v>
      </c>
    </row>
    <row r="3685" spans="4:4" hidden="1" x14ac:dyDescent="0.25">
      <c r="D3685" s="2">
        <f>'Données ext.'!L3693</f>
        <v>0</v>
      </c>
    </row>
    <row r="3686" spans="4:4" hidden="1" x14ac:dyDescent="0.25">
      <c r="D3686" s="2">
        <f>'Données ext.'!L3694</f>
        <v>0</v>
      </c>
    </row>
    <row r="3687" spans="4:4" hidden="1" x14ac:dyDescent="0.25">
      <c r="D3687" s="2">
        <f>'Données ext.'!L3695</f>
        <v>0</v>
      </c>
    </row>
    <row r="3688" spans="4:4" hidden="1" x14ac:dyDescent="0.25">
      <c r="D3688" s="2">
        <f>'Données ext.'!L3696</f>
        <v>0</v>
      </c>
    </row>
    <row r="3689" spans="4:4" hidden="1" x14ac:dyDescent="0.25">
      <c r="D3689" s="2">
        <f>'Données ext.'!L3697</f>
        <v>0</v>
      </c>
    </row>
    <row r="3690" spans="4:4" hidden="1" x14ac:dyDescent="0.25">
      <c r="D3690" s="2">
        <f>'Données ext.'!L3698</f>
        <v>0</v>
      </c>
    </row>
    <row r="3691" spans="4:4" hidden="1" x14ac:dyDescent="0.25">
      <c r="D3691" s="2">
        <f>'Données ext.'!L3699</f>
        <v>0</v>
      </c>
    </row>
    <row r="3692" spans="4:4" hidden="1" x14ac:dyDescent="0.25">
      <c r="D3692" s="2">
        <f>'Données ext.'!L3700</f>
        <v>0</v>
      </c>
    </row>
    <row r="3693" spans="4:4" hidden="1" x14ac:dyDescent="0.25">
      <c r="D3693" s="2">
        <f>'Données ext.'!L3701</f>
        <v>0</v>
      </c>
    </row>
    <row r="3694" spans="4:4" hidden="1" x14ac:dyDescent="0.25">
      <c r="D3694" s="2">
        <f>'Données ext.'!L3702</f>
        <v>0</v>
      </c>
    </row>
    <row r="3695" spans="4:4" hidden="1" x14ac:dyDescent="0.25">
      <c r="D3695" s="2">
        <f>'Données ext.'!L3703</f>
        <v>0</v>
      </c>
    </row>
    <row r="3696" spans="4:4" hidden="1" x14ac:dyDescent="0.25">
      <c r="D3696" s="2">
        <f>'Données ext.'!L3704</f>
        <v>0</v>
      </c>
    </row>
    <row r="3697" spans="4:4" hidden="1" x14ac:dyDescent="0.25">
      <c r="D3697" s="2">
        <f>'Données ext.'!L3705</f>
        <v>0</v>
      </c>
    </row>
    <row r="3698" spans="4:4" hidden="1" x14ac:dyDescent="0.25">
      <c r="D3698" s="2">
        <f>'Données ext.'!L3706</f>
        <v>0</v>
      </c>
    </row>
    <row r="3699" spans="4:4" hidden="1" x14ac:dyDescent="0.25">
      <c r="D3699" s="2">
        <f>'Données ext.'!L3707</f>
        <v>0</v>
      </c>
    </row>
    <row r="3700" spans="4:4" hidden="1" x14ac:dyDescent="0.25">
      <c r="D3700" s="2">
        <f>'Données ext.'!L3708</f>
        <v>0</v>
      </c>
    </row>
    <row r="3701" spans="4:4" hidden="1" x14ac:dyDescent="0.25">
      <c r="D3701" s="2">
        <f>'Données ext.'!L3709</f>
        <v>0</v>
      </c>
    </row>
    <row r="3702" spans="4:4" hidden="1" x14ac:dyDescent="0.25">
      <c r="D3702" s="2">
        <f>'Données ext.'!L3710</f>
        <v>0</v>
      </c>
    </row>
    <row r="3703" spans="4:4" hidden="1" x14ac:dyDescent="0.25">
      <c r="D3703" s="2">
        <f>'Données ext.'!L3711</f>
        <v>0</v>
      </c>
    </row>
    <row r="3704" spans="4:4" hidden="1" x14ac:dyDescent="0.25">
      <c r="D3704" s="2">
        <f>'Données ext.'!L3712</f>
        <v>0</v>
      </c>
    </row>
    <row r="3705" spans="4:4" hidden="1" x14ac:dyDescent="0.25">
      <c r="D3705" s="2">
        <f>'Données ext.'!L3713</f>
        <v>0</v>
      </c>
    </row>
    <row r="3706" spans="4:4" hidden="1" x14ac:dyDescent="0.25">
      <c r="D3706" s="2">
        <f>'Données ext.'!L3714</f>
        <v>0</v>
      </c>
    </row>
    <row r="3707" spans="4:4" hidden="1" x14ac:dyDescent="0.25">
      <c r="D3707" s="2">
        <f>'Données ext.'!L3715</f>
        <v>0</v>
      </c>
    </row>
    <row r="3708" spans="4:4" hidden="1" x14ac:dyDescent="0.25">
      <c r="D3708" s="2">
        <f>'Données ext.'!L3716</f>
        <v>0</v>
      </c>
    </row>
    <row r="3709" spans="4:4" hidden="1" x14ac:dyDescent="0.25">
      <c r="D3709" s="2">
        <f>'Données ext.'!L3717</f>
        <v>0</v>
      </c>
    </row>
    <row r="3710" spans="4:4" hidden="1" x14ac:dyDescent="0.25">
      <c r="D3710" s="2">
        <f>'Données ext.'!L3718</f>
        <v>0</v>
      </c>
    </row>
    <row r="3711" spans="4:4" hidden="1" x14ac:dyDescent="0.25">
      <c r="D3711" s="2">
        <f>'Données ext.'!L3719</f>
        <v>0</v>
      </c>
    </row>
    <row r="3712" spans="4:4" hidden="1" x14ac:dyDescent="0.25">
      <c r="D3712" s="2">
        <f>'Données ext.'!L3720</f>
        <v>0</v>
      </c>
    </row>
    <row r="3713" spans="4:4" hidden="1" x14ac:dyDescent="0.25">
      <c r="D3713" s="2">
        <f>'Données ext.'!L3721</f>
        <v>0</v>
      </c>
    </row>
    <row r="3714" spans="4:4" hidden="1" x14ac:dyDescent="0.25">
      <c r="D3714" s="2">
        <f>'Données ext.'!L3722</f>
        <v>0</v>
      </c>
    </row>
    <row r="3715" spans="4:4" hidden="1" x14ac:dyDescent="0.25">
      <c r="D3715" s="2">
        <f>'Données ext.'!L3723</f>
        <v>0</v>
      </c>
    </row>
  </sheetData>
  <autoFilter ref="A1:D3715">
    <filterColumn colId="0">
      <filters>
        <dateGroupItem year="2017" month="1" day="30" dateTimeGrouping="day"/>
      </filters>
    </filterColumn>
    <filterColumn colId="2">
      <filters>
        <filter val="GESTION DES FLUX"/>
        <filter val="MUTUALIS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L33"/>
  <sheetViews>
    <sheetView workbookViewId="0">
      <selection activeCell="D14" sqref="D14"/>
    </sheetView>
  </sheetViews>
  <sheetFormatPr baseColWidth="10" defaultRowHeight="15" x14ac:dyDescent="0.25"/>
  <cols>
    <col min="1" max="1" width="14.85546875" bestFit="1" customWidth="1"/>
    <col min="2" max="2" width="10.7109375" bestFit="1" customWidth="1"/>
    <col min="3" max="3" width="10.7109375" customWidth="1"/>
    <col min="4" max="6" width="10.7109375" bestFit="1" customWidth="1"/>
    <col min="8" max="8" width="11.42578125" style="5"/>
  </cols>
  <sheetData>
    <row r="5" spans="1:12" x14ac:dyDescent="0.25">
      <c r="B5" s="19">
        <f ca="1">TODAY()</f>
        <v>42763</v>
      </c>
      <c r="C5" s="19">
        <f ca="1">TODAY()+1</f>
        <v>42764</v>
      </c>
      <c r="D5" s="19">
        <f ca="1">TODAY()+2</f>
        <v>42765</v>
      </c>
      <c r="E5" s="19">
        <f ca="1">TODAY()+3</f>
        <v>42766</v>
      </c>
      <c r="F5" s="19">
        <f ca="1">TODAY()+4</f>
        <v>42767</v>
      </c>
      <c r="G5" s="19">
        <f ca="1">TODAY()+5</f>
        <v>42768</v>
      </c>
      <c r="H5" s="19">
        <f ca="1">TODAY()+6</f>
        <v>42769</v>
      </c>
      <c r="I5" s="19">
        <f ca="1">TODAY()+7</f>
        <v>42770</v>
      </c>
      <c r="J5" s="19">
        <f ca="1">TODAY()+8</f>
        <v>42771</v>
      </c>
      <c r="K5" s="19">
        <f ca="1">TODAY()+10</f>
        <v>42773</v>
      </c>
      <c r="L5" s="19">
        <f ca="1">TODAY()+11</f>
        <v>42774</v>
      </c>
    </row>
    <row r="6" spans="1:12" x14ac:dyDescent="0.25">
      <c r="A6" s="21" t="s">
        <v>34</v>
      </c>
      <c r="B6" s="29">
        <f ca="1">COUNTIFS(Date!A1:A3500,"="&amp;TODAY(),Date!C1:C3500,"=*mutu*",Date!B1:B3500,"&lt;&gt;*atten*",Date!B1:B3500,"&lt;&gt;*exp*")+COUNTIFS(Date!A1:A3500,"="&amp;TODAY(),Date!C1:C3500,"=*gestion*",Date!B1:B3500,"&lt;&gt;*atten*")</f>
        <v>0</v>
      </c>
      <c r="C6" s="30">
        <f ca="1">COUNTIFS(Date!A1:A3500,"="&amp;TODAY()+1,Date!C1:C3500,"=*mutu*",Date!B1:B3500,"&lt;&gt;*atten*")+COUNTIFS(Date!A1:A3500,"="&amp;TODAY()+1,Date!C1:C3500,"=*gestion*",Date!B1:B3500,"&lt;&gt;*atten*")</f>
        <v>0</v>
      </c>
      <c r="D6" s="30">
        <f ca="1">COUNTIFS(Date!A1:A3500,"="&amp;TODAY()+2,Date!C1:C3500,"=*mutu*")+COUNTIFS(Date!A1:A3500,"="&amp;TODAY()+2,Date!C1:C3500,"=*gestion*",Date!B1:B3500,"&lt;&gt;*atten*")</f>
        <v>3</v>
      </c>
      <c r="E6" s="30">
        <f ca="1">COUNTIFS(Date!A1:A3500,"="&amp;TODAY()+3,Date!C1:C3500,"=*mutua*",Date!B1:B3500,"&lt;&gt;*atten*",Date!B1:B3500,"&lt;&gt;*exp*")+COUNTIFS(Date!A1:A3500,"="&amp;TODAY()+3,Date!C1:C3500,"=*gestion des*",Date!B1:B3500,"&lt;&gt;*atten*",Date!B1:B3500,"&lt;&gt;*exp*")</f>
        <v>2</v>
      </c>
      <c r="F6" s="30">
        <f ca="1">COUNTIFS(Date!A1:A3500,"="&amp;TODAY()+4,Date!C1:C3500,"=*mutu*",Date!B1:B3500,"&lt;&gt;*atten*",Date!B1:B3500,"&lt;&gt;*exp*")+COUNTIFS(Date!A1:A3500,"="&amp;TODAY()+4,Date!C1:C3500,"=*gestion*",Date!B1:B3500,"&lt;&gt;*atten*",Date!B1:B3500,"&lt;&gt;*exp*")</f>
        <v>13</v>
      </c>
      <c r="G6" s="30">
        <f ca="1">COUNTIFS(Date!A1:A3500,"="&amp;TODAY()+5,Date!C1:C3500,"=*mutu*",Date!B1:B3500,"&lt;&gt;*atten*",Date!B1:B3500,"&lt;&gt;*exp*")+COUNTIFS(Date!A1:A3500,"="&amp;TODAY()+5,Date!C1:C3500,"=*gestion*",Date!B1:B3500,"&lt;&gt;*atten*",Date!B1:B3500,"&lt;&gt;*exp*")</f>
        <v>0</v>
      </c>
      <c r="H6" s="30">
        <f ca="1">(COUNTIFS(Date!A1:A3500,"="&amp;TODAY()+6,Date!C1:C3500,"=*mutu*",Date!B1:B3500,"&lt;&gt;*atten*",Date!B1:B3500,"&lt;&gt;*exp*")+COUNTIFS(Date!A1:A3500,"="&amp;TODAY()+6,Date!C1:C3500,"=*gestion*",Date!B1:B3500,"&lt;&gt;*atten*",Date!B1:B3500,"&lt;&gt;*exp*"))</f>
        <v>0</v>
      </c>
      <c r="I6" s="30">
        <f ca="1">COUNTIFS(Date!A1:A3500,"="&amp;TODAY()+7,Date!C1:C3500,"=*mutu*",Date!B1:B3500,"&lt;&gt;*atten*",Date!B1:B3500,"&lt;&gt;*exp*")+COUNTIFS(Date!A1:A3500,"="&amp;TODAY()+7,Date!C1:C3500,"=*gestion*",Date!B1:B3500,"&lt;&gt;*atten*",Date!B1:B3500,"&lt;&gt;*exp*")</f>
        <v>0</v>
      </c>
      <c r="J6" s="30">
        <f ca="1">COUNTIFS(Date!A1:A3500,"="&amp;TODAY()+8,Date!C1:C3500,"=*mutu*",Date!B1:B3500,"&lt;&gt;*atten*",Date!B1:B3500,"&lt;&gt;*exp*")+COUNTIFS(Date!A1:A3500,"="&amp;TODAY()+8,Date!C1:C3500,"=*gestion*",Date!B1:B3500,"&lt;&gt;*atten*",Date!B1:B3500,"&lt;&gt;*exp*")</f>
        <v>0</v>
      </c>
      <c r="K6" s="30">
        <f ca="1">COUNTIFS(Date!A1:A3500,"="&amp;TODAY()+9,Date!C1:C3500,"=*mutu*",Date!B1:B3500,"&lt;&gt;*exp*")+COUNTIFS(Date!A1:A3500,"="&amp;TODAY()+9,Date!C1:C3500,"=*gestion*",Date!B1:B3500,"&lt;&gt;*exp*")</f>
        <v>0</v>
      </c>
      <c r="L6" s="30">
        <f ca="1">COUNTIFS(Date!A1:A3500,"="&amp;TODAY()+10,Date!C1:C3500,"=*mutu*",Date!B1:B3500,"&lt;&gt;*exp*")+COUNTIFS(Date!A1:A3500,"="&amp;TODAY()+10,Date!C1:C3500,"=*gestion*",Date!B1:B3500,"&lt;&gt;*exp*")</f>
        <v>0</v>
      </c>
    </row>
    <row r="7" spans="1:12" x14ac:dyDescent="0.25">
      <c r="A7" s="21" t="s">
        <v>5</v>
      </c>
      <c r="B7" s="6">
        <f ca="1">COUNTIFS(Date!A1:A3500,"="&amp;TODAY(),Date!B1:B3500,"=*qualif*",Date!C1:C3500,"&lt;&gt;*mutu*",Date!C1:C3500,"&lt;&gt;*gestion*",Date!B1:B3500,"&lt;&gt;*atten*",Date!B1:B3500,"&lt;&gt;*exp*")</f>
        <v>0</v>
      </c>
      <c r="C7" s="6">
        <f ca="1">COUNTIFS(Date!A1:A3500,"="&amp;TODAY()+1,Date!B1:B3500,"=*qualif*",Date!B1:B3500,"&lt;&gt;*atten*")</f>
        <v>0</v>
      </c>
      <c r="D7" s="6">
        <f ca="1">COUNTIFS(Date!A1:A3500,"="&amp;TODAY()+2,Date!B1:B3500,"=*qualif*",Date!C1:C3500,"&lt;&gt;*mutu*",Date!C1:C3500,"&lt;&gt;*gestion*")</f>
        <v>24</v>
      </c>
      <c r="E7" s="6">
        <f ca="1">COUNTIFS(Date!A1:A3500,"="&amp;TODAY()+3,Date!B1:B3500,"=*qualif*",Date!C1:C3500,"&lt;&gt;*mutu*",Date!C1:C3500,"&lt;&gt;*gestion*",Date!B1:B3500,"&lt;&gt;*atten*",Date!B1:B3500,"&lt;&gt;*exp*")</f>
        <v>40</v>
      </c>
      <c r="F7" s="6">
        <f ca="1">COUNTIFS(Date!A1:A3500,"="&amp;TODAY()+4,Date!B1:B3500,"=*qualif*",Date!C1:C3500,"&lt;&gt;*mutu*",Date!C1:C3500,"&lt;&gt;*gestion*",Date!B1:B3500,"&lt;&gt;*atten*")</f>
        <v>50</v>
      </c>
      <c r="G7" s="6">
        <f ca="1">COUNTIFS(Date!A1:A3500,"="&amp;TODAY()+5,Date!B1:B3500,"=*qualif*",Date!C1:C3500,"&lt;&gt;*mutu*",Date!C1:C3500,"&lt;&gt;*gestion*",Date!B1:B3500,"&lt;&gt;*atten*")</f>
        <v>2</v>
      </c>
      <c r="H7" s="28">
        <f ca="1">COUNTIFS(Date!A1:A3500,"="&amp;TODAY()+6,Date!B1:B3500,"=*qualif*",Date!C1:C3500,"&lt;&gt;*mutu*",Date!C1:C3500,"&lt;&gt;*gestion*",Date!B1:B3500,"&lt;&gt;*attent*")</f>
        <v>4</v>
      </c>
      <c r="I7" s="6">
        <f ca="1">COUNTIFS(Date!A1:A3500,"="&amp;TODAY()+7,Date!B1:B3500,"=*qualif*",Date!C1:C3500,"&lt;&gt;*mutu*",Date!C1:C3500,"&lt;&gt;*gestion*",Date!B1:B3500,"&lt;&gt;*attent*",Date!B1:B3500,"&lt;&gt;*exp*")</f>
        <v>0</v>
      </c>
      <c r="J7" s="6">
        <f ca="1">COUNTIFS(Date!A1:A3500,"="&amp;TODAY()+8,Date!B1:B3500,"=*qualif*",Date!C1:C3500,"&lt;&gt;*mutu*",Date!C1:C3500,"&lt;&gt;*gestion*",Date!B1:B3500,"&lt;&gt;*attent*")</f>
        <v>0</v>
      </c>
      <c r="K7" s="6">
        <f ca="1">COUNTIFS(Date!A1:A3500,"="&amp;TODAY()+9,Date!B1:B3500,"=*qualif*",Date!C1:C3500,"&lt;&gt;*mutu*",Date!C1:C3500,"&lt;&gt;*gestion*",Date!B1:B3500,"&lt;&gt;*attent*")</f>
        <v>0</v>
      </c>
      <c r="L7" s="6">
        <f ca="1">COUNTIFS(Date!A1:A3500,"="&amp;TODAY()+10,Date!B1:B3500,"=*qualif*",Date!C1:C3500,"&lt;&gt;*mutu*",Date!C1:C3500,"&lt;&gt;*gestion*",Date!B1:B3500,"&lt;&gt;*attent*")</f>
        <v>0</v>
      </c>
    </row>
    <row r="8" spans="1:12" x14ac:dyDescent="0.25">
      <c r="A8" s="21" t="s">
        <v>12</v>
      </c>
      <c r="B8" s="6">
        <f ca="1">COUNTIFS(Date!A1:A3500,"="&amp;TODAY(),Date!B1:B3500,"=*cours*")</f>
        <v>0</v>
      </c>
      <c r="C8" s="6">
        <f ca="1">COUNTIFS(Date!A1:A3500,"="&amp;TODAY()+1,Date!B1:B3500,"=*cours*",Date!B1:B3500,"&lt;&gt;*atten*")</f>
        <v>0</v>
      </c>
      <c r="D8" s="6">
        <f ca="1">COUNTIFS(Date!A1:A3500,"="&amp;TODAY()+2,Date!B1:B3500,"=*cours*")</f>
        <v>0</v>
      </c>
      <c r="E8" s="6">
        <f ca="1">COUNTIFS(Date!A1:A3500,"="&amp;TODAY()+3,Date!B1:B3500,"=*cours*")</f>
        <v>0</v>
      </c>
      <c r="F8" s="6">
        <f ca="1">COUNTIFS(Date!A1:A3500,"="&amp;TODAY()+4,Date!B1:B3500,"=*cours*")</f>
        <v>1</v>
      </c>
      <c r="G8" s="6">
        <f ca="1">COUNTIFS(Date!A1:A3500,"="&amp;TODAY()+5,Date!B1:B3500,"=*cours*")</f>
        <v>0</v>
      </c>
      <c r="H8" s="28">
        <f ca="1">COUNTIFS(Date!A1:A3500,"="&amp;TODAY()+6,Date!B1:B3500,"=*cours*")</f>
        <v>0</v>
      </c>
      <c r="I8" s="6">
        <f ca="1">COUNTIFS(Date!A1:A3500,"="&amp;TODAY()+7,Date!B1:B3500,"=*cours*")</f>
        <v>0</v>
      </c>
      <c r="J8" s="6">
        <f ca="1">COUNTIFS(Date!A1:A3500,"="&amp;TODAY()+8,Date!B1:B3500,"=*cours*")</f>
        <v>0</v>
      </c>
      <c r="K8" s="6">
        <f ca="1">COUNTIFS(Date!A1:A3500,"="&amp;TODAY()+9,Date!B1:B3500,"=*cours*")</f>
        <v>0</v>
      </c>
      <c r="L8" s="6">
        <f ca="1">COUNTIFS(Date!A1:A3500,"="&amp;TODAY()+10,Date!B1:B3500,"=*cours*")</f>
        <v>0</v>
      </c>
    </row>
    <row r="9" spans="1:12" ht="17.25" x14ac:dyDescent="0.3">
      <c r="A9" s="21" t="s">
        <v>17</v>
      </c>
      <c r="B9" s="20">
        <f ca="1">B7+B8+B6</f>
        <v>0</v>
      </c>
      <c r="C9" s="20">
        <f t="shared" ref="C9:L9" ca="1" si="0">C7+C8+C6</f>
        <v>0</v>
      </c>
      <c r="D9" s="20">
        <f t="shared" ca="1" si="0"/>
        <v>27</v>
      </c>
      <c r="E9" s="20">
        <f t="shared" ca="1" si="0"/>
        <v>42</v>
      </c>
      <c r="F9" s="20">
        <f t="shared" ca="1" si="0"/>
        <v>64</v>
      </c>
      <c r="G9" s="20">
        <f t="shared" ca="1" si="0"/>
        <v>2</v>
      </c>
      <c r="H9" s="32">
        <f t="shared" ca="1" si="0"/>
        <v>4</v>
      </c>
      <c r="I9" s="20">
        <f t="shared" ca="1" si="0"/>
        <v>0</v>
      </c>
      <c r="J9" s="20">
        <f t="shared" ca="1" si="0"/>
        <v>0</v>
      </c>
      <c r="K9" s="20">
        <f t="shared" ca="1" si="0"/>
        <v>0</v>
      </c>
      <c r="L9" s="20">
        <f t="shared" ca="1" si="0"/>
        <v>0</v>
      </c>
    </row>
    <row r="12" spans="1:12" x14ac:dyDescent="0.25">
      <c r="B12" s="19">
        <f ca="1">TODAY()</f>
        <v>42763</v>
      </c>
      <c r="C12" s="19">
        <f ca="1">TODAY()+1</f>
        <v>42764</v>
      </c>
      <c r="D12" s="19">
        <f ca="1">TODAY()+2</f>
        <v>42765</v>
      </c>
      <c r="E12" s="19">
        <f ca="1">TODAY()+3</f>
        <v>42766</v>
      </c>
      <c r="F12" s="19">
        <f ca="1">TODAY()+4</f>
        <v>42767</v>
      </c>
      <c r="G12" s="19">
        <f ca="1">TODAY()+5</f>
        <v>42768</v>
      </c>
      <c r="H12" s="31">
        <f ca="1">TODAY()+6</f>
        <v>42769</v>
      </c>
      <c r="I12" s="19">
        <f ca="1">TODAY()+7</f>
        <v>42770</v>
      </c>
      <c r="J12" s="19">
        <f ca="1">TODAY()+8</f>
        <v>42771</v>
      </c>
      <c r="K12" s="19">
        <f ca="1">TODAY()+9</f>
        <v>42772</v>
      </c>
      <c r="L12" s="19">
        <f ca="1">TODAY()+10</f>
        <v>42773</v>
      </c>
    </row>
    <row r="13" spans="1:12" x14ac:dyDescent="0.25">
      <c r="A13" s="21" t="s">
        <v>3</v>
      </c>
      <c r="B13" s="6">
        <f ca="1">COUNTIFS(Date!A1:A3500,"="&amp;TODAY(),Date!C1:C3500,"=*erp*",Date!B1:B3500,"&lt;&gt;*attent*",Date!B1:B3500,"&lt;&gt;*réalis*",Date!B1:B3500,"&lt;&gt;*close*",Date!B1:B3500,"&lt;&gt;*exp*")</f>
        <v>0</v>
      </c>
      <c r="C13" s="6">
        <f ca="1">COUNTIFS(Date!A1:A3500,"="&amp;TODAY()+1,Date!C1:C3500,"=*erp*",Date!B1:B3500,"&lt;&gt;*attent*",Date!B1:B3500,"&lt;&gt;*réalis*",Date!B1:B3500,"&lt;&gt;*close*",Date!B1:B3500,"&lt;&gt;*exp*")</f>
        <v>0</v>
      </c>
      <c r="D13" s="6">
        <f ca="1">COUNTIFS(Date!A1:A3500,"="&amp;TODAY()+2,Date!C1:C3500,"=*erp*",Date!B1:B3500,"&lt;&gt;*attent*",Date!B1:B3500,"&lt;&gt;*réalis*",Date!B1:B3500,"&lt;&gt;*exp*",Date!B1:B3500,"&lt;&gt;*close*")</f>
        <v>3</v>
      </c>
      <c r="E13" s="6">
        <f ca="1">COUNTIFS(Date!A1:A3500,"="&amp;TODAY()+3,Date!C1:C3500,"=*erp*",Date!B1:B3500,"&lt;&gt;*attent*",Date!B1:B3500,"&lt;&gt;*réalis*",Date!B1:B3500,"&lt;&gt;*exp*")</f>
        <v>2</v>
      </c>
      <c r="F13" s="6">
        <f ca="1">COUNTIFS(Date!A1:A3500,"="&amp;TODAY()+4,Date!C1:C3500,"=*erp*",Date!B1:B3500,"&lt;&gt;*atten*",Date!B1:B3500,"&lt;&gt;*réalis*",Date!B1:B3500,"&lt;&gt;*exp*",Date!B1:B3500,"&lt;&gt;*close*")</f>
        <v>6</v>
      </c>
      <c r="G13" s="6">
        <f ca="1">COUNTIFS(Date!A1:A3500,"="&amp;TODAY()+5,Date!C1:C3500,"=*erp*",Date!B1:B3500,"&lt;&gt; *attent*",Date!B1:B3500,"&lt;&gt;*exp*",Date!B1:B3500,"&lt;&gt;*réalis*",Date!B1:B3500,"&lt;&gt;*close*")</f>
        <v>1</v>
      </c>
      <c r="H13" s="28">
        <f ca="1">COUNTIFS(Date!A1:A3500,"="&amp;TODAY()+6,Date!C1:C3500,"=*erp*",Date!B1:B3500,"&lt;&gt;*attent*")</f>
        <v>0</v>
      </c>
      <c r="I13" s="6">
        <f ca="1">COUNTIFS(Date!A1:A3500,"="&amp;TODAY()+7,Date!C1:C3500,"=*erp*",Date!B1:B3500,"&lt;&gt;*atten*",Date!B1:B3500,"&lt;&gt;*réalis*",Date!B1:B3500,"&lt;&gt;*exp*",Date!B1:B3500,"&lt;&gt;*close*")</f>
        <v>0</v>
      </c>
      <c r="J13" s="6">
        <f ca="1">COUNTIFS(Date!A1:A3500,"="&amp;TODAY()+8,Date!C1:C3500,"=*erp*",Date!B1:B3500,"&lt;&gt;*atten*",Date!B1:B3500,"&lt;&gt;*réalis*",Date!B1:B3500,"&lt;&gt;*exp*",Date!B1:B3500,"&lt;&gt;*close*")</f>
        <v>0</v>
      </c>
      <c r="K13" s="6">
        <f ca="1">COUNTIFS(Date!A1:A3500,"="&amp;TODAY()+9,Date!C1:C3500,"=*erp*",Date!B1:B3500,"&lt;&gt;*atten*",Date!B1:B3500,"&lt;&gt;*réalis*",Date!B1:B3500,"&lt;&gt;*exp*",Date!B1:B3500,"&lt;&gt;*close*")</f>
        <v>0</v>
      </c>
      <c r="L13" s="6">
        <f ca="1">COUNTIFS(Date!A1:A3500,"="&amp;TODAY()+10,Date!C1:C3500,"=*erp*",Date!B1:B3500,"&lt;&gt;*atten*",Date!B1:B3500,"&lt;&gt;*réalis*",Date!B1:B3500,"&lt;&gt;*exp*",Date!B1:B3500,"&lt;&gt;*close*")</f>
        <v>0</v>
      </c>
    </row>
    <row r="14" spans="1:12" x14ac:dyDescent="0.25">
      <c r="A14" s="21" t="s">
        <v>26</v>
      </c>
      <c r="B14" s="6">
        <f ca="1">COUNTIFS(Date!A1:A3500,"="&amp;TODAY(),Date!C1:C3500,"=*mat-fr*",Date!B1:B3500,"&lt;&gt;*attente*",Date!B1:B3500,"&lt;&gt;*réalis*",Date!B1:B3500,"&lt;&gt;*close*",Date!B1:B3500,"&lt;&gt;*exp*")</f>
        <v>0</v>
      </c>
      <c r="C14" s="6">
        <f ca="1">COUNTIFS(Date!A1:A3500,"="&amp;TODAY()+1,Date!C1:C3500,"=*mat-fr*",Date!B1:B3500,"&lt;&gt;*atten*",Date!B1:B3500,"&lt;&gt;*réalis*",Date!B1:B3500,"&lt;&gt;*close*",Date!B1:B3500,"&lt;&gt;*exp*")</f>
        <v>0</v>
      </c>
      <c r="D14" s="6">
        <f ca="1">COUNTIFS(Date!A1:A3500,"="&amp;TODAY()+2,Date!C1:C3500,"=*mat-fr*",Date!B1:B3500,"&lt;&gt;*atten*",Date!B1:B3500,"&lt;&gt;*réalis*",Date!B1:B3500,"&lt;&gt;*exp*",Date!B1:B3500,"&lt;&gt;*close*")</f>
        <v>1</v>
      </c>
      <c r="E14" s="6">
        <f ca="1">COUNTIFS(Date!A1:A3500,"="&amp;TODAY()+3,Date!C1:C3500,"=*mat-fr*",Date!B1:B3500,"&lt;&gt;*atten*",Date!B1:B3500,"&lt;&gt;*réalis*",Date!B1:B3500,"&lt;&gt;*exp*")</f>
        <v>4</v>
      </c>
      <c r="F14" s="6">
        <f ca="1">COUNTIFS(Date!A1:A3500,"="&amp;TODAY()+4,Date!C1:C3500,"=*mat-fr*",Date!B1:B3500,"&lt;&gt;*atten*",Date!B1:B3500,"&lt;&gt;*réalis*",Date!B1:B3500,"&lt;&gt;*exp*",Date!B1:B3500,"&lt;&gt;*close*")</f>
        <v>2</v>
      </c>
      <c r="G14" s="6">
        <f ca="1">COUNTIFS(Date!A1:A3500,"="&amp;TODAY()+5,Date!C1:C3500,"=*mat-fr*",Date!B1:B3500,"&lt;&gt;*atten*",Date!B1:B3500,"&lt;&gt;*exp*",Date!B1:B3500,"&lt;&gt;*réalis*",Date!B1:B3500,"&lt;&gt;*close*")</f>
        <v>0</v>
      </c>
      <c r="H14" s="28">
        <f ca="1">COUNTIFS(Date!A1:A3500,"="&amp;TODAY()+6,Date!C1:C3500,"=*mat-fr*",Date!B1:B3500,"&lt;&gt;*atten*",Date!B1:B3500,"&lt;&gt;*exp*")</f>
        <v>0</v>
      </c>
      <c r="I14" s="6">
        <f ca="1">COUNTIFS(Date!A1:A3500,"="&amp;TODAY()+7,Date!C1:C3500,"=*mat-fr*",Date!B1:B3500,"&lt;&gt;*atten*",Date!B1:B3500,"&lt;&gt;*réalis*",Date!B1:B3500,"&lt;&gt;*exp*",Date!B1:B3500,"&lt;&gt;*close*")</f>
        <v>0</v>
      </c>
      <c r="J14" s="6">
        <f ca="1">COUNTIFS(Date!A1:A3500,"="&amp;TODAY()+8,Date!C1:C3500,"=*mat-fr*",Date!B1:B3500,"&lt;&gt;*atten*",Date!B1:B3500,"&lt;&gt;*réalis*",Date!B1:B3500,"&lt;&gt;*exp*",Date!B1:B3500,"&lt;&gt;*close*")</f>
        <v>0</v>
      </c>
      <c r="K14" s="6">
        <f ca="1">COUNTIFS(Date!A1:A3500,"="&amp;TODAY()+9,Date!C1:C3500,"=*mat-fr*",Date!B1:B3500,"&lt;&gt;*atten*",Date!B1:B3500,"&lt;&gt;*réalis*",Date!B1:B3500,"&lt;&gt;*exp*",Date!B1:B3500,"&lt;&gt;*close*")</f>
        <v>0</v>
      </c>
      <c r="L14" s="6">
        <f ca="1">COUNTIFS(Date!A1:A3500,"="&amp;TODAY()+10,Date!C1:C3500,"=*mat-fr*",Date!B1:B3500,"&lt;&gt;*atten*",Date!B1:B3500,"&lt;&gt;*réalis*",Date!B1:B3500,"&lt;&gt;*exp*",Date!B1:B3500,"&lt;&gt;*close*")</f>
        <v>0</v>
      </c>
    </row>
    <row r="15" spans="1:12" x14ac:dyDescent="0.25">
      <c r="A15" s="21" t="s">
        <v>27</v>
      </c>
      <c r="B15" s="6">
        <f ca="1">COUNTIFS(Date!A1:A3500,"="&amp;TODAY(),Date!C1:C3500,"=*mutua*",Date!B1:B3500,"&lt;&gt;*attent*",Date!B1:B3500,"&lt;&gt;*réalis*",Date!B1:B3500,"&lt;&gt;*close*",Date!B1:B3500,"&lt;&gt;*exp*")</f>
        <v>0</v>
      </c>
      <c r="C15" s="6">
        <f ca="1">COUNTIFS(Date!A1:A3500,"="&amp;TODAY()+1,Date!C1:C3500,"=*mutua*",Date!B1:B3500,"&lt;&gt;*attente*",Date!B1:B3500,"&lt;&gt;*réalis*",Date!B1:B3500,"&lt;&gt;*close*",Date!B1:B3500,"&lt;&gt;*exp*")</f>
        <v>0</v>
      </c>
      <c r="D15" s="6">
        <f ca="1">COUNTIFS(Date!A1:A3500,"="&amp;TODAY()+2,Date!C1:C3500,"=*mutua*",Date!B1:B3500,"&lt;&gt;*attent*",Date!B1:B3500,"&lt;&gt;*réalis*",Date!B1:B3500,"&lt;&gt;*exp*",Date!B1:B3500,"&lt;&gt;*close*")</f>
        <v>0</v>
      </c>
      <c r="E15" s="6">
        <f ca="1">COUNTIFS(Date!A1:A3500,"="&amp;TODAY()+3,Date!C1:C3500,"=*mutua*",Date!B1:B3500,"&lt;&gt;*attente*",Date!B1:B3500,"&lt;&gt;*réalis*",Date!B1:B3500,"&lt;&gt;*exp*")</f>
        <v>0</v>
      </c>
      <c r="F15" s="6">
        <f ca="1">COUNTIFS(Date!A1:A3500,"="&amp;TODAY()+4,Date!C1:C3500,"=*mutua*",Date!B1:B3500,"&lt;&gt;*atten*",Date!B1:B3500,"&lt;&gt;*réalis*",Date!B1:B3500,"&lt;&gt;*exp*",Date!B1:B3500,"&lt;&gt;*close*")</f>
        <v>7</v>
      </c>
      <c r="G15" s="6">
        <f ca="1">COUNTIFS(Date!A1:A3500,"="&amp;TODAY()+5,Date!C1:C3500,"=*mutua*",Date!B1:B3500,"&lt;&gt;*attent*",Date!B1:B3500,"&lt;&gt;*exp*",Date!B1:B3500,"&lt;&gt;*réalis*",Date!B1:B3500,"&lt;&gt;*close*")</f>
        <v>0</v>
      </c>
      <c r="H15" s="28">
        <f ca="1">COUNTIFS(Date!A1:A3500,"="&amp;TODAY()+6,Date!C1:C3500,"=*mutua*",Date!B1:B3500,"&lt;&gt;*attent*",Date!B1:B3500,"&lt;&gt;*exp*")</f>
        <v>0</v>
      </c>
      <c r="I15" s="6">
        <f ca="1">COUNTIFS(Date!A1:A3500,"="&amp;TODAY()+7,Date!C1:C3500,"=*mutua*",Date!B1:B3500,"&lt;&gt;*atten*",Date!B1:B3500,"&lt;&gt;*réalis*",Date!B1:B3500,"&lt;&gt;*exp*",Date!B1:B3500,"&lt;&gt;*close*")</f>
        <v>0</v>
      </c>
      <c r="J15" s="6">
        <f ca="1">COUNTIFS(Date!A1:A3500,"="&amp;TODAY()+8,Date!C1:C3500,"=*mutua*",Date!B1:B3500,"&lt;&gt;*atten*",Date!B1:B3500,"&lt;&gt;*réalis*",Date!B1:B3500,"&lt;&gt;*exp*",Date!B1:B3500,"&lt;&gt;*close*")</f>
        <v>0</v>
      </c>
      <c r="K15" s="6">
        <f ca="1">COUNTIFS(Date!A1:A3500,"="&amp;TODAY()+9,Date!C1:C3500,"=*mutua*",Date!B1:B3500,"&lt;&gt;*atten*",Date!B1:B3500,"&lt;&gt;*réalis*",Date!B1:B3500,"&lt;&gt;*exp*",Date!B1:B3500,"&lt;&gt;*close*")</f>
        <v>0</v>
      </c>
      <c r="L15" s="6">
        <f ca="1">COUNTIFS(Date!A1:A3500,"="&amp;TODAY()+10,Date!C1:C3500,"=*mutua*",Date!B1:B3500,"&lt;&gt;*atten*",Date!B1:B3500,"&lt;&gt;*réalis*",Date!B1:B3500,"&lt;&gt;*exp*",Date!B1:B3500,"&lt;&gt;*close*")</f>
        <v>0</v>
      </c>
    </row>
    <row r="16" spans="1:12" x14ac:dyDescent="0.25">
      <c r="A16" s="21" t="s">
        <v>28</v>
      </c>
      <c r="B16" s="6">
        <f ca="1">COUNTIFS(Date!A1:A3500,"="&amp;TODAY(),Date!C1:C3500,"=*reseau*",Date!B1:B3500,"&lt;&gt;*attente*",Date!B1:B3500,"&lt;&gt;*réalis*",Date!B1:B3500,"&lt;&gt;*close*",Date!B1:B3500,"&lt;&gt;*exp*")</f>
        <v>0</v>
      </c>
      <c r="C16" s="6">
        <f ca="1">COUNTIFS(Date!A1:A3500,"="&amp;TODAY()+1,Date!C1:C3500,"=*reseau*",Date!B1:B3500,"&lt;&gt;*attente*",Date!B1:B3500,"&lt;&gt;*réalis*",Date!B1:B3500,"&lt;&gt;*exp*",Date!B1:B3500,"&lt;&gt;*close*")</f>
        <v>0</v>
      </c>
      <c r="D16" s="6">
        <f ca="1">COUNTIFS(Date!A1:A3500,"="&amp;TODAY()+2,Date!C1:C3500,"=*reseau*",Date!B1:B3500,"&lt;&gt;*attente*",Date!B1:B3500,"&lt;&gt;*réalis*",Date!B1:B3500,"&lt;&gt;*exp*",Date!B1:B3500,"&lt;&gt;*close*")</f>
        <v>1</v>
      </c>
      <c r="E16" s="6">
        <f ca="1">COUNTIFS(Date!A1:A3500,"="&amp;TODAY()+3,Date!C1:C3500,"=*reseau*",Date!B1:B3500,"&lt;&gt;*attente*",Date!B1:B3500,"&lt;&gt;*exp*",Date!B1:B3500,"&lt;&gt;*réalis*")</f>
        <v>0</v>
      </c>
      <c r="F16" s="6">
        <f ca="1">COUNTIFS(Date!A1:A3500,"="&amp;TODAY()+4,Date!C1:C3500,"=*reseau*",Date!B1:B3500,"&lt;&gt;*atten*",Date!B1:B3500,"&lt;&gt;*réalis*",Date!B1:B3500,"&lt;&gt;*exp*",Date!B1:B3500,"&lt;&gt;*close*")</f>
        <v>0</v>
      </c>
      <c r="G16" s="6">
        <f ca="1">COUNTIFS(Date!A1:A3500,"="&amp;TODAY()+5,Date!C1:C3500,"=*reseau*",Date!B1:B3500,"&lt;&gt;*attente*",Date!B1:B3500,"&lt;&gt;*exp*",Date!B1:B3500,"&lt;&gt;*réalis*",Date!B1:B3500,"&lt;&gt;*close*")</f>
        <v>0</v>
      </c>
      <c r="H16" s="28">
        <f ca="1">COUNTIFS(Date!B1:B3500,"="&amp;TODAY()+6,Date!D1:D3500,"=*reseau*",Date!C1:C3500,"&lt;&gt;*attente*")</f>
        <v>0</v>
      </c>
      <c r="I16" s="6">
        <f ca="1">COUNTIFS(Date!B1:B3500,"="&amp;TODAY()+7,Date!D1:D3500,"=*reseau*",Date!B1:B3500,"&lt;&gt;*atten*",Date!B1:B3500,"&lt;&gt;*réalis*",Date!B1:B3500,"&lt;&gt;*exp*",Date!B1:B3500,"&lt;&gt;*close*")</f>
        <v>0</v>
      </c>
      <c r="J16" s="6">
        <f ca="1">COUNTIFS(Date!B1:B3500,"="&amp;TODAY()+8,Date!D1:D3500,"=*reseau*",Date!B1:B3500,"&lt;&gt;*atten*",Date!B1:B3500,"&lt;&gt;*réalis*",Date!B1:B3500,"&lt;&gt;*exp*",Date!B1:B3500,"&lt;&gt;*close*")</f>
        <v>0</v>
      </c>
      <c r="K16" s="6">
        <f ca="1">COUNTIFS(Date!B1:B3500,"="&amp;TODAY()+9,Date!D1:D3500,"=*reseau*",Date!B1:B3500,"&lt;&gt;*atten*",Date!B1:B3500,"&lt;&gt;*réalis*",Date!B1:B3500,"&lt;&gt;*exp*",Date!B1:B3500,"&lt;&gt;*close*")</f>
        <v>0</v>
      </c>
      <c r="L16" s="6">
        <f ca="1">COUNTIFS(Date!B1:B3500,"="&amp;TODAY()+10,Date!D1:D3500,"=*reseau*",Date!B1:B3500,"&lt;&gt;*atten*",Date!B1:B3500,"&lt;&gt;*réalis*",Date!B1:B3500,"&lt;&gt;*exp*",Date!B1:B3500,"&lt;&gt;*close*")</f>
        <v>0</v>
      </c>
    </row>
    <row r="17" spans="1:12" x14ac:dyDescent="0.25">
      <c r="A17" s="21" t="s">
        <v>29</v>
      </c>
      <c r="B17" s="6">
        <f ca="1">COUNTIFS(Date!A1:A3500,"="&amp;TODAY(),Date!C1:C3500,"=*transve*",Date!B1:B3500,"&lt;&gt;*atten*",Date!B1:B3500,"&lt;&gt;*réalis*",Date!B1:B3500,"&lt;&gt;*close*",Date!B1:B3500,"&lt;&gt;*exp*")</f>
        <v>0</v>
      </c>
      <c r="C17" s="6">
        <f ca="1">COUNTIFS(Date!A1:A3500,"="&amp;TODAY()+1,Date!C1:C3500,"=*transve*",Date!B1:B3500,"&lt;&gt;*close*",Date!B1:B3500,"&lt;&gt;*attente*",Date!B1:B3500,"&lt;&gt;*réalis*",Date!B1:B3500,"&lt;&gt;*close*",Date!B1:B3500,"&lt;&gt;*exp*")</f>
        <v>0</v>
      </c>
      <c r="D17" s="6">
        <f ca="1">COUNTIFS(Date!A1:A3500,"="&amp;TODAY()+2,Date!C1:C3500,"=*transve*",Date!B1:B3500,"&lt;&gt;*close*",Date!B1:B3500,"&lt;&gt;*attente*",Date!B1:B3500,"&lt;&gt;*réalis*",Date!B1:B3500,"&lt;&gt;*exp*",Date!B1:B3500,"&lt;&gt;*close*")</f>
        <v>12</v>
      </c>
      <c r="E17" s="6">
        <f ca="1">COUNTIFS(Date!A1:A3500,"="&amp;TODAY()+3,Date!C1:C3500,"=*transve*",Date!B1:B3500,"&lt;&gt;*close*",Date!B1:B3500,"&lt;&gt;*attente*",Date!B1:B3500,"&lt;&gt;*réalis*",Date!B1:B3500,"&lt;&gt;*exp*")</f>
        <v>19</v>
      </c>
      <c r="F17" s="6">
        <f ca="1">COUNTIFS(Date!A1:A3500,"="&amp;TODAY()+4,Date!C1:C3500,"=*transve*",Date!B1:B3500,"&lt;&gt;*atten*",Date!B1:B3500,"&lt;&gt;*réalis*",Date!B1:B3500,"&lt;&gt;*exp*",Date!B1:B3500,"&lt;&gt;*close*")</f>
        <v>27</v>
      </c>
      <c r="G17" s="6">
        <f ca="1">COUNTIFS(Date!A1:A3500,"="&amp;TODAY()+5,Date!C1:C3500,"=*transve*",Date!B1:B3500,"&lt;&gt;*close*",Date!B1:B3500,"&lt;&gt;*attente*",Date!B1:B3500,"&lt;&gt;*exp*",Date!B1:B3500,"&lt;&gt;*réalis*",Date!B1:B3500,"&lt;&gt;*close*")</f>
        <v>0</v>
      </c>
      <c r="H17" s="28">
        <f ca="1">COUNTIFS(Date!A1:A3500,"="&amp;TODAY()+6,Date!C1:C3500,"=*transve*",Date!B1:B3500,"&lt;&gt;*close*",Date!B1:B3500,"&lt;&gt;*attente*",Date!B1:B3500,"&lt;&gt;*exp*")</f>
        <v>3</v>
      </c>
      <c r="I17" s="6">
        <f ca="1">COUNTIFS(Date!A1:A3500,"="&amp;TODAY()+7,Date!C1:C3500,"=*transve*",Date!B1:B3500,"&lt;&gt;*atten*",Date!B1:B3500,"&lt;&gt;*réalis*",Date!B1:B3500,"&lt;&gt;*exp*",Date!B1:B3500,"&lt;&gt;*close*")</f>
        <v>0</v>
      </c>
      <c r="J17" s="6">
        <f ca="1">COUNTIFS(Date!A1:A3500,"="&amp;TODAY()+8,Date!C1:C3500,"=*transve*",Date!B1:B3500,"&lt;&gt;*atten*",Date!B1:B3500,"&lt;&gt;*réalis*",Date!B1:B3500,"&lt;&gt;*exp*",Date!B1:B3500,"&lt;&gt;*close*")</f>
        <v>0</v>
      </c>
      <c r="K17" s="6">
        <f ca="1">COUNTIFS(Date!A1:A3500,"="&amp;TODAY()+9,Date!C1:C3500,"=*transve*",Date!B1:B3500,"&lt;&gt;*atten*",Date!B1:B3500,"&lt;&gt;*réalis*",Date!B1:B3500,"&lt;&gt;*exp*",Date!B1:B3500,"&lt;&gt;*close*")</f>
        <v>0</v>
      </c>
      <c r="L17" s="6">
        <f ca="1">COUNTIFS(Date!A1:A3500,"="&amp;TODAY()+10,Date!C1:C3500,"=*transve*",Date!B1:B3500,"&lt;&gt;*atten*",Date!B1:B3500,"&lt;&gt;*réalis*",Date!B1:B3500,"&lt;&gt;*exp*",Date!B1:B3500,"&lt;&gt;*close*")</f>
        <v>0</v>
      </c>
    </row>
    <row r="18" spans="1:12" x14ac:dyDescent="0.25">
      <c r="A18" s="21" t="s">
        <v>30</v>
      </c>
      <c r="B18" s="6">
        <f ca="1">COUNTIFS(Date!A1:A3500,"="&amp;TODAY(),Date!C1:C3500,"=*voyag*",Date!B1:B3500,"&lt;&gt;*close*",Date!B1:B3500,"&lt;&gt;*attente*",Date!B1:B3500,"&lt;&gt;*réalis*",Date!B1:B3500,"&lt;&gt;*close*",Date!B1:B3500,"&lt;&gt;*exp*")</f>
        <v>0</v>
      </c>
      <c r="C18" s="6">
        <f ca="1">COUNTIFS(Date!A1:A3500,"="&amp;TODAY()+1,Date!C1:C3500,"=*voyag*",Date!B1:B3500,"&lt;&gt;*close*",Date!B1:B3500,"&lt;&gt;*attente*",Date!B1:B3500,"&lt;&gt;*réalis*",Date!B1:B3500,"&lt;&gt;*close*",Date!B1:B3500,"&lt;&gt;*exp*")</f>
        <v>0</v>
      </c>
      <c r="D18" s="6">
        <f ca="1">COUNTIFS(Date!A1:A3500,"="&amp;TODAY()+2,Date!C1:C3500,"=*voyag*",Date!B1:B3500,"&lt;&gt;*atten*",Date!B1:B3500,"&lt;&gt;*réalis*",Date!B1:B3500,"&lt;&gt;*exp*",Date!B1:B3500,"&lt;&gt;*close*")</f>
        <v>3</v>
      </c>
      <c r="E18" s="6">
        <f ca="1">COUNTIFS(Date!A1:A3500,"="&amp;TODAY()+3,Date!C1:C3500,"=*voyag*",Date!B1:B3500,"&lt;&gt;*atten*",Date!B1:B3500,"&lt;&gt;*réalis*")</f>
        <v>13</v>
      </c>
      <c r="F18" s="6">
        <f ca="1">COUNTIFS(Date!A1:A3500,"="&amp;TODAY()+4,Date!C1:C3500,"=*voyag*",Date!B1:B3500,"&lt;&gt;*atten*",Date!B1:B3500,"&lt;&gt;*réalis*",Date!B1:B3500,"&lt;&gt;*exp*",Date!B1:B3500,"&lt;&gt;*close*")</f>
        <v>8</v>
      </c>
      <c r="G18" s="6">
        <f ca="1">COUNTIFS(Date!A1:A3500,"="&amp;TODAY()+5,Date!C1:C3500,"=*voyag*",Date!B1:B3500,"&lt;&gt;*atten*",Date!B1:B3500,"&lt;&gt;*exp*",Date!B1:B3500,"&lt;&gt;*réalis*",Date!B1:B3500,"&lt;&gt;*close*")</f>
        <v>1</v>
      </c>
      <c r="H18" s="28">
        <f ca="1">COUNTIFS(Date!A1:A3500,"="&amp;TODAY()+6,Date!C1:C3500,"=*voyag*",Date!B1:B3500,"&lt;&gt;*atten*",Date!B1:B3500,"&lt;&gt;*exp*")</f>
        <v>1</v>
      </c>
      <c r="I18" s="6">
        <f ca="1">COUNTIFS(Date!A1:A3500,"="&amp;TODAY()+7,Date!C1:C3500,"=*voyag*",Date!B1:B3500,"&lt;&gt;*atten*",Date!B1:B3500,"&lt;&gt;*réalis*",Date!B1:B3500,"&lt;&gt;*exp*",Date!B1:B3500,"&lt;&gt;*close*")</f>
        <v>0</v>
      </c>
      <c r="J18" s="6">
        <f ca="1">COUNTIFS(Date!A1:A3500,"="&amp;TODAY()+8,Date!C1:C3500,"=*voyag*",Date!B1:B3500,"&lt;&gt;*atten*",Date!B1:B3500,"&lt;&gt;*réalis*",Date!B1:B3500,"&lt;&gt;*exp*",Date!B1:B3500,"&lt;&gt;*close*")</f>
        <v>0</v>
      </c>
      <c r="K18" s="6">
        <f ca="1">COUNTIFS(Date!A1:A3500,"="&amp;TODAY()+9,Date!C1:C3500,"=*voyag*",Date!B1:B3500,"&lt;&gt;*atten*",Date!B1:B3500,"&lt;&gt;*réalis*",Date!B1:B3500,"&lt;&gt;*exp*",Date!B1:B3500,"&lt;&gt;*close*")</f>
        <v>0</v>
      </c>
      <c r="L18" s="6">
        <f ca="1">COUNTIFS(Date!A1:A3500,"="&amp;TODAY()+10,Date!C1:C3500,"=*voyag*",Date!B1:B3500,"&lt;&gt;*atten*",Date!B1:B3500,"&lt;&gt;*réalis*",Date!B1:B3500,"&lt;&gt;*exp*",Date!B1:B3500,"&lt;&gt;*close*")</f>
        <v>0</v>
      </c>
    </row>
    <row r="19" spans="1:12" x14ac:dyDescent="0.25">
      <c r="A19" s="21" t="s">
        <v>31</v>
      </c>
      <c r="B19" s="6">
        <f ca="1">COUNTIFS(Date!A1:A3500,"="&amp;TODAY(),Date!C1:C3500,"=*rh*",Date!B1:B3500,"&lt;&gt;*attente*",Date!B1:B3500,"&lt;&gt;*réalis*",Date!B1:B3500,"&lt;&gt;*close*",Date!B1:B3500,"&lt;&gt;*exp*")</f>
        <v>0</v>
      </c>
      <c r="C19" s="6">
        <f ca="1">COUNTIFS(Date!A1:A3500,"="&amp;TODAY()+1,Date!C1:C3500,"=*rh*",Date!B1:B3500,"&lt;&gt;*close*",Date!B1:B3500,"&lt;&gt;*attente*",Date!B1:B3500,"&lt;&gt;*réalis*",Date!B1:B3500,"&lt;&gt;*close*",Date!B1:B3500,"&lt;&gt;*exp*")</f>
        <v>0</v>
      </c>
      <c r="D19" s="6">
        <f ca="1">COUNTIFS(Date!A1:A3500,"="&amp;TODAY()+2,Date!C1:C3500,"=*rh*",Date!B1:B3500,"&lt;&gt;*attente*",Date!B1:B3500,"&lt;&gt;*exp*",Date!B1:B3500,"&lt;&gt;*close*")</f>
        <v>4</v>
      </c>
      <c r="E19" s="6">
        <f ca="1">COUNTIFS(Date!A1:A3500,"="&amp;TODAY()+3,Date!C1:C3500,"=*rh*",Date!B1:B3500,"&lt;&gt;*attente*",Date!B1:B3500,"&lt;&gt;*exp*")</f>
        <v>3</v>
      </c>
      <c r="F19" s="6">
        <f ca="1">COUNTIFS(Date!A1:A3500,"="&amp;TODAY()+4,Date!C1:C3500,"=*rh*",Date!B1:B3500,"&lt;&gt;*atten*",Date!B1:B3500,"&lt;&gt;*réalis*",Date!B1:B3500,"&lt;&gt;*exp*",Date!B1:B3500,"&lt;&gt;*close*")</f>
        <v>6</v>
      </c>
      <c r="G19" s="6">
        <f ca="1">COUNTIFS(Date!A1:A3500,"="&amp;TODAY()+5,Date!C1:C3500,"=*rh*",Date!B1:B3500,"&lt;&gt;*attente*",Date!B1:B3500,"&lt;&gt;*exp*",Date!B1:B3500,"&lt;&gt;*réalis*",Date!B1:B3500,"&lt;&gt;*close*")</f>
        <v>0</v>
      </c>
      <c r="H19" s="28">
        <f ca="1">COUNTIFS(Date!A1:A3500,"="&amp;TODAY()+6,Date!C1:C3500,"=*rh*",Date!B1:B3500,"&lt;&gt;*attente*",Date!B1:B3500,"&lt;&gt;*exp*")</f>
        <v>0</v>
      </c>
      <c r="I19" s="6">
        <f ca="1">COUNTIFS(Date!A1:A3500,"="&amp;TODAY()+7,Date!C1:C3500,"=*rh*",Date!B1:B3500,"&lt;&gt;*atten*",Date!B1:B3500,"&lt;&gt;*réalis*",Date!B1:B3500,"&lt;&gt;*exp*",Date!B1:B3500,"&lt;&gt;*close*")</f>
        <v>0</v>
      </c>
      <c r="J19" s="6">
        <f ca="1">COUNTIFS(Date!A1:A3500,"="&amp;TODAY()+8,Date!C1:C3500,"=*rh*",Date!B1:B3500,"&lt;&gt;*atten*",Date!B1:B3500,"&lt;&gt;*réalis*",Date!B1:B3500,"&lt;&gt;*exp*",Date!B1:B3500,"&lt;&gt;*close*")</f>
        <v>0</v>
      </c>
      <c r="K19" s="6">
        <f ca="1">COUNTIFS(Date!A1:A3500,"="&amp;TODAY()+9,Date!C1:C3500,"=*rh*",Date!B1:B3500,"&lt;&gt;*atten*",Date!B1:B3500,"&lt;&gt;*réalis*",Date!B1:B3500,"&lt;&gt;*exp*",Date!B1:B3500,"&lt;&gt;*close*")</f>
        <v>0</v>
      </c>
      <c r="L19" s="6">
        <f ca="1">COUNTIFS(Date!A1:A3500,"="&amp;TODAY()+10,Date!C1:C3500,"=*rh*",Date!B1:B3500,"&lt;&gt;*atten*",Date!B1:B3500,"&lt;&gt;*réalis*",Date!B1:B3500,"&lt;&gt;*exp*",Date!B1:B3500,"&lt;&gt;*close*")</f>
        <v>0</v>
      </c>
    </row>
    <row r="20" spans="1:12" x14ac:dyDescent="0.25">
      <c r="A20" s="21" t="s">
        <v>32</v>
      </c>
      <c r="B20" s="6">
        <f ca="1">COUNTIFS(Date!A1:A3500,"="&amp;TODAY(),Date!C1:C3500,"=*gestion*",Date!B1:B3500,"&lt;&gt;*attente*",Date!B1:B3500,"&lt;&gt;*réalis*",Date!B1:B3500,"&lt;&gt;*close*",Date!B1:B3500,"&lt;&gt;*exp*")</f>
        <v>0</v>
      </c>
      <c r="C20" s="6">
        <f ca="1">COUNTIFS(Date!A1:A3500,"="&amp;TODAY()+1,Date!C1:C3500,"=*gestion*",Date!B1:B3500,"&lt;&gt;*attente*",Date!B1:B3500,"&lt;&gt;*réalis*",Date!B1:B3500,"&lt;&gt;*close*",Date!B1:B3500,"&lt;&gt;*exp*")</f>
        <v>0</v>
      </c>
      <c r="D20" s="6">
        <f ca="1">COUNTIFS(Date!A1:A3500,"="&amp;TODAY()+2,Date!C1:C3500,"=*gestion*",Date!B1:B3500,"&lt;&gt;*attente*",Date!B1:B3500,"&lt;&gt;*réalis*",Date!B1:B3500,"&lt;&gt;*exp*",Date!B1:B3500,"&lt;&gt;*close*")</f>
        <v>2</v>
      </c>
      <c r="E20" s="6">
        <f ca="1">COUNTIFS(Date!A1:A3500,"="&amp;TODAY()+3,Date!C1:C3500,"=*gestion*",Date!B1:B3500,"&lt;&gt;*attente*",Date!B1:B3500,"&lt;&gt;*exp*")</f>
        <v>2</v>
      </c>
      <c r="F20" s="6">
        <f ca="1">COUNTIFS(Date!A1:A3500,"="&amp;TODAY()+4,Date!C1:C3500,"=*gestion*",Date!B1:B3500,"&lt;&gt;*atten*",Date!B1:B3500,"&lt;&gt;*réalis*",Date!B1:B3500,"&lt;&gt;*exp*",Date!B1:B3500,"&lt;&gt;*close*")</f>
        <v>6</v>
      </c>
      <c r="G20" s="6">
        <f ca="1">COUNTIFS(Date!A1:A3500,"="&amp;TODAY()+5,Date!C1:C3500,"=*gestion*",Date!B1:B3500,"&lt;&gt;*attente*",Date!B1:B3500,"&lt;&gt;*exp*",Date!B1:B3500,"&lt;&gt;*réalis*",Date!B1:B3500,"&lt;&gt;*close*")</f>
        <v>0</v>
      </c>
      <c r="H20" s="28">
        <f ca="1">COUNTIFS(Date!A1:A3500,"="&amp;TODAY()+6,Date!C1:C3500,"=*gestion*",Date!B1:B3500,"&lt;&gt;*attente*")</f>
        <v>0</v>
      </c>
      <c r="I20" s="6">
        <f ca="1">COUNTIFS(Date!A1:A3500,"="&amp;TODAY()+7,Date!C1:C3500,"=*gestion*",Date!B1:B3500,"&lt;&gt;*atten*",Date!B1:B3500,"&lt;&gt;*réalis*",Date!B1:B3500,"&lt;&gt;*exp*",Date!B1:B3500,"&lt;&gt;*close*")</f>
        <v>0</v>
      </c>
      <c r="J20" s="6">
        <f ca="1">COUNTIFS(Date!A1:A3500,"="&amp;TODAY()+8,Date!C1:C3500,"=*gestion*",Date!B1:B3500,"&lt;&gt;*atten*",Date!B1:B3500,"&lt;&gt;*réalis*",Date!B1:B3500,"&lt;&gt;*exp*",Date!B1:B3500,"&lt;&gt;*close*")</f>
        <v>0</v>
      </c>
      <c r="K20" s="6">
        <f ca="1">COUNTIFS(Date!A1:A3500,"="&amp;TODAY()+9,Date!C1:C3500,"=*gestion*",Date!B1:B3500,"&lt;&gt;*atten*",Date!B1:B3500,"&lt;&gt;*réalis*",Date!B1:B3500,"&lt;&gt;*exp*",Date!B1:B3500,"&lt;&gt;*close*")</f>
        <v>0</v>
      </c>
      <c r="L20" s="6">
        <f ca="1">COUNTIFS(Date!A1:A3500,"="&amp;TODAY()+10,Date!C1:C3500,"=*gestion*",Date!B1:B3500,"&lt;&gt;*atten*",Date!B1:B3500,"&lt;&gt;*réalis*",Date!B1:B3500,"&lt;&gt;*exp*",Date!B1:B3500,"&lt;&gt;*close*")</f>
        <v>0</v>
      </c>
    </row>
    <row r="21" spans="1:12" x14ac:dyDescent="0.25">
      <c r="A21" s="21" t="s">
        <v>4</v>
      </c>
      <c r="B21" s="6">
        <f ca="1">COUNTIFS(Date!A1:A3500,"="&amp;TODAY(),Date!C1:C3500,"=*esp*",Date!B1:B3500,"&lt;&gt;*attent*",Date!B1:B3500,"&lt;&gt;*réalis*",Date!B1:B3500,"&lt;&gt;*close*",Date!B1:B3500,"&lt;&gt;*exp*")</f>
        <v>0</v>
      </c>
      <c r="C21" s="6">
        <f ca="1">COUNTIFS(Date!A1:A3500,"="&amp;TODAY()+1,Date!C1:C3500,"=*esp*",Date!B1:B3500,"&lt;&gt;*attent*",Date!B1:B3500,"&lt;&gt;*réalis*",Date!B1:B3500,"&lt;&gt;*close*",Date!B1:B3500,"&lt;&gt;*exp*")</f>
        <v>0</v>
      </c>
      <c r="D21" s="6">
        <f ca="1">COUNTIFS(Date!A1:A3500,"="&amp;TODAY()+2,Date!C1:C3500,"=*esp*",Date!B1:B3500,"&lt;&gt;*attent*",Date!B1:B3500,"&lt;&gt;*réalis*",Date!B1:B3500,"&lt;&gt;*exp*",Date!B1:B3500,"&lt;&gt;*close*")</f>
        <v>0</v>
      </c>
      <c r="E21" s="6">
        <f ca="1">COUNTIFS(Date!A1:A3500,"="&amp;TODAY()+3,Date!C1:C3500,"=*esp*",Date!B1:B3500,"&lt;&gt;*attent*",Date!B1:B3500,"&lt;&gt;*réalis*",Date!B1:B3500,"&lt;&gt;*exp*")</f>
        <v>1</v>
      </c>
      <c r="F21" s="6">
        <f ca="1">COUNTIFS(Date!A1:A3500,"="&amp;TODAY()+4,Date!C1:C3500,"=*esp*",Date!B1:B3500,"&lt;&gt;*atten*",Date!B1:B3500,"&lt;&gt;*réalis*",Date!B1:B3500,"&lt;&gt;*exp*",Date!B1:B3500,"&lt;&gt;*close*")</f>
        <v>2</v>
      </c>
      <c r="G21" s="6">
        <f ca="1">COUNTIFS(Date!A1:A3500,"="&amp;TODAY()+5,Date!C1:C3500,"=*esp*",Date!B1:B3500,"&lt;&gt;*attent*",Date!B1:B3500,"&lt;&gt;*réalis*",Date!B1:B3500,"&lt;&gt;*exp*",Date!B1:B3500,"&lt;&gt;*réalis*",Date!B1:B3500,"&lt;&gt;*close*")</f>
        <v>0</v>
      </c>
      <c r="H21" s="28">
        <f ca="1">COUNTIFS(Date!A1:A3500,"="&amp;TODAY()+6,Date!C1:C3500,"=*esp*",Date!B1:B3500,"&lt;&gt; *attent*",Date!B1:B3500,"&lt;&gt;*réalis*")</f>
        <v>0</v>
      </c>
      <c r="I21" s="6">
        <f ca="1">COUNTIFS(Date!A1:A3500,"="&amp;TODAY()+7,Date!C1:C3500,"=*esp*",Date!B1:B3500,"&lt;&gt;*atten*",Date!B1:B3500,"&lt;&gt;*réalis*",Date!B1:B3500,"&lt;&gt;*exp*",Date!B1:B3500,"&lt;&gt;*close*")</f>
        <v>0</v>
      </c>
      <c r="J21" s="6">
        <f ca="1">COUNTIFS(Date!A1:A3500,"="&amp;TODAY()+8,Date!C1:C3500,"=*esp*",Date!B1:B3500,"&lt;&gt;*atten*",Date!B1:B3500,"&lt;&gt;*réalis*",Date!B1:B3500,"&lt;&gt;*exp*",Date!B1:B3500,"&lt;&gt;*close*")</f>
        <v>0</v>
      </c>
      <c r="K21" s="6">
        <f ca="1">COUNTIFS(Date!A1:A3500,"="&amp;TODAY()+9,Date!C1:C3500,"=*esp*",Date!B1:B3500,"&lt;&gt;*atten*",Date!B1:B3500,"&lt;&gt;*réalis*",Date!B1:B3500,"&lt;&gt;*exp*",Date!B1:B3500,"&lt;&gt;*close*")</f>
        <v>0</v>
      </c>
      <c r="L21" s="6">
        <f ca="1">COUNTIFS(Date!A1:A3500,"="&amp;TODAY()+10,Date!C1:C3500,"=*esp*",Date!B1:B3500,"&lt;&gt;*atten*",Date!B1:B3500,"&lt;&gt;*réalis*",Date!B1:B3500,"&lt;&gt;*exp*",Date!B1:B3500,"&lt;&gt;*close*")</f>
        <v>0</v>
      </c>
    </row>
    <row r="22" spans="1:12" x14ac:dyDescent="0.25">
      <c r="A22" s="21" t="s">
        <v>17</v>
      </c>
      <c r="B22" s="23">
        <f ca="1">B13+B14+B15+B16+B17+B18+B19+B20+B21</f>
        <v>0</v>
      </c>
      <c r="C22" s="23">
        <f t="shared" ref="C22:L22" ca="1" si="1">C13+C14+C15+C16+C17+C18+C19+C20+C21</f>
        <v>0</v>
      </c>
      <c r="D22" s="23">
        <f t="shared" ca="1" si="1"/>
        <v>26</v>
      </c>
      <c r="E22" s="23">
        <f t="shared" ca="1" si="1"/>
        <v>44</v>
      </c>
      <c r="F22" s="23">
        <f t="shared" ca="1" si="1"/>
        <v>64</v>
      </c>
      <c r="G22" s="23">
        <f t="shared" ca="1" si="1"/>
        <v>2</v>
      </c>
      <c r="H22" s="33">
        <f t="shared" ca="1" si="1"/>
        <v>4</v>
      </c>
      <c r="I22" s="23">
        <f t="shared" ca="1" si="1"/>
        <v>0</v>
      </c>
      <c r="J22" s="23">
        <f t="shared" ca="1" si="1"/>
        <v>0</v>
      </c>
      <c r="K22" s="23">
        <f t="shared" ca="1" si="1"/>
        <v>0</v>
      </c>
      <c r="L22" s="23">
        <f t="shared" ca="1" si="1"/>
        <v>0</v>
      </c>
    </row>
    <row r="24" spans="1:12" x14ac:dyDescent="0.25">
      <c r="A24" s="21" t="s">
        <v>16</v>
      </c>
      <c r="B24" s="26">
        <f ca="1">COUNTIFS(Date!A1:A3500,"&lt;"&amp;TODAY(),Date!B1:B3500,"=*qualif*",Date!B1:B3500,"&lt;&gt;*réalis*",Date!B1:B3500,"&lt;&gt;*exp*",Date!B1:B3500,"&lt;&gt;*attent*")</f>
        <v>9</v>
      </c>
    </row>
    <row r="25" spans="1:12" x14ac:dyDescent="0.25">
      <c r="A25" s="21" t="s">
        <v>7</v>
      </c>
      <c r="B25" s="26">
        <f>COUNTIF('Données ext.'!A15:A363,"*exp*")</f>
        <v>106</v>
      </c>
    </row>
    <row r="26" spans="1:12" x14ac:dyDescent="0.25">
      <c r="A26" s="21" t="s">
        <v>6</v>
      </c>
      <c r="B26" s="26">
        <f>COUNTIF('Données ext.'!A18:A1363,"*att*")</f>
        <v>19</v>
      </c>
      <c r="G26" s="5"/>
    </row>
    <row r="27" spans="1:12" x14ac:dyDescent="0.25">
      <c r="A27" s="21" t="s">
        <v>33</v>
      </c>
      <c r="B27" s="26">
        <f ca="1">COUNTIF('Données ext.'!L18:L344,"*Nouveau serveur VSC*")</f>
        <v>0</v>
      </c>
    </row>
    <row r="28" spans="1:12" x14ac:dyDescent="0.25">
      <c r="A28" s="24"/>
      <c r="B28" s="24"/>
    </row>
    <row r="29" spans="1:12" ht="17.25" x14ac:dyDescent="0.3">
      <c r="B29" s="25"/>
    </row>
    <row r="30" spans="1:12" x14ac:dyDescent="0.25">
      <c r="E30" s="27"/>
    </row>
    <row r="33" spans="2:2" ht="17.25" x14ac:dyDescent="0.3">
      <c r="B33" s="2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ext.</vt:lpstr>
      <vt:lpstr>Date</vt:lpstr>
      <vt:lpstr>Previsionnel</vt:lpstr>
      <vt:lpstr>'Données ext.'!public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PAQUIN Julien (ext GFI)</dc:creator>
  <cp:lastModifiedBy> </cp:lastModifiedBy>
  <dcterms:created xsi:type="dcterms:W3CDTF">2016-11-16T15:36:41Z</dcterms:created>
  <dcterms:modified xsi:type="dcterms:W3CDTF">2017-01-28T12:56:36Z</dcterms:modified>
</cp:coreProperties>
</file>