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75" windowWidth="17715" windowHeight="6150" tabRatio="872"/>
  </bookViews>
  <sheets>
    <sheet name="Dimensionnement" sheetId="8" r:id="rId1"/>
    <sheet name="Puissances des UI" sheetId="7" r:id="rId2"/>
  </sheets>
  <definedNames>
    <definedName name="_xlnm._FilterDatabase" localSheetId="0" hidden="1">Dimensionnement!$A$19:$U$53</definedName>
    <definedName name="Cassette.2.voies.RDC">'Puissances des UI'!$AF$8:$AI$19</definedName>
    <definedName name="Cassette.600x600.RCIM">'Puissances des UI'!$G$8:$J$17</definedName>
    <definedName name="Cassette.800x800.Ht.perf.RCI">'Puissances des UI'!$AP$8:$AS$16</definedName>
    <definedName name="Cassette.800x800.RCI.EK">'Puissances des UI'!$AK$8:$AN$20</definedName>
    <definedName name="Console.carrossée.RPF">'Puissances des UI'!$V$8:$Y$16</definedName>
    <definedName name="Console.carrossée.RPFI">'Puissances des UI'!$AA$8:$AD$16</definedName>
    <definedName name="Console.non.carrossée.RPFI">'Puissances des UI'!$AA$8:$AD$16</definedName>
    <definedName name="elechitachi">#REF!</definedName>
    <definedName name="Gainable.hôtelier.M1.RPIM">'Puissances des UI'!$L$8:$O$13</definedName>
    <definedName name="Gainable.M1.RPI">'Puissances des UI'!$B$8:$E$25</definedName>
    <definedName name="Gainable.RPI">'Puissances des UI'!$B$8:$E$25</definedName>
    <definedName name="GainableRPI">'Puissances des UI'!$B$8:$E$25</definedName>
    <definedName name="Mural.RPK">'Puissances des UI'!$Q$8:$T$19</definedName>
    <definedName name="Plafonnier.RPC">'Puissances des UI'!$AU$8:$AX$18</definedName>
  </definedNames>
  <calcPr calcId="145621"/>
</workbook>
</file>

<file path=xl/calcChain.xml><?xml version="1.0" encoding="utf-8"?>
<calcChain xmlns="http://schemas.openxmlformats.org/spreadsheetml/2006/main">
  <c r="J46" i="8" l="1"/>
  <c r="P46" i="8"/>
  <c r="Q46" i="8"/>
  <c r="J47" i="8"/>
  <c r="K47" i="8" s="1"/>
  <c r="P47" i="8"/>
  <c r="Q47" i="8" s="1"/>
  <c r="J48" i="8"/>
  <c r="P48" i="8"/>
  <c r="Q48" i="8" s="1"/>
  <c r="J49" i="8"/>
  <c r="P49" i="8"/>
  <c r="Q49" i="8" s="1"/>
  <c r="J50" i="8"/>
  <c r="P50" i="8"/>
  <c r="Q50" i="8" s="1"/>
  <c r="J51" i="8"/>
  <c r="P51" i="8"/>
  <c r="Q51" i="8" s="1"/>
  <c r="J52" i="8"/>
  <c r="P52" i="8"/>
  <c r="Q52" i="8" s="1"/>
  <c r="J53" i="8"/>
  <c r="P53" i="8"/>
  <c r="Q53" i="8" s="1"/>
  <c r="J55" i="8"/>
  <c r="P55" i="8"/>
  <c r="Q55" i="8" s="1"/>
  <c r="J56" i="8"/>
  <c r="K56" i="8" s="1"/>
  <c r="P56" i="8"/>
  <c r="Q56" i="8" s="1"/>
  <c r="J57" i="8"/>
  <c r="P57" i="8"/>
  <c r="Q57" i="8"/>
  <c r="J58" i="8"/>
  <c r="P58" i="8"/>
  <c r="Q58" i="8" s="1"/>
  <c r="J59" i="8"/>
  <c r="P59" i="8"/>
  <c r="Q59" i="8" s="1"/>
  <c r="J60" i="8"/>
  <c r="P60" i="8"/>
  <c r="Q60" i="8" s="1"/>
  <c r="J61" i="8"/>
  <c r="P61" i="8"/>
  <c r="Q61" i="8" s="1"/>
  <c r="J62" i="8"/>
  <c r="P62" i="8"/>
  <c r="Q62" i="8" s="1"/>
  <c r="J63" i="8"/>
  <c r="P63" i="8"/>
  <c r="Q63" i="8" s="1"/>
  <c r="J64" i="8"/>
  <c r="P64" i="8"/>
  <c r="Q64" i="8" s="1"/>
  <c r="J65" i="8"/>
  <c r="P65" i="8"/>
  <c r="Q65" i="8" s="1"/>
  <c r="J66" i="8"/>
  <c r="P66" i="8"/>
  <c r="Q66" i="8" s="1"/>
  <c r="J67" i="8"/>
  <c r="K67" i="8" s="1"/>
  <c r="P67" i="8"/>
  <c r="Q67" i="8" s="1"/>
  <c r="J68" i="8"/>
  <c r="P68" i="8"/>
  <c r="Q68" i="8" s="1"/>
  <c r="J69" i="8"/>
  <c r="P69" i="8"/>
  <c r="Q69" i="8" s="1"/>
  <c r="J70" i="8"/>
  <c r="P70" i="8"/>
  <c r="Q70" i="8" s="1"/>
  <c r="J71" i="8"/>
  <c r="P71" i="8"/>
  <c r="Q71" i="8" s="1"/>
  <c r="J72" i="8"/>
  <c r="P72" i="8"/>
  <c r="Q72" i="8" s="1"/>
  <c r="J73" i="8"/>
  <c r="K73" i="8" s="1"/>
  <c r="P73" i="8"/>
  <c r="Q73" i="8" s="1"/>
  <c r="J74" i="8"/>
  <c r="P74" i="8"/>
  <c r="Q74" i="8" s="1"/>
  <c r="J75" i="8"/>
  <c r="P75" i="8"/>
  <c r="Q75" i="8" s="1"/>
  <c r="J76" i="8"/>
  <c r="P76" i="8"/>
  <c r="Q76" i="8" s="1"/>
  <c r="J77" i="8"/>
  <c r="P77" i="8"/>
  <c r="Q77" i="8" s="1"/>
  <c r="J78" i="8"/>
  <c r="K78" i="8" s="1"/>
  <c r="P78" i="8"/>
  <c r="Q78" i="8" s="1"/>
  <c r="J79" i="8"/>
  <c r="K79" i="8" s="1"/>
  <c r="P79" i="8"/>
  <c r="Q79" i="8" s="1"/>
  <c r="J80" i="8"/>
  <c r="K80" i="8" s="1"/>
  <c r="P80" i="8"/>
  <c r="Q80" i="8" s="1"/>
  <c r="J81" i="8"/>
  <c r="K81" i="8" s="1"/>
  <c r="P81" i="8"/>
  <c r="Q81" i="8" s="1"/>
  <c r="J82" i="8"/>
  <c r="P82" i="8"/>
  <c r="Q82" i="8" s="1"/>
  <c r="J21" i="8"/>
  <c r="P21" i="8"/>
  <c r="Q21" i="8" s="1"/>
  <c r="J22" i="8"/>
  <c r="P22" i="8"/>
  <c r="Q22" i="8" s="1"/>
  <c r="J23" i="8"/>
  <c r="P23" i="8"/>
  <c r="Q23" i="8" s="1"/>
  <c r="J24" i="8"/>
  <c r="K24" i="8" s="1"/>
  <c r="P24" i="8"/>
  <c r="Q24" i="8" s="1"/>
  <c r="J25" i="8"/>
  <c r="P25" i="8"/>
  <c r="Q25" i="8" s="1"/>
  <c r="J26" i="8"/>
  <c r="P26" i="8"/>
  <c r="Q26" i="8" s="1"/>
  <c r="J27" i="8"/>
  <c r="P27" i="8"/>
  <c r="Q27" i="8" s="1"/>
  <c r="J28" i="8"/>
  <c r="K28" i="8" s="1"/>
  <c r="P28" i="8"/>
  <c r="Q28" i="8" s="1"/>
  <c r="J29" i="8"/>
  <c r="K29" i="8" s="1"/>
  <c r="P29" i="8"/>
  <c r="Q29" i="8" s="1"/>
  <c r="J30" i="8"/>
  <c r="P30" i="8"/>
  <c r="Q30" i="8" s="1"/>
  <c r="J31" i="8"/>
  <c r="P31" i="8"/>
  <c r="Q31" i="8" s="1"/>
  <c r="J32" i="8"/>
  <c r="K32" i="8" s="1"/>
  <c r="P32" i="8"/>
  <c r="Q32" i="8" s="1"/>
  <c r="J33" i="8"/>
  <c r="P33" i="8"/>
  <c r="Q33" i="8"/>
  <c r="J34" i="8"/>
  <c r="K34" i="8" s="1"/>
  <c r="P34" i="8"/>
  <c r="Q34" i="8" s="1"/>
  <c r="J35" i="8"/>
  <c r="P35" i="8"/>
  <c r="Q35" i="8" s="1"/>
  <c r="J36" i="8"/>
  <c r="K36" i="8" s="1"/>
  <c r="P36" i="8"/>
  <c r="Q36" i="8" s="1"/>
  <c r="J37" i="8"/>
  <c r="P37" i="8"/>
  <c r="Q37" i="8" s="1"/>
  <c r="J38" i="8"/>
  <c r="K38" i="8" s="1"/>
  <c r="P38" i="8"/>
  <c r="Q38" i="8" s="1"/>
  <c r="J39" i="8"/>
  <c r="P39" i="8"/>
  <c r="Q39" i="8" s="1"/>
  <c r="J40" i="8"/>
  <c r="K40" i="8" s="1"/>
  <c r="P40" i="8"/>
  <c r="Q40" i="8" s="1"/>
  <c r="J41" i="8"/>
  <c r="K41" i="8" s="1"/>
  <c r="P41" i="8"/>
  <c r="Q41" i="8" s="1"/>
  <c r="J42" i="8"/>
  <c r="P42" i="8"/>
  <c r="Q42" i="8" s="1"/>
  <c r="J43" i="8"/>
  <c r="P43" i="8"/>
  <c r="Q43" i="8" s="1"/>
  <c r="J44" i="8"/>
  <c r="P44" i="8"/>
  <c r="Q44" i="8" s="1"/>
  <c r="J45" i="8"/>
  <c r="P45" i="8"/>
  <c r="Q45" i="8" s="1"/>
  <c r="J20" i="8"/>
  <c r="K46" i="8"/>
  <c r="K58" i="8"/>
  <c r="K66" i="8"/>
  <c r="K44" i="8"/>
  <c r="K70" i="8"/>
  <c r="K52" i="8"/>
  <c r="K61" i="8"/>
  <c r="K21" i="8"/>
  <c r="K37" i="8"/>
  <c r="K20" i="8"/>
  <c r="S59" i="8"/>
  <c r="S37" i="8"/>
  <c r="S41" i="8"/>
  <c r="S64" i="8"/>
  <c r="S49" i="8"/>
  <c r="S38" i="8"/>
  <c r="S46" i="8"/>
  <c r="S40" i="8"/>
  <c r="S73" i="8"/>
  <c r="S45" i="8"/>
  <c r="S68" i="8"/>
  <c r="S42" i="8"/>
  <c r="S28" i="8"/>
  <c r="S25" i="8"/>
  <c r="S63" i="8"/>
  <c r="S75" i="8"/>
  <c r="S71" i="8"/>
  <c r="S23" i="8"/>
  <c r="S80" i="8"/>
  <c r="S79" i="8"/>
  <c r="S31" i="8"/>
  <c r="S67" i="8"/>
  <c r="S57" i="8"/>
  <c r="S24" i="8"/>
  <c r="S56" i="8"/>
  <c r="S21" i="8"/>
  <c r="S81" i="8"/>
  <c r="S52" i="8"/>
  <c r="S39" i="8"/>
  <c r="S35" i="8"/>
  <c r="S72" i="8"/>
  <c r="S76" i="8"/>
  <c r="S60" i="8"/>
  <c r="S48" i="8"/>
  <c r="S34" i="8"/>
  <c r="S65" i="8"/>
  <c r="S50" i="8"/>
  <c r="S55" i="8"/>
  <c r="S47" i="8"/>
  <c r="S36" i="8"/>
  <c r="S30" i="8"/>
  <c r="S22" i="8"/>
  <c r="S44" i="8"/>
  <c r="S32" i="8"/>
  <c r="S26" i="8"/>
  <c r="S51" i="8"/>
  <c r="S33" i="8"/>
  <c r="S53" i="8"/>
  <c r="K48" i="8" l="1"/>
  <c r="K51" i="8"/>
  <c r="K53" i="8"/>
  <c r="K55" i="8"/>
  <c r="K57" i="8"/>
  <c r="K60" i="8"/>
  <c r="K63" i="8"/>
  <c r="K65" i="8"/>
  <c r="K68" i="8"/>
  <c r="K72" i="8"/>
  <c r="K75" i="8"/>
  <c r="K77" i="8"/>
  <c r="K23" i="8"/>
  <c r="K27" i="8"/>
  <c r="K31" i="8"/>
  <c r="K35" i="8"/>
  <c r="K39" i="8"/>
  <c r="K43" i="8"/>
  <c r="K50" i="8"/>
  <c r="K62" i="8"/>
  <c r="K71" i="8"/>
  <c r="K74" i="8"/>
  <c r="K22" i="8"/>
  <c r="K26" i="8"/>
  <c r="K30" i="8"/>
  <c r="K42" i="8"/>
  <c r="K49" i="8"/>
  <c r="K59" i="8"/>
  <c r="K64" i="8"/>
  <c r="K69" i="8"/>
  <c r="K76" i="8"/>
  <c r="K82" i="8"/>
  <c r="K25" i="8"/>
  <c r="K33" i="8"/>
  <c r="K45" i="8"/>
  <c r="T47" i="8"/>
  <c r="R30" i="8"/>
  <c r="T26" i="8"/>
  <c r="R35" i="8"/>
  <c r="T37" i="8"/>
  <c r="T68" i="8"/>
  <c r="R22" i="8"/>
  <c r="R34" i="8"/>
  <c r="T25" i="8"/>
  <c r="R48" i="8"/>
  <c r="T79" i="8"/>
  <c r="R39" i="8"/>
  <c r="T32" i="8"/>
  <c r="T30" i="8"/>
  <c r="R33" i="8"/>
  <c r="R50" i="8"/>
  <c r="T57" i="8"/>
  <c r="R31" i="8"/>
  <c r="T49" i="8"/>
  <c r="R60" i="8"/>
  <c r="T59" i="8"/>
  <c r="T72" i="8"/>
  <c r="R65" i="8"/>
  <c r="T73" i="8"/>
  <c r="R77" i="8"/>
  <c r="T65" i="8"/>
  <c r="R71" i="8"/>
  <c r="T71" i="8"/>
  <c r="T21" i="8"/>
  <c r="R82" i="8"/>
  <c r="R81" i="8"/>
  <c r="T55" i="8"/>
  <c r="S82" i="8"/>
  <c r="T39" i="8"/>
  <c r="R38" i="8"/>
  <c r="R67" i="8"/>
  <c r="S78" i="8"/>
  <c r="R23" i="8"/>
  <c r="R28" i="8"/>
  <c r="T51" i="8"/>
  <c r="R52" i="8"/>
  <c r="T80" i="8"/>
  <c r="R42" i="8"/>
  <c r="R72" i="8"/>
  <c r="S74" i="8"/>
  <c r="R36" i="8"/>
  <c r="T67" i="8"/>
  <c r="R45" i="8"/>
  <c r="T64" i="8"/>
  <c r="R64" i="8"/>
  <c r="R61" i="8"/>
  <c r="S69" i="8"/>
  <c r="R74" i="8"/>
  <c r="T40" i="8"/>
  <c r="T75" i="8"/>
  <c r="T34" i="8"/>
  <c r="R75" i="8"/>
  <c r="S29" i="8"/>
  <c r="T56" i="8"/>
  <c r="R47" i="8"/>
  <c r="R70" i="8"/>
  <c r="R59" i="8"/>
  <c r="S70" i="8"/>
  <c r="R76" i="8"/>
  <c r="S62" i="8"/>
  <c r="R43" i="8"/>
  <c r="T46" i="8"/>
  <c r="R46" i="8"/>
  <c r="R55" i="8"/>
  <c r="R58" i="8"/>
  <c r="S66" i="8"/>
  <c r="R25" i="8"/>
  <c r="S58" i="8"/>
  <c r="T48" i="8"/>
  <c r="T44" i="8"/>
  <c r="R21" i="8"/>
  <c r="R40" i="8"/>
  <c r="S77" i="8"/>
  <c r="S61" i="8"/>
  <c r="R66" i="8"/>
  <c r="R69" i="8"/>
  <c r="T28" i="8"/>
  <c r="T53" i="8"/>
  <c r="R53" i="8"/>
  <c r="T76" i="8"/>
  <c r="S43" i="8"/>
  <c r="R24" i="8"/>
  <c r="S27" i="8"/>
  <c r="R79" i="8"/>
  <c r="R80" i="8"/>
  <c r="R68" i="8"/>
  <c r="R73" i="8"/>
  <c r="T36" i="8"/>
  <c r="R62" i="8"/>
  <c r="T35" i="8"/>
  <c r="R26" i="8"/>
  <c r="T41" i="8"/>
  <c r="T42" i="8"/>
  <c r="R78" i="8"/>
  <c r="R63" i="8"/>
  <c r="T33" i="8"/>
  <c r="R29" i="8"/>
  <c r="T31" i="8"/>
  <c r="R37" i="8"/>
  <c r="T60" i="8"/>
  <c r="T22" i="8"/>
  <c r="R32" i="8"/>
  <c r="R44" i="8"/>
  <c r="T24" i="8"/>
  <c r="R27" i="8"/>
  <c r="T38" i="8"/>
  <c r="R56" i="8"/>
  <c r="T52" i="8"/>
  <c r="T63" i="8"/>
  <c r="R57" i="8"/>
  <c r="T45" i="8"/>
  <c r="R49" i="8"/>
  <c r="T50" i="8"/>
  <c r="R51" i="8"/>
  <c r="T23" i="8"/>
  <c r="T81" i="8"/>
  <c r="R41" i="8"/>
  <c r="AN20" i="7" l="1"/>
  <c r="AM20" i="7"/>
  <c r="AL20" i="7"/>
  <c r="AN19" i="7"/>
  <c r="AM19" i="7"/>
  <c r="AL19" i="7"/>
  <c r="AI19" i="7"/>
  <c r="AH19" i="7"/>
  <c r="AG19" i="7"/>
  <c r="T19" i="7"/>
  <c r="S19" i="7"/>
  <c r="R19" i="7"/>
  <c r="AX18" i="7"/>
  <c r="AW18" i="7"/>
  <c r="AV18" i="7"/>
  <c r="AN18" i="7"/>
  <c r="AM18" i="7"/>
  <c r="AL18" i="7"/>
  <c r="AI18" i="7"/>
  <c r="AH18" i="7"/>
  <c r="AG18" i="7"/>
  <c r="T18" i="7"/>
  <c r="S18" i="7"/>
  <c r="R18" i="7"/>
  <c r="AX17" i="7"/>
  <c r="AW17" i="7"/>
  <c r="AV17" i="7"/>
  <c r="AN17" i="7"/>
  <c r="AM17" i="7"/>
  <c r="AL17" i="7"/>
  <c r="AI17" i="7"/>
  <c r="AH17" i="7"/>
  <c r="AG17" i="7"/>
  <c r="T17" i="7"/>
  <c r="S17" i="7"/>
  <c r="R17" i="7"/>
  <c r="J17" i="7"/>
  <c r="I17" i="7"/>
  <c r="H17" i="7"/>
  <c r="AX16" i="7"/>
  <c r="AW16" i="7"/>
  <c r="AV16" i="7"/>
  <c r="AS16" i="7"/>
  <c r="AR16" i="7"/>
  <c r="AQ16" i="7"/>
  <c r="AN16" i="7"/>
  <c r="AM16" i="7"/>
  <c r="AL16" i="7"/>
  <c r="AI16" i="7"/>
  <c r="AH16" i="7"/>
  <c r="AG16" i="7"/>
  <c r="AD16" i="7"/>
  <c r="AC16" i="7"/>
  <c r="AB16" i="7"/>
  <c r="Y16" i="7"/>
  <c r="X16" i="7"/>
  <c r="W16" i="7"/>
  <c r="T16" i="7"/>
  <c r="S16" i="7"/>
  <c r="R16" i="7"/>
  <c r="J16" i="7"/>
  <c r="I16" i="7"/>
  <c r="H16" i="7"/>
  <c r="AX15" i="7"/>
  <c r="AW15" i="7"/>
  <c r="AV15" i="7"/>
  <c r="AS15" i="7"/>
  <c r="AR15" i="7"/>
  <c r="AQ15" i="7"/>
  <c r="AN15" i="7"/>
  <c r="AM15" i="7"/>
  <c r="AL15" i="7"/>
  <c r="AI15" i="7"/>
  <c r="AH15" i="7"/>
  <c r="AG15" i="7"/>
  <c r="AD15" i="7"/>
  <c r="AC15" i="7"/>
  <c r="AB15" i="7"/>
  <c r="Y15" i="7"/>
  <c r="X15" i="7"/>
  <c r="W15" i="7"/>
  <c r="T15" i="7"/>
  <c r="S15" i="7"/>
  <c r="R15" i="7"/>
  <c r="J15" i="7"/>
  <c r="I15" i="7"/>
  <c r="H15" i="7"/>
  <c r="AX14" i="7"/>
  <c r="AW14" i="7"/>
  <c r="AV14" i="7"/>
  <c r="AS14" i="7"/>
  <c r="AR14" i="7"/>
  <c r="AQ14" i="7"/>
  <c r="AN14" i="7"/>
  <c r="AM14" i="7"/>
  <c r="AL14" i="7"/>
  <c r="AI14" i="7"/>
  <c r="AH14" i="7"/>
  <c r="AG14" i="7"/>
  <c r="AD14" i="7"/>
  <c r="AC14" i="7"/>
  <c r="AB14" i="7"/>
  <c r="Y14" i="7"/>
  <c r="X14" i="7"/>
  <c r="W14" i="7"/>
  <c r="T14" i="7"/>
  <c r="S14" i="7"/>
  <c r="R14" i="7"/>
  <c r="J14" i="7"/>
  <c r="I14" i="7"/>
  <c r="H14" i="7"/>
  <c r="AX13" i="7"/>
  <c r="AW13" i="7"/>
  <c r="AV13" i="7"/>
  <c r="AS13" i="7"/>
  <c r="AR13" i="7"/>
  <c r="AQ13" i="7"/>
  <c r="AN13" i="7"/>
  <c r="AM13" i="7"/>
  <c r="AL13" i="7"/>
  <c r="AI13" i="7"/>
  <c r="AH13" i="7"/>
  <c r="AG13" i="7"/>
  <c r="AD13" i="7"/>
  <c r="AC13" i="7"/>
  <c r="AB13" i="7"/>
  <c r="Y13" i="7"/>
  <c r="X13" i="7"/>
  <c r="W13" i="7"/>
  <c r="T13" i="7"/>
  <c r="S13" i="7"/>
  <c r="R13" i="7"/>
  <c r="O13" i="7"/>
  <c r="N13" i="7"/>
  <c r="M13" i="7"/>
  <c r="J13" i="7"/>
  <c r="I13" i="7"/>
  <c r="H13" i="7"/>
  <c r="AX12" i="7"/>
  <c r="AW12" i="7"/>
  <c r="AV12" i="7"/>
  <c r="AS12" i="7"/>
  <c r="AR12" i="7"/>
  <c r="AQ12" i="7"/>
  <c r="AN12" i="7"/>
  <c r="AM12" i="7"/>
  <c r="AL12" i="7"/>
  <c r="AI12" i="7"/>
  <c r="AH12" i="7"/>
  <c r="AG12" i="7"/>
  <c r="AD12" i="7"/>
  <c r="AC12" i="7"/>
  <c r="AB12" i="7"/>
  <c r="Y12" i="7"/>
  <c r="X12" i="7"/>
  <c r="W12" i="7"/>
  <c r="T12" i="7"/>
  <c r="S12" i="7"/>
  <c r="R12" i="7"/>
  <c r="O12" i="7"/>
  <c r="N12" i="7"/>
  <c r="M12" i="7"/>
  <c r="J12" i="7"/>
  <c r="I12" i="7"/>
  <c r="H12" i="7"/>
  <c r="AX11" i="7"/>
  <c r="AW11" i="7"/>
  <c r="AV11" i="7"/>
  <c r="AS11" i="7"/>
  <c r="AR11" i="7"/>
  <c r="AQ11" i="7"/>
  <c r="AN11" i="7"/>
  <c r="AM11" i="7"/>
  <c r="AL11" i="7"/>
  <c r="AI11" i="7"/>
  <c r="AH11" i="7"/>
  <c r="AG11" i="7"/>
  <c r="AD11" i="7"/>
  <c r="AC11" i="7"/>
  <c r="AB11" i="7"/>
  <c r="Y11" i="7"/>
  <c r="X11" i="7"/>
  <c r="W11" i="7"/>
  <c r="T11" i="7"/>
  <c r="S11" i="7"/>
  <c r="R11" i="7"/>
  <c r="O11" i="7"/>
  <c r="N11" i="7"/>
  <c r="M11" i="7"/>
  <c r="J11" i="7"/>
  <c r="I11" i="7"/>
  <c r="H11" i="7"/>
  <c r="AX10" i="7"/>
  <c r="AW10" i="7"/>
  <c r="AV10" i="7"/>
  <c r="AS10" i="7"/>
  <c r="AR10" i="7"/>
  <c r="AQ10" i="7"/>
  <c r="AN10" i="7"/>
  <c r="AM10" i="7"/>
  <c r="AL10" i="7"/>
  <c r="AI10" i="7"/>
  <c r="AH10" i="7"/>
  <c r="AG10" i="7"/>
  <c r="AD10" i="7"/>
  <c r="AC10" i="7"/>
  <c r="AB10" i="7"/>
  <c r="Y10" i="7"/>
  <c r="X10" i="7"/>
  <c r="W10" i="7"/>
  <c r="T10" i="7"/>
  <c r="S10" i="7"/>
  <c r="R10" i="7"/>
  <c r="O10" i="7"/>
  <c r="N10" i="7"/>
  <c r="M10" i="7"/>
  <c r="J10" i="7"/>
  <c r="I10" i="7"/>
  <c r="H10" i="7"/>
  <c r="AX9" i="7"/>
  <c r="AW9" i="7"/>
  <c r="AV9" i="7"/>
  <c r="AS9" i="7"/>
  <c r="AR9" i="7"/>
  <c r="AQ9" i="7"/>
  <c r="AN9" i="7"/>
  <c r="AM9" i="7"/>
  <c r="AL9" i="7"/>
  <c r="AI9" i="7"/>
  <c r="AH9" i="7"/>
  <c r="AG9" i="7"/>
  <c r="AD9" i="7"/>
  <c r="AC9" i="7"/>
  <c r="AB9" i="7"/>
  <c r="Y9" i="7"/>
  <c r="X9" i="7"/>
  <c r="W9" i="7"/>
  <c r="T9" i="7"/>
  <c r="S9" i="7"/>
  <c r="R9" i="7"/>
  <c r="O9" i="7"/>
  <c r="N9" i="7"/>
  <c r="M9" i="7"/>
  <c r="J9" i="7"/>
  <c r="I9" i="7"/>
  <c r="H9" i="7"/>
  <c r="P20" i="8"/>
  <c r="Q20" i="8" s="1"/>
  <c r="T27" i="8"/>
  <c r="T62" i="8"/>
  <c r="T61" i="8"/>
  <c r="T78" i="8"/>
  <c r="T82" i="8"/>
  <c r="T70" i="8"/>
  <c r="T66" i="8"/>
  <c r="T29" i="8"/>
  <c r="T58" i="8"/>
  <c r="T74" i="8"/>
  <c r="S20" i="8"/>
  <c r="T43" i="8"/>
  <c r="R20" i="8"/>
  <c r="T69" i="8"/>
  <c r="T77" i="8"/>
  <c r="T20" i="8"/>
  <c r="S8" i="8" l="1" a="1"/>
  <c r="S8" i="8" s="1"/>
  <c r="T8" i="8" l="1"/>
  <c r="S9" i="8" l="1" a="1"/>
  <c r="S9" i="8" s="1"/>
  <c r="T9" i="8" s="1"/>
  <c r="S10" i="8" l="1" a="1"/>
  <c r="S10" i="8" s="1"/>
  <c r="T10" i="8" s="1"/>
  <c r="S11" i="8" l="1" a="1"/>
  <c r="S11" i="8" s="1"/>
  <c r="T11" i="8" s="1"/>
  <c r="S12" i="8" l="1" a="1"/>
  <c r="S12" i="8" s="1"/>
  <c r="T12" i="8" s="1"/>
  <c r="S13" i="8" l="1" a="1"/>
  <c r="S13" i="8" s="1"/>
  <c r="T13" i="8" s="1"/>
  <c r="S14" i="8" s="1" a="1"/>
  <c r="S14" i="8" s="1"/>
  <c r="R14" i="8" a="1"/>
  <c r="R14" i="8" s="1"/>
  <c r="T14" i="8" l="1"/>
  <c r="R15" i="8" a="1"/>
  <c r="R15" i="8" s="1"/>
</calcChain>
</file>

<file path=xl/sharedStrings.xml><?xml version="1.0" encoding="utf-8"?>
<sst xmlns="http://schemas.openxmlformats.org/spreadsheetml/2006/main" count="387" uniqueCount="201">
  <si>
    <t>RPI-0.6FSN4E</t>
  </si>
  <si>
    <t>RPI-0.8FSN4E</t>
  </si>
  <si>
    <t>RPI-1.0FSN4E</t>
  </si>
  <si>
    <t>RPI-1.5FSN4E</t>
  </si>
  <si>
    <t>RPI-2.0FSN4E</t>
  </si>
  <si>
    <t>RPI-2.5FSN4E</t>
  </si>
  <si>
    <t>RPI-3.0FSN4E</t>
  </si>
  <si>
    <t>RPI-4.0FSN4E</t>
  </si>
  <si>
    <t>RPI-5.0FSN4E</t>
  </si>
  <si>
    <t>RPI-6.0FSN4E</t>
  </si>
  <si>
    <t>RPI-8.0FSN3E</t>
  </si>
  <si>
    <t>RPI-10.0FSN3E</t>
  </si>
  <si>
    <t>RPI-16.0FSN3E</t>
  </si>
  <si>
    <t>RPI-20.0FSN3E</t>
  </si>
  <si>
    <t>RCI-1.0FSN3EK</t>
  </si>
  <si>
    <t>RCI-1.5FSN3EK</t>
  </si>
  <si>
    <t>RCI-2.0FSN3EK</t>
  </si>
  <si>
    <t>RCI-2.5FSN3EK</t>
  </si>
  <si>
    <t>RCI-3.0FSN3EK</t>
  </si>
  <si>
    <t>RCI-4.0FSN3EK</t>
  </si>
  <si>
    <t>RCI-5.0FSN3EK</t>
  </si>
  <si>
    <t>RCI-6.0FSN3EK</t>
  </si>
  <si>
    <t>RCD-1.0FSN2</t>
  </si>
  <si>
    <t>RCD-1.5FSN2</t>
  </si>
  <si>
    <t>RCD-2.0FSN2</t>
  </si>
  <si>
    <t>RCD-2.5FSN2</t>
  </si>
  <si>
    <t>RCD-3.0FSN2</t>
  </si>
  <si>
    <t>RCD-4.0FSN2</t>
  </si>
  <si>
    <t>RCD-5.0FSN2</t>
  </si>
  <si>
    <t>RPC-1.5FSN3</t>
  </si>
  <si>
    <t>RPC-2.0FSN3</t>
  </si>
  <si>
    <t>RPC-2.5FSN3</t>
  </si>
  <si>
    <t>RPC-3.0FSN3</t>
  </si>
  <si>
    <t>RPC-4.0FSN3</t>
  </si>
  <si>
    <t>RPC-5.0FSN3</t>
  </si>
  <si>
    <t>RPC-6.0FSN3</t>
  </si>
  <si>
    <t>RPIM-0.6FSN4E</t>
  </si>
  <si>
    <t>RPIM-0.8FSN4E</t>
  </si>
  <si>
    <t>RPIM-1.0FSN4E</t>
  </si>
  <si>
    <t>RPIM-1.5FSN4E</t>
  </si>
  <si>
    <t>RPK-0.6FSN3M</t>
  </si>
  <si>
    <t>RPK-0.8FSN3M</t>
  </si>
  <si>
    <t>RPK-1.0FSN3M</t>
  </si>
  <si>
    <t>RPK-1.5FSN3M</t>
  </si>
  <si>
    <t>RPK-2.0FSN3M</t>
  </si>
  <si>
    <t>RPK-2.5FSN3M</t>
  </si>
  <si>
    <t>RPK-3.0FSN3M</t>
  </si>
  <si>
    <t>RPK-4.0FSN3M</t>
  </si>
  <si>
    <t>RPF-1.0FSN2E</t>
  </si>
  <si>
    <t>RPF-1.5FSN2E</t>
  </si>
  <si>
    <t>RPF-2.0FSN2E</t>
  </si>
  <si>
    <t>RPF-2.5FSN2E</t>
  </si>
  <si>
    <t>RPFI-1.0FSN2E</t>
  </si>
  <si>
    <t>RPFI-1.5FSN2E</t>
  </si>
  <si>
    <t>RPFI-2.0FSN2E</t>
  </si>
  <si>
    <t>RPFI-2.5FSN2E</t>
  </si>
  <si>
    <t>Type d'unité intérieure</t>
  </si>
  <si>
    <t>RPIM-1.3FSN4E</t>
  </si>
  <si>
    <t>RPI-1.8FSN4E</t>
  </si>
  <si>
    <t>RPI-2.3FSN4E</t>
  </si>
  <si>
    <t>RCIM-0.6FSN4E</t>
  </si>
  <si>
    <t>RCIM-0.8FSN4E</t>
  </si>
  <si>
    <t>RCIM-1.0FSN4E</t>
  </si>
  <si>
    <t>RCIM-1.3FSN4E</t>
  </si>
  <si>
    <t>RCIM-1.5FSN4E</t>
  </si>
  <si>
    <t>RCIM-1.8FSN4E</t>
  </si>
  <si>
    <t>RCIM-2.0FSN4E</t>
  </si>
  <si>
    <t>RCIM-2.3FSN4E</t>
  </si>
  <si>
    <t>RCIM-2.5FSN4E</t>
  </si>
  <si>
    <t>RPI-1.3FSN4E</t>
  </si>
  <si>
    <t>Puissance froide (en W)</t>
  </si>
  <si>
    <t>Puissance chaude (en W)</t>
  </si>
  <si>
    <t>Puissance (en CV)</t>
  </si>
  <si>
    <t>RPK-1.3FSN3M</t>
  </si>
  <si>
    <t>RPK-1.8FSN3M</t>
  </si>
  <si>
    <t>RPK-2.3FSN3M</t>
  </si>
  <si>
    <t>RPF-0.8FSN2E</t>
  </si>
  <si>
    <t>RPF-1.3FSN2E</t>
  </si>
  <si>
    <t>RPF-1.8FSN2E</t>
  </si>
  <si>
    <t>RPF-2.3FSN2E</t>
  </si>
  <si>
    <t>RPFI-0.8FSN2E</t>
  </si>
  <si>
    <t>RPFI-1.3FSN2E</t>
  </si>
  <si>
    <t>RPFI-1.8FSN2E</t>
  </si>
  <si>
    <t>RPFI-2.3FSN2E</t>
  </si>
  <si>
    <t>RCD-0.8FSN2</t>
  </si>
  <si>
    <t>RCD-1.3FSN2</t>
  </si>
  <si>
    <t>RCD-1.8FSN2</t>
  </si>
  <si>
    <t>RCD-2.3FSN2</t>
  </si>
  <si>
    <t>RCI-0.8FSN3EK</t>
  </si>
  <si>
    <t>RCI-1.3FSN3EK</t>
  </si>
  <si>
    <t>RCI-1.8FSN3EK</t>
  </si>
  <si>
    <t>RCI-2.3FSN3EK</t>
  </si>
  <si>
    <t>RPC-1.3FSN3</t>
  </si>
  <si>
    <t>RPC-1.8FSN3</t>
  </si>
  <si>
    <t>RPC-2.3FSN3</t>
  </si>
  <si>
    <t>Niveau</t>
  </si>
  <si>
    <t>Surface
(en m²)</t>
  </si>
  <si>
    <r>
      <t xml:space="preserve">Total apports sensible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</si>
  <si>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apports latents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</si>
  <si>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Type d'unité intérieure
</t>
    </r>
    <r>
      <rPr>
        <i/>
        <sz val="9"/>
        <color theme="1"/>
        <rFont val="Calibri"/>
        <family val="2"/>
        <scheme val="minor"/>
      </rPr>
      <t>(du local)</t>
    </r>
  </si>
  <si>
    <t>Dénomination du local</t>
  </si>
  <si>
    <t>T° été
(en °C)</t>
  </si>
  <si>
    <t>Hygro été
(en %)</t>
  </si>
  <si>
    <t>T° hivers
(en °C)</t>
  </si>
  <si>
    <t>Hygro hivers
(en %)</t>
  </si>
  <si>
    <r>
      <t xml:space="preserve">Total apports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</si>
  <si>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Numéro du boitier à récupération d'énergie
</t>
    </r>
    <r>
      <rPr>
        <i/>
        <sz val="9"/>
        <color theme="1"/>
        <rFont val="Calibri"/>
        <family val="2"/>
        <scheme val="minor"/>
      </rPr>
      <t>(si DRV 3 tubes)</t>
    </r>
  </si>
  <si>
    <t>Puissance sélectionnée (en CV)</t>
  </si>
  <si>
    <t>Libellé du GE</t>
  </si>
  <si>
    <t>Gainable.M1.RPI</t>
  </si>
  <si>
    <t>Cassette.600x600.RCIM</t>
  </si>
  <si>
    <t>Gainable.hôtelier.M1.RPIM</t>
  </si>
  <si>
    <t>Mural.RPK</t>
  </si>
  <si>
    <t>Console.carrossée.RPF</t>
  </si>
  <si>
    <t>Cassette.2.voies.RDC</t>
  </si>
  <si>
    <t>Cassette.800x800.RCI.EK</t>
  </si>
  <si>
    <t>Cassette.800x800.Ht.perf.RCI</t>
  </si>
  <si>
    <t>Plafonnier.RPC</t>
  </si>
  <si>
    <t>Console.non.carrossée.RPFI</t>
  </si>
  <si>
    <t>T° ext de 35°C et T°int de 26°C</t>
  </si>
  <si>
    <t>T° ext de -7°C et t°int de 19°C</t>
  </si>
  <si>
    <r>
      <t xml:space="preserve">Ratio chaud (en W/m²) --&gt;
 </t>
    </r>
    <r>
      <rPr>
        <i/>
        <sz val="11"/>
        <color theme="1"/>
        <rFont val="Calibri"/>
        <family val="2"/>
        <scheme val="minor"/>
      </rPr>
      <t>A compléter si aucun bilan thermique</t>
    </r>
  </si>
  <si>
    <r>
      <t xml:space="preserve">Ratio froid (en W/m²) --&gt; 
</t>
    </r>
    <r>
      <rPr>
        <i/>
        <sz val="11"/>
        <color theme="1"/>
        <rFont val="Calibri"/>
        <family val="2"/>
        <scheme val="minor"/>
      </rPr>
      <t>A compléter si aucun bilan thermique</t>
    </r>
  </si>
  <si>
    <t>Surpuissance en chaud</t>
  </si>
  <si>
    <t>Surpuissance en froid</t>
  </si>
  <si>
    <r>
      <t xml:space="preserve">Sélection UI en chaud
</t>
    </r>
    <r>
      <rPr>
        <i/>
        <sz val="9"/>
        <color theme="1"/>
        <rFont val="Calibri"/>
        <family val="2"/>
        <scheme val="minor"/>
      </rPr>
      <t>(référence UI)</t>
    </r>
  </si>
  <si>
    <r>
      <t xml:space="preserve">Sélection UI en froid
</t>
    </r>
    <r>
      <rPr>
        <i/>
        <sz val="9"/>
        <color theme="1"/>
        <rFont val="Calibri"/>
        <family val="2"/>
        <scheme val="minor"/>
      </rPr>
      <t>(référence UI)</t>
    </r>
  </si>
  <si>
    <t>Nbr d'UI identique</t>
  </si>
  <si>
    <t>GE 02</t>
  </si>
  <si>
    <t>Gainable.M1.RPI;Cassette.600x600.RCIM;Gainable.hôtelier.M1.RPIM;Mural.RPK;Console.carrossée.RPF;Console.non.carrossée.RPFI;Cassette.2.voies.RDC;Cassette.800x800.RCI.EK;Cassette.800x800.Ht.perf.RCI;Plafonnier.RPC</t>
  </si>
  <si>
    <t>Référence retenue pour le projet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</si>
  <si>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</si>
  <si>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</si>
  <si>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</si>
  <si>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</si>
  <si>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</si>
  <si>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</si>
  <si>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</si>
  <si>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</si>
  <si>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</si>
  <si>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</si>
  <si>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</si>
  <si>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</si>
  <si>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</si>
  <si>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</si>
  <si>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</si>
  <si>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</si>
  <si>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</si>
  <si>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</si>
  <si>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</si>
  <si>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</si>
  <si>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</si>
  <si>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</si>
  <si>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</si>
  <si>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</si>
  <si>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</si>
  <si>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</si>
  <si>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GE 01</t>
  </si>
  <si>
    <t>GE 03</t>
  </si>
  <si>
    <t>Zone 27</t>
  </si>
  <si>
    <t>Zone 28</t>
  </si>
  <si>
    <t>Zone 29</t>
  </si>
  <si>
    <t>Zone 30</t>
  </si>
  <si>
    <t>Zone 31</t>
  </si>
  <si>
    <t>Zone 32</t>
  </si>
  <si>
    <t>Zone 33</t>
  </si>
  <si>
    <t>Zone 34</t>
  </si>
  <si>
    <t>Zone 36</t>
  </si>
  <si>
    <t>Zone 37</t>
  </si>
  <si>
    <t>Zone 38</t>
  </si>
  <si>
    <t>Zone 39</t>
  </si>
  <si>
    <t>Zone 40</t>
  </si>
  <si>
    <t>Zone 41</t>
  </si>
  <si>
    <t>Zone 42</t>
  </si>
  <si>
    <t>Zone 43</t>
  </si>
  <si>
    <t>Zone 44</t>
  </si>
  <si>
    <t>Zone 45</t>
  </si>
  <si>
    <t>Zone 46</t>
  </si>
  <si>
    <t>Zone 47</t>
  </si>
  <si>
    <t>Zone 48</t>
  </si>
  <si>
    <t>Zone 49</t>
  </si>
  <si>
    <t>Zone 50</t>
  </si>
  <si>
    <t>Zone 51</t>
  </si>
  <si>
    <t>Zone 52</t>
  </si>
  <si>
    <t>Zone 53</t>
  </si>
  <si>
    <t>Zone 54</t>
  </si>
  <si>
    <t>Zone 55</t>
  </si>
  <si>
    <t>Zone 56</t>
  </si>
  <si>
    <t>Zone 57</t>
  </si>
  <si>
    <t>Zone 58</t>
  </si>
  <si>
    <t>Zone 59</t>
  </si>
  <si>
    <t>Zone 60</t>
  </si>
  <si>
    <t>Zone 61</t>
  </si>
  <si>
    <t>Zone 62</t>
  </si>
  <si>
    <t>Zone 63</t>
  </si>
  <si>
    <t>GE 04</t>
  </si>
  <si>
    <t>Total déperditions avec surpuissance
(en W)</t>
  </si>
  <si>
    <r>
      <t xml:space="preserve">Total déperditions
(en W)
</t>
    </r>
    <r>
      <rPr>
        <i/>
        <sz val="9"/>
        <color theme="1"/>
        <rFont val="Calibri"/>
        <family val="2"/>
        <scheme val="minor"/>
      </rPr>
      <t>(si bilan thermique)</t>
    </r>
  </si>
  <si>
    <t>Nbr</t>
  </si>
  <si>
    <t>Total apports avec surpuissance
(en W)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</si>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</sst>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81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0" fillId="2" borderId="28" xfId="0" applyFill="1" applyBorder="1" applyAlignment="1">
      <alignment horizontal="center" vertical="center" wrapText="1"/>
    </xf>
    <xf numFmtId="9" fontId="0" fillId="2" borderId="24" xfId="0" applyNumberFormat="1" applyFill="1" applyBorder="1" applyAlignment="1">
      <alignment horizontal="center" vertical="center" wrapText="1"/>
    </xf>
    <xf numFmtId="9" fontId="0" fillId="2" borderId="24" xfId="2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3" fontId="0" fillId="3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 wrapText="1"/>
    </xf>
    <xf numFmtId="3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" fontId="0" fillId="0" borderId="31" xfId="0" applyNumberFormat="1" applyFont="1" applyBorder="1" applyAlignment="1">
      <alignment horizontal="center" vertical="center" wrapText="1"/>
    </xf>
    <xf numFmtId="0" fontId="0" fillId="3" borderId="3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3" fontId="0" fillId="3" borderId="2" xfId="0" applyNumberFormat="1" applyFont="1" applyFill="1" applyBorder="1" applyAlignment="1">
      <alignment horizontal="center" vertical="center" wrapText="1"/>
    </xf>
    <xf numFmtId="0" fontId="0" fillId="3" borderId="33" xfId="0" applyFont="1" applyFill="1" applyBorder="1" applyAlignment="1">
      <alignment horizontal="center" vertical="center" wrapText="1"/>
    </xf>
    <xf numFmtId="0" fontId="0" fillId="4" borderId="3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3" fontId="0" fillId="4" borderId="2" xfId="0" applyNumberFormat="1" applyFill="1" applyBorder="1" applyAlignment="1">
      <alignment horizontal="center" vertical="center" wrapText="1"/>
    </xf>
    <xf numFmtId="3" fontId="0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25" xfId="0" applyFont="1" applyFill="1" applyBorder="1" applyAlignment="1">
      <alignment horizontal="center" vertical="center" wrapText="1"/>
    </xf>
    <xf numFmtId="0" fontId="0" fillId="4" borderId="22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</cellXfs>
  <cellStyles count="4"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674"/>
  <sheetViews>
    <sheetView tabSelected="1" topLeftCell="J1" zoomScaleNormal="100" workbookViewId="0">
      <selection activeCell="R16" sqref="R16"/>
    </sheetView>
  </sheetViews>
  <sheetFormatPr baseColWidth="10" defaultRowHeight="15" x14ac:dyDescent="0.25"/>
  <cols>
    <col min="1" max="1" width="13.7109375" style="1" bestFit="1" customWidth="1"/>
    <col min="2" max="2" width="7.28515625" style="1" bestFit="1" customWidth="1"/>
    <col min="3" max="3" width="18.42578125" style="1" bestFit="1" customWidth="1"/>
    <col min="4" max="4" width="10.42578125" style="1" customWidth="1"/>
    <col min="5" max="5" width="7" style="1" bestFit="1" customWidth="1"/>
    <col min="6" max="6" width="7.5703125" style="1" bestFit="1" customWidth="1"/>
    <col min="7" max="7" width="8.7109375" style="1" customWidth="1"/>
    <col min="8" max="8" width="7.42578125" style="1" customWidth="1"/>
    <col min="9" max="9" width="17.85546875" style="1" customWidth="1"/>
    <col min="10" max="10" width="17.7109375" style="1" customWidth="1"/>
    <col min="11" max="11" width="18.5703125" style="1" customWidth="1"/>
    <col min="12" max="12" width="7" style="1" bestFit="1" customWidth="1"/>
    <col min="13" max="13" width="9.5703125" style="1" bestFit="1" customWidth="1"/>
    <col min="14" max="14" width="15.42578125" style="1" customWidth="1"/>
    <col min="15" max="15" width="15.140625" style="1" customWidth="1"/>
    <col min="16" max="16" width="12.5703125" style="1" bestFit="1" customWidth="1"/>
    <col min="17" max="17" width="16.7109375" style="1" customWidth="1"/>
    <col min="18" max="18" width="17" style="1" customWidth="1"/>
    <col min="19" max="19" width="14.28515625" style="1" bestFit="1" customWidth="1"/>
    <col min="20" max="20" width="12.5703125" style="1" bestFit="1" customWidth="1"/>
    <col min="21" max="21" width="17.28515625" style="1" customWidth="1"/>
    <col min="22" max="22" width="14.28515625" style="1" bestFit="1" customWidth="1"/>
    <col min="23" max="16384" width="11.42578125" style="1"/>
  </cols>
  <sheetData>
    <row r="4" spans="1:25" x14ac:dyDescent="0.25">
      <c r="A4" s="62"/>
      <c r="B4" s="62"/>
    </row>
    <row r="5" spans="1:25" ht="15" customHeight="1" x14ac:dyDescent="0.25">
      <c r="B5" s="62"/>
    </row>
    <row r="6" spans="1:25" ht="15" customHeight="1" x14ac:dyDescent="0.25">
      <c r="B6" s="62"/>
    </row>
    <row r="7" spans="1:25" ht="15" customHeight="1" x14ac:dyDescent="0.25">
      <c r="B7" s="62"/>
      <c r="S7" s="27" t="s">
        <v>200</v>
      </c>
      <c r="T7" s="27" t="s">
        <v>198</v>
      </c>
    </row>
    <row r="8" spans="1:25" ht="15" customHeight="1" x14ac:dyDescent="0.25">
      <c r="B8" s="62"/>
      <c r="Q8" s="80"/>
      <c r="S8" s="27" t="str">
        <f t="array" aca="1" ref="S8" ca="1">IFERROR(INDEX($S$20:$S$82,MATCH(SMALL(IF($T$20:$T$82&lt;&gt;"",$T$20:$T$82),SUM($T$7:T7)+1),$T$20:$T$82,0)),"")</f>
        <v>RCIM-0.6FSN4E</v>
      </c>
      <c r="T8" s="27">
        <f ca="1">IF(S8&lt;&gt;"",COUNTIF($S$20:$S$1019,S8),"")</f>
        <v>15</v>
      </c>
    </row>
    <row r="9" spans="1:25" ht="15" customHeight="1" x14ac:dyDescent="0.25">
      <c r="B9" s="62"/>
      <c r="Q9" s="80"/>
      <c r="S9" s="27" t="str">
        <f t="array" aca="1" ref="S9" ca="1">IFERROR(INDEX($S$20:$S$82,MATCH(SMALL(IF($T$20:$T$82&lt;&gt;"",$T$20:$T$82),SUM($T$7:T8)+1),$T$20:$T$82,0)),"")</f>
        <v>RCIM-0.8FSN4E</v>
      </c>
      <c r="T9" s="27">
        <f t="shared" ref="T9:T14" ca="1" si="0">IF(S9&lt;&gt;"",COUNTIF($S$20:$S$1019,S9),"")</f>
        <v>22</v>
      </c>
    </row>
    <row r="10" spans="1:25" ht="15" customHeight="1" x14ac:dyDescent="0.25">
      <c r="B10" s="62"/>
      <c r="Q10" s="80"/>
      <c r="S10" s="27" t="str">
        <f t="array" aca="1" ref="S10" ca="1">IFERROR(INDEX($S$20:$S$82,MATCH(SMALL(IF($T$20:$T$82&lt;&gt;"",$T$20:$T$82),SUM($T$7:T9)+1),$T$20:$T$82,0)),"")</f>
        <v>RCIM-1.0FSN4E</v>
      </c>
      <c r="T10" s="27">
        <f t="shared" ca="1" si="0"/>
        <v>18</v>
      </c>
    </row>
    <row r="11" spans="1:25" ht="15" customHeight="1" x14ac:dyDescent="0.25">
      <c r="B11" s="62"/>
      <c r="Q11" s="80"/>
      <c r="S11" s="27" t="str">
        <f t="array" aca="1" ref="S11" ca="1">IFERROR(INDEX($S$20:$S$82,MATCH(SMALL(IF($T$20:$T$82&lt;&gt;"",$T$20:$T$82),SUM($T$7:T10)+1),$T$20:$T$82,0)),"")</f>
        <v>RCIM-1.3FSN4E</v>
      </c>
      <c r="T11" s="27">
        <f t="shared" ca="1" si="0"/>
        <v>3</v>
      </c>
    </row>
    <row r="12" spans="1:25" x14ac:dyDescent="0.25">
      <c r="A12" s="62"/>
      <c r="B12" s="62"/>
      <c r="Q12" s="80"/>
      <c r="S12" s="27" t="str">
        <f t="array" aca="1" ref="S12" ca="1">IFERROR(INDEX($S$20:$S$82,MATCH(SMALL(IF($T$20:$T$82&lt;&gt;"",$T$20:$T$82),SUM($T$7:T11)+1),$T$20:$T$82,0)),"")</f>
        <v>RCIM-1.5FSN4E</v>
      </c>
      <c r="T12" s="27">
        <f t="shared" ca="1" si="0"/>
        <v>2</v>
      </c>
      <c r="V12" s="67"/>
      <c r="W12" s="68"/>
      <c r="X12" s="68"/>
      <c r="Y12" s="68"/>
    </row>
    <row r="13" spans="1:25" x14ac:dyDescent="0.25">
      <c r="Q13" s="80"/>
      <c r="S13" s="27" t="str">
        <f t="array" aca="1" ref="S13" ca="1">IFERROR(INDEX($S$20:$S$82,MATCH(SMALL(IF($T$20:$T$82&lt;&gt;"",$T$20:$T$82),SUM($T$7:T12)+1),$T$20:$T$82,0)),"")</f>
        <v>RCIM-1.8FSN4E</v>
      </c>
      <c r="T13" s="27">
        <f t="shared" ca="1" si="0"/>
        <v>2</v>
      </c>
      <c r="V13" s="19"/>
      <c r="W13" s="19"/>
      <c r="X13" s="19"/>
      <c r="Y13" s="20"/>
    </row>
    <row r="14" spans="1:25" ht="15.75" thickBot="1" x14ac:dyDescent="0.3">
      <c r="R14" s="1" t="str">
        <f t="array" aca="1" ref="R14" ca="1">IFERROR(SMALL(IF($T$20:$T$82&lt;&gt;"",$T$20:$T$82),IF(R13&lt;&gt;"",COUNTIF($T$20:$T$82,"&lt;="&amp;R13)+1)),"")</f>
        <v/>
      </c>
      <c r="S14" s="27" t="str">
        <f t="array" aca="1" ref="S14" ca="1">IFERROR(INDEX($S$20:$S$82,MATCH(SMALL(IF($T$20:$T$82&lt;&gt;"",$T$20:$T$82),SUM($T$7:T13)+1),$T$20:$T$82,0)),"")</f>
        <v/>
      </c>
      <c r="T14" s="27" t="str">
        <f t="shared" ca="1" si="0"/>
        <v/>
      </c>
      <c r="V14" s="19"/>
      <c r="W14" s="19"/>
      <c r="X14" s="19"/>
      <c r="Y14" s="20"/>
    </row>
    <row r="15" spans="1:25" ht="15.75" customHeight="1" x14ac:dyDescent="0.25">
      <c r="G15" s="69" t="s">
        <v>120</v>
      </c>
      <c r="H15" s="70"/>
      <c r="I15" s="70"/>
      <c r="J15" s="71"/>
      <c r="N15" s="72" t="s">
        <v>119</v>
      </c>
      <c r="O15" s="73"/>
      <c r="P15" s="73"/>
      <c r="Q15" s="74"/>
      <c r="R15" s="1" t="str">
        <f t="array" aca="1" ref="R15" ca="1">IFERROR(SMALL(IF($T$20:$T$82&lt;&gt;"",$T$20:$T$82),IF(R14&lt;&gt;"",COUNTIF($T$20:$T$82,"&lt;="&amp;R14)+1)),"")</f>
        <v/>
      </c>
      <c r="V15" s="19"/>
      <c r="W15" s="19"/>
      <c r="X15" s="19"/>
      <c r="Y15" s="20"/>
    </row>
    <row r="16" spans="1:25" ht="34.5" customHeight="1" x14ac:dyDescent="0.25">
      <c r="G16" s="75" t="s">
        <v>121</v>
      </c>
      <c r="H16" s="76"/>
      <c r="I16" s="76"/>
      <c r="J16" s="21">
        <v>0</v>
      </c>
      <c r="N16" s="77" t="s">
        <v>122</v>
      </c>
      <c r="O16" s="78"/>
      <c r="P16" s="78"/>
      <c r="Q16" s="21">
        <v>100</v>
      </c>
      <c r="V16" s="19"/>
      <c r="W16" s="19"/>
      <c r="X16" s="19"/>
      <c r="Y16" s="20"/>
    </row>
    <row r="17" spans="1:25" ht="15.75" customHeight="1" thickBot="1" x14ac:dyDescent="0.3">
      <c r="G17" s="63" t="s">
        <v>123</v>
      </c>
      <c r="H17" s="64"/>
      <c r="I17" s="64"/>
      <c r="J17" s="22">
        <v>0.15</v>
      </c>
      <c r="N17" s="65" t="s">
        <v>124</v>
      </c>
      <c r="O17" s="66"/>
      <c r="P17" s="66"/>
      <c r="Q17" s="23">
        <v>0</v>
      </c>
      <c r="V17" s="19"/>
      <c r="W17" s="19"/>
      <c r="X17" s="19"/>
      <c r="Y17" s="20"/>
    </row>
    <row r="19" spans="1:25" ht="57" customHeight="1" thickBot="1" x14ac:dyDescent="0.3">
      <c r="A19" s="55" t="s">
        <v>100</v>
      </c>
      <c r="B19" s="55" t="s">
        <v>95</v>
      </c>
      <c r="C19" s="55" t="s">
        <v>99</v>
      </c>
      <c r="D19" s="55" t="s">
        <v>127</v>
      </c>
      <c r="E19" s="55" t="s">
        <v>108</v>
      </c>
      <c r="F19" s="56" t="s">
        <v>96</v>
      </c>
      <c r="G19" s="57" t="s">
        <v>103</v>
      </c>
      <c r="H19" s="58" t="s">
        <v>104</v>
      </c>
      <c r="I19" s="58" t="s">
        <v>197</v>
      </c>
      <c r="J19" s="58" t="s">
        <v>196</v>
      </c>
      <c r="K19" s="59" t="s">
        <v>125</v>
      </c>
      <c r="L19" s="60" t="s">
        <v>101</v>
      </c>
      <c r="M19" s="61" t="s">
        <v>102</v>
      </c>
      <c r="N19" s="61" t="s">
        <v>97</v>
      </c>
      <c r="O19" s="61" t="s">
        <v>98</v>
      </c>
      <c r="P19" s="61" t="s">
        <v>105</v>
      </c>
      <c r="Q19" s="61" t="s">
        <v>199</v>
      </c>
      <c r="R19" s="61" t="s">
        <v>126</v>
      </c>
      <c r="S19" s="55" t="s">
        <v>130</v>
      </c>
      <c r="T19" s="55" t="s">
        <v>107</v>
      </c>
      <c r="U19" s="55" t="s">
        <v>106</v>
      </c>
    </row>
    <row r="20" spans="1:25" ht="15.75" thickTop="1" x14ac:dyDescent="0.25">
      <c r="A20" s="41" t="s">
        <v>131</v>
      </c>
      <c r="B20" s="42">
        <v>2</v>
      </c>
      <c r="C20" s="43" t="s">
        <v>110</v>
      </c>
      <c r="D20" s="41">
        <v>1</v>
      </c>
      <c r="E20" s="42" t="s">
        <v>157</v>
      </c>
      <c r="F20" s="44">
        <v>26</v>
      </c>
      <c r="G20" s="45">
        <v>19</v>
      </c>
      <c r="H20" s="46">
        <v>55</v>
      </c>
      <c r="I20" s="47"/>
      <c r="J20" s="47">
        <f t="shared" ref="J20:J53" si="1">((I20*((1+$J$17))+(F20*$J$16*(1+$J$17)))/D20)</f>
        <v>0</v>
      </c>
      <c r="K20" s="48" t="str">
        <f t="shared" ref="K20:K53" ca="1" si="2">IF(J20=0,"",INDEX(OFFSET(INDIRECT(C20),,,,1),MATCH(J20,OFFSET(INDIRECT(C20),,2,,1),-1)))</f>
        <v/>
      </c>
      <c r="L20" s="49">
        <v>26</v>
      </c>
      <c r="M20" s="50">
        <v>55</v>
      </c>
      <c r="N20" s="51"/>
      <c r="O20" s="51"/>
      <c r="P20" s="51">
        <f>N20+O20</f>
        <v>0</v>
      </c>
      <c r="Q20" s="52">
        <f t="shared" ref="Q20:Q53" si="3">((P20*((1+$Q$17))+(F20*$Q$16*(1+$J$17)))/D20)</f>
        <v>2989.9999999999995</v>
      </c>
      <c r="R20" s="53" t="str">
        <f t="shared" ref="R20:R53" ca="1" si="4">INDEX(OFFSET(INDIRECT(C20),,,,1),MATCH(Q20,OFFSET(INDIRECT(C20),,1,,1),-1))</f>
        <v>RCIM-1.5FSN4E</v>
      </c>
      <c r="S20" s="41" t="str">
        <f t="shared" ref="S20:S53" ca="1" si="5">INDEX(OFFSET(INDIRECT(C20),,,,1),MIN(MATCH(J20,OFFSET(INDIRECT(C20),,2,,1),-1),MATCH(Q20,OFFSET(INDIRECT(C20),,1,,1),-1)))</f>
        <v>RCIM-1.5FSN4E</v>
      </c>
      <c r="T20" s="54">
        <f t="shared" ref="T20:T53" ca="1" si="6">VLOOKUP(S20,INDIRECT(C20),4,FALSE)</f>
        <v>1.5</v>
      </c>
      <c r="U20" s="41"/>
    </row>
    <row r="21" spans="1:25" x14ac:dyDescent="0.25">
      <c r="A21" s="27" t="s">
        <v>132</v>
      </c>
      <c r="B21" s="28">
        <v>2</v>
      </c>
      <c r="C21" s="29" t="s">
        <v>110</v>
      </c>
      <c r="D21" s="27">
        <v>1</v>
      </c>
      <c r="E21" s="28" t="s">
        <v>157</v>
      </c>
      <c r="F21" s="37">
        <v>13.6</v>
      </c>
      <c r="G21" s="39">
        <v>19</v>
      </c>
      <c r="H21" s="30">
        <v>55</v>
      </c>
      <c r="I21" s="31"/>
      <c r="J21" s="31">
        <f t="shared" si="1"/>
        <v>0</v>
      </c>
      <c r="K21" s="40" t="str">
        <f t="shared" ca="1" si="2"/>
        <v/>
      </c>
      <c r="L21" s="38">
        <v>26</v>
      </c>
      <c r="M21" s="32">
        <v>55</v>
      </c>
      <c r="N21" s="33"/>
      <c r="O21" s="33"/>
      <c r="P21" s="33">
        <f t="shared" ref="P21:P45" si="7">N21+O21</f>
        <v>0</v>
      </c>
      <c r="Q21" s="34">
        <f t="shared" si="3"/>
        <v>1563.9999999999998</v>
      </c>
      <c r="R21" s="35" t="str">
        <f t="shared" ca="1" si="4"/>
        <v>RCIM-0.8FSN4E</v>
      </c>
      <c r="S21" s="27" t="str">
        <f t="shared" ca="1" si="5"/>
        <v>RCIM-0.8FSN4E</v>
      </c>
      <c r="T21" s="36">
        <f t="shared" ca="1" si="6"/>
        <v>0.8</v>
      </c>
      <c r="U21" s="27"/>
    </row>
    <row r="22" spans="1:25" x14ac:dyDescent="0.25">
      <c r="A22" s="27" t="s">
        <v>133</v>
      </c>
      <c r="B22" s="28">
        <v>2</v>
      </c>
      <c r="C22" s="29" t="s">
        <v>110</v>
      </c>
      <c r="D22" s="27">
        <v>1</v>
      </c>
      <c r="E22" s="28" t="s">
        <v>157</v>
      </c>
      <c r="F22" s="37">
        <v>17.7</v>
      </c>
      <c r="G22" s="39">
        <v>19</v>
      </c>
      <c r="H22" s="30">
        <v>55</v>
      </c>
      <c r="I22" s="31"/>
      <c r="J22" s="31">
        <f t="shared" si="1"/>
        <v>0</v>
      </c>
      <c r="K22" s="40" t="str">
        <f t="shared" ca="1" si="2"/>
        <v/>
      </c>
      <c r="L22" s="38">
        <v>26</v>
      </c>
      <c r="M22" s="32">
        <v>55</v>
      </c>
      <c r="N22" s="33"/>
      <c r="O22" s="33"/>
      <c r="P22" s="33">
        <f t="shared" si="7"/>
        <v>0</v>
      </c>
      <c r="Q22" s="34">
        <f t="shared" si="3"/>
        <v>2035.4999999999998</v>
      </c>
      <c r="R22" s="35" t="str">
        <f t="shared" ca="1" si="4"/>
        <v>RCIM-1.0FSN4E</v>
      </c>
      <c r="S22" s="27" t="str">
        <f t="shared" ca="1" si="5"/>
        <v>RCIM-1.0FSN4E</v>
      </c>
      <c r="T22" s="36">
        <f t="shared" ca="1" si="6"/>
        <v>1</v>
      </c>
      <c r="U22" s="27"/>
    </row>
    <row r="23" spans="1:25" x14ac:dyDescent="0.25">
      <c r="A23" s="27" t="s">
        <v>134</v>
      </c>
      <c r="B23" s="28">
        <v>2</v>
      </c>
      <c r="C23" s="29" t="s">
        <v>110</v>
      </c>
      <c r="D23" s="27">
        <v>1</v>
      </c>
      <c r="E23" s="28" t="s">
        <v>157</v>
      </c>
      <c r="F23" s="37">
        <v>18.399999999999999</v>
      </c>
      <c r="G23" s="39">
        <v>19</v>
      </c>
      <c r="H23" s="30">
        <v>55</v>
      </c>
      <c r="I23" s="31"/>
      <c r="J23" s="31">
        <f t="shared" si="1"/>
        <v>0</v>
      </c>
      <c r="K23" s="40" t="str">
        <f t="shared" ca="1" si="2"/>
        <v/>
      </c>
      <c r="L23" s="38">
        <v>26</v>
      </c>
      <c r="M23" s="32">
        <v>55</v>
      </c>
      <c r="N23" s="33"/>
      <c r="O23" s="33"/>
      <c r="P23" s="33">
        <f t="shared" si="7"/>
        <v>0</v>
      </c>
      <c r="Q23" s="34">
        <f t="shared" si="3"/>
        <v>2115.9999999999995</v>
      </c>
      <c r="R23" s="35" t="str">
        <f t="shared" ca="1" si="4"/>
        <v>RCIM-1.0FSN4E</v>
      </c>
      <c r="S23" s="27" t="str">
        <f t="shared" ca="1" si="5"/>
        <v>RCIM-1.0FSN4E</v>
      </c>
      <c r="T23" s="36">
        <f t="shared" ca="1" si="6"/>
        <v>1</v>
      </c>
      <c r="U23" s="27"/>
    </row>
    <row r="24" spans="1:25" x14ac:dyDescent="0.25">
      <c r="A24" s="27" t="s">
        <v>135</v>
      </c>
      <c r="B24" s="28">
        <v>2</v>
      </c>
      <c r="C24" s="29" t="s">
        <v>110</v>
      </c>
      <c r="D24" s="27">
        <v>1</v>
      </c>
      <c r="E24" s="28" t="s">
        <v>157</v>
      </c>
      <c r="F24" s="37">
        <v>15</v>
      </c>
      <c r="G24" s="39">
        <v>19</v>
      </c>
      <c r="H24" s="30">
        <v>55</v>
      </c>
      <c r="I24" s="31"/>
      <c r="J24" s="31">
        <f t="shared" si="1"/>
        <v>0</v>
      </c>
      <c r="K24" s="40" t="str">
        <f t="shared" ca="1" si="2"/>
        <v/>
      </c>
      <c r="L24" s="38">
        <v>26</v>
      </c>
      <c r="M24" s="32">
        <v>55</v>
      </c>
      <c r="N24" s="33"/>
      <c r="O24" s="33"/>
      <c r="P24" s="33">
        <f t="shared" si="7"/>
        <v>0</v>
      </c>
      <c r="Q24" s="34">
        <f t="shared" si="3"/>
        <v>1724.9999999999998</v>
      </c>
      <c r="R24" s="35" t="str">
        <f t="shared" ca="1" si="4"/>
        <v>RCIM-0.8FSN4E</v>
      </c>
      <c r="S24" s="27" t="str">
        <f t="shared" ca="1" si="5"/>
        <v>RCIM-0.8FSN4E</v>
      </c>
      <c r="T24" s="36">
        <f t="shared" ca="1" si="6"/>
        <v>0.8</v>
      </c>
      <c r="U24" s="27"/>
    </row>
    <row r="25" spans="1:25" x14ac:dyDescent="0.25">
      <c r="A25" s="27" t="s">
        <v>136</v>
      </c>
      <c r="B25" s="28">
        <v>2</v>
      </c>
      <c r="C25" s="29" t="s">
        <v>110</v>
      </c>
      <c r="D25" s="27">
        <v>1</v>
      </c>
      <c r="E25" s="28" t="s">
        <v>157</v>
      </c>
      <c r="F25" s="37">
        <v>16.899999999999999</v>
      </c>
      <c r="G25" s="39">
        <v>19</v>
      </c>
      <c r="H25" s="30">
        <v>55</v>
      </c>
      <c r="I25" s="31"/>
      <c r="J25" s="31">
        <f t="shared" si="1"/>
        <v>0</v>
      </c>
      <c r="K25" s="40" t="str">
        <f t="shared" ca="1" si="2"/>
        <v/>
      </c>
      <c r="L25" s="38">
        <v>26</v>
      </c>
      <c r="M25" s="32">
        <v>55</v>
      </c>
      <c r="N25" s="33"/>
      <c r="O25" s="33"/>
      <c r="P25" s="33">
        <f t="shared" si="7"/>
        <v>0</v>
      </c>
      <c r="Q25" s="34">
        <f t="shared" si="3"/>
        <v>1943.4999999999995</v>
      </c>
      <c r="R25" s="35" t="str">
        <f t="shared" ca="1" si="4"/>
        <v>RCIM-0.8FSN4E</v>
      </c>
      <c r="S25" s="27" t="str">
        <f t="shared" ca="1" si="5"/>
        <v>RCIM-0.8FSN4E</v>
      </c>
      <c r="T25" s="36">
        <f t="shared" ca="1" si="6"/>
        <v>0.8</v>
      </c>
      <c r="U25" s="27"/>
    </row>
    <row r="26" spans="1:25" x14ac:dyDescent="0.25">
      <c r="A26" s="27" t="s">
        <v>137</v>
      </c>
      <c r="B26" s="28">
        <v>2</v>
      </c>
      <c r="C26" s="29" t="s">
        <v>110</v>
      </c>
      <c r="D26" s="27">
        <v>1</v>
      </c>
      <c r="E26" s="28" t="s">
        <v>157</v>
      </c>
      <c r="F26" s="37">
        <v>17.399999999999999</v>
      </c>
      <c r="G26" s="39">
        <v>19</v>
      </c>
      <c r="H26" s="30">
        <v>55</v>
      </c>
      <c r="I26" s="31"/>
      <c r="J26" s="31">
        <f t="shared" si="1"/>
        <v>0</v>
      </c>
      <c r="K26" s="40" t="str">
        <f t="shared" ca="1" si="2"/>
        <v/>
      </c>
      <c r="L26" s="38">
        <v>26</v>
      </c>
      <c r="M26" s="32">
        <v>55</v>
      </c>
      <c r="N26" s="33"/>
      <c r="O26" s="33"/>
      <c r="P26" s="33">
        <f t="shared" si="7"/>
        <v>0</v>
      </c>
      <c r="Q26" s="34">
        <f t="shared" si="3"/>
        <v>2000.9999999999995</v>
      </c>
      <c r="R26" s="35" t="str">
        <f t="shared" ca="1" si="4"/>
        <v>RCIM-1.0FSN4E</v>
      </c>
      <c r="S26" s="27" t="str">
        <f t="shared" ca="1" si="5"/>
        <v>RCIM-1.0FSN4E</v>
      </c>
      <c r="T26" s="36">
        <f t="shared" ca="1" si="6"/>
        <v>1</v>
      </c>
      <c r="U26" s="27"/>
    </row>
    <row r="27" spans="1:25" x14ac:dyDescent="0.25">
      <c r="A27" s="27" t="s">
        <v>138</v>
      </c>
      <c r="B27" s="28">
        <v>2</v>
      </c>
      <c r="C27" s="29" t="s">
        <v>110</v>
      </c>
      <c r="D27" s="27">
        <v>1</v>
      </c>
      <c r="E27" s="28" t="s">
        <v>157</v>
      </c>
      <c r="F27" s="37">
        <v>18.3</v>
      </c>
      <c r="G27" s="39">
        <v>19</v>
      </c>
      <c r="H27" s="30">
        <v>55</v>
      </c>
      <c r="I27" s="31"/>
      <c r="J27" s="31">
        <f t="shared" si="1"/>
        <v>0</v>
      </c>
      <c r="K27" s="40" t="str">
        <f t="shared" ca="1" si="2"/>
        <v/>
      </c>
      <c r="L27" s="38">
        <v>26</v>
      </c>
      <c r="M27" s="32">
        <v>55</v>
      </c>
      <c r="N27" s="33"/>
      <c r="O27" s="33"/>
      <c r="P27" s="33">
        <f t="shared" si="7"/>
        <v>0</v>
      </c>
      <c r="Q27" s="34">
        <f t="shared" si="3"/>
        <v>2104.5</v>
      </c>
      <c r="R27" s="35" t="str">
        <f t="shared" ca="1" si="4"/>
        <v>RCIM-1.0FSN4E</v>
      </c>
      <c r="S27" s="27" t="str">
        <f t="shared" ca="1" si="5"/>
        <v>RCIM-1.0FSN4E</v>
      </c>
      <c r="T27" s="36">
        <f t="shared" ca="1" si="6"/>
        <v>1</v>
      </c>
      <c r="U27" s="27"/>
    </row>
    <row r="28" spans="1:25" x14ac:dyDescent="0.25">
      <c r="A28" s="27" t="s">
        <v>139</v>
      </c>
      <c r="B28" s="28">
        <v>2</v>
      </c>
      <c r="C28" s="29" t="s">
        <v>110</v>
      </c>
      <c r="D28" s="27">
        <v>1</v>
      </c>
      <c r="E28" s="27" t="s">
        <v>128</v>
      </c>
      <c r="F28" s="37">
        <v>23.6</v>
      </c>
      <c r="G28" s="39">
        <v>19</v>
      </c>
      <c r="H28" s="30">
        <v>55</v>
      </c>
      <c r="I28" s="31"/>
      <c r="J28" s="31">
        <f t="shared" si="1"/>
        <v>0</v>
      </c>
      <c r="K28" s="40" t="str">
        <f t="shared" ca="1" si="2"/>
        <v/>
      </c>
      <c r="L28" s="38">
        <v>26</v>
      </c>
      <c r="M28" s="32">
        <v>55</v>
      </c>
      <c r="N28" s="33"/>
      <c r="O28" s="33"/>
      <c r="P28" s="33">
        <f t="shared" si="7"/>
        <v>0</v>
      </c>
      <c r="Q28" s="34">
        <f t="shared" si="3"/>
        <v>2714</v>
      </c>
      <c r="R28" s="35" t="str">
        <f t="shared" ca="1" si="4"/>
        <v>RCIM-1.3FSN4E</v>
      </c>
      <c r="S28" s="27" t="str">
        <f t="shared" ca="1" si="5"/>
        <v>RCIM-1.3FSN4E</v>
      </c>
      <c r="T28" s="36">
        <f t="shared" ca="1" si="6"/>
        <v>1.3</v>
      </c>
      <c r="U28" s="27"/>
    </row>
    <row r="29" spans="1:25" x14ac:dyDescent="0.25">
      <c r="A29" s="27" t="s">
        <v>140</v>
      </c>
      <c r="B29" s="28">
        <v>2</v>
      </c>
      <c r="C29" s="29" t="s">
        <v>110</v>
      </c>
      <c r="D29" s="27">
        <v>1</v>
      </c>
      <c r="E29" s="27" t="s">
        <v>128</v>
      </c>
      <c r="F29" s="37">
        <v>13.3</v>
      </c>
      <c r="G29" s="39">
        <v>19</v>
      </c>
      <c r="H29" s="30">
        <v>55</v>
      </c>
      <c r="I29" s="31"/>
      <c r="J29" s="31">
        <f t="shared" si="1"/>
        <v>0</v>
      </c>
      <c r="K29" s="40" t="str">
        <f t="shared" ca="1" si="2"/>
        <v/>
      </c>
      <c r="L29" s="38">
        <v>26</v>
      </c>
      <c r="M29" s="32">
        <v>55</v>
      </c>
      <c r="N29" s="33"/>
      <c r="O29" s="33"/>
      <c r="P29" s="33">
        <f t="shared" si="7"/>
        <v>0</v>
      </c>
      <c r="Q29" s="34">
        <f t="shared" si="3"/>
        <v>1529.4999999999998</v>
      </c>
      <c r="R29" s="35" t="str">
        <f t="shared" ca="1" si="4"/>
        <v>RCIM-0.8FSN4E</v>
      </c>
      <c r="S29" s="27" t="str">
        <f t="shared" ca="1" si="5"/>
        <v>RCIM-0.8FSN4E</v>
      </c>
      <c r="T29" s="36">
        <f t="shared" ca="1" si="6"/>
        <v>0.8</v>
      </c>
      <c r="U29" s="27"/>
    </row>
    <row r="30" spans="1:25" x14ac:dyDescent="0.25">
      <c r="A30" s="27" t="s">
        <v>141</v>
      </c>
      <c r="B30" s="28">
        <v>2</v>
      </c>
      <c r="C30" s="29" t="s">
        <v>110</v>
      </c>
      <c r="D30" s="27">
        <v>1</v>
      </c>
      <c r="E30" s="27" t="s">
        <v>128</v>
      </c>
      <c r="F30" s="37">
        <v>12.7</v>
      </c>
      <c r="G30" s="39">
        <v>19</v>
      </c>
      <c r="H30" s="30">
        <v>55</v>
      </c>
      <c r="I30" s="31"/>
      <c r="J30" s="31">
        <f t="shared" si="1"/>
        <v>0</v>
      </c>
      <c r="K30" s="40" t="str">
        <f t="shared" ca="1" si="2"/>
        <v/>
      </c>
      <c r="L30" s="38">
        <v>26</v>
      </c>
      <c r="M30" s="32">
        <v>55</v>
      </c>
      <c r="N30" s="33"/>
      <c r="O30" s="33"/>
      <c r="P30" s="33">
        <f t="shared" si="7"/>
        <v>0</v>
      </c>
      <c r="Q30" s="34">
        <f t="shared" si="3"/>
        <v>1460.5</v>
      </c>
      <c r="R30" s="35" t="str">
        <f t="shared" ca="1" si="4"/>
        <v>RCIM-0.6FSN4E</v>
      </c>
      <c r="S30" s="27" t="str">
        <f t="shared" ca="1" si="5"/>
        <v>RCIM-0.6FSN4E</v>
      </c>
      <c r="T30" s="36">
        <f t="shared" ca="1" si="6"/>
        <v>0.6</v>
      </c>
      <c r="U30" s="27"/>
    </row>
    <row r="31" spans="1:25" x14ac:dyDescent="0.25">
      <c r="A31" s="27" t="s">
        <v>142</v>
      </c>
      <c r="B31" s="28">
        <v>2</v>
      </c>
      <c r="C31" s="29" t="s">
        <v>110</v>
      </c>
      <c r="D31" s="27">
        <v>1</v>
      </c>
      <c r="E31" s="27" t="s">
        <v>128</v>
      </c>
      <c r="F31" s="37">
        <v>14.2</v>
      </c>
      <c r="G31" s="39">
        <v>19</v>
      </c>
      <c r="H31" s="30">
        <v>55</v>
      </c>
      <c r="I31" s="31"/>
      <c r="J31" s="31">
        <f t="shared" si="1"/>
        <v>0</v>
      </c>
      <c r="K31" s="40" t="str">
        <f t="shared" ca="1" si="2"/>
        <v/>
      </c>
      <c r="L31" s="38">
        <v>26</v>
      </c>
      <c r="M31" s="32">
        <v>55</v>
      </c>
      <c r="N31" s="33"/>
      <c r="O31" s="33"/>
      <c r="P31" s="33">
        <f t="shared" si="7"/>
        <v>0</v>
      </c>
      <c r="Q31" s="34">
        <f t="shared" si="3"/>
        <v>1632.9999999999998</v>
      </c>
      <c r="R31" s="35" t="str">
        <f t="shared" ca="1" si="4"/>
        <v>RCIM-0.8FSN4E</v>
      </c>
      <c r="S31" s="27" t="str">
        <f t="shared" ca="1" si="5"/>
        <v>RCIM-0.8FSN4E</v>
      </c>
      <c r="T31" s="36">
        <f t="shared" ca="1" si="6"/>
        <v>0.8</v>
      </c>
      <c r="U31" s="27"/>
    </row>
    <row r="32" spans="1:25" x14ac:dyDescent="0.25">
      <c r="A32" s="27" t="s">
        <v>143</v>
      </c>
      <c r="B32" s="28">
        <v>2</v>
      </c>
      <c r="C32" s="29" t="s">
        <v>110</v>
      </c>
      <c r="D32" s="27">
        <v>1</v>
      </c>
      <c r="E32" s="27" t="s">
        <v>128</v>
      </c>
      <c r="F32" s="37">
        <v>20.3</v>
      </c>
      <c r="G32" s="39">
        <v>19</v>
      </c>
      <c r="H32" s="30">
        <v>55</v>
      </c>
      <c r="I32" s="31"/>
      <c r="J32" s="31">
        <f t="shared" si="1"/>
        <v>0</v>
      </c>
      <c r="K32" s="40" t="str">
        <f t="shared" ca="1" si="2"/>
        <v/>
      </c>
      <c r="L32" s="38">
        <v>26</v>
      </c>
      <c r="M32" s="32">
        <v>55</v>
      </c>
      <c r="N32" s="33"/>
      <c r="O32" s="33"/>
      <c r="P32" s="33">
        <f t="shared" si="7"/>
        <v>0</v>
      </c>
      <c r="Q32" s="34">
        <f t="shared" si="3"/>
        <v>2334.5</v>
      </c>
      <c r="R32" s="35" t="str">
        <f t="shared" ca="1" si="4"/>
        <v>RCIM-1.0FSN4E</v>
      </c>
      <c r="S32" s="27" t="str">
        <f t="shared" ca="1" si="5"/>
        <v>RCIM-1.0FSN4E</v>
      </c>
      <c r="T32" s="36">
        <f t="shared" ca="1" si="6"/>
        <v>1</v>
      </c>
      <c r="U32" s="27"/>
    </row>
    <row r="33" spans="1:21" x14ac:dyDescent="0.25">
      <c r="A33" s="27" t="s">
        <v>144</v>
      </c>
      <c r="B33" s="28">
        <v>2</v>
      </c>
      <c r="C33" s="29" t="s">
        <v>110</v>
      </c>
      <c r="D33" s="27">
        <v>1</v>
      </c>
      <c r="E33" s="27" t="s">
        <v>128</v>
      </c>
      <c r="F33" s="37">
        <v>17.2</v>
      </c>
      <c r="G33" s="39">
        <v>19</v>
      </c>
      <c r="H33" s="30">
        <v>55</v>
      </c>
      <c r="I33" s="31"/>
      <c r="J33" s="31">
        <f t="shared" si="1"/>
        <v>0</v>
      </c>
      <c r="K33" s="40" t="str">
        <f t="shared" ca="1" si="2"/>
        <v/>
      </c>
      <c r="L33" s="38">
        <v>26</v>
      </c>
      <c r="M33" s="32">
        <v>55</v>
      </c>
      <c r="N33" s="33"/>
      <c r="O33" s="33"/>
      <c r="P33" s="33">
        <f t="shared" si="7"/>
        <v>0</v>
      </c>
      <c r="Q33" s="34">
        <f t="shared" si="3"/>
        <v>1977.9999999999998</v>
      </c>
      <c r="R33" s="35" t="str">
        <f t="shared" ca="1" si="4"/>
        <v>RCIM-1.0FSN4E</v>
      </c>
      <c r="S33" s="27" t="str">
        <f t="shared" ca="1" si="5"/>
        <v>RCIM-1.0FSN4E</v>
      </c>
      <c r="T33" s="36">
        <f t="shared" ca="1" si="6"/>
        <v>1</v>
      </c>
      <c r="U33" s="27"/>
    </row>
    <row r="34" spans="1:21" x14ac:dyDescent="0.25">
      <c r="A34" s="27" t="s">
        <v>145</v>
      </c>
      <c r="B34" s="28">
        <v>2</v>
      </c>
      <c r="C34" s="29" t="s">
        <v>110</v>
      </c>
      <c r="D34" s="27">
        <v>1</v>
      </c>
      <c r="E34" s="28" t="s">
        <v>157</v>
      </c>
      <c r="F34" s="37">
        <v>19.7</v>
      </c>
      <c r="G34" s="39">
        <v>19</v>
      </c>
      <c r="H34" s="30">
        <v>55</v>
      </c>
      <c r="I34" s="31"/>
      <c r="J34" s="31">
        <f t="shared" si="1"/>
        <v>0</v>
      </c>
      <c r="K34" s="40" t="str">
        <f t="shared" ca="1" si="2"/>
        <v/>
      </c>
      <c r="L34" s="38">
        <v>26</v>
      </c>
      <c r="M34" s="32">
        <v>55</v>
      </c>
      <c r="N34" s="33"/>
      <c r="O34" s="33"/>
      <c r="P34" s="33">
        <f t="shared" si="7"/>
        <v>0</v>
      </c>
      <c r="Q34" s="34">
        <f t="shared" si="3"/>
        <v>2265.5</v>
      </c>
      <c r="R34" s="35" t="str">
        <f t="shared" ca="1" si="4"/>
        <v>RCIM-1.0FSN4E</v>
      </c>
      <c r="S34" s="27" t="str">
        <f t="shared" ca="1" si="5"/>
        <v>RCIM-1.0FSN4E</v>
      </c>
      <c r="T34" s="36">
        <f t="shared" ca="1" si="6"/>
        <v>1</v>
      </c>
      <c r="U34" s="27"/>
    </row>
    <row r="35" spans="1:21" x14ac:dyDescent="0.25">
      <c r="A35" s="27" t="s">
        <v>146</v>
      </c>
      <c r="B35" s="28">
        <v>2</v>
      </c>
      <c r="C35" s="29" t="s">
        <v>110</v>
      </c>
      <c r="D35" s="27">
        <v>1</v>
      </c>
      <c r="E35" s="28" t="s">
        <v>157</v>
      </c>
      <c r="F35" s="37">
        <v>17.899999999999999</v>
      </c>
      <c r="G35" s="39">
        <v>19</v>
      </c>
      <c r="H35" s="30">
        <v>55</v>
      </c>
      <c r="I35" s="31"/>
      <c r="J35" s="31">
        <f t="shared" si="1"/>
        <v>0</v>
      </c>
      <c r="K35" s="40" t="str">
        <f t="shared" ca="1" si="2"/>
        <v/>
      </c>
      <c r="L35" s="38">
        <v>26</v>
      </c>
      <c r="M35" s="32">
        <v>55</v>
      </c>
      <c r="N35" s="33"/>
      <c r="O35" s="33"/>
      <c r="P35" s="33">
        <f t="shared" si="7"/>
        <v>0</v>
      </c>
      <c r="Q35" s="34">
        <f t="shared" si="3"/>
        <v>2058.4999999999995</v>
      </c>
      <c r="R35" s="35" t="str">
        <f t="shared" ca="1" si="4"/>
        <v>RCIM-1.0FSN4E</v>
      </c>
      <c r="S35" s="27" t="str">
        <f t="shared" ca="1" si="5"/>
        <v>RCIM-1.0FSN4E</v>
      </c>
      <c r="T35" s="36">
        <f t="shared" ca="1" si="6"/>
        <v>1</v>
      </c>
      <c r="U35" s="27"/>
    </row>
    <row r="36" spans="1:21" x14ac:dyDescent="0.25">
      <c r="A36" s="27" t="s">
        <v>147</v>
      </c>
      <c r="B36" s="28">
        <v>2</v>
      </c>
      <c r="C36" s="29" t="s">
        <v>110</v>
      </c>
      <c r="D36" s="27">
        <v>1</v>
      </c>
      <c r="E36" s="28" t="s">
        <v>157</v>
      </c>
      <c r="F36" s="37">
        <v>16.399999999999999</v>
      </c>
      <c r="G36" s="39">
        <v>19</v>
      </c>
      <c r="H36" s="30">
        <v>55</v>
      </c>
      <c r="I36" s="31"/>
      <c r="J36" s="31">
        <f t="shared" si="1"/>
        <v>0</v>
      </c>
      <c r="K36" s="40" t="str">
        <f t="shared" ca="1" si="2"/>
        <v/>
      </c>
      <c r="L36" s="38">
        <v>26</v>
      </c>
      <c r="M36" s="32">
        <v>55</v>
      </c>
      <c r="N36" s="33"/>
      <c r="O36" s="33"/>
      <c r="P36" s="33">
        <f t="shared" si="7"/>
        <v>0</v>
      </c>
      <c r="Q36" s="34">
        <f t="shared" si="3"/>
        <v>1885.9999999999995</v>
      </c>
      <c r="R36" s="35" t="str">
        <f t="shared" ca="1" si="4"/>
        <v>RCIM-0.8FSN4E</v>
      </c>
      <c r="S36" s="27" t="str">
        <f t="shared" ca="1" si="5"/>
        <v>RCIM-0.8FSN4E</v>
      </c>
      <c r="T36" s="36">
        <f t="shared" ca="1" si="6"/>
        <v>0.8</v>
      </c>
      <c r="U36" s="27"/>
    </row>
    <row r="37" spans="1:21" x14ac:dyDescent="0.25">
      <c r="A37" s="27" t="s">
        <v>148</v>
      </c>
      <c r="B37" s="28">
        <v>2</v>
      </c>
      <c r="C37" s="29" t="s">
        <v>110</v>
      </c>
      <c r="D37" s="27">
        <v>1</v>
      </c>
      <c r="E37" s="28" t="s">
        <v>157</v>
      </c>
      <c r="F37" s="37">
        <v>15.7</v>
      </c>
      <c r="G37" s="39">
        <v>19</v>
      </c>
      <c r="H37" s="30">
        <v>55</v>
      </c>
      <c r="I37" s="31"/>
      <c r="J37" s="31">
        <f t="shared" si="1"/>
        <v>0</v>
      </c>
      <c r="K37" s="40" t="str">
        <f t="shared" ca="1" si="2"/>
        <v/>
      </c>
      <c r="L37" s="38">
        <v>26</v>
      </c>
      <c r="M37" s="32">
        <v>55</v>
      </c>
      <c r="N37" s="33"/>
      <c r="O37" s="33"/>
      <c r="P37" s="33">
        <f t="shared" si="7"/>
        <v>0</v>
      </c>
      <c r="Q37" s="34">
        <f t="shared" si="3"/>
        <v>1805.4999999999998</v>
      </c>
      <c r="R37" s="35" t="str">
        <f t="shared" ca="1" si="4"/>
        <v>RCIM-0.8FSN4E</v>
      </c>
      <c r="S37" s="27" t="str">
        <f t="shared" ca="1" si="5"/>
        <v>RCIM-0.8FSN4E</v>
      </c>
      <c r="T37" s="36">
        <f t="shared" ca="1" si="6"/>
        <v>0.8</v>
      </c>
      <c r="U37" s="27"/>
    </row>
    <row r="38" spans="1:21" x14ac:dyDescent="0.25">
      <c r="A38" s="27" t="s">
        <v>149</v>
      </c>
      <c r="B38" s="28">
        <v>2</v>
      </c>
      <c r="C38" s="29" t="s">
        <v>110</v>
      </c>
      <c r="D38" s="27">
        <v>1</v>
      </c>
      <c r="E38" s="28" t="s">
        <v>157</v>
      </c>
      <c r="F38" s="37">
        <v>19.600000000000001</v>
      </c>
      <c r="G38" s="39">
        <v>19</v>
      </c>
      <c r="H38" s="30">
        <v>55</v>
      </c>
      <c r="I38" s="31"/>
      <c r="J38" s="31">
        <f t="shared" si="1"/>
        <v>0</v>
      </c>
      <c r="K38" s="40" t="str">
        <f t="shared" ca="1" si="2"/>
        <v/>
      </c>
      <c r="L38" s="38">
        <v>26</v>
      </c>
      <c r="M38" s="32">
        <v>55</v>
      </c>
      <c r="N38" s="33"/>
      <c r="O38" s="33"/>
      <c r="P38" s="33">
        <f t="shared" si="7"/>
        <v>0</v>
      </c>
      <c r="Q38" s="34">
        <f t="shared" si="3"/>
        <v>2254</v>
      </c>
      <c r="R38" s="35" t="str">
        <f t="shared" ca="1" si="4"/>
        <v>RCIM-1.0FSN4E</v>
      </c>
      <c r="S38" s="27" t="str">
        <f t="shared" ca="1" si="5"/>
        <v>RCIM-1.0FSN4E</v>
      </c>
      <c r="T38" s="36">
        <f t="shared" ca="1" si="6"/>
        <v>1</v>
      </c>
      <c r="U38" s="27"/>
    </row>
    <row r="39" spans="1:21" x14ac:dyDescent="0.25">
      <c r="A39" s="27" t="s">
        <v>150</v>
      </c>
      <c r="B39" s="28">
        <v>2</v>
      </c>
      <c r="C39" s="29" t="s">
        <v>110</v>
      </c>
      <c r="D39" s="27">
        <v>1</v>
      </c>
      <c r="E39" s="28" t="s">
        <v>157</v>
      </c>
      <c r="F39" s="37">
        <v>11</v>
      </c>
      <c r="G39" s="39">
        <v>19</v>
      </c>
      <c r="H39" s="30">
        <v>55</v>
      </c>
      <c r="I39" s="31"/>
      <c r="J39" s="31">
        <f t="shared" si="1"/>
        <v>0</v>
      </c>
      <c r="K39" s="40" t="str">
        <f t="shared" ca="1" si="2"/>
        <v/>
      </c>
      <c r="L39" s="38">
        <v>26</v>
      </c>
      <c r="M39" s="32">
        <v>55</v>
      </c>
      <c r="N39" s="33"/>
      <c r="O39" s="33"/>
      <c r="P39" s="33">
        <f t="shared" si="7"/>
        <v>0</v>
      </c>
      <c r="Q39" s="34">
        <f t="shared" si="3"/>
        <v>1265</v>
      </c>
      <c r="R39" s="35" t="str">
        <f t="shared" ca="1" si="4"/>
        <v>RCIM-0.6FSN4E</v>
      </c>
      <c r="S39" s="27" t="str">
        <f t="shared" ca="1" si="5"/>
        <v>RCIM-0.6FSN4E</v>
      </c>
      <c r="T39" s="36">
        <f t="shared" ca="1" si="6"/>
        <v>0.6</v>
      </c>
      <c r="U39" s="27"/>
    </row>
    <row r="40" spans="1:21" x14ac:dyDescent="0.25">
      <c r="A40" s="27" t="s">
        <v>151</v>
      </c>
      <c r="B40" s="28">
        <v>2</v>
      </c>
      <c r="C40" s="29" t="s">
        <v>110</v>
      </c>
      <c r="D40" s="27">
        <v>1</v>
      </c>
      <c r="E40" s="28" t="s">
        <v>157</v>
      </c>
      <c r="F40" s="37">
        <v>15.2</v>
      </c>
      <c r="G40" s="39">
        <v>19</v>
      </c>
      <c r="H40" s="30">
        <v>55</v>
      </c>
      <c r="I40" s="31"/>
      <c r="J40" s="31">
        <f t="shared" si="1"/>
        <v>0</v>
      </c>
      <c r="K40" s="40" t="str">
        <f t="shared" ca="1" si="2"/>
        <v/>
      </c>
      <c r="L40" s="38">
        <v>26</v>
      </c>
      <c r="M40" s="32">
        <v>55</v>
      </c>
      <c r="N40" s="33"/>
      <c r="O40" s="33"/>
      <c r="P40" s="33">
        <f t="shared" si="7"/>
        <v>0</v>
      </c>
      <c r="Q40" s="34">
        <f t="shared" si="3"/>
        <v>1747.9999999999998</v>
      </c>
      <c r="R40" s="35" t="str">
        <f t="shared" ca="1" si="4"/>
        <v>RCIM-0.8FSN4E</v>
      </c>
      <c r="S40" s="27" t="str">
        <f t="shared" ca="1" si="5"/>
        <v>RCIM-0.8FSN4E</v>
      </c>
      <c r="T40" s="36">
        <f t="shared" ca="1" si="6"/>
        <v>0.8</v>
      </c>
      <c r="U40" s="27"/>
    </row>
    <row r="41" spans="1:21" x14ac:dyDescent="0.25">
      <c r="A41" s="27" t="s">
        <v>152</v>
      </c>
      <c r="B41" s="28">
        <v>2</v>
      </c>
      <c r="C41" s="29" t="s">
        <v>110</v>
      </c>
      <c r="D41" s="27">
        <v>1</v>
      </c>
      <c r="E41" s="28" t="s">
        <v>157</v>
      </c>
      <c r="F41" s="37">
        <v>17.3</v>
      </c>
      <c r="G41" s="39">
        <v>19</v>
      </c>
      <c r="H41" s="30">
        <v>55</v>
      </c>
      <c r="I41" s="31"/>
      <c r="J41" s="31">
        <f t="shared" si="1"/>
        <v>0</v>
      </c>
      <c r="K41" s="40" t="str">
        <f t="shared" ca="1" si="2"/>
        <v/>
      </c>
      <c r="L41" s="38">
        <v>26</v>
      </c>
      <c r="M41" s="32">
        <v>55</v>
      </c>
      <c r="N41" s="33"/>
      <c r="O41" s="33"/>
      <c r="P41" s="33">
        <f t="shared" si="7"/>
        <v>0</v>
      </c>
      <c r="Q41" s="34">
        <f t="shared" si="3"/>
        <v>1989.4999999999998</v>
      </c>
      <c r="R41" s="35" t="str">
        <f t="shared" ca="1" si="4"/>
        <v>RCIM-1.0FSN4E</v>
      </c>
      <c r="S41" s="27" t="str">
        <f t="shared" ca="1" si="5"/>
        <v>RCIM-1.0FSN4E</v>
      </c>
      <c r="T41" s="36">
        <f t="shared" ca="1" si="6"/>
        <v>1</v>
      </c>
      <c r="U41" s="27"/>
    </row>
    <row r="42" spans="1:21" x14ac:dyDescent="0.25">
      <c r="A42" s="27" t="s">
        <v>153</v>
      </c>
      <c r="B42" s="28">
        <v>2</v>
      </c>
      <c r="C42" s="29" t="s">
        <v>110</v>
      </c>
      <c r="D42" s="27">
        <v>1</v>
      </c>
      <c r="E42" s="28" t="s">
        <v>157</v>
      </c>
      <c r="F42" s="37">
        <v>12.4</v>
      </c>
      <c r="G42" s="39">
        <v>19</v>
      </c>
      <c r="H42" s="30">
        <v>55</v>
      </c>
      <c r="I42" s="31"/>
      <c r="J42" s="31">
        <f t="shared" si="1"/>
        <v>0</v>
      </c>
      <c r="K42" s="40" t="str">
        <f t="shared" ca="1" si="2"/>
        <v/>
      </c>
      <c r="L42" s="38">
        <v>26</v>
      </c>
      <c r="M42" s="32">
        <v>55</v>
      </c>
      <c r="N42" s="33"/>
      <c r="O42" s="33"/>
      <c r="P42" s="33">
        <f t="shared" si="7"/>
        <v>0</v>
      </c>
      <c r="Q42" s="34">
        <f t="shared" si="3"/>
        <v>1426</v>
      </c>
      <c r="R42" s="35" t="str">
        <f t="shared" ca="1" si="4"/>
        <v>RCIM-0.6FSN4E</v>
      </c>
      <c r="S42" s="27" t="str">
        <f t="shared" ca="1" si="5"/>
        <v>RCIM-0.6FSN4E</v>
      </c>
      <c r="T42" s="36">
        <f t="shared" ca="1" si="6"/>
        <v>0.6</v>
      </c>
      <c r="U42" s="27"/>
    </row>
    <row r="43" spans="1:21" x14ac:dyDescent="0.25">
      <c r="A43" s="27" t="s">
        <v>154</v>
      </c>
      <c r="B43" s="28">
        <v>2</v>
      </c>
      <c r="C43" s="29" t="s">
        <v>110</v>
      </c>
      <c r="D43" s="27">
        <v>1</v>
      </c>
      <c r="E43" s="28" t="s">
        <v>157</v>
      </c>
      <c r="F43" s="37">
        <v>16.3</v>
      </c>
      <c r="G43" s="39">
        <v>19</v>
      </c>
      <c r="H43" s="30">
        <v>55</v>
      </c>
      <c r="I43" s="31"/>
      <c r="J43" s="31">
        <f t="shared" si="1"/>
        <v>0</v>
      </c>
      <c r="K43" s="40" t="str">
        <f t="shared" ca="1" si="2"/>
        <v/>
      </c>
      <c r="L43" s="38">
        <v>26</v>
      </c>
      <c r="M43" s="32">
        <v>55</v>
      </c>
      <c r="N43" s="33"/>
      <c r="O43" s="33"/>
      <c r="P43" s="33">
        <f t="shared" si="7"/>
        <v>0</v>
      </c>
      <c r="Q43" s="34">
        <f t="shared" si="3"/>
        <v>1874.4999999999998</v>
      </c>
      <c r="R43" s="35" t="str">
        <f t="shared" ca="1" si="4"/>
        <v>RCIM-0.8FSN4E</v>
      </c>
      <c r="S43" s="27" t="str">
        <f t="shared" ca="1" si="5"/>
        <v>RCIM-0.8FSN4E</v>
      </c>
      <c r="T43" s="36">
        <f t="shared" ca="1" si="6"/>
        <v>0.8</v>
      </c>
      <c r="U43" s="27"/>
    </row>
    <row r="44" spans="1:21" x14ac:dyDescent="0.25">
      <c r="A44" s="27" t="s">
        <v>155</v>
      </c>
      <c r="B44" s="28">
        <v>2</v>
      </c>
      <c r="C44" s="29" t="s">
        <v>110</v>
      </c>
      <c r="D44" s="27">
        <v>1</v>
      </c>
      <c r="E44" s="28" t="s">
        <v>157</v>
      </c>
      <c r="F44" s="37">
        <v>25.9</v>
      </c>
      <c r="G44" s="39">
        <v>19</v>
      </c>
      <c r="H44" s="30">
        <v>55</v>
      </c>
      <c r="I44" s="31"/>
      <c r="J44" s="31">
        <f t="shared" si="1"/>
        <v>0</v>
      </c>
      <c r="K44" s="40" t="str">
        <f t="shared" ca="1" si="2"/>
        <v/>
      </c>
      <c r="L44" s="38">
        <v>26</v>
      </c>
      <c r="M44" s="32">
        <v>55</v>
      </c>
      <c r="N44" s="33"/>
      <c r="O44" s="33"/>
      <c r="P44" s="33">
        <f t="shared" si="7"/>
        <v>0</v>
      </c>
      <c r="Q44" s="34">
        <f t="shared" si="3"/>
        <v>2978.4999999999995</v>
      </c>
      <c r="R44" s="35" t="str">
        <f t="shared" ca="1" si="4"/>
        <v>RCIM-1.5FSN4E</v>
      </c>
      <c r="S44" s="27" t="str">
        <f t="shared" ca="1" si="5"/>
        <v>RCIM-1.5FSN4E</v>
      </c>
      <c r="T44" s="36">
        <f t="shared" ca="1" si="6"/>
        <v>1.5</v>
      </c>
      <c r="U44" s="27"/>
    </row>
    <row r="45" spans="1:21" x14ac:dyDescent="0.25">
      <c r="A45" s="27" t="s">
        <v>156</v>
      </c>
      <c r="B45" s="28">
        <v>2</v>
      </c>
      <c r="C45" s="29" t="s">
        <v>110</v>
      </c>
      <c r="D45" s="27">
        <v>1</v>
      </c>
      <c r="E45" s="28" t="s">
        <v>157</v>
      </c>
      <c r="F45" s="37">
        <v>18</v>
      </c>
      <c r="G45" s="39">
        <v>19</v>
      </c>
      <c r="H45" s="30">
        <v>55</v>
      </c>
      <c r="I45" s="31"/>
      <c r="J45" s="31">
        <f t="shared" si="1"/>
        <v>0</v>
      </c>
      <c r="K45" s="40" t="str">
        <f t="shared" ca="1" si="2"/>
        <v/>
      </c>
      <c r="L45" s="38">
        <v>26</v>
      </c>
      <c r="M45" s="32">
        <v>55</v>
      </c>
      <c r="N45" s="33"/>
      <c r="O45" s="33"/>
      <c r="P45" s="33">
        <f t="shared" si="7"/>
        <v>0</v>
      </c>
      <c r="Q45" s="34">
        <f t="shared" si="3"/>
        <v>2070</v>
      </c>
      <c r="R45" s="35" t="str">
        <f t="shared" ca="1" si="4"/>
        <v>RCIM-1.0FSN4E</v>
      </c>
      <c r="S45" s="27" t="str">
        <f t="shared" ca="1" si="5"/>
        <v>RCIM-1.0FSN4E</v>
      </c>
      <c r="T45" s="36">
        <f t="shared" ca="1" si="6"/>
        <v>1</v>
      </c>
      <c r="U45" s="27"/>
    </row>
    <row r="46" spans="1:21" x14ac:dyDescent="0.25">
      <c r="A46" s="27" t="s">
        <v>159</v>
      </c>
      <c r="B46" s="27">
        <v>1</v>
      </c>
      <c r="C46" s="29" t="s">
        <v>110</v>
      </c>
      <c r="D46" s="27">
        <v>1</v>
      </c>
      <c r="E46" s="27" t="s">
        <v>158</v>
      </c>
      <c r="F46" s="37">
        <v>20.2</v>
      </c>
      <c r="G46" s="39">
        <v>19</v>
      </c>
      <c r="H46" s="30">
        <v>55</v>
      </c>
      <c r="I46" s="31"/>
      <c r="J46" s="31">
        <f t="shared" si="1"/>
        <v>0</v>
      </c>
      <c r="K46" s="40" t="str">
        <f t="shared" ca="1" si="2"/>
        <v/>
      </c>
      <c r="L46" s="38">
        <v>26</v>
      </c>
      <c r="M46" s="32">
        <v>55</v>
      </c>
      <c r="N46" s="33"/>
      <c r="O46" s="33"/>
      <c r="P46" s="33">
        <f t="shared" ref="P46:P82" si="8">N46+O46</f>
        <v>0</v>
      </c>
      <c r="Q46" s="34">
        <f t="shared" si="3"/>
        <v>2323</v>
      </c>
      <c r="R46" s="35" t="str">
        <f t="shared" ca="1" si="4"/>
        <v>RCIM-1.0FSN4E</v>
      </c>
      <c r="S46" s="27" t="str">
        <f t="shared" ca="1" si="5"/>
        <v>RCIM-1.0FSN4E</v>
      </c>
      <c r="T46" s="36">
        <f t="shared" ca="1" si="6"/>
        <v>1</v>
      </c>
      <c r="U46" s="27"/>
    </row>
    <row r="47" spans="1:21" x14ac:dyDescent="0.25">
      <c r="A47" s="27" t="s">
        <v>160</v>
      </c>
      <c r="B47" s="27">
        <v>1</v>
      </c>
      <c r="C47" s="29" t="s">
        <v>110</v>
      </c>
      <c r="D47" s="27">
        <v>1</v>
      </c>
      <c r="E47" s="27" t="s">
        <v>158</v>
      </c>
      <c r="F47" s="37">
        <v>12.6</v>
      </c>
      <c r="G47" s="39">
        <v>19</v>
      </c>
      <c r="H47" s="30">
        <v>55</v>
      </c>
      <c r="I47" s="31"/>
      <c r="J47" s="31">
        <f t="shared" si="1"/>
        <v>0</v>
      </c>
      <c r="K47" s="40" t="str">
        <f t="shared" ca="1" si="2"/>
        <v/>
      </c>
      <c r="L47" s="38">
        <v>26</v>
      </c>
      <c r="M47" s="32">
        <v>55</v>
      </c>
      <c r="N47" s="33"/>
      <c r="O47" s="33"/>
      <c r="P47" s="33">
        <f t="shared" si="8"/>
        <v>0</v>
      </c>
      <c r="Q47" s="34">
        <f t="shared" si="3"/>
        <v>1449</v>
      </c>
      <c r="R47" s="35" t="str">
        <f t="shared" ca="1" si="4"/>
        <v>RCIM-0.6FSN4E</v>
      </c>
      <c r="S47" s="27" t="str">
        <f t="shared" ca="1" si="5"/>
        <v>RCIM-0.6FSN4E</v>
      </c>
      <c r="T47" s="36">
        <f t="shared" ca="1" si="6"/>
        <v>0.6</v>
      </c>
      <c r="U47" s="27"/>
    </row>
    <row r="48" spans="1:21" x14ac:dyDescent="0.25">
      <c r="A48" s="27" t="s">
        <v>161</v>
      </c>
      <c r="B48" s="27">
        <v>1</v>
      </c>
      <c r="C48" s="29" t="s">
        <v>110</v>
      </c>
      <c r="D48" s="27">
        <v>1</v>
      </c>
      <c r="E48" s="27" t="s">
        <v>158</v>
      </c>
      <c r="F48" s="37">
        <v>12.5</v>
      </c>
      <c r="G48" s="39">
        <v>19</v>
      </c>
      <c r="H48" s="30">
        <v>55</v>
      </c>
      <c r="I48" s="31"/>
      <c r="J48" s="31">
        <f t="shared" si="1"/>
        <v>0</v>
      </c>
      <c r="K48" s="40" t="str">
        <f t="shared" ca="1" si="2"/>
        <v/>
      </c>
      <c r="L48" s="38">
        <v>26</v>
      </c>
      <c r="M48" s="32">
        <v>55</v>
      </c>
      <c r="N48" s="33"/>
      <c r="O48" s="33"/>
      <c r="P48" s="33">
        <f t="shared" si="8"/>
        <v>0</v>
      </c>
      <c r="Q48" s="34">
        <f t="shared" si="3"/>
        <v>1437.5</v>
      </c>
      <c r="R48" s="35" t="str">
        <f t="shared" ca="1" si="4"/>
        <v>RCIM-0.6FSN4E</v>
      </c>
      <c r="S48" s="27" t="str">
        <f t="shared" ca="1" si="5"/>
        <v>RCIM-0.6FSN4E</v>
      </c>
      <c r="T48" s="36">
        <f t="shared" ca="1" si="6"/>
        <v>0.6</v>
      </c>
      <c r="U48" s="27"/>
    </row>
    <row r="49" spans="1:21" x14ac:dyDescent="0.25">
      <c r="A49" s="27" t="s">
        <v>162</v>
      </c>
      <c r="B49" s="27">
        <v>1</v>
      </c>
      <c r="C49" s="29" t="s">
        <v>110</v>
      </c>
      <c r="D49" s="27">
        <v>1</v>
      </c>
      <c r="E49" s="27" t="s">
        <v>158</v>
      </c>
      <c r="F49" s="37">
        <v>12.9</v>
      </c>
      <c r="G49" s="39">
        <v>19</v>
      </c>
      <c r="H49" s="30">
        <v>55</v>
      </c>
      <c r="I49" s="31"/>
      <c r="J49" s="31">
        <f t="shared" si="1"/>
        <v>0</v>
      </c>
      <c r="K49" s="40" t="str">
        <f t="shared" ca="1" si="2"/>
        <v/>
      </c>
      <c r="L49" s="38">
        <v>26</v>
      </c>
      <c r="M49" s="32">
        <v>55</v>
      </c>
      <c r="N49" s="33"/>
      <c r="O49" s="33"/>
      <c r="P49" s="33">
        <f t="shared" si="8"/>
        <v>0</v>
      </c>
      <c r="Q49" s="34">
        <f t="shared" si="3"/>
        <v>1483.4999999999998</v>
      </c>
      <c r="R49" s="35" t="str">
        <f t="shared" ca="1" si="4"/>
        <v>RCIM-0.6FSN4E</v>
      </c>
      <c r="S49" s="27" t="str">
        <f t="shared" ca="1" si="5"/>
        <v>RCIM-0.6FSN4E</v>
      </c>
      <c r="T49" s="36">
        <f t="shared" ca="1" si="6"/>
        <v>0.6</v>
      </c>
      <c r="U49" s="27"/>
    </row>
    <row r="50" spans="1:21" x14ac:dyDescent="0.25">
      <c r="A50" s="27" t="s">
        <v>163</v>
      </c>
      <c r="B50" s="27">
        <v>1</v>
      </c>
      <c r="C50" s="29" t="s">
        <v>110</v>
      </c>
      <c r="D50" s="27">
        <v>1</v>
      </c>
      <c r="E50" s="27" t="s">
        <v>158</v>
      </c>
      <c r="F50" s="37">
        <v>12.8</v>
      </c>
      <c r="G50" s="39">
        <v>19</v>
      </c>
      <c r="H50" s="30">
        <v>55</v>
      </c>
      <c r="I50" s="31"/>
      <c r="J50" s="31">
        <f t="shared" si="1"/>
        <v>0</v>
      </c>
      <c r="K50" s="40" t="str">
        <f t="shared" ca="1" si="2"/>
        <v/>
      </c>
      <c r="L50" s="38">
        <v>26</v>
      </c>
      <c r="M50" s="32">
        <v>55</v>
      </c>
      <c r="N50" s="33"/>
      <c r="O50" s="33"/>
      <c r="P50" s="33">
        <f t="shared" si="8"/>
        <v>0</v>
      </c>
      <c r="Q50" s="34">
        <f t="shared" si="3"/>
        <v>1472</v>
      </c>
      <c r="R50" s="35" t="str">
        <f t="shared" ca="1" si="4"/>
        <v>RCIM-0.6FSN4E</v>
      </c>
      <c r="S50" s="27" t="str">
        <f t="shared" ca="1" si="5"/>
        <v>RCIM-0.6FSN4E</v>
      </c>
      <c r="T50" s="36">
        <f t="shared" ca="1" si="6"/>
        <v>0.6</v>
      </c>
      <c r="U50" s="27"/>
    </row>
    <row r="51" spans="1:21" x14ac:dyDescent="0.25">
      <c r="A51" s="27" t="s">
        <v>164</v>
      </c>
      <c r="B51" s="27">
        <v>1</v>
      </c>
      <c r="C51" s="29" t="s">
        <v>110</v>
      </c>
      <c r="D51" s="27">
        <v>1</v>
      </c>
      <c r="E51" s="27" t="s">
        <v>158</v>
      </c>
      <c r="F51" s="37">
        <v>12.1</v>
      </c>
      <c r="G51" s="39">
        <v>19</v>
      </c>
      <c r="H51" s="30">
        <v>55</v>
      </c>
      <c r="I51" s="31"/>
      <c r="J51" s="31">
        <f t="shared" si="1"/>
        <v>0</v>
      </c>
      <c r="K51" s="40" t="str">
        <f t="shared" ca="1" si="2"/>
        <v/>
      </c>
      <c r="L51" s="38">
        <v>26</v>
      </c>
      <c r="M51" s="32">
        <v>55</v>
      </c>
      <c r="N51" s="33"/>
      <c r="O51" s="33"/>
      <c r="P51" s="33">
        <f t="shared" si="8"/>
        <v>0</v>
      </c>
      <c r="Q51" s="34">
        <f t="shared" si="3"/>
        <v>1391.5</v>
      </c>
      <c r="R51" s="35" t="str">
        <f t="shared" ca="1" si="4"/>
        <v>RCIM-0.6FSN4E</v>
      </c>
      <c r="S51" s="27" t="str">
        <f t="shared" ca="1" si="5"/>
        <v>RCIM-0.6FSN4E</v>
      </c>
      <c r="T51" s="36">
        <f t="shared" ca="1" si="6"/>
        <v>0.6</v>
      </c>
      <c r="U51" s="27"/>
    </row>
    <row r="52" spans="1:21" x14ac:dyDescent="0.25">
      <c r="A52" s="27" t="s">
        <v>165</v>
      </c>
      <c r="B52" s="27">
        <v>1</v>
      </c>
      <c r="C52" s="29" t="s">
        <v>110</v>
      </c>
      <c r="D52" s="27">
        <v>1</v>
      </c>
      <c r="E52" s="27" t="s">
        <v>158</v>
      </c>
      <c r="F52" s="37">
        <v>17</v>
      </c>
      <c r="G52" s="39">
        <v>19</v>
      </c>
      <c r="H52" s="30">
        <v>55</v>
      </c>
      <c r="I52" s="31"/>
      <c r="J52" s="31">
        <f t="shared" si="1"/>
        <v>0</v>
      </c>
      <c r="K52" s="40" t="str">
        <f t="shared" ca="1" si="2"/>
        <v/>
      </c>
      <c r="L52" s="38">
        <v>26</v>
      </c>
      <c r="M52" s="32">
        <v>55</v>
      </c>
      <c r="N52" s="33"/>
      <c r="O52" s="33"/>
      <c r="P52" s="33">
        <f t="shared" si="8"/>
        <v>0</v>
      </c>
      <c r="Q52" s="34">
        <f t="shared" si="3"/>
        <v>1954.9999999999998</v>
      </c>
      <c r="R52" s="35" t="str">
        <f t="shared" ca="1" si="4"/>
        <v>RCIM-0.8FSN4E</v>
      </c>
      <c r="S52" s="27" t="str">
        <f t="shared" ca="1" si="5"/>
        <v>RCIM-0.8FSN4E</v>
      </c>
      <c r="T52" s="36">
        <f t="shared" ca="1" si="6"/>
        <v>0.8</v>
      </c>
      <c r="U52" s="27"/>
    </row>
    <row r="53" spans="1:21" x14ac:dyDescent="0.25">
      <c r="A53" s="27" t="s">
        <v>166</v>
      </c>
      <c r="B53" s="27">
        <v>1</v>
      </c>
      <c r="C53" s="29" t="s">
        <v>110</v>
      </c>
      <c r="D53" s="27">
        <v>1</v>
      </c>
      <c r="E53" s="27" t="s">
        <v>158</v>
      </c>
      <c r="F53" s="37">
        <v>16.100000000000001</v>
      </c>
      <c r="G53" s="39">
        <v>19</v>
      </c>
      <c r="H53" s="30">
        <v>55</v>
      </c>
      <c r="I53" s="31"/>
      <c r="J53" s="31">
        <f t="shared" si="1"/>
        <v>0</v>
      </c>
      <c r="K53" s="40" t="str">
        <f t="shared" ca="1" si="2"/>
        <v/>
      </c>
      <c r="L53" s="38">
        <v>26</v>
      </c>
      <c r="M53" s="32">
        <v>55</v>
      </c>
      <c r="N53" s="33"/>
      <c r="O53" s="33"/>
      <c r="P53" s="33">
        <f t="shared" si="8"/>
        <v>0</v>
      </c>
      <c r="Q53" s="34">
        <f t="shared" si="3"/>
        <v>1851.5000000000002</v>
      </c>
      <c r="R53" s="35" t="str">
        <f t="shared" ca="1" si="4"/>
        <v>RCIM-0.8FSN4E</v>
      </c>
      <c r="S53" s="27" t="str">
        <f t="shared" ca="1" si="5"/>
        <v>RCIM-0.8FSN4E</v>
      </c>
      <c r="T53" s="36">
        <f t="shared" ca="1" si="6"/>
        <v>0.8</v>
      </c>
      <c r="U53" s="27"/>
    </row>
    <row r="54" spans="1:21" ht="6" customHeight="1" x14ac:dyDescent="0.25">
      <c r="A54" s="27"/>
      <c r="B54" s="27"/>
      <c r="C54" s="29"/>
      <c r="D54" s="27"/>
      <c r="E54" s="27"/>
      <c r="F54" s="37"/>
      <c r="G54" s="39"/>
      <c r="H54" s="30"/>
      <c r="I54" s="31"/>
      <c r="J54" s="31"/>
      <c r="K54" s="40"/>
      <c r="L54" s="38"/>
      <c r="M54" s="32"/>
      <c r="N54" s="33"/>
      <c r="O54" s="33"/>
      <c r="P54" s="33"/>
      <c r="Q54" s="34"/>
      <c r="R54" s="35"/>
      <c r="S54" s="27"/>
      <c r="T54" s="36"/>
      <c r="U54" s="27"/>
    </row>
    <row r="55" spans="1:21" x14ac:dyDescent="0.25">
      <c r="A55" s="27" t="s">
        <v>167</v>
      </c>
      <c r="B55" s="27">
        <v>1</v>
      </c>
      <c r="C55" s="29" t="s">
        <v>110</v>
      </c>
      <c r="D55" s="27">
        <v>1</v>
      </c>
      <c r="E55" s="27" t="s">
        <v>195</v>
      </c>
      <c r="F55" s="37">
        <v>22.1</v>
      </c>
      <c r="G55" s="39">
        <v>19</v>
      </c>
      <c r="H55" s="30">
        <v>55</v>
      </c>
      <c r="I55" s="31"/>
      <c r="J55" s="31">
        <f t="shared" ref="J55:J82" si="9">((I55*((1+$J$17))+(F55*$J$16*(1+$J$17)))/D55)</f>
        <v>0</v>
      </c>
      <c r="K55" s="40" t="str">
        <f t="shared" ref="K55:K82" ca="1" si="10">IF(J55=0,"",INDEX(OFFSET(INDIRECT(C55),,,,1),MATCH(J55,OFFSET(INDIRECT(C55),,2,,1),-1)))</f>
        <v/>
      </c>
      <c r="L55" s="38">
        <v>26</v>
      </c>
      <c r="M55" s="32">
        <v>55</v>
      </c>
      <c r="N55" s="33"/>
      <c r="O55" s="33"/>
      <c r="P55" s="33">
        <f t="shared" si="8"/>
        <v>0</v>
      </c>
      <c r="Q55" s="34">
        <f t="shared" ref="Q55:Q82" si="11">((P55*((1+$Q$17))+(F55*$Q$16*(1+$J$17)))/D55)</f>
        <v>2541.5</v>
      </c>
      <c r="R55" s="35" t="str">
        <f t="shared" ref="R55:R82" ca="1" si="12">INDEX(OFFSET(INDIRECT(C55),,,,1),MATCH(Q55,OFFSET(INDIRECT(C55),,1,,1),-1))</f>
        <v>RCIM-1.3FSN4E</v>
      </c>
      <c r="S55" s="27" t="str">
        <f t="shared" ref="S55:S82" ca="1" si="13">INDEX(OFFSET(INDIRECT(C55),,,,1),MIN(MATCH(J55,OFFSET(INDIRECT(C55),,2,,1),-1),MATCH(Q55,OFFSET(INDIRECT(C55),,1,,1),-1)))</f>
        <v>RCIM-1.3FSN4E</v>
      </c>
      <c r="T55" s="36">
        <f t="shared" ref="T55:T82" ca="1" si="14">VLOOKUP(S55,INDIRECT(C55),4,FALSE)</f>
        <v>1.3</v>
      </c>
      <c r="U55" s="27"/>
    </row>
    <row r="56" spans="1:21" x14ac:dyDescent="0.25">
      <c r="A56" s="27" t="s">
        <v>168</v>
      </c>
      <c r="B56" s="27">
        <v>1</v>
      </c>
      <c r="C56" s="29" t="s">
        <v>110</v>
      </c>
      <c r="D56" s="27">
        <v>1</v>
      </c>
      <c r="E56" s="27" t="s">
        <v>195</v>
      </c>
      <c r="F56" s="37">
        <v>10.199999999999999</v>
      </c>
      <c r="G56" s="39">
        <v>19</v>
      </c>
      <c r="H56" s="30">
        <v>55</v>
      </c>
      <c r="I56" s="31"/>
      <c r="J56" s="31">
        <f t="shared" si="9"/>
        <v>0</v>
      </c>
      <c r="K56" s="40" t="str">
        <f t="shared" ca="1" si="10"/>
        <v/>
      </c>
      <c r="L56" s="38">
        <v>26</v>
      </c>
      <c r="M56" s="32">
        <v>55</v>
      </c>
      <c r="N56" s="33"/>
      <c r="O56" s="33"/>
      <c r="P56" s="33">
        <f t="shared" si="8"/>
        <v>0</v>
      </c>
      <c r="Q56" s="34">
        <f t="shared" si="11"/>
        <v>1172.9999999999998</v>
      </c>
      <c r="R56" s="35" t="str">
        <f t="shared" ca="1" si="12"/>
        <v>RCIM-0.6FSN4E</v>
      </c>
      <c r="S56" s="27" t="str">
        <f t="shared" ca="1" si="13"/>
        <v>RCIM-0.6FSN4E</v>
      </c>
      <c r="T56" s="36">
        <f t="shared" ca="1" si="14"/>
        <v>0.6</v>
      </c>
      <c r="U56" s="27"/>
    </row>
    <row r="57" spans="1:21" x14ac:dyDescent="0.25">
      <c r="A57" s="27" t="s">
        <v>169</v>
      </c>
      <c r="B57" s="27">
        <v>1</v>
      </c>
      <c r="C57" s="29" t="s">
        <v>110</v>
      </c>
      <c r="D57" s="27">
        <v>1</v>
      </c>
      <c r="E57" s="27" t="s">
        <v>195</v>
      </c>
      <c r="F57" s="37">
        <v>10.7</v>
      </c>
      <c r="G57" s="39">
        <v>19</v>
      </c>
      <c r="H57" s="30">
        <v>55</v>
      </c>
      <c r="I57" s="31"/>
      <c r="J57" s="31">
        <f t="shared" si="9"/>
        <v>0</v>
      </c>
      <c r="K57" s="40" t="str">
        <f t="shared" ca="1" si="10"/>
        <v/>
      </c>
      <c r="L57" s="38">
        <v>26</v>
      </c>
      <c r="M57" s="32">
        <v>55</v>
      </c>
      <c r="N57" s="33"/>
      <c r="O57" s="33"/>
      <c r="P57" s="33">
        <f t="shared" si="8"/>
        <v>0</v>
      </c>
      <c r="Q57" s="34">
        <f t="shared" si="11"/>
        <v>1230.5</v>
      </c>
      <c r="R57" s="35" t="str">
        <f t="shared" ca="1" si="12"/>
        <v>RCIM-0.6FSN4E</v>
      </c>
      <c r="S57" s="27" t="str">
        <f t="shared" ca="1" si="13"/>
        <v>RCIM-0.6FSN4E</v>
      </c>
      <c r="T57" s="36">
        <f t="shared" ca="1" si="14"/>
        <v>0.6</v>
      </c>
      <c r="U57" s="27"/>
    </row>
    <row r="58" spans="1:21" x14ac:dyDescent="0.25">
      <c r="A58" s="27" t="s">
        <v>170</v>
      </c>
      <c r="B58" s="27">
        <v>1</v>
      </c>
      <c r="C58" s="29" t="s">
        <v>110</v>
      </c>
      <c r="D58" s="27">
        <v>1</v>
      </c>
      <c r="E58" s="27" t="s">
        <v>195</v>
      </c>
      <c r="F58" s="37">
        <v>20.2</v>
      </c>
      <c r="G58" s="39">
        <v>19</v>
      </c>
      <c r="H58" s="30">
        <v>55</v>
      </c>
      <c r="I58" s="31"/>
      <c r="J58" s="31">
        <f t="shared" si="9"/>
        <v>0</v>
      </c>
      <c r="K58" s="40" t="str">
        <f t="shared" ca="1" si="10"/>
        <v/>
      </c>
      <c r="L58" s="38">
        <v>26</v>
      </c>
      <c r="M58" s="32">
        <v>55</v>
      </c>
      <c r="N58" s="33"/>
      <c r="O58" s="33"/>
      <c r="P58" s="33">
        <f t="shared" si="8"/>
        <v>0</v>
      </c>
      <c r="Q58" s="34">
        <f t="shared" si="11"/>
        <v>2323</v>
      </c>
      <c r="R58" s="35" t="str">
        <f t="shared" ca="1" si="12"/>
        <v>RCIM-1.0FSN4E</v>
      </c>
      <c r="S58" s="27" t="str">
        <f t="shared" ca="1" si="13"/>
        <v>RCIM-1.0FSN4E</v>
      </c>
      <c r="T58" s="36">
        <f t="shared" ca="1" si="14"/>
        <v>1</v>
      </c>
      <c r="U58" s="27"/>
    </row>
    <row r="59" spans="1:21" x14ac:dyDescent="0.25">
      <c r="A59" s="27" t="s">
        <v>171</v>
      </c>
      <c r="B59" s="27">
        <v>1</v>
      </c>
      <c r="C59" s="29" t="s">
        <v>110</v>
      </c>
      <c r="D59" s="27">
        <v>1</v>
      </c>
      <c r="E59" s="27" t="s">
        <v>195</v>
      </c>
      <c r="F59" s="37">
        <v>20</v>
      </c>
      <c r="G59" s="39">
        <v>19</v>
      </c>
      <c r="H59" s="30">
        <v>55</v>
      </c>
      <c r="I59" s="31"/>
      <c r="J59" s="31">
        <f t="shared" si="9"/>
        <v>0</v>
      </c>
      <c r="K59" s="40" t="str">
        <f t="shared" ca="1" si="10"/>
        <v/>
      </c>
      <c r="L59" s="38">
        <v>26</v>
      </c>
      <c r="M59" s="32">
        <v>55</v>
      </c>
      <c r="N59" s="33"/>
      <c r="O59" s="33"/>
      <c r="P59" s="33">
        <f t="shared" si="8"/>
        <v>0</v>
      </c>
      <c r="Q59" s="34">
        <f t="shared" si="11"/>
        <v>2300</v>
      </c>
      <c r="R59" s="35" t="str">
        <f t="shared" ca="1" si="12"/>
        <v>RCIM-1.0FSN4E</v>
      </c>
      <c r="S59" s="27" t="str">
        <f t="shared" ca="1" si="13"/>
        <v>RCIM-1.0FSN4E</v>
      </c>
      <c r="T59" s="36">
        <f t="shared" ca="1" si="14"/>
        <v>1</v>
      </c>
      <c r="U59" s="27"/>
    </row>
    <row r="60" spans="1:21" x14ac:dyDescent="0.25">
      <c r="A60" s="27" t="s">
        <v>172</v>
      </c>
      <c r="B60" s="27">
        <v>1</v>
      </c>
      <c r="C60" s="29" t="s">
        <v>110</v>
      </c>
      <c r="D60" s="27">
        <v>1</v>
      </c>
      <c r="E60" s="27" t="s">
        <v>195</v>
      </c>
      <c r="F60" s="37">
        <v>14.9</v>
      </c>
      <c r="G60" s="39">
        <v>19</v>
      </c>
      <c r="H60" s="30">
        <v>55</v>
      </c>
      <c r="I60" s="31"/>
      <c r="J60" s="31">
        <f t="shared" si="9"/>
        <v>0</v>
      </c>
      <c r="K60" s="40" t="str">
        <f t="shared" ca="1" si="10"/>
        <v/>
      </c>
      <c r="L60" s="38">
        <v>26</v>
      </c>
      <c r="M60" s="32">
        <v>55</v>
      </c>
      <c r="N60" s="33"/>
      <c r="O60" s="33"/>
      <c r="P60" s="33">
        <f t="shared" si="8"/>
        <v>0</v>
      </c>
      <c r="Q60" s="34">
        <f t="shared" si="11"/>
        <v>1713.4999999999998</v>
      </c>
      <c r="R60" s="35" t="str">
        <f t="shared" ca="1" si="12"/>
        <v>RCIM-0.8FSN4E</v>
      </c>
      <c r="S60" s="27" t="str">
        <f t="shared" ca="1" si="13"/>
        <v>RCIM-0.8FSN4E</v>
      </c>
      <c r="T60" s="36">
        <f t="shared" ca="1" si="14"/>
        <v>0.8</v>
      </c>
      <c r="U60" s="27"/>
    </row>
    <row r="61" spans="1:21" x14ac:dyDescent="0.25">
      <c r="A61" s="27" t="s">
        <v>173</v>
      </c>
      <c r="B61" s="27">
        <v>1</v>
      </c>
      <c r="C61" s="29" t="s">
        <v>110</v>
      </c>
      <c r="D61" s="27">
        <v>1</v>
      </c>
      <c r="E61" s="27" t="s">
        <v>195</v>
      </c>
      <c r="F61" s="37">
        <v>14.2</v>
      </c>
      <c r="G61" s="39">
        <v>19</v>
      </c>
      <c r="H61" s="30">
        <v>55</v>
      </c>
      <c r="I61" s="31"/>
      <c r="J61" s="31">
        <f t="shared" si="9"/>
        <v>0</v>
      </c>
      <c r="K61" s="40" t="str">
        <f t="shared" ca="1" si="10"/>
        <v/>
      </c>
      <c r="L61" s="38">
        <v>26</v>
      </c>
      <c r="M61" s="32">
        <v>55</v>
      </c>
      <c r="N61" s="33"/>
      <c r="O61" s="33"/>
      <c r="P61" s="33">
        <f t="shared" si="8"/>
        <v>0</v>
      </c>
      <c r="Q61" s="34">
        <f t="shared" si="11"/>
        <v>1632.9999999999998</v>
      </c>
      <c r="R61" s="35" t="str">
        <f t="shared" ca="1" si="12"/>
        <v>RCIM-0.8FSN4E</v>
      </c>
      <c r="S61" s="27" t="str">
        <f t="shared" ca="1" si="13"/>
        <v>RCIM-0.8FSN4E</v>
      </c>
      <c r="T61" s="36">
        <f t="shared" ca="1" si="14"/>
        <v>0.8</v>
      </c>
      <c r="U61" s="27"/>
    </row>
    <row r="62" spans="1:21" x14ac:dyDescent="0.25">
      <c r="A62" s="27" t="s">
        <v>174</v>
      </c>
      <c r="B62" s="27">
        <v>1</v>
      </c>
      <c r="C62" s="29" t="s">
        <v>110</v>
      </c>
      <c r="D62" s="27">
        <v>1</v>
      </c>
      <c r="E62" s="27" t="s">
        <v>195</v>
      </c>
      <c r="F62" s="37">
        <v>20.2</v>
      </c>
      <c r="G62" s="39">
        <v>19</v>
      </c>
      <c r="H62" s="30">
        <v>55</v>
      </c>
      <c r="I62" s="31"/>
      <c r="J62" s="31">
        <f t="shared" si="9"/>
        <v>0</v>
      </c>
      <c r="K62" s="40" t="str">
        <f t="shared" ca="1" si="10"/>
        <v/>
      </c>
      <c r="L62" s="38">
        <v>26</v>
      </c>
      <c r="M62" s="32">
        <v>55</v>
      </c>
      <c r="N62" s="33"/>
      <c r="O62" s="33"/>
      <c r="P62" s="33">
        <f t="shared" si="8"/>
        <v>0</v>
      </c>
      <c r="Q62" s="34">
        <f t="shared" si="11"/>
        <v>2323</v>
      </c>
      <c r="R62" s="35" t="str">
        <f t="shared" ca="1" si="12"/>
        <v>RCIM-1.0FSN4E</v>
      </c>
      <c r="S62" s="27" t="str">
        <f t="shared" ca="1" si="13"/>
        <v>RCIM-1.0FSN4E</v>
      </c>
      <c r="T62" s="36">
        <f t="shared" ca="1" si="14"/>
        <v>1</v>
      </c>
      <c r="U62" s="27"/>
    </row>
    <row r="63" spans="1:21" x14ac:dyDescent="0.25">
      <c r="A63" s="27" t="s">
        <v>175</v>
      </c>
      <c r="B63" s="27">
        <v>1</v>
      </c>
      <c r="C63" s="29" t="s">
        <v>110</v>
      </c>
      <c r="D63" s="27">
        <v>1</v>
      </c>
      <c r="E63" s="27" t="s">
        <v>195</v>
      </c>
      <c r="F63" s="37">
        <v>16.8</v>
      </c>
      <c r="G63" s="39">
        <v>19</v>
      </c>
      <c r="H63" s="30">
        <v>55</v>
      </c>
      <c r="I63" s="31"/>
      <c r="J63" s="31">
        <f t="shared" si="9"/>
        <v>0</v>
      </c>
      <c r="K63" s="40" t="str">
        <f t="shared" ca="1" si="10"/>
        <v/>
      </c>
      <c r="L63" s="38">
        <v>26</v>
      </c>
      <c r="M63" s="32">
        <v>55</v>
      </c>
      <c r="N63" s="33"/>
      <c r="O63" s="33"/>
      <c r="P63" s="33">
        <f t="shared" si="8"/>
        <v>0</v>
      </c>
      <c r="Q63" s="34">
        <f t="shared" si="11"/>
        <v>1931.9999999999998</v>
      </c>
      <c r="R63" s="35" t="str">
        <f t="shared" ca="1" si="12"/>
        <v>RCIM-0.8FSN4E</v>
      </c>
      <c r="S63" s="27" t="str">
        <f t="shared" ca="1" si="13"/>
        <v>RCIM-0.8FSN4E</v>
      </c>
      <c r="T63" s="36">
        <f t="shared" ca="1" si="14"/>
        <v>0.8</v>
      </c>
      <c r="U63" s="27"/>
    </row>
    <row r="64" spans="1:21" x14ac:dyDescent="0.25">
      <c r="A64" s="27" t="s">
        <v>176</v>
      </c>
      <c r="B64" s="27">
        <v>1</v>
      </c>
      <c r="C64" s="29" t="s">
        <v>110</v>
      </c>
      <c r="D64" s="27">
        <v>1</v>
      </c>
      <c r="E64" s="27" t="s">
        <v>195</v>
      </c>
      <c r="F64" s="37">
        <v>34</v>
      </c>
      <c r="G64" s="39">
        <v>19</v>
      </c>
      <c r="H64" s="30">
        <v>55</v>
      </c>
      <c r="I64" s="31"/>
      <c r="J64" s="31">
        <f t="shared" si="9"/>
        <v>0</v>
      </c>
      <c r="K64" s="40" t="str">
        <f t="shared" ca="1" si="10"/>
        <v/>
      </c>
      <c r="L64" s="38">
        <v>26</v>
      </c>
      <c r="M64" s="32">
        <v>55</v>
      </c>
      <c r="N64" s="33"/>
      <c r="O64" s="33"/>
      <c r="P64" s="33">
        <f t="shared" si="8"/>
        <v>0</v>
      </c>
      <c r="Q64" s="34">
        <f t="shared" si="11"/>
        <v>3909.9999999999995</v>
      </c>
      <c r="R64" s="35" t="str">
        <f t="shared" ca="1" si="12"/>
        <v>RCIM-1.8FSN4E</v>
      </c>
      <c r="S64" s="27" t="str">
        <f t="shared" ca="1" si="13"/>
        <v>RCIM-1.8FSN4E</v>
      </c>
      <c r="T64" s="36">
        <f t="shared" ca="1" si="14"/>
        <v>1.8</v>
      </c>
      <c r="U64" s="27"/>
    </row>
    <row r="65" spans="1:21" x14ac:dyDescent="0.25">
      <c r="A65" s="27" t="s">
        <v>177</v>
      </c>
      <c r="B65" s="27">
        <v>1</v>
      </c>
      <c r="C65" s="29" t="s">
        <v>110</v>
      </c>
      <c r="D65" s="27">
        <v>1</v>
      </c>
      <c r="E65" s="27" t="s">
        <v>195</v>
      </c>
      <c r="F65" s="37">
        <v>14.3</v>
      </c>
      <c r="G65" s="39">
        <v>19</v>
      </c>
      <c r="H65" s="30">
        <v>55</v>
      </c>
      <c r="I65" s="31"/>
      <c r="J65" s="31">
        <f t="shared" si="9"/>
        <v>0</v>
      </c>
      <c r="K65" s="40" t="str">
        <f t="shared" ca="1" si="10"/>
        <v/>
      </c>
      <c r="L65" s="38">
        <v>26</v>
      </c>
      <c r="M65" s="32">
        <v>55</v>
      </c>
      <c r="N65" s="33"/>
      <c r="O65" s="33"/>
      <c r="P65" s="33">
        <f t="shared" si="8"/>
        <v>0</v>
      </c>
      <c r="Q65" s="34">
        <f t="shared" si="11"/>
        <v>1644.4999999999998</v>
      </c>
      <c r="R65" s="35" t="str">
        <f t="shared" ca="1" si="12"/>
        <v>RCIM-0.8FSN4E</v>
      </c>
      <c r="S65" s="27" t="str">
        <f t="shared" ca="1" si="13"/>
        <v>RCIM-0.8FSN4E</v>
      </c>
      <c r="T65" s="36">
        <f t="shared" ca="1" si="14"/>
        <v>0.8</v>
      </c>
      <c r="U65" s="27"/>
    </row>
    <row r="66" spans="1:21" x14ac:dyDescent="0.25">
      <c r="A66" s="27" t="s">
        <v>178</v>
      </c>
      <c r="B66" s="27">
        <v>1</v>
      </c>
      <c r="C66" s="29" t="s">
        <v>110</v>
      </c>
      <c r="D66" s="27">
        <v>1</v>
      </c>
      <c r="E66" s="27" t="s">
        <v>195</v>
      </c>
      <c r="F66" s="37">
        <v>13.3</v>
      </c>
      <c r="G66" s="39">
        <v>19</v>
      </c>
      <c r="H66" s="30">
        <v>55</v>
      </c>
      <c r="I66" s="31"/>
      <c r="J66" s="31">
        <f t="shared" si="9"/>
        <v>0</v>
      </c>
      <c r="K66" s="40" t="str">
        <f t="shared" ca="1" si="10"/>
        <v/>
      </c>
      <c r="L66" s="38">
        <v>26</v>
      </c>
      <c r="M66" s="32">
        <v>55</v>
      </c>
      <c r="N66" s="33"/>
      <c r="O66" s="33"/>
      <c r="P66" s="33">
        <f t="shared" si="8"/>
        <v>0</v>
      </c>
      <c r="Q66" s="34">
        <f t="shared" si="11"/>
        <v>1529.4999999999998</v>
      </c>
      <c r="R66" s="35" t="str">
        <f t="shared" ca="1" si="12"/>
        <v>RCIM-0.8FSN4E</v>
      </c>
      <c r="S66" s="27" t="str">
        <f t="shared" ca="1" si="13"/>
        <v>RCIM-0.8FSN4E</v>
      </c>
      <c r="T66" s="36">
        <f t="shared" ca="1" si="14"/>
        <v>0.8</v>
      </c>
      <c r="U66" s="27"/>
    </row>
    <row r="67" spans="1:21" x14ac:dyDescent="0.25">
      <c r="A67" s="27" t="s">
        <v>179</v>
      </c>
      <c r="B67" s="27">
        <v>1</v>
      </c>
      <c r="C67" s="29" t="s">
        <v>110</v>
      </c>
      <c r="D67" s="27">
        <v>1</v>
      </c>
      <c r="E67" s="27" t="s">
        <v>195</v>
      </c>
      <c r="F67" s="37">
        <v>16.8</v>
      </c>
      <c r="G67" s="39">
        <v>19</v>
      </c>
      <c r="H67" s="30">
        <v>55</v>
      </c>
      <c r="I67" s="31"/>
      <c r="J67" s="31">
        <f t="shared" si="9"/>
        <v>0</v>
      </c>
      <c r="K67" s="40" t="str">
        <f t="shared" ca="1" si="10"/>
        <v/>
      </c>
      <c r="L67" s="38">
        <v>26</v>
      </c>
      <c r="M67" s="32">
        <v>55</v>
      </c>
      <c r="N67" s="33"/>
      <c r="O67" s="33"/>
      <c r="P67" s="33">
        <f t="shared" si="8"/>
        <v>0</v>
      </c>
      <c r="Q67" s="34">
        <f t="shared" si="11"/>
        <v>1931.9999999999998</v>
      </c>
      <c r="R67" s="35" t="str">
        <f t="shared" ca="1" si="12"/>
        <v>RCIM-0.8FSN4E</v>
      </c>
      <c r="S67" s="27" t="str">
        <f t="shared" ca="1" si="13"/>
        <v>RCIM-0.8FSN4E</v>
      </c>
      <c r="T67" s="36">
        <f t="shared" ca="1" si="14"/>
        <v>0.8</v>
      </c>
      <c r="U67" s="27"/>
    </row>
    <row r="68" spans="1:21" x14ac:dyDescent="0.25">
      <c r="A68" s="27" t="s">
        <v>180</v>
      </c>
      <c r="B68" s="27">
        <v>1</v>
      </c>
      <c r="C68" s="29" t="s">
        <v>110</v>
      </c>
      <c r="D68" s="27">
        <v>1</v>
      </c>
      <c r="E68" s="27" t="s">
        <v>195</v>
      </c>
      <c r="F68" s="37">
        <v>19.600000000000001</v>
      </c>
      <c r="G68" s="39">
        <v>19</v>
      </c>
      <c r="H68" s="30">
        <v>55</v>
      </c>
      <c r="I68" s="31"/>
      <c r="J68" s="31">
        <f t="shared" si="9"/>
        <v>0</v>
      </c>
      <c r="K68" s="40" t="str">
        <f t="shared" ca="1" si="10"/>
        <v/>
      </c>
      <c r="L68" s="38">
        <v>26</v>
      </c>
      <c r="M68" s="32">
        <v>55</v>
      </c>
      <c r="N68" s="33"/>
      <c r="O68" s="33"/>
      <c r="P68" s="33">
        <f t="shared" si="8"/>
        <v>0</v>
      </c>
      <c r="Q68" s="34">
        <f t="shared" si="11"/>
        <v>2254</v>
      </c>
      <c r="R68" s="35" t="str">
        <f t="shared" ca="1" si="12"/>
        <v>RCIM-1.0FSN4E</v>
      </c>
      <c r="S68" s="27" t="str">
        <f t="shared" ca="1" si="13"/>
        <v>RCIM-1.0FSN4E</v>
      </c>
      <c r="T68" s="36">
        <f t="shared" ca="1" si="14"/>
        <v>1</v>
      </c>
      <c r="U68" s="27"/>
    </row>
    <row r="69" spans="1:21" x14ac:dyDescent="0.25">
      <c r="A69" s="27" t="s">
        <v>181</v>
      </c>
      <c r="B69" s="27">
        <v>1</v>
      </c>
      <c r="C69" s="29" t="s">
        <v>110</v>
      </c>
      <c r="D69" s="27">
        <v>1</v>
      </c>
      <c r="E69" s="27" t="s">
        <v>195</v>
      </c>
      <c r="F69" s="37">
        <v>37.799999999999997</v>
      </c>
      <c r="G69" s="39">
        <v>19</v>
      </c>
      <c r="H69" s="30">
        <v>55</v>
      </c>
      <c r="I69" s="31"/>
      <c r="J69" s="31">
        <f t="shared" si="9"/>
        <v>0</v>
      </c>
      <c r="K69" s="40" t="str">
        <f t="shared" ca="1" si="10"/>
        <v/>
      </c>
      <c r="L69" s="38">
        <v>26</v>
      </c>
      <c r="M69" s="32">
        <v>55</v>
      </c>
      <c r="N69" s="33"/>
      <c r="O69" s="33"/>
      <c r="P69" s="33">
        <f t="shared" si="8"/>
        <v>0</v>
      </c>
      <c r="Q69" s="34">
        <f t="shared" si="11"/>
        <v>4346.9999999999991</v>
      </c>
      <c r="R69" s="35" t="str">
        <f t="shared" ca="1" si="12"/>
        <v>RCIM-1.8FSN4E</v>
      </c>
      <c r="S69" s="27" t="str">
        <f t="shared" ca="1" si="13"/>
        <v>RCIM-1.8FSN4E</v>
      </c>
      <c r="T69" s="36">
        <f t="shared" ca="1" si="14"/>
        <v>1.8</v>
      </c>
      <c r="U69" s="27"/>
    </row>
    <row r="70" spans="1:21" x14ac:dyDescent="0.25">
      <c r="A70" s="27" t="s">
        <v>182</v>
      </c>
      <c r="B70" s="27">
        <v>1</v>
      </c>
      <c r="C70" s="29" t="s">
        <v>110</v>
      </c>
      <c r="D70" s="27">
        <v>1</v>
      </c>
      <c r="E70" s="27" t="s">
        <v>158</v>
      </c>
      <c r="F70" s="37">
        <v>15.4</v>
      </c>
      <c r="G70" s="39">
        <v>19</v>
      </c>
      <c r="H70" s="30">
        <v>55</v>
      </c>
      <c r="I70" s="31"/>
      <c r="J70" s="31">
        <f t="shared" si="9"/>
        <v>0</v>
      </c>
      <c r="K70" s="40" t="str">
        <f t="shared" ca="1" si="10"/>
        <v/>
      </c>
      <c r="L70" s="38">
        <v>26</v>
      </c>
      <c r="M70" s="32">
        <v>55</v>
      </c>
      <c r="N70" s="33"/>
      <c r="O70" s="33"/>
      <c r="P70" s="33">
        <f t="shared" si="8"/>
        <v>0</v>
      </c>
      <c r="Q70" s="34">
        <f t="shared" si="11"/>
        <v>1770.9999999999998</v>
      </c>
      <c r="R70" s="35" t="str">
        <f t="shared" ca="1" si="12"/>
        <v>RCIM-0.8FSN4E</v>
      </c>
      <c r="S70" s="27" t="str">
        <f t="shared" ca="1" si="13"/>
        <v>RCIM-0.8FSN4E</v>
      </c>
      <c r="T70" s="36">
        <f t="shared" ca="1" si="14"/>
        <v>0.8</v>
      </c>
      <c r="U70" s="27"/>
    </row>
    <row r="71" spans="1:21" x14ac:dyDescent="0.25">
      <c r="A71" s="27" t="s">
        <v>183</v>
      </c>
      <c r="B71" s="27">
        <v>1</v>
      </c>
      <c r="C71" s="29" t="s">
        <v>110</v>
      </c>
      <c r="D71" s="27">
        <v>1</v>
      </c>
      <c r="E71" s="27" t="s">
        <v>158</v>
      </c>
      <c r="F71" s="37">
        <v>12.1</v>
      </c>
      <c r="G71" s="39">
        <v>19</v>
      </c>
      <c r="H71" s="30">
        <v>55</v>
      </c>
      <c r="I71" s="31"/>
      <c r="J71" s="31">
        <f t="shared" si="9"/>
        <v>0</v>
      </c>
      <c r="K71" s="40" t="str">
        <f t="shared" ca="1" si="10"/>
        <v/>
      </c>
      <c r="L71" s="38">
        <v>26</v>
      </c>
      <c r="M71" s="32">
        <v>55</v>
      </c>
      <c r="N71" s="33"/>
      <c r="O71" s="33"/>
      <c r="P71" s="33">
        <f t="shared" si="8"/>
        <v>0</v>
      </c>
      <c r="Q71" s="34">
        <f t="shared" si="11"/>
        <v>1391.5</v>
      </c>
      <c r="R71" s="35" t="str">
        <f t="shared" ca="1" si="12"/>
        <v>RCIM-0.6FSN4E</v>
      </c>
      <c r="S71" s="27" t="str">
        <f t="shared" ca="1" si="13"/>
        <v>RCIM-0.6FSN4E</v>
      </c>
      <c r="T71" s="36">
        <f t="shared" ca="1" si="14"/>
        <v>0.6</v>
      </c>
      <c r="U71" s="27"/>
    </row>
    <row r="72" spans="1:21" x14ac:dyDescent="0.25">
      <c r="A72" s="27" t="s">
        <v>184</v>
      </c>
      <c r="B72" s="27">
        <v>1</v>
      </c>
      <c r="C72" s="29" t="s">
        <v>110</v>
      </c>
      <c r="D72" s="27">
        <v>1</v>
      </c>
      <c r="E72" s="27" t="s">
        <v>158</v>
      </c>
      <c r="F72" s="37">
        <v>22.4</v>
      </c>
      <c r="G72" s="39">
        <v>19</v>
      </c>
      <c r="H72" s="30">
        <v>55</v>
      </c>
      <c r="I72" s="31"/>
      <c r="J72" s="31">
        <f t="shared" si="9"/>
        <v>0</v>
      </c>
      <c r="K72" s="40" t="str">
        <f t="shared" ca="1" si="10"/>
        <v/>
      </c>
      <c r="L72" s="38">
        <v>26</v>
      </c>
      <c r="M72" s="32">
        <v>55</v>
      </c>
      <c r="N72" s="33"/>
      <c r="O72" s="33"/>
      <c r="P72" s="33">
        <f t="shared" si="8"/>
        <v>0</v>
      </c>
      <c r="Q72" s="34">
        <f t="shared" si="11"/>
        <v>2576</v>
      </c>
      <c r="R72" s="35" t="str">
        <f t="shared" ca="1" si="12"/>
        <v>RCIM-1.3FSN4E</v>
      </c>
      <c r="S72" s="27" t="str">
        <f t="shared" ca="1" si="13"/>
        <v>RCIM-1.3FSN4E</v>
      </c>
      <c r="T72" s="36">
        <f t="shared" ca="1" si="14"/>
        <v>1.3</v>
      </c>
      <c r="U72" s="27"/>
    </row>
    <row r="73" spans="1:21" x14ac:dyDescent="0.25">
      <c r="A73" s="27" t="s">
        <v>185</v>
      </c>
      <c r="B73" s="27">
        <v>1</v>
      </c>
      <c r="C73" s="29" t="s">
        <v>110</v>
      </c>
      <c r="D73" s="27">
        <v>1</v>
      </c>
      <c r="E73" s="27" t="s">
        <v>158</v>
      </c>
      <c r="F73" s="37">
        <v>12.4</v>
      </c>
      <c r="G73" s="39">
        <v>19</v>
      </c>
      <c r="H73" s="30">
        <v>55</v>
      </c>
      <c r="I73" s="31"/>
      <c r="J73" s="31">
        <f t="shared" si="9"/>
        <v>0</v>
      </c>
      <c r="K73" s="40" t="str">
        <f t="shared" ca="1" si="10"/>
        <v/>
      </c>
      <c r="L73" s="38">
        <v>26</v>
      </c>
      <c r="M73" s="32">
        <v>55</v>
      </c>
      <c r="N73" s="33"/>
      <c r="O73" s="33"/>
      <c r="P73" s="33">
        <f t="shared" si="8"/>
        <v>0</v>
      </c>
      <c r="Q73" s="34">
        <f t="shared" si="11"/>
        <v>1426</v>
      </c>
      <c r="R73" s="35" t="str">
        <f t="shared" ca="1" si="12"/>
        <v>RCIM-0.6FSN4E</v>
      </c>
      <c r="S73" s="27" t="str">
        <f t="shared" ca="1" si="13"/>
        <v>RCIM-0.6FSN4E</v>
      </c>
      <c r="T73" s="36">
        <f t="shared" ca="1" si="14"/>
        <v>0.6</v>
      </c>
      <c r="U73" s="27"/>
    </row>
    <row r="74" spans="1:21" x14ac:dyDescent="0.25">
      <c r="A74" s="27" t="s">
        <v>186</v>
      </c>
      <c r="B74" s="27">
        <v>1</v>
      </c>
      <c r="C74" s="29" t="s">
        <v>110</v>
      </c>
      <c r="D74" s="27">
        <v>1</v>
      </c>
      <c r="E74" s="27" t="s">
        <v>158</v>
      </c>
      <c r="F74" s="37">
        <v>13.1</v>
      </c>
      <c r="G74" s="39">
        <v>19</v>
      </c>
      <c r="H74" s="30">
        <v>55</v>
      </c>
      <c r="I74" s="31"/>
      <c r="J74" s="31">
        <f t="shared" si="9"/>
        <v>0</v>
      </c>
      <c r="K74" s="40" t="str">
        <f t="shared" ca="1" si="10"/>
        <v/>
      </c>
      <c r="L74" s="38">
        <v>26</v>
      </c>
      <c r="M74" s="32">
        <v>55</v>
      </c>
      <c r="N74" s="33"/>
      <c r="O74" s="33"/>
      <c r="P74" s="33">
        <f t="shared" si="8"/>
        <v>0</v>
      </c>
      <c r="Q74" s="34">
        <f t="shared" si="11"/>
        <v>1506.4999999999998</v>
      </c>
      <c r="R74" s="35" t="str">
        <f t="shared" ca="1" si="12"/>
        <v>RCIM-0.6FSN4E</v>
      </c>
      <c r="S74" s="27" t="str">
        <f t="shared" ca="1" si="13"/>
        <v>RCIM-0.6FSN4E</v>
      </c>
      <c r="T74" s="36">
        <f t="shared" ca="1" si="14"/>
        <v>0.6</v>
      </c>
      <c r="U74" s="27"/>
    </row>
    <row r="75" spans="1:21" x14ac:dyDescent="0.25">
      <c r="A75" s="27" t="s">
        <v>187</v>
      </c>
      <c r="B75" s="27">
        <v>1</v>
      </c>
      <c r="C75" s="29" t="s">
        <v>110</v>
      </c>
      <c r="D75" s="27">
        <v>1</v>
      </c>
      <c r="E75" s="27" t="s">
        <v>158</v>
      </c>
      <c r="F75" s="37">
        <v>17</v>
      </c>
      <c r="G75" s="39">
        <v>19</v>
      </c>
      <c r="H75" s="30">
        <v>55</v>
      </c>
      <c r="I75" s="31"/>
      <c r="J75" s="31">
        <f t="shared" si="9"/>
        <v>0</v>
      </c>
      <c r="K75" s="40" t="str">
        <f t="shared" ca="1" si="10"/>
        <v/>
      </c>
      <c r="L75" s="38">
        <v>26</v>
      </c>
      <c r="M75" s="32">
        <v>55</v>
      </c>
      <c r="N75" s="33"/>
      <c r="O75" s="33"/>
      <c r="P75" s="33">
        <f t="shared" si="8"/>
        <v>0</v>
      </c>
      <c r="Q75" s="34">
        <f t="shared" si="11"/>
        <v>1954.9999999999998</v>
      </c>
      <c r="R75" s="35" t="str">
        <f t="shared" ca="1" si="12"/>
        <v>RCIM-0.8FSN4E</v>
      </c>
      <c r="S75" s="27" t="str">
        <f t="shared" ca="1" si="13"/>
        <v>RCIM-0.8FSN4E</v>
      </c>
      <c r="T75" s="36">
        <f t="shared" ca="1" si="14"/>
        <v>0.8</v>
      </c>
      <c r="U75" s="27"/>
    </row>
    <row r="76" spans="1:21" x14ac:dyDescent="0.25">
      <c r="A76" s="27" t="s">
        <v>188</v>
      </c>
      <c r="B76" s="27">
        <v>1</v>
      </c>
      <c r="C76" s="29" t="s">
        <v>110</v>
      </c>
      <c r="D76" s="27">
        <v>1</v>
      </c>
      <c r="E76" s="27" t="s">
        <v>158</v>
      </c>
      <c r="F76" s="37">
        <v>16.8</v>
      </c>
      <c r="G76" s="39">
        <v>19</v>
      </c>
      <c r="H76" s="30">
        <v>55</v>
      </c>
      <c r="I76" s="31"/>
      <c r="J76" s="31">
        <f t="shared" si="9"/>
        <v>0</v>
      </c>
      <c r="K76" s="40" t="str">
        <f t="shared" ca="1" si="10"/>
        <v/>
      </c>
      <c r="L76" s="38">
        <v>26</v>
      </c>
      <c r="M76" s="32">
        <v>55</v>
      </c>
      <c r="N76" s="33"/>
      <c r="O76" s="33"/>
      <c r="P76" s="33">
        <f t="shared" si="8"/>
        <v>0</v>
      </c>
      <c r="Q76" s="34">
        <f t="shared" si="11"/>
        <v>1931.9999999999998</v>
      </c>
      <c r="R76" s="35" t="str">
        <f t="shared" ca="1" si="12"/>
        <v>RCIM-0.8FSN4E</v>
      </c>
      <c r="S76" s="27" t="str">
        <f t="shared" ca="1" si="13"/>
        <v>RCIM-0.8FSN4E</v>
      </c>
      <c r="T76" s="36">
        <f t="shared" ca="1" si="14"/>
        <v>0.8</v>
      </c>
      <c r="U76" s="27"/>
    </row>
    <row r="77" spans="1:21" x14ac:dyDescent="0.25">
      <c r="A77" s="27" t="s">
        <v>189</v>
      </c>
      <c r="B77" s="27">
        <v>1</v>
      </c>
      <c r="C77" s="29" t="s">
        <v>110</v>
      </c>
      <c r="D77" s="27">
        <v>1</v>
      </c>
      <c r="E77" s="27" t="s">
        <v>158</v>
      </c>
      <c r="F77" s="37">
        <v>16.2</v>
      </c>
      <c r="G77" s="39">
        <v>19</v>
      </c>
      <c r="H77" s="30">
        <v>55</v>
      </c>
      <c r="I77" s="31"/>
      <c r="J77" s="31">
        <f t="shared" si="9"/>
        <v>0</v>
      </c>
      <c r="K77" s="40" t="str">
        <f t="shared" ca="1" si="10"/>
        <v/>
      </c>
      <c r="L77" s="38">
        <v>26</v>
      </c>
      <c r="M77" s="32">
        <v>55</v>
      </c>
      <c r="N77" s="33"/>
      <c r="O77" s="33"/>
      <c r="P77" s="33">
        <f t="shared" si="8"/>
        <v>0</v>
      </c>
      <c r="Q77" s="34">
        <f t="shared" si="11"/>
        <v>1862.9999999999998</v>
      </c>
      <c r="R77" s="35" t="str">
        <f t="shared" ca="1" si="12"/>
        <v>RCIM-0.8FSN4E</v>
      </c>
      <c r="S77" s="27" t="str">
        <f t="shared" ca="1" si="13"/>
        <v>RCIM-0.8FSN4E</v>
      </c>
      <c r="T77" s="36">
        <f t="shared" ca="1" si="14"/>
        <v>0.8</v>
      </c>
      <c r="U77" s="27"/>
    </row>
    <row r="78" spans="1:21" x14ac:dyDescent="0.25">
      <c r="A78" s="27" t="s">
        <v>190</v>
      </c>
      <c r="B78" s="27">
        <v>1</v>
      </c>
      <c r="C78" s="29" t="s">
        <v>110</v>
      </c>
      <c r="D78" s="27">
        <v>1</v>
      </c>
      <c r="E78" s="27" t="s">
        <v>158</v>
      </c>
      <c r="F78" s="37">
        <v>12.6</v>
      </c>
      <c r="G78" s="39">
        <v>19</v>
      </c>
      <c r="H78" s="30">
        <v>55</v>
      </c>
      <c r="I78" s="31"/>
      <c r="J78" s="31">
        <f t="shared" si="9"/>
        <v>0</v>
      </c>
      <c r="K78" s="40" t="str">
        <f t="shared" ca="1" si="10"/>
        <v/>
      </c>
      <c r="L78" s="38">
        <v>26</v>
      </c>
      <c r="M78" s="32">
        <v>55</v>
      </c>
      <c r="N78" s="33"/>
      <c r="O78" s="33"/>
      <c r="P78" s="33">
        <f t="shared" si="8"/>
        <v>0</v>
      </c>
      <c r="Q78" s="34">
        <f t="shared" si="11"/>
        <v>1449</v>
      </c>
      <c r="R78" s="35" t="str">
        <f t="shared" ca="1" si="12"/>
        <v>RCIM-0.6FSN4E</v>
      </c>
      <c r="S78" s="27" t="str">
        <f t="shared" ca="1" si="13"/>
        <v>RCIM-0.6FSN4E</v>
      </c>
      <c r="T78" s="36">
        <f t="shared" ca="1" si="14"/>
        <v>0.6</v>
      </c>
      <c r="U78" s="27"/>
    </row>
    <row r="79" spans="1:21" x14ac:dyDescent="0.25">
      <c r="A79" s="27" t="s">
        <v>191</v>
      </c>
      <c r="B79" s="27">
        <v>1</v>
      </c>
      <c r="C79" s="29" t="s">
        <v>110</v>
      </c>
      <c r="D79" s="27">
        <v>1</v>
      </c>
      <c r="E79" s="27" t="s">
        <v>158</v>
      </c>
      <c r="F79" s="37">
        <v>15.2</v>
      </c>
      <c r="G79" s="39">
        <v>19</v>
      </c>
      <c r="H79" s="30">
        <v>55</v>
      </c>
      <c r="I79" s="31"/>
      <c r="J79" s="31">
        <f t="shared" si="9"/>
        <v>0</v>
      </c>
      <c r="K79" s="40" t="str">
        <f t="shared" ca="1" si="10"/>
        <v/>
      </c>
      <c r="L79" s="38">
        <v>26</v>
      </c>
      <c r="M79" s="32">
        <v>55</v>
      </c>
      <c r="N79" s="33"/>
      <c r="O79" s="33"/>
      <c r="P79" s="33">
        <f t="shared" si="8"/>
        <v>0</v>
      </c>
      <c r="Q79" s="34">
        <f t="shared" si="11"/>
        <v>1747.9999999999998</v>
      </c>
      <c r="R79" s="35" t="str">
        <f t="shared" ca="1" si="12"/>
        <v>RCIM-0.8FSN4E</v>
      </c>
      <c r="S79" s="27" t="str">
        <f t="shared" ca="1" si="13"/>
        <v>RCIM-0.8FSN4E</v>
      </c>
      <c r="T79" s="36">
        <f t="shared" ca="1" si="14"/>
        <v>0.8</v>
      </c>
      <c r="U79" s="27"/>
    </row>
    <row r="80" spans="1:21" x14ac:dyDescent="0.25">
      <c r="A80" s="27" t="s">
        <v>192</v>
      </c>
      <c r="B80" s="27">
        <v>1</v>
      </c>
      <c r="C80" s="29" t="s">
        <v>110</v>
      </c>
      <c r="D80" s="27">
        <v>1</v>
      </c>
      <c r="E80" s="27" t="s">
        <v>158</v>
      </c>
      <c r="F80" s="37">
        <v>18</v>
      </c>
      <c r="G80" s="39">
        <v>19</v>
      </c>
      <c r="H80" s="30">
        <v>55</v>
      </c>
      <c r="I80" s="31"/>
      <c r="J80" s="31">
        <f t="shared" si="9"/>
        <v>0</v>
      </c>
      <c r="K80" s="40" t="str">
        <f t="shared" ca="1" si="10"/>
        <v/>
      </c>
      <c r="L80" s="38">
        <v>26</v>
      </c>
      <c r="M80" s="32">
        <v>55</v>
      </c>
      <c r="N80" s="33"/>
      <c r="O80" s="33"/>
      <c r="P80" s="33">
        <f t="shared" si="8"/>
        <v>0</v>
      </c>
      <c r="Q80" s="34">
        <f t="shared" si="11"/>
        <v>2070</v>
      </c>
      <c r="R80" s="35" t="str">
        <f t="shared" ca="1" si="12"/>
        <v>RCIM-1.0FSN4E</v>
      </c>
      <c r="S80" s="27" t="str">
        <f t="shared" ca="1" si="13"/>
        <v>RCIM-1.0FSN4E</v>
      </c>
      <c r="T80" s="36">
        <f t="shared" ca="1" si="14"/>
        <v>1</v>
      </c>
      <c r="U80" s="27"/>
    </row>
    <row r="81" spans="1:21" x14ac:dyDescent="0.25">
      <c r="A81" s="27" t="s">
        <v>193</v>
      </c>
      <c r="B81" s="27">
        <v>1</v>
      </c>
      <c r="C81" s="29" t="s">
        <v>110</v>
      </c>
      <c r="D81" s="27">
        <v>1</v>
      </c>
      <c r="E81" s="27" t="s">
        <v>158</v>
      </c>
      <c r="F81" s="37">
        <v>17.2</v>
      </c>
      <c r="G81" s="39">
        <v>19</v>
      </c>
      <c r="H81" s="30">
        <v>55</v>
      </c>
      <c r="I81" s="31"/>
      <c r="J81" s="31">
        <f t="shared" si="9"/>
        <v>0</v>
      </c>
      <c r="K81" s="40" t="str">
        <f t="shared" ca="1" si="10"/>
        <v/>
      </c>
      <c r="L81" s="38">
        <v>26</v>
      </c>
      <c r="M81" s="32">
        <v>55</v>
      </c>
      <c r="N81" s="33"/>
      <c r="O81" s="33"/>
      <c r="P81" s="33">
        <f t="shared" si="8"/>
        <v>0</v>
      </c>
      <c r="Q81" s="34">
        <f t="shared" si="11"/>
        <v>1977.9999999999998</v>
      </c>
      <c r="R81" s="35" t="str">
        <f t="shared" ca="1" si="12"/>
        <v>RCIM-1.0FSN4E</v>
      </c>
      <c r="S81" s="27" t="str">
        <f t="shared" ca="1" si="13"/>
        <v>RCIM-1.0FSN4E</v>
      </c>
      <c r="T81" s="36">
        <f t="shared" ca="1" si="14"/>
        <v>1</v>
      </c>
      <c r="U81" s="27"/>
    </row>
    <row r="82" spans="1:21" x14ac:dyDescent="0.25">
      <c r="A82" s="27" t="s">
        <v>194</v>
      </c>
      <c r="B82" s="27">
        <v>1</v>
      </c>
      <c r="C82" s="29" t="s">
        <v>110</v>
      </c>
      <c r="D82" s="27">
        <v>1</v>
      </c>
      <c r="E82" s="27" t="s">
        <v>158</v>
      </c>
      <c r="F82" s="37">
        <v>7.7</v>
      </c>
      <c r="G82" s="39">
        <v>19</v>
      </c>
      <c r="H82" s="30">
        <v>55</v>
      </c>
      <c r="I82" s="31"/>
      <c r="J82" s="31">
        <f t="shared" si="9"/>
        <v>0</v>
      </c>
      <c r="K82" s="40" t="str">
        <f t="shared" ca="1" si="10"/>
        <v/>
      </c>
      <c r="L82" s="38">
        <v>26</v>
      </c>
      <c r="M82" s="32">
        <v>55</v>
      </c>
      <c r="N82" s="33"/>
      <c r="O82" s="33"/>
      <c r="P82" s="33">
        <f t="shared" si="8"/>
        <v>0</v>
      </c>
      <c r="Q82" s="34">
        <f t="shared" si="11"/>
        <v>885.49999999999989</v>
      </c>
      <c r="R82" s="35" t="str">
        <f t="shared" ca="1" si="12"/>
        <v>RCIM-0.6FSN4E</v>
      </c>
      <c r="S82" s="27" t="str">
        <f t="shared" ca="1" si="13"/>
        <v>RCIM-0.6FSN4E</v>
      </c>
      <c r="T82" s="36">
        <f t="shared" ca="1" si="14"/>
        <v>0.6</v>
      </c>
      <c r="U82" s="27"/>
    </row>
    <row r="83" spans="1:21" x14ac:dyDescent="0.25">
      <c r="F83" s="26"/>
    </row>
    <row r="84" spans="1:21" x14ac:dyDescent="0.25">
      <c r="F84" s="26"/>
    </row>
    <row r="85" spans="1:21" x14ac:dyDescent="0.25">
      <c r="F85" s="26"/>
    </row>
    <row r="86" spans="1:21" x14ac:dyDescent="0.25">
      <c r="F86" s="26"/>
    </row>
    <row r="87" spans="1:21" x14ac:dyDescent="0.25">
      <c r="F87" s="26"/>
    </row>
    <row r="88" spans="1:21" x14ac:dyDescent="0.25">
      <c r="F88" s="26"/>
    </row>
    <row r="89" spans="1:21" x14ac:dyDescent="0.25">
      <c r="F89" s="26"/>
    </row>
    <row r="90" spans="1:21" x14ac:dyDescent="0.25">
      <c r="F90" s="26"/>
    </row>
    <row r="91" spans="1:21" x14ac:dyDescent="0.25">
      <c r="F91" s="26"/>
    </row>
    <row r="92" spans="1:21" x14ac:dyDescent="0.25">
      <c r="F92" s="26"/>
    </row>
    <row r="93" spans="1:21" x14ac:dyDescent="0.25">
      <c r="F93" s="26"/>
    </row>
    <row r="94" spans="1:21" x14ac:dyDescent="0.25">
      <c r="F94" s="26"/>
    </row>
    <row r="95" spans="1:21" x14ac:dyDescent="0.25">
      <c r="F95" s="26"/>
    </row>
    <row r="96" spans="1:21" x14ac:dyDescent="0.25">
      <c r="F96" s="26"/>
    </row>
    <row r="97" spans="6:6" x14ac:dyDescent="0.25">
      <c r="F97" s="26"/>
    </row>
    <row r="98" spans="6:6" x14ac:dyDescent="0.25">
      <c r="F98" s="26"/>
    </row>
    <row r="99" spans="6:6" x14ac:dyDescent="0.25">
      <c r="F99" s="26"/>
    </row>
    <row r="100" spans="6:6" x14ac:dyDescent="0.25">
      <c r="F100" s="26"/>
    </row>
    <row r="101" spans="6:6" x14ac:dyDescent="0.25">
      <c r="F101" s="26"/>
    </row>
    <row r="102" spans="6:6" x14ac:dyDescent="0.25">
      <c r="F102" s="26"/>
    </row>
    <row r="103" spans="6:6" x14ac:dyDescent="0.25">
      <c r="F103" s="26"/>
    </row>
    <row r="104" spans="6:6" x14ac:dyDescent="0.25">
      <c r="F104" s="26"/>
    </row>
    <row r="105" spans="6:6" x14ac:dyDescent="0.25">
      <c r="F105" s="26"/>
    </row>
    <row r="106" spans="6:6" x14ac:dyDescent="0.25">
      <c r="F106" s="26"/>
    </row>
    <row r="107" spans="6:6" x14ac:dyDescent="0.25">
      <c r="F107" s="26"/>
    </row>
    <row r="108" spans="6:6" x14ac:dyDescent="0.25">
      <c r="F108" s="26"/>
    </row>
    <row r="109" spans="6:6" x14ac:dyDescent="0.25">
      <c r="F109" s="26"/>
    </row>
    <row r="110" spans="6:6" x14ac:dyDescent="0.25">
      <c r="F110" s="26"/>
    </row>
    <row r="111" spans="6:6" x14ac:dyDescent="0.25">
      <c r="F111" s="26"/>
    </row>
    <row r="112" spans="6:6" x14ac:dyDescent="0.25">
      <c r="F112" s="26"/>
    </row>
    <row r="113" spans="6:6" x14ac:dyDescent="0.25">
      <c r="F113" s="26"/>
    </row>
    <row r="114" spans="6:6" x14ac:dyDescent="0.25">
      <c r="F114" s="26"/>
    </row>
    <row r="115" spans="6:6" x14ac:dyDescent="0.25">
      <c r="F115" s="26"/>
    </row>
    <row r="116" spans="6:6" x14ac:dyDescent="0.25">
      <c r="F116" s="26"/>
    </row>
    <row r="117" spans="6:6" x14ac:dyDescent="0.25">
      <c r="F117" s="26"/>
    </row>
    <row r="118" spans="6:6" x14ac:dyDescent="0.25">
      <c r="F118" s="26"/>
    </row>
    <row r="119" spans="6:6" x14ac:dyDescent="0.25">
      <c r="F119" s="26"/>
    </row>
    <row r="120" spans="6:6" x14ac:dyDescent="0.25">
      <c r="F120" s="26"/>
    </row>
    <row r="121" spans="6:6" x14ac:dyDescent="0.25">
      <c r="F121" s="26"/>
    </row>
    <row r="122" spans="6:6" x14ac:dyDescent="0.25">
      <c r="F122" s="26"/>
    </row>
    <row r="123" spans="6:6" x14ac:dyDescent="0.25">
      <c r="F123" s="26"/>
    </row>
    <row r="124" spans="6:6" x14ac:dyDescent="0.25">
      <c r="F124" s="26"/>
    </row>
    <row r="125" spans="6:6" x14ac:dyDescent="0.25">
      <c r="F125" s="26"/>
    </row>
    <row r="126" spans="6:6" x14ac:dyDescent="0.25">
      <c r="F126" s="26"/>
    </row>
    <row r="127" spans="6:6" x14ac:dyDescent="0.25">
      <c r="F127" s="26"/>
    </row>
    <row r="128" spans="6:6" x14ac:dyDescent="0.25">
      <c r="F128" s="26"/>
    </row>
    <row r="129" spans="6:6" x14ac:dyDescent="0.25">
      <c r="F129" s="26"/>
    </row>
    <row r="130" spans="6:6" x14ac:dyDescent="0.25">
      <c r="F130" s="26"/>
    </row>
    <row r="131" spans="6:6" x14ac:dyDescent="0.25">
      <c r="F131" s="26"/>
    </row>
    <row r="132" spans="6:6" x14ac:dyDescent="0.25">
      <c r="F132" s="26"/>
    </row>
    <row r="133" spans="6:6" x14ac:dyDescent="0.25">
      <c r="F133" s="26"/>
    </row>
    <row r="134" spans="6:6" x14ac:dyDescent="0.25">
      <c r="F134" s="26"/>
    </row>
    <row r="135" spans="6:6" x14ac:dyDescent="0.25">
      <c r="F135" s="26"/>
    </row>
    <row r="136" spans="6:6" x14ac:dyDescent="0.25">
      <c r="F136" s="26"/>
    </row>
    <row r="137" spans="6:6" x14ac:dyDescent="0.25">
      <c r="F137" s="26"/>
    </row>
    <row r="138" spans="6:6" x14ac:dyDescent="0.25">
      <c r="F138" s="26"/>
    </row>
    <row r="139" spans="6:6" x14ac:dyDescent="0.25">
      <c r="F139" s="26"/>
    </row>
    <row r="140" spans="6:6" x14ac:dyDescent="0.25">
      <c r="F140" s="26"/>
    </row>
    <row r="141" spans="6:6" x14ac:dyDescent="0.25">
      <c r="F141" s="26"/>
    </row>
    <row r="142" spans="6:6" x14ac:dyDescent="0.25">
      <c r="F142" s="26"/>
    </row>
    <row r="143" spans="6:6" x14ac:dyDescent="0.25">
      <c r="F143" s="26"/>
    </row>
    <row r="144" spans="6:6" x14ac:dyDescent="0.25">
      <c r="F144" s="26"/>
    </row>
    <row r="145" spans="6:6" x14ac:dyDescent="0.25">
      <c r="F145" s="26"/>
    </row>
    <row r="146" spans="6:6" x14ac:dyDescent="0.25">
      <c r="F146" s="26"/>
    </row>
    <row r="147" spans="6:6" x14ac:dyDescent="0.25">
      <c r="F147" s="26"/>
    </row>
    <row r="148" spans="6:6" x14ac:dyDescent="0.25">
      <c r="F148" s="26"/>
    </row>
    <row r="149" spans="6:6" x14ac:dyDescent="0.25">
      <c r="F149" s="26"/>
    </row>
    <row r="150" spans="6:6" x14ac:dyDescent="0.25">
      <c r="F150" s="26"/>
    </row>
    <row r="151" spans="6:6" x14ac:dyDescent="0.25">
      <c r="F151" s="26"/>
    </row>
    <row r="152" spans="6:6" x14ac:dyDescent="0.25">
      <c r="F152" s="26"/>
    </row>
    <row r="153" spans="6:6" x14ac:dyDescent="0.25">
      <c r="F153" s="26"/>
    </row>
    <row r="154" spans="6:6" x14ac:dyDescent="0.25">
      <c r="F154" s="26"/>
    </row>
    <row r="155" spans="6:6" x14ac:dyDescent="0.25">
      <c r="F155" s="26"/>
    </row>
    <row r="156" spans="6:6" x14ac:dyDescent="0.25">
      <c r="F156" s="26"/>
    </row>
    <row r="157" spans="6:6" x14ac:dyDescent="0.25">
      <c r="F157" s="26"/>
    </row>
    <row r="158" spans="6:6" x14ac:dyDescent="0.25">
      <c r="F158" s="26"/>
    </row>
    <row r="159" spans="6:6" x14ac:dyDescent="0.25">
      <c r="F159" s="26"/>
    </row>
    <row r="160" spans="6:6" x14ac:dyDescent="0.25">
      <c r="F160" s="26"/>
    </row>
    <row r="161" spans="6:6" x14ac:dyDescent="0.25">
      <c r="F161" s="26"/>
    </row>
    <row r="162" spans="6:6" x14ac:dyDescent="0.25">
      <c r="F162" s="26"/>
    </row>
    <row r="163" spans="6:6" x14ac:dyDescent="0.25">
      <c r="F163" s="26"/>
    </row>
    <row r="164" spans="6:6" x14ac:dyDescent="0.25">
      <c r="F164" s="26"/>
    </row>
    <row r="165" spans="6:6" x14ac:dyDescent="0.25">
      <c r="F165" s="26"/>
    </row>
    <row r="166" spans="6:6" x14ac:dyDescent="0.25">
      <c r="F166" s="26"/>
    </row>
    <row r="167" spans="6:6" x14ac:dyDescent="0.25">
      <c r="F167" s="26"/>
    </row>
    <row r="168" spans="6:6" x14ac:dyDescent="0.25">
      <c r="F168" s="26"/>
    </row>
    <row r="169" spans="6:6" x14ac:dyDescent="0.25">
      <c r="F169" s="26"/>
    </row>
    <row r="170" spans="6:6" x14ac:dyDescent="0.25">
      <c r="F170" s="26"/>
    </row>
    <row r="171" spans="6:6" x14ac:dyDescent="0.25">
      <c r="F171" s="26"/>
    </row>
    <row r="172" spans="6:6" x14ac:dyDescent="0.25">
      <c r="F172" s="26"/>
    </row>
    <row r="173" spans="6:6" x14ac:dyDescent="0.25">
      <c r="F173" s="26"/>
    </row>
    <row r="174" spans="6:6" x14ac:dyDescent="0.25">
      <c r="F174" s="26"/>
    </row>
    <row r="175" spans="6:6" x14ac:dyDescent="0.25">
      <c r="F175" s="26"/>
    </row>
    <row r="176" spans="6:6" x14ac:dyDescent="0.25">
      <c r="F176" s="26"/>
    </row>
    <row r="177" spans="6:6" x14ac:dyDescent="0.25">
      <c r="F177" s="26"/>
    </row>
    <row r="178" spans="6:6" x14ac:dyDescent="0.25">
      <c r="F178" s="26"/>
    </row>
    <row r="179" spans="6:6" x14ac:dyDescent="0.25">
      <c r="F179" s="26"/>
    </row>
    <row r="180" spans="6:6" x14ac:dyDescent="0.25">
      <c r="F180" s="26"/>
    </row>
    <row r="181" spans="6:6" x14ac:dyDescent="0.25">
      <c r="F181" s="26"/>
    </row>
    <row r="182" spans="6:6" x14ac:dyDescent="0.25">
      <c r="F182" s="26"/>
    </row>
    <row r="183" spans="6:6" x14ac:dyDescent="0.25">
      <c r="F183" s="26"/>
    </row>
    <row r="184" spans="6:6" x14ac:dyDescent="0.25">
      <c r="F184" s="26"/>
    </row>
    <row r="185" spans="6:6" x14ac:dyDescent="0.25">
      <c r="F185" s="26"/>
    </row>
    <row r="186" spans="6:6" x14ac:dyDescent="0.25">
      <c r="F186" s="26"/>
    </row>
    <row r="187" spans="6:6" x14ac:dyDescent="0.25">
      <c r="F187" s="26"/>
    </row>
    <row r="188" spans="6:6" x14ac:dyDescent="0.25">
      <c r="F188" s="26"/>
    </row>
    <row r="189" spans="6:6" x14ac:dyDescent="0.25">
      <c r="F189" s="26"/>
    </row>
    <row r="190" spans="6:6" x14ac:dyDescent="0.25">
      <c r="F190" s="26"/>
    </row>
    <row r="191" spans="6:6" x14ac:dyDescent="0.25">
      <c r="F191" s="26"/>
    </row>
    <row r="192" spans="6:6" x14ac:dyDescent="0.25">
      <c r="F192" s="26"/>
    </row>
    <row r="193" spans="6:6" x14ac:dyDescent="0.25">
      <c r="F193" s="26"/>
    </row>
    <row r="194" spans="6:6" x14ac:dyDescent="0.25">
      <c r="F194" s="26"/>
    </row>
    <row r="195" spans="6:6" x14ac:dyDescent="0.25">
      <c r="F195" s="26"/>
    </row>
    <row r="196" spans="6:6" x14ac:dyDescent="0.25">
      <c r="F196" s="26"/>
    </row>
    <row r="197" spans="6:6" x14ac:dyDescent="0.25">
      <c r="F197" s="26"/>
    </row>
    <row r="198" spans="6:6" x14ac:dyDescent="0.25">
      <c r="F198" s="26"/>
    </row>
    <row r="199" spans="6:6" x14ac:dyDescent="0.25">
      <c r="F199" s="26"/>
    </row>
    <row r="200" spans="6:6" x14ac:dyDescent="0.25">
      <c r="F200" s="26"/>
    </row>
    <row r="201" spans="6:6" x14ac:dyDescent="0.25">
      <c r="F201" s="26"/>
    </row>
    <row r="202" spans="6:6" x14ac:dyDescent="0.25">
      <c r="F202" s="26"/>
    </row>
    <row r="203" spans="6:6" x14ac:dyDescent="0.25">
      <c r="F203" s="26"/>
    </row>
    <row r="204" spans="6:6" x14ac:dyDescent="0.25">
      <c r="F204" s="26"/>
    </row>
    <row r="205" spans="6:6" x14ac:dyDescent="0.25">
      <c r="F205" s="26"/>
    </row>
    <row r="206" spans="6:6" x14ac:dyDescent="0.25">
      <c r="F206" s="26"/>
    </row>
    <row r="207" spans="6:6" x14ac:dyDescent="0.25">
      <c r="F207" s="26"/>
    </row>
    <row r="208" spans="6:6" x14ac:dyDescent="0.25">
      <c r="F208" s="26"/>
    </row>
    <row r="209" spans="6:6" x14ac:dyDescent="0.25">
      <c r="F209" s="26"/>
    </row>
    <row r="210" spans="6:6" x14ac:dyDescent="0.25">
      <c r="F210" s="26"/>
    </row>
    <row r="211" spans="6:6" x14ac:dyDescent="0.25">
      <c r="F211" s="26"/>
    </row>
    <row r="212" spans="6:6" x14ac:dyDescent="0.25">
      <c r="F212" s="26"/>
    </row>
    <row r="213" spans="6:6" x14ac:dyDescent="0.25">
      <c r="F213" s="26"/>
    </row>
    <row r="214" spans="6:6" x14ac:dyDescent="0.25">
      <c r="F214" s="26"/>
    </row>
    <row r="215" spans="6:6" x14ac:dyDescent="0.25">
      <c r="F215" s="26"/>
    </row>
    <row r="216" spans="6:6" x14ac:dyDescent="0.25">
      <c r="F216" s="26"/>
    </row>
    <row r="217" spans="6:6" x14ac:dyDescent="0.25">
      <c r="F217" s="26"/>
    </row>
    <row r="218" spans="6:6" x14ac:dyDescent="0.25">
      <c r="F218" s="26"/>
    </row>
    <row r="219" spans="6:6" x14ac:dyDescent="0.25">
      <c r="F219" s="26"/>
    </row>
    <row r="220" spans="6:6" x14ac:dyDescent="0.25">
      <c r="F220" s="26"/>
    </row>
    <row r="221" spans="6:6" x14ac:dyDescent="0.25">
      <c r="F221" s="26"/>
    </row>
    <row r="222" spans="6:6" x14ac:dyDescent="0.25">
      <c r="F222" s="26"/>
    </row>
    <row r="223" spans="6:6" x14ac:dyDescent="0.25">
      <c r="F223" s="26"/>
    </row>
    <row r="224" spans="6:6" x14ac:dyDescent="0.25">
      <c r="F224" s="26"/>
    </row>
    <row r="225" spans="6:6" x14ac:dyDescent="0.25">
      <c r="F225" s="26"/>
    </row>
    <row r="226" spans="6:6" x14ac:dyDescent="0.25">
      <c r="F226" s="26"/>
    </row>
    <row r="227" spans="6:6" x14ac:dyDescent="0.25">
      <c r="F227" s="26"/>
    </row>
    <row r="228" spans="6:6" x14ac:dyDescent="0.25">
      <c r="F228" s="26"/>
    </row>
    <row r="229" spans="6:6" x14ac:dyDescent="0.25">
      <c r="F229" s="26"/>
    </row>
    <row r="230" spans="6:6" x14ac:dyDescent="0.25">
      <c r="F230" s="26"/>
    </row>
    <row r="231" spans="6:6" x14ac:dyDescent="0.25">
      <c r="F231" s="26"/>
    </row>
    <row r="232" spans="6:6" x14ac:dyDescent="0.25">
      <c r="F232" s="26"/>
    </row>
    <row r="233" spans="6:6" x14ac:dyDescent="0.25">
      <c r="F233" s="26"/>
    </row>
    <row r="234" spans="6:6" x14ac:dyDescent="0.25">
      <c r="F234" s="26"/>
    </row>
    <row r="235" spans="6:6" x14ac:dyDescent="0.25">
      <c r="F235" s="26"/>
    </row>
    <row r="236" spans="6:6" x14ac:dyDescent="0.25">
      <c r="F236" s="26"/>
    </row>
    <row r="237" spans="6:6" x14ac:dyDescent="0.25">
      <c r="F237" s="26"/>
    </row>
    <row r="238" spans="6:6" x14ac:dyDescent="0.25">
      <c r="F238" s="26"/>
    </row>
    <row r="239" spans="6:6" x14ac:dyDescent="0.25">
      <c r="F239" s="26"/>
    </row>
    <row r="240" spans="6:6" x14ac:dyDescent="0.25">
      <c r="F240" s="26"/>
    </row>
    <row r="241" spans="6:6" x14ac:dyDescent="0.25">
      <c r="F241" s="26"/>
    </row>
    <row r="242" spans="6:6" x14ac:dyDescent="0.25">
      <c r="F242" s="26"/>
    </row>
    <row r="243" spans="6:6" x14ac:dyDescent="0.25">
      <c r="F243" s="26"/>
    </row>
    <row r="244" spans="6:6" x14ac:dyDescent="0.25">
      <c r="F244" s="26"/>
    </row>
    <row r="245" spans="6:6" x14ac:dyDescent="0.25">
      <c r="F245" s="26"/>
    </row>
    <row r="246" spans="6:6" x14ac:dyDescent="0.25">
      <c r="F246" s="26"/>
    </row>
    <row r="247" spans="6:6" x14ac:dyDescent="0.25">
      <c r="F247" s="26"/>
    </row>
    <row r="248" spans="6:6" x14ac:dyDescent="0.25">
      <c r="F248" s="26"/>
    </row>
    <row r="249" spans="6:6" x14ac:dyDescent="0.25">
      <c r="F249" s="26"/>
    </row>
    <row r="250" spans="6:6" x14ac:dyDescent="0.25">
      <c r="F250" s="26"/>
    </row>
    <row r="251" spans="6:6" x14ac:dyDescent="0.25">
      <c r="F251" s="26"/>
    </row>
    <row r="252" spans="6:6" x14ac:dyDescent="0.25">
      <c r="F252" s="26"/>
    </row>
    <row r="253" spans="6:6" x14ac:dyDescent="0.25">
      <c r="F253" s="26"/>
    </row>
    <row r="254" spans="6:6" x14ac:dyDescent="0.25">
      <c r="F254" s="26"/>
    </row>
    <row r="255" spans="6:6" x14ac:dyDescent="0.25">
      <c r="F255" s="26"/>
    </row>
    <row r="256" spans="6:6" x14ac:dyDescent="0.25">
      <c r="F256" s="26"/>
    </row>
    <row r="257" spans="6:6" x14ac:dyDescent="0.25">
      <c r="F257" s="26"/>
    </row>
    <row r="258" spans="6:6" x14ac:dyDescent="0.25">
      <c r="F258" s="26"/>
    </row>
    <row r="259" spans="6:6" x14ac:dyDescent="0.25">
      <c r="F259" s="26"/>
    </row>
    <row r="260" spans="6:6" x14ac:dyDescent="0.25">
      <c r="F260" s="26"/>
    </row>
    <row r="261" spans="6:6" x14ac:dyDescent="0.25">
      <c r="F261" s="26"/>
    </row>
    <row r="262" spans="6:6" x14ac:dyDescent="0.25">
      <c r="F262" s="26"/>
    </row>
    <row r="263" spans="6:6" x14ac:dyDescent="0.25">
      <c r="F263" s="26"/>
    </row>
    <row r="264" spans="6:6" x14ac:dyDescent="0.25">
      <c r="F264" s="26"/>
    </row>
    <row r="265" spans="6:6" x14ac:dyDescent="0.25">
      <c r="F265" s="26"/>
    </row>
    <row r="266" spans="6:6" x14ac:dyDescent="0.25">
      <c r="F266" s="26"/>
    </row>
    <row r="267" spans="6:6" x14ac:dyDescent="0.25">
      <c r="F267" s="26"/>
    </row>
    <row r="268" spans="6:6" x14ac:dyDescent="0.25">
      <c r="F268" s="26"/>
    </row>
    <row r="269" spans="6:6" x14ac:dyDescent="0.25">
      <c r="F269" s="26"/>
    </row>
    <row r="270" spans="6:6" x14ac:dyDescent="0.25">
      <c r="F270" s="26"/>
    </row>
    <row r="271" spans="6:6" x14ac:dyDescent="0.25">
      <c r="F271" s="26"/>
    </row>
    <row r="272" spans="6:6" x14ac:dyDescent="0.25">
      <c r="F272" s="26"/>
    </row>
    <row r="273" spans="6:6" x14ac:dyDescent="0.25">
      <c r="F273" s="26"/>
    </row>
    <row r="274" spans="6:6" x14ac:dyDescent="0.25">
      <c r="F274" s="26"/>
    </row>
    <row r="275" spans="6:6" x14ac:dyDescent="0.25">
      <c r="F275" s="26"/>
    </row>
    <row r="276" spans="6:6" x14ac:dyDescent="0.25">
      <c r="F276" s="26"/>
    </row>
    <row r="277" spans="6:6" x14ac:dyDescent="0.25">
      <c r="F277" s="26"/>
    </row>
    <row r="278" spans="6:6" x14ac:dyDescent="0.25">
      <c r="F278" s="26"/>
    </row>
    <row r="279" spans="6:6" x14ac:dyDescent="0.25">
      <c r="F279" s="26"/>
    </row>
    <row r="280" spans="6:6" x14ac:dyDescent="0.25">
      <c r="F280" s="26"/>
    </row>
    <row r="281" spans="6:6" x14ac:dyDescent="0.25">
      <c r="F281" s="26"/>
    </row>
    <row r="282" spans="6:6" x14ac:dyDescent="0.25">
      <c r="F282" s="26"/>
    </row>
    <row r="283" spans="6:6" x14ac:dyDescent="0.25">
      <c r="F283" s="26"/>
    </row>
    <row r="284" spans="6:6" x14ac:dyDescent="0.25">
      <c r="F284" s="26"/>
    </row>
    <row r="285" spans="6:6" x14ac:dyDescent="0.25">
      <c r="F285" s="26"/>
    </row>
    <row r="286" spans="6:6" x14ac:dyDescent="0.25">
      <c r="F286" s="26"/>
    </row>
    <row r="287" spans="6:6" x14ac:dyDescent="0.25">
      <c r="F287" s="26"/>
    </row>
    <row r="288" spans="6:6" x14ac:dyDescent="0.25">
      <c r="F288" s="26"/>
    </row>
    <row r="289" spans="6:6" x14ac:dyDescent="0.25">
      <c r="F289" s="26"/>
    </row>
    <row r="290" spans="6:6" x14ac:dyDescent="0.25">
      <c r="F290" s="26"/>
    </row>
    <row r="291" spans="6:6" x14ac:dyDescent="0.25">
      <c r="F291" s="26"/>
    </row>
    <row r="292" spans="6:6" x14ac:dyDescent="0.25">
      <c r="F292" s="26"/>
    </row>
    <row r="293" spans="6:6" x14ac:dyDescent="0.25">
      <c r="F293" s="26"/>
    </row>
    <row r="294" spans="6:6" x14ac:dyDescent="0.25">
      <c r="F294" s="26"/>
    </row>
    <row r="295" spans="6:6" x14ac:dyDescent="0.25">
      <c r="F295" s="26"/>
    </row>
    <row r="296" spans="6:6" x14ac:dyDescent="0.25">
      <c r="F296" s="26"/>
    </row>
    <row r="297" spans="6:6" x14ac:dyDescent="0.25">
      <c r="F297" s="26"/>
    </row>
    <row r="298" spans="6:6" x14ac:dyDescent="0.25">
      <c r="F298" s="26"/>
    </row>
    <row r="299" spans="6:6" x14ac:dyDescent="0.25">
      <c r="F299" s="26"/>
    </row>
    <row r="300" spans="6:6" x14ac:dyDescent="0.25">
      <c r="F300" s="26"/>
    </row>
    <row r="301" spans="6:6" x14ac:dyDescent="0.25">
      <c r="F301" s="26"/>
    </row>
    <row r="302" spans="6:6" x14ac:dyDescent="0.25">
      <c r="F302" s="26"/>
    </row>
    <row r="303" spans="6:6" x14ac:dyDescent="0.25">
      <c r="F303" s="26"/>
    </row>
    <row r="304" spans="6:6" x14ac:dyDescent="0.25">
      <c r="F304" s="26"/>
    </row>
    <row r="305" spans="6:6" x14ac:dyDescent="0.25">
      <c r="F305" s="26"/>
    </row>
    <row r="306" spans="6:6" x14ac:dyDescent="0.25">
      <c r="F306" s="26"/>
    </row>
    <row r="307" spans="6:6" x14ac:dyDescent="0.25">
      <c r="F307" s="26"/>
    </row>
    <row r="308" spans="6:6" x14ac:dyDescent="0.25">
      <c r="F308" s="26"/>
    </row>
    <row r="309" spans="6:6" x14ac:dyDescent="0.25">
      <c r="F309" s="26"/>
    </row>
    <row r="310" spans="6:6" x14ac:dyDescent="0.25">
      <c r="F310" s="26"/>
    </row>
    <row r="311" spans="6:6" x14ac:dyDescent="0.25">
      <c r="F311" s="26"/>
    </row>
    <row r="312" spans="6:6" x14ac:dyDescent="0.25">
      <c r="F312" s="26"/>
    </row>
    <row r="313" spans="6:6" x14ac:dyDescent="0.25">
      <c r="F313" s="26"/>
    </row>
    <row r="314" spans="6:6" x14ac:dyDescent="0.25">
      <c r="F314" s="26"/>
    </row>
    <row r="315" spans="6:6" x14ac:dyDescent="0.25">
      <c r="F315" s="26"/>
    </row>
    <row r="316" spans="6:6" x14ac:dyDescent="0.25">
      <c r="F316" s="26"/>
    </row>
    <row r="317" spans="6:6" x14ac:dyDescent="0.25">
      <c r="F317" s="26"/>
    </row>
    <row r="318" spans="6:6" x14ac:dyDescent="0.25">
      <c r="F318" s="26"/>
    </row>
    <row r="319" spans="6:6" x14ac:dyDescent="0.25">
      <c r="F319" s="26"/>
    </row>
    <row r="320" spans="6:6" x14ac:dyDescent="0.25">
      <c r="F320" s="26"/>
    </row>
    <row r="321" spans="6:6" x14ac:dyDescent="0.25">
      <c r="F321" s="26"/>
    </row>
    <row r="322" spans="6:6" x14ac:dyDescent="0.25">
      <c r="F322" s="26"/>
    </row>
    <row r="323" spans="6:6" x14ac:dyDescent="0.25">
      <c r="F323" s="26"/>
    </row>
    <row r="324" spans="6:6" x14ac:dyDescent="0.25">
      <c r="F324" s="26"/>
    </row>
    <row r="325" spans="6:6" x14ac:dyDescent="0.25">
      <c r="F325" s="26"/>
    </row>
    <row r="326" spans="6:6" x14ac:dyDescent="0.25">
      <c r="F326" s="26"/>
    </row>
    <row r="327" spans="6:6" x14ac:dyDescent="0.25">
      <c r="F327" s="26"/>
    </row>
    <row r="328" spans="6:6" x14ac:dyDescent="0.25">
      <c r="F328" s="26"/>
    </row>
    <row r="329" spans="6:6" x14ac:dyDescent="0.25">
      <c r="F329" s="26"/>
    </row>
    <row r="330" spans="6:6" x14ac:dyDescent="0.25">
      <c r="F330" s="26"/>
    </row>
    <row r="331" spans="6:6" x14ac:dyDescent="0.25">
      <c r="F331" s="26"/>
    </row>
    <row r="332" spans="6:6" x14ac:dyDescent="0.25">
      <c r="F332" s="26"/>
    </row>
    <row r="333" spans="6:6" x14ac:dyDescent="0.25">
      <c r="F333" s="26"/>
    </row>
    <row r="334" spans="6:6" x14ac:dyDescent="0.25">
      <c r="F334" s="26"/>
    </row>
    <row r="335" spans="6:6" x14ac:dyDescent="0.25">
      <c r="F335" s="26"/>
    </row>
    <row r="336" spans="6:6" x14ac:dyDescent="0.25">
      <c r="F336" s="26"/>
    </row>
    <row r="337" spans="6:6" x14ac:dyDescent="0.25">
      <c r="F337" s="26"/>
    </row>
    <row r="338" spans="6:6" x14ac:dyDescent="0.25">
      <c r="F338" s="26"/>
    </row>
    <row r="339" spans="6:6" x14ac:dyDescent="0.25">
      <c r="F339" s="26"/>
    </row>
    <row r="340" spans="6:6" x14ac:dyDescent="0.25">
      <c r="F340" s="26"/>
    </row>
    <row r="341" spans="6:6" x14ac:dyDescent="0.25">
      <c r="F341" s="26"/>
    </row>
    <row r="342" spans="6:6" x14ac:dyDescent="0.25">
      <c r="F342" s="26"/>
    </row>
    <row r="343" spans="6:6" x14ac:dyDescent="0.25">
      <c r="F343" s="26"/>
    </row>
    <row r="344" spans="6:6" x14ac:dyDescent="0.25">
      <c r="F344" s="26"/>
    </row>
    <row r="345" spans="6:6" x14ac:dyDescent="0.25">
      <c r="F345" s="26"/>
    </row>
    <row r="346" spans="6:6" x14ac:dyDescent="0.25">
      <c r="F346" s="26"/>
    </row>
    <row r="347" spans="6:6" x14ac:dyDescent="0.25">
      <c r="F347" s="26"/>
    </row>
    <row r="348" spans="6:6" x14ac:dyDescent="0.25">
      <c r="F348" s="26"/>
    </row>
    <row r="349" spans="6:6" x14ac:dyDescent="0.25">
      <c r="F349" s="26"/>
    </row>
    <row r="350" spans="6:6" x14ac:dyDescent="0.25">
      <c r="F350" s="26"/>
    </row>
    <row r="351" spans="6:6" x14ac:dyDescent="0.25">
      <c r="F351" s="26"/>
    </row>
    <row r="352" spans="6:6" x14ac:dyDescent="0.25">
      <c r="F352" s="26"/>
    </row>
    <row r="353" spans="6:6" x14ac:dyDescent="0.25">
      <c r="F353" s="26"/>
    </row>
    <row r="354" spans="6:6" x14ac:dyDescent="0.25">
      <c r="F354" s="26"/>
    </row>
    <row r="355" spans="6:6" x14ac:dyDescent="0.25">
      <c r="F355" s="26"/>
    </row>
    <row r="356" spans="6:6" x14ac:dyDescent="0.25">
      <c r="F356" s="26"/>
    </row>
    <row r="357" spans="6:6" x14ac:dyDescent="0.25">
      <c r="F357" s="26"/>
    </row>
    <row r="358" spans="6:6" x14ac:dyDescent="0.25">
      <c r="F358" s="26"/>
    </row>
    <row r="359" spans="6:6" x14ac:dyDescent="0.25">
      <c r="F359" s="26"/>
    </row>
    <row r="360" spans="6:6" x14ac:dyDescent="0.25">
      <c r="F360" s="26"/>
    </row>
    <row r="361" spans="6:6" x14ac:dyDescent="0.25">
      <c r="F361" s="26"/>
    </row>
    <row r="362" spans="6:6" x14ac:dyDescent="0.25">
      <c r="F362" s="26"/>
    </row>
    <row r="363" spans="6:6" x14ac:dyDescent="0.25">
      <c r="F363" s="26"/>
    </row>
    <row r="364" spans="6:6" x14ac:dyDescent="0.25">
      <c r="F364" s="26"/>
    </row>
    <row r="365" spans="6:6" x14ac:dyDescent="0.25">
      <c r="F365" s="26"/>
    </row>
    <row r="366" spans="6:6" x14ac:dyDescent="0.25">
      <c r="F366" s="26"/>
    </row>
    <row r="367" spans="6:6" x14ac:dyDescent="0.25">
      <c r="F367" s="26"/>
    </row>
    <row r="368" spans="6:6" x14ac:dyDescent="0.25">
      <c r="F368" s="26"/>
    </row>
    <row r="369" spans="6:6" x14ac:dyDescent="0.25">
      <c r="F369" s="26"/>
    </row>
    <row r="370" spans="6:6" x14ac:dyDescent="0.25">
      <c r="F370" s="26"/>
    </row>
    <row r="371" spans="6:6" x14ac:dyDescent="0.25">
      <c r="F371" s="26"/>
    </row>
    <row r="372" spans="6:6" x14ac:dyDescent="0.25">
      <c r="F372" s="26"/>
    </row>
    <row r="373" spans="6:6" x14ac:dyDescent="0.25">
      <c r="F373" s="26"/>
    </row>
    <row r="374" spans="6:6" x14ac:dyDescent="0.25">
      <c r="F374" s="26"/>
    </row>
    <row r="375" spans="6:6" x14ac:dyDescent="0.25">
      <c r="F375" s="26"/>
    </row>
    <row r="376" spans="6:6" x14ac:dyDescent="0.25">
      <c r="F376" s="26"/>
    </row>
    <row r="377" spans="6:6" x14ac:dyDescent="0.25">
      <c r="F377" s="26"/>
    </row>
    <row r="378" spans="6:6" x14ac:dyDescent="0.25">
      <c r="F378" s="26"/>
    </row>
    <row r="379" spans="6:6" x14ac:dyDescent="0.25">
      <c r="F379" s="26"/>
    </row>
    <row r="380" spans="6:6" x14ac:dyDescent="0.25">
      <c r="F380" s="26"/>
    </row>
    <row r="381" spans="6:6" x14ac:dyDescent="0.25">
      <c r="F381" s="26"/>
    </row>
    <row r="382" spans="6:6" x14ac:dyDescent="0.25">
      <c r="F382" s="26"/>
    </row>
    <row r="383" spans="6:6" x14ac:dyDescent="0.25">
      <c r="F383" s="26"/>
    </row>
    <row r="384" spans="6:6" x14ac:dyDescent="0.25">
      <c r="F384" s="26"/>
    </row>
    <row r="385" spans="6:6" x14ac:dyDescent="0.25">
      <c r="F385" s="26"/>
    </row>
    <row r="386" spans="6:6" x14ac:dyDescent="0.25">
      <c r="F386" s="26"/>
    </row>
    <row r="387" spans="6:6" x14ac:dyDescent="0.25">
      <c r="F387" s="26"/>
    </row>
    <row r="388" spans="6:6" x14ac:dyDescent="0.25">
      <c r="F388" s="26"/>
    </row>
    <row r="389" spans="6:6" x14ac:dyDescent="0.25">
      <c r="F389" s="26"/>
    </row>
    <row r="390" spans="6:6" x14ac:dyDescent="0.25">
      <c r="F390" s="26"/>
    </row>
    <row r="391" spans="6:6" x14ac:dyDescent="0.25">
      <c r="F391" s="26"/>
    </row>
    <row r="392" spans="6:6" x14ac:dyDescent="0.25">
      <c r="F392" s="26"/>
    </row>
    <row r="393" spans="6:6" x14ac:dyDescent="0.25">
      <c r="F393" s="26"/>
    </row>
    <row r="394" spans="6:6" x14ac:dyDescent="0.25">
      <c r="F394" s="26"/>
    </row>
    <row r="395" spans="6:6" x14ac:dyDescent="0.25">
      <c r="F395" s="26"/>
    </row>
    <row r="396" spans="6:6" x14ac:dyDescent="0.25">
      <c r="F396" s="26"/>
    </row>
    <row r="397" spans="6:6" x14ac:dyDescent="0.25">
      <c r="F397" s="26"/>
    </row>
    <row r="398" spans="6:6" x14ac:dyDescent="0.25">
      <c r="F398" s="26"/>
    </row>
    <row r="399" spans="6:6" x14ac:dyDescent="0.25">
      <c r="F399" s="26"/>
    </row>
    <row r="400" spans="6:6" x14ac:dyDescent="0.25">
      <c r="F400" s="26"/>
    </row>
    <row r="401" spans="6:6" x14ac:dyDescent="0.25">
      <c r="F401" s="26"/>
    </row>
    <row r="402" spans="6:6" x14ac:dyDescent="0.25">
      <c r="F402" s="26"/>
    </row>
    <row r="403" spans="6:6" x14ac:dyDescent="0.25">
      <c r="F403" s="26"/>
    </row>
    <row r="404" spans="6:6" x14ac:dyDescent="0.25">
      <c r="F404" s="26"/>
    </row>
    <row r="405" spans="6:6" x14ac:dyDescent="0.25">
      <c r="F405" s="26"/>
    </row>
    <row r="406" spans="6:6" x14ac:dyDescent="0.25">
      <c r="F406" s="26"/>
    </row>
    <row r="407" spans="6:6" x14ac:dyDescent="0.25">
      <c r="F407" s="26"/>
    </row>
    <row r="408" spans="6:6" x14ac:dyDescent="0.25">
      <c r="F408" s="26"/>
    </row>
    <row r="409" spans="6:6" x14ac:dyDescent="0.25">
      <c r="F409" s="26"/>
    </row>
    <row r="410" spans="6:6" x14ac:dyDescent="0.25">
      <c r="F410" s="26"/>
    </row>
    <row r="411" spans="6:6" x14ac:dyDescent="0.25">
      <c r="F411" s="26"/>
    </row>
    <row r="412" spans="6:6" x14ac:dyDescent="0.25">
      <c r="F412" s="26"/>
    </row>
    <row r="413" spans="6:6" x14ac:dyDescent="0.25">
      <c r="F413" s="26"/>
    </row>
    <row r="414" spans="6:6" x14ac:dyDescent="0.25">
      <c r="F414" s="26"/>
    </row>
    <row r="415" spans="6:6" x14ac:dyDescent="0.25">
      <c r="F415" s="26"/>
    </row>
    <row r="416" spans="6:6" x14ac:dyDescent="0.25">
      <c r="F416" s="26"/>
    </row>
    <row r="417" spans="6:6" x14ac:dyDescent="0.25">
      <c r="F417" s="26"/>
    </row>
    <row r="418" spans="6:6" x14ac:dyDescent="0.25">
      <c r="F418" s="26"/>
    </row>
    <row r="419" spans="6:6" x14ac:dyDescent="0.25">
      <c r="F419" s="26"/>
    </row>
    <row r="420" spans="6:6" x14ac:dyDescent="0.25">
      <c r="F420" s="26"/>
    </row>
    <row r="421" spans="6:6" x14ac:dyDescent="0.25">
      <c r="F421" s="26"/>
    </row>
    <row r="422" spans="6:6" x14ac:dyDescent="0.25">
      <c r="F422" s="26"/>
    </row>
    <row r="423" spans="6:6" x14ac:dyDescent="0.25">
      <c r="F423" s="26"/>
    </row>
    <row r="424" spans="6:6" x14ac:dyDescent="0.25">
      <c r="F424" s="26"/>
    </row>
    <row r="425" spans="6:6" x14ac:dyDescent="0.25">
      <c r="F425" s="26"/>
    </row>
    <row r="426" spans="6:6" x14ac:dyDescent="0.25">
      <c r="F426" s="26"/>
    </row>
    <row r="427" spans="6:6" x14ac:dyDescent="0.25">
      <c r="F427" s="26"/>
    </row>
    <row r="428" spans="6:6" x14ac:dyDescent="0.25">
      <c r="F428" s="26"/>
    </row>
    <row r="429" spans="6:6" x14ac:dyDescent="0.25">
      <c r="F429" s="26"/>
    </row>
    <row r="430" spans="6:6" x14ac:dyDescent="0.25">
      <c r="F430" s="26"/>
    </row>
    <row r="431" spans="6:6" x14ac:dyDescent="0.25">
      <c r="F431" s="26"/>
    </row>
    <row r="432" spans="6:6" x14ac:dyDescent="0.25">
      <c r="F432" s="26"/>
    </row>
    <row r="433" spans="6:6" x14ac:dyDescent="0.25">
      <c r="F433" s="26"/>
    </row>
    <row r="434" spans="6:6" x14ac:dyDescent="0.25">
      <c r="F434" s="26"/>
    </row>
    <row r="435" spans="6:6" x14ac:dyDescent="0.25">
      <c r="F435" s="26"/>
    </row>
    <row r="436" spans="6:6" x14ac:dyDescent="0.25">
      <c r="F436" s="26"/>
    </row>
    <row r="437" spans="6:6" x14ac:dyDescent="0.25">
      <c r="F437" s="26"/>
    </row>
    <row r="438" spans="6:6" x14ac:dyDescent="0.25">
      <c r="F438" s="26"/>
    </row>
    <row r="439" spans="6:6" x14ac:dyDescent="0.25">
      <c r="F439" s="26"/>
    </row>
    <row r="440" spans="6:6" x14ac:dyDescent="0.25">
      <c r="F440" s="26"/>
    </row>
    <row r="441" spans="6:6" x14ac:dyDescent="0.25">
      <c r="F441" s="26"/>
    </row>
    <row r="442" spans="6:6" x14ac:dyDescent="0.25">
      <c r="F442" s="26"/>
    </row>
    <row r="443" spans="6:6" x14ac:dyDescent="0.25">
      <c r="F443" s="26"/>
    </row>
    <row r="444" spans="6:6" x14ac:dyDescent="0.25">
      <c r="F444" s="26"/>
    </row>
    <row r="445" spans="6:6" x14ac:dyDescent="0.25">
      <c r="F445" s="26"/>
    </row>
    <row r="446" spans="6:6" x14ac:dyDescent="0.25">
      <c r="F446" s="26"/>
    </row>
    <row r="447" spans="6:6" x14ac:dyDescent="0.25">
      <c r="F447" s="26"/>
    </row>
    <row r="448" spans="6:6" x14ac:dyDescent="0.25">
      <c r="F448" s="26"/>
    </row>
    <row r="449" spans="6:6" x14ac:dyDescent="0.25">
      <c r="F449" s="26"/>
    </row>
    <row r="450" spans="6:6" x14ac:dyDescent="0.25">
      <c r="F450" s="26"/>
    </row>
    <row r="451" spans="6:6" x14ac:dyDescent="0.25">
      <c r="F451" s="26"/>
    </row>
    <row r="452" spans="6:6" x14ac:dyDescent="0.25">
      <c r="F452" s="26"/>
    </row>
    <row r="453" spans="6:6" x14ac:dyDescent="0.25">
      <c r="F453" s="26"/>
    </row>
    <row r="454" spans="6:6" x14ac:dyDescent="0.25">
      <c r="F454" s="26"/>
    </row>
    <row r="455" spans="6:6" x14ac:dyDescent="0.25">
      <c r="F455" s="26"/>
    </row>
    <row r="456" spans="6:6" x14ac:dyDescent="0.25">
      <c r="F456" s="26"/>
    </row>
    <row r="457" spans="6:6" x14ac:dyDescent="0.25">
      <c r="F457" s="26"/>
    </row>
    <row r="458" spans="6:6" x14ac:dyDescent="0.25">
      <c r="F458" s="26"/>
    </row>
    <row r="459" spans="6:6" x14ac:dyDescent="0.25">
      <c r="F459" s="26"/>
    </row>
    <row r="460" spans="6:6" x14ac:dyDescent="0.25">
      <c r="F460" s="26"/>
    </row>
    <row r="461" spans="6:6" x14ac:dyDescent="0.25">
      <c r="F461" s="26"/>
    </row>
    <row r="462" spans="6:6" x14ac:dyDescent="0.25">
      <c r="F462" s="26"/>
    </row>
    <row r="463" spans="6:6" x14ac:dyDescent="0.25">
      <c r="F463" s="26"/>
    </row>
    <row r="464" spans="6:6" x14ac:dyDescent="0.25">
      <c r="F464" s="26"/>
    </row>
    <row r="465" spans="6:6" x14ac:dyDescent="0.25">
      <c r="F465" s="26"/>
    </row>
    <row r="466" spans="6:6" x14ac:dyDescent="0.25">
      <c r="F466" s="26"/>
    </row>
    <row r="467" spans="6:6" x14ac:dyDescent="0.25">
      <c r="F467" s="26"/>
    </row>
    <row r="468" spans="6:6" x14ac:dyDescent="0.25">
      <c r="F468" s="26"/>
    </row>
    <row r="469" spans="6:6" x14ac:dyDescent="0.25">
      <c r="F469" s="26"/>
    </row>
    <row r="470" spans="6:6" x14ac:dyDescent="0.25">
      <c r="F470" s="26"/>
    </row>
    <row r="471" spans="6:6" x14ac:dyDescent="0.25">
      <c r="F471" s="26"/>
    </row>
    <row r="472" spans="6:6" x14ac:dyDescent="0.25">
      <c r="F472" s="26"/>
    </row>
    <row r="473" spans="6:6" x14ac:dyDescent="0.25">
      <c r="F473" s="26"/>
    </row>
    <row r="474" spans="6:6" x14ac:dyDescent="0.25">
      <c r="F474" s="26"/>
    </row>
    <row r="475" spans="6:6" x14ac:dyDescent="0.25">
      <c r="F475" s="26"/>
    </row>
    <row r="476" spans="6:6" x14ac:dyDescent="0.25">
      <c r="F476" s="26"/>
    </row>
    <row r="477" spans="6:6" x14ac:dyDescent="0.25">
      <c r="F477" s="26"/>
    </row>
    <row r="478" spans="6:6" x14ac:dyDescent="0.25">
      <c r="F478" s="26"/>
    </row>
    <row r="479" spans="6:6" x14ac:dyDescent="0.25">
      <c r="F479" s="26"/>
    </row>
    <row r="480" spans="6:6" x14ac:dyDescent="0.25">
      <c r="F480" s="26"/>
    </row>
    <row r="481" spans="6:6" x14ac:dyDescent="0.25">
      <c r="F481" s="26"/>
    </row>
    <row r="482" spans="6:6" x14ac:dyDescent="0.25">
      <c r="F482" s="26"/>
    </row>
    <row r="483" spans="6:6" x14ac:dyDescent="0.25">
      <c r="F483" s="26"/>
    </row>
    <row r="484" spans="6:6" x14ac:dyDescent="0.25">
      <c r="F484" s="26"/>
    </row>
    <row r="485" spans="6:6" x14ac:dyDescent="0.25">
      <c r="F485" s="26"/>
    </row>
    <row r="486" spans="6:6" x14ac:dyDescent="0.25">
      <c r="F486" s="26"/>
    </row>
    <row r="487" spans="6:6" x14ac:dyDescent="0.25">
      <c r="F487" s="26"/>
    </row>
    <row r="488" spans="6:6" x14ac:dyDescent="0.25">
      <c r="F488" s="26"/>
    </row>
    <row r="489" spans="6:6" x14ac:dyDescent="0.25">
      <c r="F489" s="26"/>
    </row>
    <row r="490" spans="6:6" x14ac:dyDescent="0.25">
      <c r="F490" s="26"/>
    </row>
    <row r="491" spans="6:6" x14ac:dyDescent="0.25">
      <c r="F491" s="26"/>
    </row>
    <row r="492" spans="6:6" x14ac:dyDescent="0.25">
      <c r="F492" s="26"/>
    </row>
    <row r="493" spans="6:6" x14ac:dyDescent="0.25">
      <c r="F493" s="26"/>
    </row>
    <row r="494" spans="6:6" x14ac:dyDescent="0.25">
      <c r="F494" s="26"/>
    </row>
    <row r="495" spans="6:6" x14ac:dyDescent="0.25">
      <c r="F495" s="26"/>
    </row>
    <row r="496" spans="6:6" x14ac:dyDescent="0.25">
      <c r="F496" s="26"/>
    </row>
    <row r="497" spans="6:6" x14ac:dyDescent="0.25">
      <c r="F497" s="26"/>
    </row>
    <row r="498" spans="6:6" x14ac:dyDescent="0.25">
      <c r="F498" s="26"/>
    </row>
    <row r="499" spans="6:6" x14ac:dyDescent="0.25">
      <c r="F499" s="26"/>
    </row>
    <row r="500" spans="6:6" x14ac:dyDescent="0.25">
      <c r="F500" s="26"/>
    </row>
    <row r="501" spans="6:6" x14ac:dyDescent="0.25">
      <c r="F501" s="26"/>
    </row>
    <row r="502" spans="6:6" x14ac:dyDescent="0.25">
      <c r="F502" s="26"/>
    </row>
    <row r="503" spans="6:6" x14ac:dyDescent="0.25">
      <c r="F503" s="26"/>
    </row>
    <row r="504" spans="6:6" x14ac:dyDescent="0.25">
      <c r="F504" s="26"/>
    </row>
    <row r="505" spans="6:6" x14ac:dyDescent="0.25">
      <c r="F505" s="26"/>
    </row>
    <row r="506" spans="6:6" x14ac:dyDescent="0.25">
      <c r="F506" s="26"/>
    </row>
    <row r="507" spans="6:6" x14ac:dyDescent="0.25">
      <c r="F507" s="26"/>
    </row>
    <row r="508" spans="6:6" x14ac:dyDescent="0.25">
      <c r="F508" s="26"/>
    </row>
    <row r="509" spans="6:6" x14ac:dyDescent="0.25">
      <c r="F509" s="26"/>
    </row>
    <row r="510" spans="6:6" x14ac:dyDescent="0.25">
      <c r="F510" s="26"/>
    </row>
    <row r="511" spans="6:6" x14ac:dyDescent="0.25">
      <c r="F511" s="26"/>
    </row>
    <row r="512" spans="6:6" x14ac:dyDescent="0.25">
      <c r="F512" s="26"/>
    </row>
    <row r="513" spans="6:6" x14ac:dyDescent="0.25">
      <c r="F513" s="26"/>
    </row>
    <row r="514" spans="6:6" x14ac:dyDescent="0.25">
      <c r="F514" s="26"/>
    </row>
    <row r="515" spans="6:6" x14ac:dyDescent="0.25">
      <c r="F515" s="26"/>
    </row>
    <row r="516" spans="6:6" x14ac:dyDescent="0.25">
      <c r="F516" s="26"/>
    </row>
    <row r="517" spans="6:6" x14ac:dyDescent="0.25">
      <c r="F517" s="26"/>
    </row>
    <row r="518" spans="6:6" x14ac:dyDescent="0.25">
      <c r="F518" s="26"/>
    </row>
    <row r="519" spans="6:6" x14ac:dyDescent="0.25">
      <c r="F519" s="26"/>
    </row>
    <row r="520" spans="6:6" x14ac:dyDescent="0.25">
      <c r="F520" s="26"/>
    </row>
    <row r="521" spans="6:6" x14ac:dyDescent="0.25">
      <c r="F521" s="26"/>
    </row>
    <row r="522" spans="6:6" x14ac:dyDescent="0.25">
      <c r="F522" s="26"/>
    </row>
    <row r="523" spans="6:6" x14ac:dyDescent="0.25">
      <c r="F523" s="26"/>
    </row>
    <row r="524" spans="6:6" x14ac:dyDescent="0.25">
      <c r="F524" s="26"/>
    </row>
    <row r="525" spans="6:6" x14ac:dyDescent="0.25">
      <c r="F525" s="26"/>
    </row>
    <row r="526" spans="6:6" x14ac:dyDescent="0.25">
      <c r="F526" s="26"/>
    </row>
    <row r="527" spans="6:6" x14ac:dyDescent="0.25">
      <c r="F527" s="26"/>
    </row>
    <row r="528" spans="6:6" x14ac:dyDescent="0.25">
      <c r="F528" s="26"/>
    </row>
    <row r="529" spans="6:6" x14ac:dyDescent="0.25">
      <c r="F529" s="26"/>
    </row>
    <row r="530" spans="6:6" x14ac:dyDescent="0.25">
      <c r="F530" s="26"/>
    </row>
    <row r="531" spans="6:6" x14ac:dyDescent="0.25">
      <c r="F531" s="26"/>
    </row>
    <row r="532" spans="6:6" x14ac:dyDescent="0.25">
      <c r="F532" s="26"/>
    </row>
    <row r="533" spans="6:6" x14ac:dyDescent="0.25">
      <c r="F533" s="26"/>
    </row>
    <row r="534" spans="6:6" x14ac:dyDescent="0.25">
      <c r="F534" s="26"/>
    </row>
    <row r="535" spans="6:6" x14ac:dyDescent="0.25">
      <c r="F535" s="26"/>
    </row>
    <row r="536" spans="6:6" x14ac:dyDescent="0.25">
      <c r="F536" s="26"/>
    </row>
    <row r="537" spans="6:6" x14ac:dyDescent="0.25">
      <c r="F537" s="26"/>
    </row>
    <row r="538" spans="6:6" x14ac:dyDescent="0.25">
      <c r="F538" s="26"/>
    </row>
    <row r="539" spans="6:6" x14ac:dyDescent="0.25">
      <c r="F539" s="26"/>
    </row>
    <row r="540" spans="6:6" x14ac:dyDescent="0.25">
      <c r="F540" s="26"/>
    </row>
    <row r="541" spans="6:6" x14ac:dyDescent="0.25">
      <c r="F541" s="26"/>
    </row>
    <row r="542" spans="6:6" x14ac:dyDescent="0.25">
      <c r="F542" s="26"/>
    </row>
    <row r="543" spans="6:6" x14ac:dyDescent="0.25">
      <c r="F543" s="26"/>
    </row>
    <row r="544" spans="6:6" x14ac:dyDescent="0.25">
      <c r="F544" s="26"/>
    </row>
    <row r="545" spans="6:6" x14ac:dyDescent="0.25">
      <c r="F545" s="26"/>
    </row>
    <row r="546" spans="6:6" x14ac:dyDescent="0.25">
      <c r="F546" s="26"/>
    </row>
    <row r="547" spans="6:6" x14ac:dyDescent="0.25">
      <c r="F547" s="26"/>
    </row>
    <row r="548" spans="6:6" x14ac:dyDescent="0.25">
      <c r="F548" s="26"/>
    </row>
    <row r="549" spans="6:6" x14ac:dyDescent="0.25">
      <c r="F549" s="26"/>
    </row>
    <row r="550" spans="6:6" x14ac:dyDescent="0.25">
      <c r="F550" s="26"/>
    </row>
    <row r="551" spans="6:6" x14ac:dyDescent="0.25">
      <c r="F551" s="26"/>
    </row>
    <row r="552" spans="6:6" x14ac:dyDescent="0.25">
      <c r="F552" s="26"/>
    </row>
    <row r="553" spans="6:6" x14ac:dyDescent="0.25">
      <c r="F553" s="26"/>
    </row>
    <row r="554" spans="6:6" x14ac:dyDescent="0.25">
      <c r="F554" s="26"/>
    </row>
    <row r="555" spans="6:6" x14ac:dyDescent="0.25">
      <c r="F555" s="26"/>
    </row>
    <row r="556" spans="6:6" x14ac:dyDescent="0.25">
      <c r="F556" s="26"/>
    </row>
    <row r="557" spans="6:6" x14ac:dyDescent="0.25">
      <c r="F557" s="26"/>
    </row>
    <row r="558" spans="6:6" x14ac:dyDescent="0.25">
      <c r="F558" s="26"/>
    </row>
    <row r="559" spans="6:6" x14ac:dyDescent="0.25">
      <c r="F559" s="26"/>
    </row>
    <row r="560" spans="6:6" x14ac:dyDescent="0.25">
      <c r="F560" s="26"/>
    </row>
    <row r="561" spans="6:6" x14ac:dyDescent="0.25">
      <c r="F561" s="26"/>
    </row>
    <row r="562" spans="6:6" x14ac:dyDescent="0.25">
      <c r="F562" s="26"/>
    </row>
    <row r="563" spans="6:6" x14ac:dyDescent="0.25">
      <c r="F563" s="26"/>
    </row>
    <row r="564" spans="6:6" x14ac:dyDescent="0.25">
      <c r="F564" s="26"/>
    </row>
    <row r="565" spans="6:6" x14ac:dyDescent="0.25">
      <c r="F565" s="26"/>
    </row>
    <row r="566" spans="6:6" x14ac:dyDescent="0.25">
      <c r="F566" s="26"/>
    </row>
    <row r="567" spans="6:6" x14ac:dyDescent="0.25">
      <c r="F567" s="26"/>
    </row>
    <row r="568" spans="6:6" x14ac:dyDescent="0.25">
      <c r="F568" s="26"/>
    </row>
    <row r="569" spans="6:6" x14ac:dyDescent="0.25">
      <c r="F569" s="26"/>
    </row>
    <row r="570" spans="6:6" x14ac:dyDescent="0.25">
      <c r="F570" s="26"/>
    </row>
    <row r="571" spans="6:6" x14ac:dyDescent="0.25">
      <c r="F571" s="26"/>
    </row>
    <row r="572" spans="6:6" x14ac:dyDescent="0.25">
      <c r="F572" s="26"/>
    </row>
    <row r="573" spans="6:6" x14ac:dyDescent="0.25">
      <c r="F573" s="26"/>
    </row>
    <row r="574" spans="6:6" x14ac:dyDescent="0.25">
      <c r="F574" s="26"/>
    </row>
    <row r="575" spans="6:6" x14ac:dyDescent="0.25">
      <c r="F575" s="26"/>
    </row>
    <row r="576" spans="6:6" x14ac:dyDescent="0.25">
      <c r="F576" s="26"/>
    </row>
    <row r="577" spans="6:6" x14ac:dyDescent="0.25">
      <c r="F577" s="26"/>
    </row>
    <row r="578" spans="6:6" x14ac:dyDescent="0.25">
      <c r="F578" s="26"/>
    </row>
    <row r="579" spans="6:6" x14ac:dyDescent="0.25">
      <c r="F579" s="26"/>
    </row>
    <row r="580" spans="6:6" x14ac:dyDescent="0.25">
      <c r="F580" s="26"/>
    </row>
    <row r="581" spans="6:6" x14ac:dyDescent="0.25">
      <c r="F581" s="26"/>
    </row>
    <row r="582" spans="6:6" x14ac:dyDescent="0.25">
      <c r="F582" s="26"/>
    </row>
    <row r="583" spans="6:6" x14ac:dyDescent="0.25">
      <c r="F583" s="26"/>
    </row>
    <row r="584" spans="6:6" x14ac:dyDescent="0.25">
      <c r="F584" s="26"/>
    </row>
    <row r="585" spans="6:6" x14ac:dyDescent="0.25">
      <c r="F585" s="26"/>
    </row>
    <row r="586" spans="6:6" x14ac:dyDescent="0.25">
      <c r="F586" s="26"/>
    </row>
    <row r="587" spans="6:6" x14ac:dyDescent="0.25">
      <c r="F587" s="26"/>
    </row>
    <row r="588" spans="6:6" x14ac:dyDescent="0.25">
      <c r="F588" s="26"/>
    </row>
    <row r="589" spans="6:6" x14ac:dyDescent="0.25">
      <c r="F589" s="26"/>
    </row>
    <row r="590" spans="6:6" x14ac:dyDescent="0.25">
      <c r="F590" s="26"/>
    </row>
    <row r="591" spans="6:6" x14ac:dyDescent="0.25">
      <c r="F591" s="26"/>
    </row>
    <row r="592" spans="6:6" x14ac:dyDescent="0.25">
      <c r="F592" s="26"/>
    </row>
    <row r="593" spans="6:6" x14ac:dyDescent="0.25">
      <c r="F593" s="26"/>
    </row>
    <row r="594" spans="6:6" x14ac:dyDescent="0.25">
      <c r="F594" s="26"/>
    </row>
    <row r="595" spans="6:6" x14ac:dyDescent="0.25">
      <c r="F595" s="26"/>
    </row>
    <row r="596" spans="6:6" x14ac:dyDescent="0.25">
      <c r="F596" s="26"/>
    </row>
    <row r="597" spans="6:6" x14ac:dyDescent="0.25">
      <c r="F597" s="26"/>
    </row>
    <row r="598" spans="6:6" x14ac:dyDescent="0.25">
      <c r="F598" s="26"/>
    </row>
    <row r="599" spans="6:6" x14ac:dyDescent="0.25">
      <c r="F599" s="26"/>
    </row>
    <row r="600" spans="6:6" x14ac:dyDescent="0.25">
      <c r="F600" s="26"/>
    </row>
    <row r="601" spans="6:6" x14ac:dyDescent="0.25">
      <c r="F601" s="26"/>
    </row>
    <row r="602" spans="6:6" x14ac:dyDescent="0.25">
      <c r="F602" s="26"/>
    </row>
    <row r="603" spans="6:6" x14ac:dyDescent="0.25">
      <c r="F603" s="26"/>
    </row>
    <row r="604" spans="6:6" x14ac:dyDescent="0.25">
      <c r="F604" s="26"/>
    </row>
    <row r="605" spans="6:6" x14ac:dyDescent="0.25">
      <c r="F605" s="26"/>
    </row>
    <row r="606" spans="6:6" x14ac:dyDescent="0.25">
      <c r="F606" s="26"/>
    </row>
    <row r="607" spans="6:6" x14ac:dyDescent="0.25">
      <c r="F607" s="26"/>
    </row>
    <row r="608" spans="6:6" x14ac:dyDescent="0.25">
      <c r="F608" s="26"/>
    </row>
    <row r="609" spans="6:6" x14ac:dyDescent="0.25">
      <c r="F609" s="26"/>
    </row>
    <row r="610" spans="6:6" x14ac:dyDescent="0.25">
      <c r="F610" s="26"/>
    </row>
    <row r="611" spans="6:6" x14ac:dyDescent="0.25">
      <c r="F611" s="26"/>
    </row>
    <row r="612" spans="6:6" x14ac:dyDescent="0.25">
      <c r="F612" s="26"/>
    </row>
    <row r="613" spans="6:6" x14ac:dyDescent="0.25">
      <c r="F613" s="26"/>
    </row>
    <row r="614" spans="6:6" x14ac:dyDescent="0.25">
      <c r="F614" s="26"/>
    </row>
    <row r="615" spans="6:6" x14ac:dyDescent="0.25">
      <c r="F615" s="26"/>
    </row>
    <row r="616" spans="6:6" x14ac:dyDescent="0.25">
      <c r="F616" s="26"/>
    </row>
    <row r="617" spans="6:6" x14ac:dyDescent="0.25">
      <c r="F617" s="26"/>
    </row>
    <row r="618" spans="6:6" x14ac:dyDescent="0.25">
      <c r="F618" s="26"/>
    </row>
    <row r="619" spans="6:6" x14ac:dyDescent="0.25">
      <c r="F619" s="26"/>
    </row>
    <row r="620" spans="6:6" x14ac:dyDescent="0.25">
      <c r="F620" s="26"/>
    </row>
    <row r="621" spans="6:6" x14ac:dyDescent="0.25">
      <c r="F621" s="26"/>
    </row>
    <row r="622" spans="6:6" x14ac:dyDescent="0.25">
      <c r="F622" s="26"/>
    </row>
    <row r="623" spans="6:6" x14ac:dyDescent="0.25">
      <c r="F623" s="26"/>
    </row>
    <row r="624" spans="6:6" x14ac:dyDescent="0.25">
      <c r="F624" s="26"/>
    </row>
    <row r="625" spans="6:6" x14ac:dyDescent="0.25">
      <c r="F625" s="26"/>
    </row>
    <row r="626" spans="6:6" x14ac:dyDescent="0.25">
      <c r="F626" s="26"/>
    </row>
    <row r="627" spans="6:6" x14ac:dyDescent="0.25">
      <c r="F627" s="26"/>
    </row>
    <row r="628" spans="6:6" x14ac:dyDescent="0.25">
      <c r="F628" s="26"/>
    </row>
    <row r="629" spans="6:6" x14ac:dyDescent="0.25">
      <c r="F629" s="26"/>
    </row>
    <row r="630" spans="6:6" x14ac:dyDescent="0.25">
      <c r="F630" s="26"/>
    </row>
    <row r="631" spans="6:6" x14ac:dyDescent="0.25">
      <c r="F631" s="26"/>
    </row>
    <row r="632" spans="6:6" x14ac:dyDescent="0.25">
      <c r="F632" s="26"/>
    </row>
    <row r="633" spans="6:6" x14ac:dyDescent="0.25">
      <c r="F633" s="26"/>
    </row>
    <row r="634" spans="6:6" x14ac:dyDescent="0.25">
      <c r="F634" s="26"/>
    </row>
    <row r="635" spans="6:6" x14ac:dyDescent="0.25">
      <c r="F635" s="26"/>
    </row>
    <row r="636" spans="6:6" x14ac:dyDescent="0.25">
      <c r="F636" s="26"/>
    </row>
    <row r="637" spans="6:6" x14ac:dyDescent="0.25">
      <c r="F637" s="26"/>
    </row>
    <row r="638" spans="6:6" x14ac:dyDescent="0.25">
      <c r="F638" s="26"/>
    </row>
    <row r="639" spans="6:6" x14ac:dyDescent="0.25">
      <c r="F639" s="26"/>
    </row>
    <row r="640" spans="6:6" x14ac:dyDescent="0.25">
      <c r="F640" s="26"/>
    </row>
    <row r="641" spans="6:6" x14ac:dyDescent="0.25">
      <c r="F641" s="26"/>
    </row>
    <row r="642" spans="6:6" x14ac:dyDescent="0.25">
      <c r="F642" s="26"/>
    </row>
    <row r="643" spans="6:6" x14ac:dyDescent="0.25">
      <c r="F643" s="26"/>
    </row>
    <row r="644" spans="6:6" x14ac:dyDescent="0.25">
      <c r="F644" s="26"/>
    </row>
    <row r="645" spans="6:6" x14ac:dyDescent="0.25">
      <c r="F645" s="26"/>
    </row>
    <row r="646" spans="6:6" x14ac:dyDescent="0.25">
      <c r="F646" s="26"/>
    </row>
    <row r="647" spans="6:6" x14ac:dyDescent="0.25">
      <c r="F647" s="26"/>
    </row>
    <row r="648" spans="6:6" x14ac:dyDescent="0.25">
      <c r="F648" s="26"/>
    </row>
    <row r="649" spans="6:6" x14ac:dyDescent="0.25">
      <c r="F649" s="26"/>
    </row>
    <row r="650" spans="6:6" x14ac:dyDescent="0.25">
      <c r="F650" s="26"/>
    </row>
    <row r="651" spans="6:6" x14ac:dyDescent="0.25">
      <c r="F651" s="26"/>
    </row>
    <row r="652" spans="6:6" x14ac:dyDescent="0.25">
      <c r="F652" s="26"/>
    </row>
    <row r="653" spans="6:6" x14ac:dyDescent="0.25">
      <c r="F653" s="26"/>
    </row>
    <row r="654" spans="6:6" x14ac:dyDescent="0.25">
      <c r="F654" s="26"/>
    </row>
    <row r="655" spans="6:6" x14ac:dyDescent="0.25">
      <c r="F655" s="26"/>
    </row>
    <row r="656" spans="6:6" x14ac:dyDescent="0.25">
      <c r="F656" s="26"/>
    </row>
    <row r="657" spans="6:6" x14ac:dyDescent="0.25">
      <c r="F657" s="26"/>
    </row>
    <row r="658" spans="6:6" x14ac:dyDescent="0.25">
      <c r="F658" s="26"/>
    </row>
    <row r="659" spans="6:6" x14ac:dyDescent="0.25">
      <c r="F659" s="26"/>
    </row>
    <row r="660" spans="6:6" x14ac:dyDescent="0.25">
      <c r="F660" s="26"/>
    </row>
    <row r="661" spans="6:6" x14ac:dyDescent="0.25">
      <c r="F661" s="26"/>
    </row>
    <row r="662" spans="6:6" x14ac:dyDescent="0.25">
      <c r="F662" s="26"/>
    </row>
    <row r="663" spans="6:6" x14ac:dyDescent="0.25">
      <c r="F663" s="26"/>
    </row>
    <row r="664" spans="6:6" x14ac:dyDescent="0.25">
      <c r="F664" s="26"/>
    </row>
    <row r="665" spans="6:6" x14ac:dyDescent="0.25">
      <c r="F665" s="26"/>
    </row>
    <row r="666" spans="6:6" x14ac:dyDescent="0.25">
      <c r="F666" s="26"/>
    </row>
    <row r="667" spans="6:6" x14ac:dyDescent="0.25">
      <c r="F667" s="26"/>
    </row>
    <row r="668" spans="6:6" x14ac:dyDescent="0.25">
      <c r="F668" s="26"/>
    </row>
    <row r="669" spans="6:6" x14ac:dyDescent="0.25">
      <c r="F669" s="26"/>
    </row>
    <row r="670" spans="6:6" x14ac:dyDescent="0.25">
      <c r="F670" s="26"/>
    </row>
    <row r="671" spans="6:6" x14ac:dyDescent="0.25">
      <c r="F671" s="26"/>
    </row>
    <row r="672" spans="6:6" x14ac:dyDescent="0.25">
      <c r="F672" s="26"/>
    </row>
    <row r="673" spans="6:6" x14ac:dyDescent="0.25">
      <c r="F673" s="26"/>
    </row>
    <row r="674" spans="6:6" x14ac:dyDescent="0.25">
      <c r="F674" s="26"/>
    </row>
  </sheetData>
  <autoFilter ref="A19:U53"/>
  <mergeCells count="7">
    <mergeCell ref="G17:I17"/>
    <mergeCell ref="N17:P17"/>
    <mergeCell ref="V12:Y12"/>
    <mergeCell ref="G15:J15"/>
    <mergeCell ref="N15:Q15"/>
    <mergeCell ref="G16:I16"/>
    <mergeCell ref="N16:P16"/>
  </mergeCells>
  <dataValidations disablePrompts="1" count="1">
    <dataValidation type="list" allowBlank="1" showInputMessage="1" showErrorMessage="1" sqref="C20:C82">
      <formula1>"Gainable.M1.RPI,Cassette.600x600.RCIM,Gainable.hôtelier.M1.RPIM,Mural.RPK,Console.carrossée.RPF,Console.non.carrossée.RPFI,Cassette.2.voies.RDC,Cassette.800x800.RCI.EK,Cassette.800x800.Ht.perf.RCI,Plafonnier.RPC"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47"/>
  <sheetViews>
    <sheetView topLeftCell="AJ7" workbookViewId="0">
      <selection activeCell="AU17" sqref="AU17"/>
    </sheetView>
  </sheetViews>
  <sheetFormatPr baseColWidth="10" defaultRowHeight="15" x14ac:dyDescent="0.25"/>
  <cols>
    <col min="1" max="1" width="2.7109375" style="1" customWidth="1"/>
    <col min="2" max="2" width="13.5703125" style="1" customWidth="1"/>
    <col min="3" max="3" width="13" style="1" customWidth="1"/>
    <col min="4" max="4" width="14" style="1" customWidth="1"/>
    <col min="5" max="5" width="9.7109375" style="1" customWidth="1"/>
    <col min="6" max="6" width="2.7109375" style="1" customWidth="1"/>
    <col min="7" max="7" width="17.28515625" style="1" bestFit="1" customWidth="1"/>
    <col min="8" max="8" width="13" style="1" bestFit="1" customWidth="1"/>
    <col min="9" max="9" width="14" style="1" bestFit="1" customWidth="1"/>
    <col min="10" max="10" width="9.7109375" style="1" bestFit="1" customWidth="1"/>
    <col min="11" max="11" width="2.140625" style="1" customWidth="1"/>
    <col min="12" max="12" width="16.7109375" style="1" bestFit="1" customWidth="1"/>
    <col min="13" max="14" width="14.140625" style="1" customWidth="1"/>
    <col min="15" max="15" width="9.7109375" style="1" bestFit="1" customWidth="1"/>
    <col min="16" max="16" width="2.140625" style="1" customWidth="1"/>
    <col min="17" max="17" width="13.85546875" style="1" bestFit="1" customWidth="1"/>
    <col min="18" max="18" width="13" style="1" bestFit="1" customWidth="1"/>
    <col min="19" max="19" width="14" style="1" bestFit="1" customWidth="1"/>
    <col min="20" max="20" width="9.7109375" style="1" bestFit="1" customWidth="1"/>
    <col min="21" max="21" width="2.7109375" style="1" customWidth="1"/>
    <col min="22" max="22" width="14.28515625" style="1" bestFit="1" customWidth="1"/>
    <col min="23" max="23" width="14.140625" style="1" customWidth="1"/>
    <col min="24" max="24" width="14.7109375" style="1" customWidth="1"/>
    <col min="25" max="25" width="9.7109375" style="1" bestFit="1" customWidth="1"/>
    <col min="26" max="26" width="1.28515625" style="1" customWidth="1"/>
    <col min="27" max="27" width="14.85546875" style="1" bestFit="1" customWidth="1"/>
    <col min="28" max="28" width="13" style="1" bestFit="1" customWidth="1"/>
    <col min="29" max="29" width="14" style="1" customWidth="1"/>
    <col min="30" max="30" width="9.7109375" style="1" bestFit="1" customWidth="1"/>
    <col min="31" max="31" width="1.85546875" style="1" customWidth="1"/>
    <col min="32" max="32" width="12.28515625" style="1" bestFit="1" customWidth="1"/>
    <col min="33" max="33" width="13" style="1" bestFit="1" customWidth="1"/>
    <col min="34" max="34" width="14" style="1" bestFit="1" customWidth="1"/>
    <col min="35" max="35" width="9.7109375" style="1" bestFit="1" customWidth="1"/>
    <col min="36" max="36" width="1.42578125" style="1" customWidth="1"/>
    <col min="37" max="37" width="16.5703125" style="1" bestFit="1" customWidth="1"/>
    <col min="38" max="38" width="15.5703125" style="1" bestFit="1" customWidth="1"/>
    <col min="39" max="39" width="14" style="1" bestFit="1" customWidth="1"/>
    <col min="40" max="40" width="9.7109375" style="1" bestFit="1" customWidth="1"/>
    <col min="41" max="41" width="1.85546875" style="1" customWidth="1"/>
    <col min="42" max="42" width="16.140625" style="1" bestFit="1" customWidth="1"/>
    <col min="43" max="43" width="13" style="1" bestFit="1" customWidth="1"/>
    <col min="44" max="44" width="14" style="1" bestFit="1" customWidth="1"/>
    <col min="45" max="45" width="9.7109375" style="1" bestFit="1" customWidth="1"/>
    <col min="46" max="46" width="2.140625" style="1" customWidth="1"/>
    <col min="47" max="47" width="16.140625" style="1" customWidth="1"/>
    <col min="48" max="48" width="13" style="1" bestFit="1" customWidth="1"/>
    <col min="49" max="49" width="14" style="1" bestFit="1" customWidth="1"/>
    <col min="50" max="50" width="9.7109375" style="1" bestFit="1" customWidth="1"/>
    <col min="51" max="16384" width="11.42578125" style="1"/>
  </cols>
  <sheetData>
    <row r="2" spans="2:50" ht="37.5" customHeight="1" x14ac:dyDescent="0.25">
      <c r="B2" s="79" t="s">
        <v>129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6" spans="2:50" ht="15.75" thickBot="1" x14ac:dyDescent="0.3"/>
    <row r="7" spans="2:50" ht="31.5" thickTop="1" thickBot="1" x14ac:dyDescent="0.3">
      <c r="B7" s="14" t="s">
        <v>56</v>
      </c>
      <c r="G7" s="14" t="s">
        <v>56</v>
      </c>
      <c r="L7" s="14" t="s">
        <v>56</v>
      </c>
      <c r="Q7" s="14" t="s">
        <v>56</v>
      </c>
      <c r="V7" s="14" t="s">
        <v>56</v>
      </c>
      <c r="AA7" s="14" t="s">
        <v>56</v>
      </c>
      <c r="AF7" s="14" t="s">
        <v>56</v>
      </c>
      <c r="AK7" s="14" t="s">
        <v>56</v>
      </c>
      <c r="AP7" s="14" t="s">
        <v>56</v>
      </c>
      <c r="AU7" s="14" t="s">
        <v>56</v>
      </c>
    </row>
    <row r="8" spans="2:50" ht="36.75" customHeight="1" thickTop="1" x14ac:dyDescent="0.25">
      <c r="B8" s="13" t="s">
        <v>109</v>
      </c>
      <c r="C8" s="2" t="s">
        <v>70</v>
      </c>
      <c r="D8" s="15" t="s">
        <v>71</v>
      </c>
      <c r="E8" s="3" t="s">
        <v>72</v>
      </c>
      <c r="G8" s="13" t="s">
        <v>110</v>
      </c>
      <c r="H8" s="2" t="s">
        <v>70</v>
      </c>
      <c r="I8" s="15" t="s">
        <v>71</v>
      </c>
      <c r="J8" s="3" t="s">
        <v>72</v>
      </c>
      <c r="L8" s="13" t="s">
        <v>111</v>
      </c>
      <c r="M8" s="2" t="s">
        <v>70</v>
      </c>
      <c r="N8" s="15" t="s">
        <v>71</v>
      </c>
      <c r="O8" s="3" t="s">
        <v>72</v>
      </c>
      <c r="Q8" s="13" t="s">
        <v>112</v>
      </c>
      <c r="R8" s="2" t="s">
        <v>70</v>
      </c>
      <c r="S8" s="15" t="s">
        <v>71</v>
      </c>
      <c r="T8" s="3" t="s">
        <v>72</v>
      </c>
      <c r="V8" s="13" t="s">
        <v>113</v>
      </c>
      <c r="W8" s="2" t="s">
        <v>70</v>
      </c>
      <c r="X8" s="15" t="s">
        <v>71</v>
      </c>
      <c r="Y8" s="3" t="s">
        <v>72</v>
      </c>
      <c r="AA8" s="13" t="s">
        <v>118</v>
      </c>
      <c r="AB8" s="2" t="s">
        <v>70</v>
      </c>
      <c r="AC8" s="15" t="s">
        <v>71</v>
      </c>
      <c r="AD8" s="3" t="s">
        <v>72</v>
      </c>
      <c r="AF8" s="13" t="s">
        <v>114</v>
      </c>
      <c r="AG8" s="2" t="s">
        <v>70</v>
      </c>
      <c r="AH8" s="15" t="s">
        <v>71</v>
      </c>
      <c r="AI8" s="3" t="s">
        <v>72</v>
      </c>
      <c r="AK8" s="13" t="s">
        <v>115</v>
      </c>
      <c r="AL8" s="2" t="s">
        <v>70</v>
      </c>
      <c r="AM8" s="15" t="s">
        <v>71</v>
      </c>
      <c r="AN8" s="3" t="s">
        <v>72</v>
      </c>
      <c r="AP8" s="13" t="s">
        <v>116</v>
      </c>
      <c r="AQ8" s="2" t="s">
        <v>70</v>
      </c>
      <c r="AR8" s="15" t="s">
        <v>71</v>
      </c>
      <c r="AS8" s="3" t="s">
        <v>72</v>
      </c>
      <c r="AU8" s="13" t="s">
        <v>117</v>
      </c>
      <c r="AV8" s="2" t="s">
        <v>70</v>
      </c>
      <c r="AW8" s="15" t="s">
        <v>71</v>
      </c>
      <c r="AX8" s="3" t="s">
        <v>72</v>
      </c>
    </row>
    <row r="9" spans="2:50" x14ac:dyDescent="0.25">
      <c r="B9" s="4" t="s">
        <v>13</v>
      </c>
      <c r="C9" s="5">
        <v>49840</v>
      </c>
      <c r="D9" s="16">
        <v>40320</v>
      </c>
      <c r="E9" s="6">
        <v>20</v>
      </c>
      <c r="G9" s="7" t="s">
        <v>68</v>
      </c>
      <c r="H9" s="5">
        <f>C17</f>
        <v>6320</v>
      </c>
      <c r="I9" s="16">
        <f>D17</f>
        <v>5440</v>
      </c>
      <c r="J9" s="6">
        <f>E17</f>
        <v>2.5</v>
      </c>
      <c r="L9" s="4" t="s">
        <v>39</v>
      </c>
      <c r="M9" s="5">
        <f>C21</f>
        <v>3560</v>
      </c>
      <c r="N9" s="5">
        <f>D21</f>
        <v>3070</v>
      </c>
      <c r="O9" s="24">
        <f>E21</f>
        <v>1.5</v>
      </c>
      <c r="Q9" s="4" t="s">
        <v>47</v>
      </c>
      <c r="R9" s="5">
        <f>C15</f>
        <v>9970</v>
      </c>
      <c r="S9" s="5">
        <f t="shared" ref="S9:T19" si="0">D15</f>
        <v>8000</v>
      </c>
      <c r="T9" s="6">
        <f t="shared" si="0"/>
        <v>4</v>
      </c>
      <c r="V9" s="4" t="s">
        <v>51</v>
      </c>
      <c r="W9" s="5">
        <f>C17</f>
        <v>6320</v>
      </c>
      <c r="X9" s="5">
        <f t="shared" ref="X9:Y16" si="1">D17</f>
        <v>5440</v>
      </c>
      <c r="Y9" s="6">
        <f t="shared" si="1"/>
        <v>2.5</v>
      </c>
      <c r="AA9" s="4" t="s">
        <v>55</v>
      </c>
      <c r="AB9" s="5">
        <f>C17</f>
        <v>6320</v>
      </c>
      <c r="AC9" s="5">
        <f t="shared" ref="AC9:AD16" si="2">D17</f>
        <v>5440</v>
      </c>
      <c r="AD9" s="24">
        <f t="shared" si="2"/>
        <v>2.5</v>
      </c>
      <c r="AF9" s="4" t="s">
        <v>28</v>
      </c>
      <c r="AG9" s="5">
        <f>C14</f>
        <v>12460</v>
      </c>
      <c r="AH9" s="5">
        <f t="shared" ref="AH9:AI19" si="3">D14</f>
        <v>10240</v>
      </c>
      <c r="AI9" s="6">
        <f t="shared" si="3"/>
        <v>5</v>
      </c>
      <c r="AK9" s="4" t="s">
        <v>21</v>
      </c>
      <c r="AL9" s="5">
        <f>C13</f>
        <v>14240</v>
      </c>
      <c r="AM9" s="5">
        <f t="shared" ref="AM9:AN20" si="4">D13</f>
        <v>11520</v>
      </c>
      <c r="AN9" s="6">
        <f t="shared" si="4"/>
        <v>6</v>
      </c>
      <c r="AP9" s="4" t="s">
        <v>21</v>
      </c>
      <c r="AQ9" s="5">
        <f>C13</f>
        <v>14240</v>
      </c>
      <c r="AR9" s="5">
        <f>D13</f>
        <v>11520</v>
      </c>
      <c r="AS9" s="6">
        <f>E13</f>
        <v>6</v>
      </c>
      <c r="AU9" s="4" t="s">
        <v>35</v>
      </c>
      <c r="AV9" s="5">
        <f>C13</f>
        <v>14240</v>
      </c>
      <c r="AW9" s="5">
        <f t="shared" ref="AW9:AX18" si="5">D13</f>
        <v>11520</v>
      </c>
      <c r="AX9" s="6">
        <f t="shared" si="5"/>
        <v>6</v>
      </c>
    </row>
    <row r="10" spans="2:50" x14ac:dyDescent="0.25">
      <c r="B10" s="4" t="s">
        <v>12</v>
      </c>
      <c r="C10" s="5">
        <v>40050</v>
      </c>
      <c r="D10" s="16">
        <v>32000</v>
      </c>
      <c r="E10" s="6">
        <v>16</v>
      </c>
      <c r="G10" s="4" t="s">
        <v>67</v>
      </c>
      <c r="H10" s="5">
        <f t="shared" ref="H10:J17" si="6">C18</f>
        <v>5790</v>
      </c>
      <c r="I10" s="16">
        <f t="shared" si="6"/>
        <v>4990</v>
      </c>
      <c r="J10" s="6">
        <f t="shared" si="6"/>
        <v>2.2999999999999998</v>
      </c>
      <c r="L10" s="4" t="s">
        <v>57</v>
      </c>
      <c r="M10" s="5">
        <f t="shared" ref="M10:O13" si="7">C22</f>
        <v>2760</v>
      </c>
      <c r="N10" s="5">
        <f t="shared" si="7"/>
        <v>2620</v>
      </c>
      <c r="O10" s="24">
        <f t="shared" si="7"/>
        <v>1.3</v>
      </c>
      <c r="Q10" s="4" t="s">
        <v>46</v>
      </c>
      <c r="R10" s="5">
        <f t="shared" ref="R10:R19" si="8">C16</f>
        <v>7120</v>
      </c>
      <c r="S10" s="5">
        <f t="shared" si="0"/>
        <v>5760</v>
      </c>
      <c r="T10" s="6">
        <f t="shared" si="0"/>
        <v>3</v>
      </c>
      <c r="V10" s="4" t="s">
        <v>79</v>
      </c>
      <c r="W10" s="5">
        <f t="shared" ref="W10:W16" si="9">C18</f>
        <v>5790</v>
      </c>
      <c r="X10" s="5">
        <f t="shared" si="1"/>
        <v>4990</v>
      </c>
      <c r="Y10" s="6">
        <f t="shared" si="1"/>
        <v>2.2999999999999998</v>
      </c>
      <c r="AA10" s="4" t="s">
        <v>83</v>
      </c>
      <c r="AB10" s="5">
        <f t="shared" ref="AB10:AB16" si="10">C18</f>
        <v>5790</v>
      </c>
      <c r="AC10" s="5">
        <f t="shared" si="2"/>
        <v>4990</v>
      </c>
      <c r="AD10" s="24">
        <f t="shared" si="2"/>
        <v>2.2999999999999998</v>
      </c>
      <c r="AF10" s="4" t="s">
        <v>27</v>
      </c>
      <c r="AG10" s="5">
        <f t="shared" ref="AG10:AG19" si="11">C15</f>
        <v>9970</v>
      </c>
      <c r="AH10" s="5">
        <f t="shared" si="3"/>
        <v>8000</v>
      </c>
      <c r="AI10" s="6">
        <f t="shared" si="3"/>
        <v>4</v>
      </c>
      <c r="AK10" s="4" t="s">
        <v>20</v>
      </c>
      <c r="AL10" s="5">
        <f t="shared" ref="AL10:AL20" si="12">C14</f>
        <v>12460</v>
      </c>
      <c r="AM10" s="5">
        <f t="shared" si="4"/>
        <v>10240</v>
      </c>
      <c r="AN10" s="6">
        <f t="shared" si="4"/>
        <v>5</v>
      </c>
      <c r="AP10" s="4" t="s">
        <v>20</v>
      </c>
      <c r="AQ10" s="5">
        <f t="shared" ref="AQ10:AS16" si="13">C14</f>
        <v>12460</v>
      </c>
      <c r="AR10" s="5">
        <f t="shared" si="13"/>
        <v>10240</v>
      </c>
      <c r="AS10" s="6">
        <f t="shared" si="13"/>
        <v>5</v>
      </c>
      <c r="AU10" s="4" t="s">
        <v>34</v>
      </c>
      <c r="AV10" s="5">
        <f t="shared" ref="AV10:AV18" si="14">C14</f>
        <v>12460</v>
      </c>
      <c r="AW10" s="5">
        <f t="shared" si="5"/>
        <v>10240</v>
      </c>
      <c r="AX10" s="6">
        <f t="shared" si="5"/>
        <v>5</v>
      </c>
    </row>
    <row r="11" spans="2:50" x14ac:dyDescent="0.25">
      <c r="B11" s="4" t="s">
        <v>11</v>
      </c>
      <c r="C11" s="5">
        <v>24920</v>
      </c>
      <c r="D11" s="16">
        <v>19840</v>
      </c>
      <c r="E11" s="6">
        <v>10</v>
      </c>
      <c r="G11" s="4" t="s">
        <v>66</v>
      </c>
      <c r="H11" s="5">
        <f t="shared" si="6"/>
        <v>4980</v>
      </c>
      <c r="I11" s="16">
        <f t="shared" si="6"/>
        <v>4030</v>
      </c>
      <c r="J11" s="6">
        <f t="shared" si="6"/>
        <v>2</v>
      </c>
      <c r="L11" s="4" t="s">
        <v>38</v>
      </c>
      <c r="M11" s="5">
        <f t="shared" si="7"/>
        <v>2490</v>
      </c>
      <c r="N11" s="5">
        <f t="shared" si="7"/>
        <v>2050</v>
      </c>
      <c r="O11" s="6">
        <f t="shared" si="7"/>
        <v>1</v>
      </c>
      <c r="Q11" s="4" t="s">
        <v>45</v>
      </c>
      <c r="R11" s="5">
        <f t="shared" si="8"/>
        <v>6320</v>
      </c>
      <c r="S11" s="5">
        <f t="shared" si="0"/>
        <v>5440</v>
      </c>
      <c r="T11" s="6">
        <f t="shared" si="0"/>
        <v>2.5</v>
      </c>
      <c r="V11" s="4" t="s">
        <v>50</v>
      </c>
      <c r="W11" s="5">
        <f t="shared" si="9"/>
        <v>4980</v>
      </c>
      <c r="X11" s="5">
        <f t="shared" si="1"/>
        <v>4030</v>
      </c>
      <c r="Y11" s="6">
        <f t="shared" si="1"/>
        <v>2</v>
      </c>
      <c r="AA11" s="4" t="s">
        <v>54</v>
      </c>
      <c r="AB11" s="5">
        <f t="shared" si="10"/>
        <v>4980</v>
      </c>
      <c r="AC11" s="5">
        <f t="shared" si="2"/>
        <v>4030</v>
      </c>
      <c r="AD11" s="24">
        <f t="shared" si="2"/>
        <v>2</v>
      </c>
      <c r="AF11" s="4" t="s">
        <v>26</v>
      </c>
      <c r="AG11" s="5">
        <f t="shared" si="11"/>
        <v>7120</v>
      </c>
      <c r="AH11" s="5">
        <f t="shared" si="3"/>
        <v>5760</v>
      </c>
      <c r="AI11" s="6">
        <f t="shared" si="3"/>
        <v>3</v>
      </c>
      <c r="AK11" s="4" t="s">
        <v>19</v>
      </c>
      <c r="AL11" s="5">
        <f t="shared" si="12"/>
        <v>9970</v>
      </c>
      <c r="AM11" s="5">
        <f t="shared" si="4"/>
        <v>8000</v>
      </c>
      <c r="AN11" s="6">
        <f t="shared" si="4"/>
        <v>4</v>
      </c>
      <c r="AP11" s="4" t="s">
        <v>19</v>
      </c>
      <c r="AQ11" s="5">
        <f t="shared" si="13"/>
        <v>9970</v>
      </c>
      <c r="AR11" s="5">
        <f t="shared" si="13"/>
        <v>8000</v>
      </c>
      <c r="AS11" s="6">
        <f t="shared" si="13"/>
        <v>4</v>
      </c>
      <c r="AU11" s="4" t="s">
        <v>33</v>
      </c>
      <c r="AV11" s="5">
        <f t="shared" si="14"/>
        <v>9970</v>
      </c>
      <c r="AW11" s="5">
        <f t="shared" si="5"/>
        <v>8000</v>
      </c>
      <c r="AX11" s="6">
        <f t="shared" si="5"/>
        <v>4</v>
      </c>
    </row>
    <row r="12" spans="2:50" x14ac:dyDescent="0.25">
      <c r="B12" s="4" t="s">
        <v>10</v>
      </c>
      <c r="C12" s="5">
        <v>19940</v>
      </c>
      <c r="D12" s="16">
        <v>16000</v>
      </c>
      <c r="E12" s="6">
        <v>8</v>
      </c>
      <c r="G12" s="4" t="s">
        <v>65</v>
      </c>
      <c r="H12" s="5">
        <f t="shared" si="6"/>
        <v>4450</v>
      </c>
      <c r="I12" s="16">
        <f t="shared" si="6"/>
        <v>3650</v>
      </c>
      <c r="J12" s="6">
        <f t="shared" si="6"/>
        <v>1.8</v>
      </c>
      <c r="L12" s="4" t="s">
        <v>37</v>
      </c>
      <c r="M12" s="5">
        <f t="shared" si="7"/>
        <v>1960</v>
      </c>
      <c r="N12" s="5">
        <f t="shared" si="7"/>
        <v>1600</v>
      </c>
      <c r="O12" s="24">
        <f t="shared" si="7"/>
        <v>0.8</v>
      </c>
      <c r="Q12" s="4" t="s">
        <v>75</v>
      </c>
      <c r="R12" s="5">
        <f t="shared" si="8"/>
        <v>5790</v>
      </c>
      <c r="S12" s="5">
        <f t="shared" si="0"/>
        <v>4990</v>
      </c>
      <c r="T12" s="6">
        <f t="shared" si="0"/>
        <v>2.2999999999999998</v>
      </c>
      <c r="V12" s="4" t="s">
        <v>78</v>
      </c>
      <c r="W12" s="5">
        <f t="shared" si="9"/>
        <v>4450</v>
      </c>
      <c r="X12" s="5">
        <f t="shared" si="1"/>
        <v>3650</v>
      </c>
      <c r="Y12" s="6">
        <f t="shared" si="1"/>
        <v>1.8</v>
      </c>
      <c r="AA12" s="4" t="s">
        <v>82</v>
      </c>
      <c r="AB12" s="5">
        <f t="shared" si="10"/>
        <v>4450</v>
      </c>
      <c r="AC12" s="5">
        <f t="shared" si="2"/>
        <v>3650</v>
      </c>
      <c r="AD12" s="24">
        <f t="shared" si="2"/>
        <v>1.8</v>
      </c>
      <c r="AF12" s="4" t="s">
        <v>25</v>
      </c>
      <c r="AG12" s="5">
        <f t="shared" si="11"/>
        <v>6320</v>
      </c>
      <c r="AH12" s="5">
        <f t="shared" si="3"/>
        <v>5440</v>
      </c>
      <c r="AI12" s="6">
        <f t="shared" si="3"/>
        <v>2.5</v>
      </c>
      <c r="AK12" s="4" t="s">
        <v>18</v>
      </c>
      <c r="AL12" s="5">
        <f t="shared" si="12"/>
        <v>7120</v>
      </c>
      <c r="AM12" s="5">
        <f t="shared" si="4"/>
        <v>5760</v>
      </c>
      <c r="AN12" s="6">
        <f t="shared" si="4"/>
        <v>3</v>
      </c>
      <c r="AP12" s="4" t="s">
        <v>18</v>
      </c>
      <c r="AQ12" s="5">
        <f t="shared" si="13"/>
        <v>7120</v>
      </c>
      <c r="AR12" s="5">
        <f t="shared" si="13"/>
        <v>5760</v>
      </c>
      <c r="AS12" s="6">
        <f t="shared" si="13"/>
        <v>3</v>
      </c>
      <c r="AU12" s="4" t="s">
        <v>32</v>
      </c>
      <c r="AV12" s="5">
        <f t="shared" si="14"/>
        <v>7120</v>
      </c>
      <c r="AW12" s="5">
        <f t="shared" si="5"/>
        <v>5760</v>
      </c>
      <c r="AX12" s="6">
        <f t="shared" si="5"/>
        <v>3</v>
      </c>
    </row>
    <row r="13" spans="2:50" ht="15.75" thickBot="1" x14ac:dyDescent="0.3">
      <c r="B13" s="4" t="s">
        <v>9</v>
      </c>
      <c r="C13" s="5">
        <v>14240</v>
      </c>
      <c r="D13" s="16">
        <v>11520</v>
      </c>
      <c r="E13" s="6">
        <v>6</v>
      </c>
      <c r="G13" s="4" t="s">
        <v>64</v>
      </c>
      <c r="H13" s="5">
        <f t="shared" si="6"/>
        <v>3560</v>
      </c>
      <c r="I13" s="16">
        <f t="shared" si="6"/>
        <v>3070</v>
      </c>
      <c r="J13" s="6">
        <f t="shared" si="6"/>
        <v>1.5</v>
      </c>
      <c r="L13" s="8" t="s">
        <v>36</v>
      </c>
      <c r="M13" s="9">
        <f t="shared" si="7"/>
        <v>1510</v>
      </c>
      <c r="N13" s="9">
        <f t="shared" si="7"/>
        <v>1220</v>
      </c>
      <c r="O13" s="25">
        <f t="shared" si="7"/>
        <v>0.6</v>
      </c>
      <c r="Q13" s="4" t="s">
        <v>44</v>
      </c>
      <c r="R13" s="5">
        <f t="shared" si="8"/>
        <v>4980</v>
      </c>
      <c r="S13" s="5">
        <f t="shared" si="0"/>
        <v>4030</v>
      </c>
      <c r="T13" s="6">
        <f t="shared" si="0"/>
        <v>2</v>
      </c>
      <c r="V13" s="4" t="s">
        <v>49</v>
      </c>
      <c r="W13" s="5">
        <f t="shared" si="9"/>
        <v>3560</v>
      </c>
      <c r="X13" s="5">
        <f t="shared" si="1"/>
        <v>3070</v>
      </c>
      <c r="Y13" s="6">
        <f t="shared" si="1"/>
        <v>1.5</v>
      </c>
      <c r="AA13" s="4" t="s">
        <v>53</v>
      </c>
      <c r="AB13" s="5">
        <f t="shared" si="10"/>
        <v>3560</v>
      </c>
      <c r="AC13" s="5">
        <f t="shared" si="2"/>
        <v>3070</v>
      </c>
      <c r="AD13" s="24">
        <f t="shared" si="2"/>
        <v>1.5</v>
      </c>
      <c r="AF13" s="4" t="s">
        <v>87</v>
      </c>
      <c r="AG13" s="5">
        <f t="shared" si="11"/>
        <v>5790</v>
      </c>
      <c r="AH13" s="5">
        <f t="shared" si="3"/>
        <v>4990</v>
      </c>
      <c r="AI13" s="6">
        <f t="shared" si="3"/>
        <v>2.2999999999999998</v>
      </c>
      <c r="AK13" s="4" t="s">
        <v>17</v>
      </c>
      <c r="AL13" s="5">
        <f t="shared" si="12"/>
        <v>6320</v>
      </c>
      <c r="AM13" s="5">
        <f t="shared" si="4"/>
        <v>5440</v>
      </c>
      <c r="AN13" s="6">
        <f t="shared" si="4"/>
        <v>2.5</v>
      </c>
      <c r="AP13" s="4" t="s">
        <v>17</v>
      </c>
      <c r="AQ13" s="5">
        <f t="shared" si="13"/>
        <v>6320</v>
      </c>
      <c r="AR13" s="5">
        <f t="shared" si="13"/>
        <v>5440</v>
      </c>
      <c r="AS13" s="6">
        <f t="shared" si="13"/>
        <v>2.5</v>
      </c>
      <c r="AU13" s="4" t="s">
        <v>31</v>
      </c>
      <c r="AV13" s="5">
        <f t="shared" si="14"/>
        <v>6320</v>
      </c>
      <c r="AW13" s="5">
        <f t="shared" si="5"/>
        <v>5440</v>
      </c>
      <c r="AX13" s="6">
        <f t="shared" si="5"/>
        <v>2.5</v>
      </c>
    </row>
    <row r="14" spans="2:50" ht="15.75" thickTop="1" x14ac:dyDescent="0.25">
      <c r="B14" s="4" t="s">
        <v>8</v>
      </c>
      <c r="C14" s="5">
        <v>12460</v>
      </c>
      <c r="D14" s="16">
        <v>10240</v>
      </c>
      <c r="E14" s="6">
        <v>5</v>
      </c>
      <c r="G14" s="4" t="s">
        <v>63</v>
      </c>
      <c r="H14" s="5">
        <f t="shared" si="6"/>
        <v>2760</v>
      </c>
      <c r="I14" s="16">
        <f t="shared" si="6"/>
        <v>2620</v>
      </c>
      <c r="J14" s="6">
        <f t="shared" si="6"/>
        <v>1.3</v>
      </c>
      <c r="Q14" s="4" t="s">
        <v>74</v>
      </c>
      <c r="R14" s="5">
        <f t="shared" si="8"/>
        <v>4450</v>
      </c>
      <c r="S14" s="5">
        <f t="shared" si="0"/>
        <v>3650</v>
      </c>
      <c r="T14" s="6">
        <f t="shared" si="0"/>
        <v>1.8</v>
      </c>
      <c r="V14" s="4" t="s">
        <v>77</v>
      </c>
      <c r="W14" s="5">
        <f t="shared" si="9"/>
        <v>2760</v>
      </c>
      <c r="X14" s="5">
        <f t="shared" si="1"/>
        <v>2620</v>
      </c>
      <c r="Y14" s="6">
        <f t="shared" si="1"/>
        <v>1.3</v>
      </c>
      <c r="AA14" s="4" t="s">
        <v>81</v>
      </c>
      <c r="AB14" s="5">
        <f t="shared" si="10"/>
        <v>2760</v>
      </c>
      <c r="AC14" s="5">
        <f t="shared" si="2"/>
        <v>2620</v>
      </c>
      <c r="AD14" s="24">
        <f t="shared" si="2"/>
        <v>1.3</v>
      </c>
      <c r="AF14" s="4" t="s">
        <v>24</v>
      </c>
      <c r="AG14" s="5">
        <f t="shared" si="11"/>
        <v>4980</v>
      </c>
      <c r="AH14" s="5">
        <f t="shared" si="3"/>
        <v>4030</v>
      </c>
      <c r="AI14" s="6">
        <f t="shared" si="3"/>
        <v>2</v>
      </c>
      <c r="AK14" s="4" t="s">
        <v>91</v>
      </c>
      <c r="AL14" s="5">
        <f t="shared" si="12"/>
        <v>5790</v>
      </c>
      <c r="AM14" s="5">
        <f t="shared" si="4"/>
        <v>4990</v>
      </c>
      <c r="AN14" s="6">
        <f t="shared" si="4"/>
        <v>2.2999999999999998</v>
      </c>
      <c r="AP14" s="4" t="s">
        <v>16</v>
      </c>
      <c r="AQ14" s="5">
        <f>C19</f>
        <v>4980</v>
      </c>
      <c r="AR14" s="5">
        <f t="shared" ref="AR14" si="15">D19</f>
        <v>4030</v>
      </c>
      <c r="AS14" s="6">
        <f t="shared" si="13"/>
        <v>2.2999999999999998</v>
      </c>
      <c r="AU14" s="4" t="s">
        <v>94</v>
      </c>
      <c r="AV14" s="5">
        <f t="shared" si="14"/>
        <v>5790</v>
      </c>
      <c r="AW14" s="5">
        <f t="shared" si="5"/>
        <v>4990</v>
      </c>
      <c r="AX14" s="6">
        <f t="shared" si="5"/>
        <v>2.2999999999999998</v>
      </c>
    </row>
    <row r="15" spans="2:50" x14ac:dyDescent="0.25">
      <c r="B15" s="4" t="s">
        <v>7</v>
      </c>
      <c r="C15" s="5">
        <v>9970</v>
      </c>
      <c r="D15" s="16">
        <v>8000</v>
      </c>
      <c r="E15" s="6">
        <v>4</v>
      </c>
      <c r="G15" s="4" t="s">
        <v>62</v>
      </c>
      <c r="H15" s="5">
        <f t="shared" si="6"/>
        <v>2490</v>
      </c>
      <c r="I15" s="16">
        <f t="shared" si="6"/>
        <v>2050</v>
      </c>
      <c r="J15" s="6">
        <f t="shared" si="6"/>
        <v>1</v>
      </c>
      <c r="Q15" s="4" t="s">
        <v>43</v>
      </c>
      <c r="R15" s="5">
        <f t="shared" si="8"/>
        <v>3560</v>
      </c>
      <c r="S15" s="5">
        <f t="shared" si="0"/>
        <v>3070</v>
      </c>
      <c r="T15" s="6">
        <f t="shared" si="0"/>
        <v>1.5</v>
      </c>
      <c r="V15" s="4" t="s">
        <v>48</v>
      </c>
      <c r="W15" s="5">
        <f t="shared" si="9"/>
        <v>2490</v>
      </c>
      <c r="X15" s="5">
        <f t="shared" si="1"/>
        <v>2050</v>
      </c>
      <c r="Y15" s="6">
        <f t="shared" si="1"/>
        <v>1</v>
      </c>
      <c r="AA15" s="4" t="s">
        <v>52</v>
      </c>
      <c r="AB15" s="5">
        <f t="shared" si="10"/>
        <v>2490</v>
      </c>
      <c r="AC15" s="5">
        <f t="shared" si="2"/>
        <v>2050</v>
      </c>
      <c r="AD15" s="24">
        <f t="shared" si="2"/>
        <v>1</v>
      </c>
      <c r="AF15" s="4" t="s">
        <v>86</v>
      </c>
      <c r="AG15" s="5">
        <f t="shared" si="11"/>
        <v>4450</v>
      </c>
      <c r="AH15" s="5">
        <f t="shared" si="3"/>
        <v>3650</v>
      </c>
      <c r="AI15" s="6">
        <f t="shared" si="3"/>
        <v>1.8</v>
      </c>
      <c r="AK15" s="4" t="s">
        <v>16</v>
      </c>
      <c r="AL15" s="5">
        <f t="shared" si="12"/>
        <v>4980</v>
      </c>
      <c r="AM15" s="5">
        <f t="shared" si="4"/>
        <v>4030</v>
      </c>
      <c r="AN15" s="6">
        <f t="shared" si="4"/>
        <v>2</v>
      </c>
      <c r="AP15" s="4" t="s">
        <v>15</v>
      </c>
      <c r="AQ15" s="5">
        <f>C21</f>
        <v>3560</v>
      </c>
      <c r="AR15" s="5">
        <f t="shared" ref="AR15" si="16">D21</f>
        <v>3070</v>
      </c>
      <c r="AS15" s="6">
        <f t="shared" si="13"/>
        <v>2</v>
      </c>
      <c r="AU15" s="4" t="s">
        <v>30</v>
      </c>
      <c r="AV15" s="5">
        <f t="shared" si="14"/>
        <v>4980</v>
      </c>
      <c r="AW15" s="5">
        <f t="shared" si="5"/>
        <v>4030</v>
      </c>
      <c r="AX15" s="6">
        <f t="shared" si="5"/>
        <v>2</v>
      </c>
    </row>
    <row r="16" spans="2:50" ht="15.75" thickBot="1" x14ac:dyDescent="0.3">
      <c r="B16" s="4" t="s">
        <v>6</v>
      </c>
      <c r="C16" s="5">
        <v>7120</v>
      </c>
      <c r="D16" s="16">
        <v>5760</v>
      </c>
      <c r="E16" s="6">
        <v>3</v>
      </c>
      <c r="G16" s="4" t="s">
        <v>61</v>
      </c>
      <c r="H16" s="5">
        <f t="shared" si="6"/>
        <v>1960</v>
      </c>
      <c r="I16" s="16">
        <f t="shared" si="6"/>
        <v>1600</v>
      </c>
      <c r="J16" s="6">
        <f t="shared" si="6"/>
        <v>0.8</v>
      </c>
      <c r="Q16" s="4" t="s">
        <v>73</v>
      </c>
      <c r="R16" s="5">
        <f t="shared" si="8"/>
        <v>2760</v>
      </c>
      <c r="S16" s="5">
        <f t="shared" si="0"/>
        <v>2620</v>
      </c>
      <c r="T16" s="6">
        <f t="shared" si="0"/>
        <v>1.3</v>
      </c>
      <c r="V16" s="8" t="s">
        <v>76</v>
      </c>
      <c r="W16" s="9">
        <f t="shared" si="9"/>
        <v>1960</v>
      </c>
      <c r="X16" s="9">
        <f t="shared" si="1"/>
        <v>1600</v>
      </c>
      <c r="Y16" s="10">
        <f t="shared" si="1"/>
        <v>0.8</v>
      </c>
      <c r="AA16" s="8" t="s">
        <v>80</v>
      </c>
      <c r="AB16" s="9">
        <f t="shared" si="10"/>
        <v>1960</v>
      </c>
      <c r="AC16" s="9">
        <f t="shared" si="2"/>
        <v>1600</v>
      </c>
      <c r="AD16" s="25">
        <f t="shared" si="2"/>
        <v>0.8</v>
      </c>
      <c r="AF16" s="4" t="s">
        <v>23</v>
      </c>
      <c r="AG16" s="5">
        <f t="shared" si="11"/>
        <v>3560</v>
      </c>
      <c r="AH16" s="5">
        <f t="shared" si="3"/>
        <v>3070</v>
      </c>
      <c r="AI16" s="6">
        <f t="shared" si="3"/>
        <v>1.5</v>
      </c>
      <c r="AK16" s="4" t="s">
        <v>90</v>
      </c>
      <c r="AL16" s="5">
        <f t="shared" si="12"/>
        <v>4450</v>
      </c>
      <c r="AM16" s="5">
        <f t="shared" si="4"/>
        <v>3650</v>
      </c>
      <c r="AN16" s="6">
        <f t="shared" si="4"/>
        <v>1.8</v>
      </c>
      <c r="AP16" s="8" t="s">
        <v>14</v>
      </c>
      <c r="AQ16" s="9">
        <f>C23</f>
        <v>2490</v>
      </c>
      <c r="AR16" s="9">
        <f t="shared" ref="AR16" si="17">D23</f>
        <v>2050</v>
      </c>
      <c r="AS16" s="10">
        <f t="shared" si="13"/>
        <v>1.8</v>
      </c>
      <c r="AU16" s="4" t="s">
        <v>93</v>
      </c>
      <c r="AV16" s="5">
        <f t="shared" si="14"/>
        <v>4450</v>
      </c>
      <c r="AW16" s="5">
        <f t="shared" si="5"/>
        <v>3650</v>
      </c>
      <c r="AX16" s="6">
        <f t="shared" si="5"/>
        <v>1.8</v>
      </c>
    </row>
    <row r="17" spans="2:50" ht="16.5" thickTop="1" thickBot="1" x14ac:dyDescent="0.3">
      <c r="B17" s="4" t="s">
        <v>5</v>
      </c>
      <c r="C17" s="5">
        <v>6320</v>
      </c>
      <c r="D17" s="16">
        <v>5440</v>
      </c>
      <c r="E17" s="6">
        <v>2.5</v>
      </c>
      <c r="G17" s="8" t="s">
        <v>60</v>
      </c>
      <c r="H17" s="9">
        <f t="shared" si="6"/>
        <v>1510</v>
      </c>
      <c r="I17" s="18">
        <f t="shared" si="6"/>
        <v>1220</v>
      </c>
      <c r="J17" s="10">
        <f t="shared" si="6"/>
        <v>0.6</v>
      </c>
      <c r="Q17" s="4" t="s">
        <v>42</v>
      </c>
      <c r="R17" s="5">
        <f t="shared" si="8"/>
        <v>2490</v>
      </c>
      <c r="S17" s="5">
        <f t="shared" si="0"/>
        <v>2050</v>
      </c>
      <c r="T17" s="6">
        <f t="shared" si="0"/>
        <v>1</v>
      </c>
      <c r="AF17" s="4" t="s">
        <v>85</v>
      </c>
      <c r="AG17" s="5">
        <f t="shared" si="11"/>
        <v>2760</v>
      </c>
      <c r="AH17" s="5">
        <f t="shared" si="3"/>
        <v>2620</v>
      </c>
      <c r="AI17" s="6">
        <f t="shared" si="3"/>
        <v>1.3</v>
      </c>
      <c r="AK17" s="4" t="s">
        <v>15</v>
      </c>
      <c r="AL17" s="5">
        <f t="shared" si="12"/>
        <v>3560</v>
      </c>
      <c r="AM17" s="5">
        <f t="shared" si="4"/>
        <v>3070</v>
      </c>
      <c r="AN17" s="6">
        <f t="shared" si="4"/>
        <v>1.5</v>
      </c>
      <c r="AU17" s="4" t="s">
        <v>29</v>
      </c>
      <c r="AV17" s="5">
        <f t="shared" si="14"/>
        <v>3560</v>
      </c>
      <c r="AW17" s="5">
        <f t="shared" si="5"/>
        <v>3070</v>
      </c>
      <c r="AX17" s="6">
        <f t="shared" si="5"/>
        <v>1.5</v>
      </c>
    </row>
    <row r="18" spans="2:50" ht="16.5" thickTop="1" thickBot="1" x14ac:dyDescent="0.3">
      <c r="B18" s="4" t="s">
        <v>59</v>
      </c>
      <c r="C18" s="11">
        <v>5790</v>
      </c>
      <c r="D18" s="17">
        <v>4990</v>
      </c>
      <c r="E18" s="12">
        <v>2.2999999999999998</v>
      </c>
      <c r="Q18" s="4" t="s">
        <v>41</v>
      </c>
      <c r="R18" s="5">
        <f t="shared" si="8"/>
        <v>1960</v>
      </c>
      <c r="S18" s="5">
        <f t="shared" si="0"/>
        <v>1600</v>
      </c>
      <c r="T18" s="6">
        <f t="shared" si="0"/>
        <v>0.8</v>
      </c>
      <c r="AF18" s="4" t="s">
        <v>22</v>
      </c>
      <c r="AG18" s="5">
        <f t="shared" si="11"/>
        <v>2490</v>
      </c>
      <c r="AH18" s="5">
        <f t="shared" si="3"/>
        <v>2050</v>
      </c>
      <c r="AI18" s="6">
        <f t="shared" si="3"/>
        <v>1</v>
      </c>
      <c r="AK18" s="4" t="s">
        <v>89</v>
      </c>
      <c r="AL18" s="5">
        <f t="shared" si="12"/>
        <v>2760</v>
      </c>
      <c r="AM18" s="5">
        <f t="shared" si="4"/>
        <v>2620</v>
      </c>
      <c r="AN18" s="6">
        <f t="shared" si="4"/>
        <v>1.3</v>
      </c>
      <c r="AU18" s="8" t="s">
        <v>92</v>
      </c>
      <c r="AV18" s="9">
        <f t="shared" si="14"/>
        <v>2760</v>
      </c>
      <c r="AW18" s="9">
        <f t="shared" si="5"/>
        <v>2620</v>
      </c>
      <c r="AX18" s="10">
        <f t="shared" si="5"/>
        <v>1.3</v>
      </c>
    </row>
    <row r="19" spans="2:50" ht="16.5" thickTop="1" thickBot="1" x14ac:dyDescent="0.3">
      <c r="B19" s="4" t="s">
        <v>4</v>
      </c>
      <c r="C19" s="5">
        <v>4980</v>
      </c>
      <c r="D19" s="16">
        <v>4030</v>
      </c>
      <c r="E19" s="6">
        <v>2</v>
      </c>
      <c r="Q19" s="8" t="s">
        <v>40</v>
      </c>
      <c r="R19" s="9">
        <f t="shared" si="8"/>
        <v>1510</v>
      </c>
      <c r="S19" s="9">
        <f t="shared" si="0"/>
        <v>1220</v>
      </c>
      <c r="T19" s="10">
        <f t="shared" si="0"/>
        <v>0.6</v>
      </c>
      <c r="AF19" s="8" t="s">
        <v>84</v>
      </c>
      <c r="AG19" s="9">
        <f t="shared" si="11"/>
        <v>1960</v>
      </c>
      <c r="AH19" s="9">
        <f t="shared" si="3"/>
        <v>1600</v>
      </c>
      <c r="AI19" s="10">
        <f t="shared" si="3"/>
        <v>0.8</v>
      </c>
      <c r="AK19" s="4" t="s">
        <v>14</v>
      </c>
      <c r="AL19" s="5">
        <f t="shared" si="12"/>
        <v>2490</v>
      </c>
      <c r="AM19" s="5">
        <f t="shared" si="4"/>
        <v>2050</v>
      </c>
      <c r="AN19" s="6">
        <f t="shared" si="4"/>
        <v>1</v>
      </c>
    </row>
    <row r="20" spans="2:50" ht="16.5" thickTop="1" thickBot="1" x14ac:dyDescent="0.3">
      <c r="B20" s="4" t="s">
        <v>58</v>
      </c>
      <c r="C20" s="5">
        <v>4450</v>
      </c>
      <c r="D20" s="16">
        <v>3650</v>
      </c>
      <c r="E20" s="6">
        <v>1.8</v>
      </c>
      <c r="AK20" s="8" t="s">
        <v>88</v>
      </c>
      <c r="AL20" s="9">
        <f t="shared" si="12"/>
        <v>1960</v>
      </c>
      <c r="AM20" s="9">
        <f t="shared" si="4"/>
        <v>1600</v>
      </c>
      <c r="AN20" s="10">
        <f t="shared" si="4"/>
        <v>0.8</v>
      </c>
    </row>
    <row r="21" spans="2:50" ht="15.75" thickTop="1" x14ac:dyDescent="0.25">
      <c r="B21" s="4" t="s">
        <v>3</v>
      </c>
      <c r="C21" s="5">
        <v>3560</v>
      </c>
      <c r="D21" s="16">
        <v>3070</v>
      </c>
      <c r="E21" s="6">
        <v>1.5</v>
      </c>
    </row>
    <row r="22" spans="2:50" x14ac:dyDescent="0.25">
      <c r="B22" s="4" t="s">
        <v>69</v>
      </c>
      <c r="C22" s="5">
        <v>2760</v>
      </c>
      <c r="D22" s="16">
        <v>2620</v>
      </c>
      <c r="E22" s="6">
        <v>1.3</v>
      </c>
    </row>
    <row r="23" spans="2:50" x14ac:dyDescent="0.25">
      <c r="B23" s="4" t="s">
        <v>2</v>
      </c>
      <c r="C23" s="5">
        <v>2490</v>
      </c>
      <c r="D23" s="16">
        <v>2050</v>
      </c>
      <c r="E23" s="6">
        <v>1</v>
      </c>
    </row>
    <row r="24" spans="2:50" x14ac:dyDescent="0.25">
      <c r="B24" s="4" t="s">
        <v>1</v>
      </c>
      <c r="C24" s="5">
        <v>1960</v>
      </c>
      <c r="D24" s="16">
        <v>1600</v>
      </c>
      <c r="E24" s="6">
        <v>0.8</v>
      </c>
    </row>
    <row r="25" spans="2:50" ht="15.75" thickBot="1" x14ac:dyDescent="0.3">
      <c r="B25" s="8" t="s">
        <v>0</v>
      </c>
      <c r="C25" s="9">
        <v>1510</v>
      </c>
      <c r="D25" s="18">
        <v>1220</v>
      </c>
      <c r="E25" s="10">
        <v>0.6</v>
      </c>
    </row>
    <row r="26" spans="2:50" ht="15.75" thickTop="1" x14ac:dyDescent="0.25"/>
    <row r="27" spans="2:50" ht="15.75" thickBot="1" x14ac:dyDescent="0.3"/>
    <row r="28" spans="2:50" ht="31.5" thickTop="1" thickBot="1" x14ac:dyDescent="0.3">
      <c r="B28" s="14" t="s">
        <v>56</v>
      </c>
    </row>
    <row r="29" spans="2:50" ht="30.75" thickTop="1" x14ac:dyDescent="0.25">
      <c r="B29" s="13" t="s">
        <v>109</v>
      </c>
      <c r="C29" s="2" t="s">
        <v>70</v>
      </c>
      <c r="D29" s="15" t="s">
        <v>71</v>
      </c>
      <c r="E29" s="3" t="s">
        <v>72</v>
      </c>
    </row>
    <row r="30" spans="2:50" x14ac:dyDescent="0.25">
      <c r="B30" s="4" t="s">
        <v>0</v>
      </c>
      <c r="C30" s="5">
        <v>1510</v>
      </c>
      <c r="D30" s="16">
        <v>1220</v>
      </c>
      <c r="E30" s="6">
        <v>0.6</v>
      </c>
    </row>
    <row r="31" spans="2:50" x14ac:dyDescent="0.25">
      <c r="B31" s="4" t="s">
        <v>1</v>
      </c>
      <c r="C31" s="5">
        <v>1960</v>
      </c>
      <c r="D31" s="16">
        <v>1600</v>
      </c>
      <c r="E31" s="6">
        <v>0.8</v>
      </c>
    </row>
    <row r="32" spans="2:50" x14ac:dyDescent="0.25">
      <c r="B32" s="4" t="s">
        <v>2</v>
      </c>
      <c r="C32" s="5">
        <v>2490</v>
      </c>
      <c r="D32" s="16">
        <v>2050</v>
      </c>
      <c r="E32" s="6">
        <v>1</v>
      </c>
    </row>
    <row r="33" spans="2:5" x14ac:dyDescent="0.25">
      <c r="B33" s="4" t="s">
        <v>69</v>
      </c>
      <c r="C33" s="5">
        <v>2760</v>
      </c>
      <c r="D33" s="16">
        <v>2620</v>
      </c>
      <c r="E33" s="6">
        <v>1.3</v>
      </c>
    </row>
    <row r="34" spans="2:5" x14ac:dyDescent="0.25">
      <c r="B34" s="4" t="s">
        <v>3</v>
      </c>
      <c r="C34" s="5">
        <v>3560</v>
      </c>
      <c r="D34" s="16">
        <v>3070</v>
      </c>
      <c r="E34" s="6">
        <v>1.5</v>
      </c>
    </row>
    <row r="35" spans="2:5" x14ac:dyDescent="0.25">
      <c r="B35" s="4" t="s">
        <v>58</v>
      </c>
      <c r="C35" s="5">
        <v>4450</v>
      </c>
      <c r="D35" s="16">
        <v>3650</v>
      </c>
      <c r="E35" s="6">
        <v>1.8</v>
      </c>
    </row>
    <row r="36" spans="2:5" x14ac:dyDescent="0.25">
      <c r="B36" s="4" t="s">
        <v>4</v>
      </c>
      <c r="C36" s="5">
        <v>4980</v>
      </c>
      <c r="D36" s="16">
        <v>4030</v>
      </c>
      <c r="E36" s="6">
        <v>2</v>
      </c>
    </row>
    <row r="37" spans="2:5" x14ac:dyDescent="0.25">
      <c r="B37" s="4" t="s">
        <v>59</v>
      </c>
      <c r="C37" s="5">
        <v>5790</v>
      </c>
      <c r="D37" s="16">
        <v>4990</v>
      </c>
      <c r="E37" s="6">
        <v>2.2999999999999998</v>
      </c>
    </row>
    <row r="38" spans="2:5" x14ac:dyDescent="0.25">
      <c r="B38" s="4" t="s">
        <v>5</v>
      </c>
      <c r="C38" s="5">
        <v>6320</v>
      </c>
      <c r="D38" s="16">
        <v>5440</v>
      </c>
      <c r="E38" s="6">
        <v>2.5</v>
      </c>
    </row>
    <row r="39" spans="2:5" x14ac:dyDescent="0.25">
      <c r="B39" s="4" t="s">
        <v>6</v>
      </c>
      <c r="C39" s="11">
        <v>7120</v>
      </c>
      <c r="D39" s="17">
        <v>5760</v>
      </c>
      <c r="E39" s="12">
        <v>3</v>
      </c>
    </row>
    <row r="40" spans="2:5" x14ac:dyDescent="0.25">
      <c r="B40" s="4" t="s">
        <v>7</v>
      </c>
      <c r="C40" s="5">
        <v>9970</v>
      </c>
      <c r="D40" s="16">
        <v>8000</v>
      </c>
      <c r="E40" s="6">
        <v>4</v>
      </c>
    </row>
    <row r="41" spans="2:5" x14ac:dyDescent="0.25">
      <c r="B41" s="4" t="s">
        <v>8</v>
      </c>
      <c r="C41" s="5">
        <v>12460</v>
      </c>
      <c r="D41" s="16">
        <v>10240</v>
      </c>
      <c r="E41" s="6">
        <v>5</v>
      </c>
    </row>
    <row r="42" spans="2:5" x14ac:dyDescent="0.25">
      <c r="B42" s="4" t="s">
        <v>9</v>
      </c>
      <c r="C42" s="5">
        <v>14240</v>
      </c>
      <c r="D42" s="16">
        <v>11520</v>
      </c>
      <c r="E42" s="6">
        <v>6</v>
      </c>
    </row>
    <row r="43" spans="2:5" x14ac:dyDescent="0.25">
      <c r="B43" s="4" t="s">
        <v>10</v>
      </c>
      <c r="C43" s="5">
        <v>19940</v>
      </c>
      <c r="D43" s="16">
        <v>16000</v>
      </c>
      <c r="E43" s="6">
        <v>8</v>
      </c>
    </row>
    <row r="44" spans="2:5" x14ac:dyDescent="0.25">
      <c r="B44" s="4" t="s">
        <v>11</v>
      </c>
      <c r="C44" s="5">
        <v>24920</v>
      </c>
      <c r="D44" s="16">
        <v>19840</v>
      </c>
      <c r="E44" s="6">
        <v>10</v>
      </c>
    </row>
    <row r="45" spans="2:5" x14ac:dyDescent="0.25">
      <c r="B45" s="4" t="s">
        <v>12</v>
      </c>
      <c r="C45" s="5">
        <v>40050</v>
      </c>
      <c r="D45" s="16">
        <v>32000</v>
      </c>
      <c r="E45" s="6">
        <v>16</v>
      </c>
    </row>
    <row r="46" spans="2:5" ht="15.75" thickBot="1" x14ac:dyDescent="0.3">
      <c r="B46" s="8" t="s">
        <v>13</v>
      </c>
      <c r="C46" s="9">
        <v>49840</v>
      </c>
      <c r="D46" s="18">
        <v>40320</v>
      </c>
      <c r="E46" s="10">
        <v>20</v>
      </c>
    </row>
    <row r="47" spans="2:5" ht="15.75" thickTop="1" x14ac:dyDescent="0.25"/>
  </sheetData>
  <mergeCells count="1">
    <mergeCell ref="B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Dimensionnement</vt:lpstr>
      <vt:lpstr>Puissances des UI</vt:lpstr>
      <vt:lpstr>Cassette.2.voies.RDC</vt:lpstr>
      <vt:lpstr>Cassette.600x600.RCIM</vt:lpstr>
      <vt:lpstr>Cassette.800x800.Ht.perf.RCI</vt:lpstr>
      <vt:lpstr>Cassette.800x800.RCI.EK</vt:lpstr>
      <vt:lpstr>Console.carrossée.RPF</vt:lpstr>
      <vt:lpstr>Console.carrossée.RPFI</vt:lpstr>
      <vt:lpstr>Console.non.carrossée.RPFI</vt:lpstr>
      <vt:lpstr>Gainable.hôtelier.M1.RPIM</vt:lpstr>
      <vt:lpstr>Gainable.M1.RPI</vt:lpstr>
      <vt:lpstr>Gainable.RPI</vt:lpstr>
      <vt:lpstr>GainableRPI</vt:lpstr>
      <vt:lpstr>Mural.RPK</vt:lpstr>
      <vt:lpstr>Plafonnier.RPC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 </cp:lastModifiedBy>
  <cp:lastPrinted>2016-03-30T21:51:30Z</cp:lastPrinted>
  <dcterms:created xsi:type="dcterms:W3CDTF">2016-03-24T10:19:40Z</dcterms:created>
  <dcterms:modified xsi:type="dcterms:W3CDTF">2016-04-06T00:28:10Z</dcterms:modified>
</cp:coreProperties>
</file>