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40" yWindow="585" windowWidth="14805" windowHeight="7530" tabRatio="684" activeTab="1"/>
  </bookViews>
  <sheets>
    <sheet name="Tableau de Bord" sheetId="4" r:id="rId1"/>
    <sheet name="Suivi" sheetId="19" r:id="rId2"/>
    <sheet name="Occurences" sheetId="2" r:id="rId3"/>
    <sheet name="pics" sheetId="13" r:id="rId4"/>
  </sheets>
  <definedNames>
    <definedName name="_xlnm._FilterDatabase" localSheetId="1" hidden="1">Suivi!#REF!</definedName>
    <definedName name="Logo">OFFSET(pics!$C$2,MATCH(Suivi!$D$6,Priorité,0)-1,)</definedName>
    <definedName name="Priorité">pics!$A$2:$A$5</definedName>
  </definedNames>
  <calcPr calcId="145621"/>
  <fileRecoveryPr repairLoad="1"/>
</workbook>
</file>

<file path=xl/calcChain.xml><?xml version="1.0" encoding="utf-8"?>
<calcChain xmlns="http://schemas.openxmlformats.org/spreadsheetml/2006/main">
  <c r="D6" i="19" l="1"/>
  <c r="D14" i="4" l="1"/>
  <c r="D13" i="4"/>
  <c r="D12" i="4"/>
  <c r="D11" i="4"/>
  <c r="D10" i="4"/>
  <c r="D9" i="4"/>
  <c r="D8" i="4"/>
  <c r="D7" i="4"/>
  <c r="D6" i="4"/>
  <c r="D5" i="4"/>
  <c r="D4" i="4"/>
  <c r="D3" i="4"/>
  <c r="B3" i="4"/>
  <c r="D2" i="4"/>
  <c r="B2" i="4"/>
  <c r="D1" i="4"/>
  <c r="B1" i="4"/>
</calcChain>
</file>

<file path=xl/sharedStrings.xml><?xml version="1.0" encoding="utf-8"?>
<sst xmlns="http://schemas.openxmlformats.org/spreadsheetml/2006/main" count="36" uniqueCount="32">
  <si>
    <t>Métallurgie-Sidérurgie</t>
  </si>
  <si>
    <t>Autres Industries</t>
  </si>
  <si>
    <t>Agro-Alimentaire</t>
  </si>
  <si>
    <t>Automobile</t>
  </si>
  <si>
    <t>Chimie / Agrochimie</t>
  </si>
  <si>
    <t>Cosmétique</t>
  </si>
  <si>
    <t>Eau/Portuaire/Fluvial</t>
  </si>
  <si>
    <t>Energie/Gaz/Elec</t>
  </si>
  <si>
    <t>Ferroviaire</t>
  </si>
  <si>
    <t>Hors Domaine/Institutionnels</t>
  </si>
  <si>
    <t>Pétrochimie</t>
  </si>
  <si>
    <t>Pharmacie</t>
  </si>
  <si>
    <t>Plasturgie</t>
  </si>
  <si>
    <t>Verrerie</t>
  </si>
  <si>
    <t>Priorité</t>
  </si>
  <si>
    <t>Prioritaire</t>
  </si>
  <si>
    <t>Très Important</t>
  </si>
  <si>
    <t>Important</t>
  </si>
  <si>
    <t>prospects</t>
  </si>
  <si>
    <t>clients</t>
  </si>
  <si>
    <t>suspects</t>
  </si>
  <si>
    <t>Logo Correspondant</t>
  </si>
  <si>
    <t>pics!$C$2</t>
  </si>
  <si>
    <t>pics!$C$3</t>
  </si>
  <si>
    <t>pics!$C$4</t>
  </si>
  <si>
    <t>Emplacement</t>
  </si>
  <si>
    <t>Occurrence 1</t>
  </si>
  <si>
    <t>Occurrence 2</t>
  </si>
  <si>
    <t>Occurrence 3</t>
  </si>
  <si>
    <t>Occurrences</t>
  </si>
  <si>
    <t>Choix Occurrence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</si>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</sst>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9" tint="-0.499984740745262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2" borderId="0" xfId="0" applyFill="1"/>
    <xf numFmtId="0" fontId="0" fillId="2" borderId="0" xfId="0" applyFont="1" applyFill="1" applyAlignment="1">
      <alignment vertical="center"/>
    </xf>
    <xf numFmtId="0" fontId="0" fillId="2" borderId="0" xfId="0" applyFont="1" applyFill="1"/>
    <xf numFmtId="0" fontId="1" fillId="2" borderId="0" xfId="0" applyFont="1" applyFill="1" applyAlignment="1">
      <alignment horizontal="center" vertical="center"/>
    </xf>
    <xf numFmtId="0" fontId="8" fillId="4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0" fillId="5" borderId="0" xfId="0" applyFill="1" applyAlignment="1">
      <alignment horizontal="center"/>
    </xf>
    <xf numFmtId="0" fontId="3" fillId="4" borderId="0" xfId="0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0" fillId="5" borderId="0" xfId="0" applyFill="1" applyAlignment="1">
      <alignment horizontal="center"/>
    </xf>
    <xf numFmtId="0" fontId="5" fillId="4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" fillId="2" borderId="0" xfId="1" applyFill="1" applyBorder="1" applyAlignment="1">
      <alignment horizontal="center" vertical="center"/>
    </xf>
    <xf numFmtId="0" fontId="2" fillId="2" borderId="0" xfId="1" applyFont="1" applyFill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FFFF00"/>
        </patternFill>
      </fill>
    </dxf>
  </dxfs>
  <tableStyles count="0" defaultTableStyle="TableStyleMedium2" defaultPivotStyle="PivotStyleMedium9"/>
  <colors>
    <mruColors>
      <color rgb="FFFFFFCC"/>
      <color rgb="FFFFFC5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/>
              <a:t>Répartition</a:t>
            </a:r>
            <a:r>
              <a:rPr lang="fr-FR" sz="1200" baseline="0"/>
              <a:t> Par SECTEURS d'ACtivites </a:t>
            </a:r>
          </a:p>
          <a:p>
            <a:pPr>
              <a:defRPr sz="12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 baseline="0"/>
              <a:t>des entites de la base </a:t>
            </a:r>
            <a:endParaRPr lang="fr-FR" sz="1200"/>
          </a:p>
        </c:rich>
      </c:tx>
      <c:layout>
        <c:manualLayout>
          <c:xMode val="edge"/>
          <c:yMode val="edge"/>
          <c:x val="1.5957387160078499E-2"/>
          <c:y val="3.6411765357117591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5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3456686291000841"/>
          <c:y val="0.13577604607336996"/>
          <c:w val="0.85309784132324085"/>
          <c:h val="0.76413461659347603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>
                  <a:alpha val="90000"/>
                </a:scheme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1"/>
            <c:bubble3D val="0"/>
            <c:spPr>
              <a:solidFill>
                <a:schemeClr val="accent2">
                  <a:alpha val="90000"/>
                </a:scheme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Pt>
            <c:idx val="2"/>
            <c:bubble3D val="0"/>
            <c:spPr>
              <a:solidFill>
                <a:schemeClr val="accent3">
                  <a:alpha val="90000"/>
                </a:schemeClr>
              </a:solidFill>
              <a:ln w="19050">
                <a:solidFill>
                  <a:schemeClr val="accent3">
                    <a:lumMod val="75000"/>
                  </a:schemeClr>
                </a:solidFill>
              </a:ln>
              <a:effectLst>
                <a:innerShdw blurRad="114300">
                  <a:schemeClr val="accent3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3">
                    <a:lumMod val="75000"/>
                  </a:schemeClr>
                </a:contourClr>
              </a:sp3d>
            </c:spPr>
          </c:dPt>
          <c:dPt>
            <c:idx val="3"/>
            <c:bubble3D val="0"/>
            <c:spPr>
              <a:solidFill>
                <a:schemeClr val="accent4">
                  <a:alpha val="90000"/>
                </a:schemeClr>
              </a:solidFill>
              <a:ln w="19050">
                <a:solidFill>
                  <a:schemeClr val="accent4">
                    <a:lumMod val="75000"/>
                  </a:schemeClr>
                </a:solidFill>
              </a:ln>
              <a:effectLst>
                <a:innerShdw blurRad="114300">
                  <a:schemeClr val="accent4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4">
                    <a:lumMod val="75000"/>
                  </a:schemeClr>
                </a:contourClr>
              </a:sp3d>
            </c:spPr>
          </c:dPt>
          <c:dPt>
            <c:idx val="4"/>
            <c:bubble3D val="0"/>
            <c:spPr>
              <a:solidFill>
                <a:schemeClr val="accent5">
                  <a:alpha val="90000"/>
                </a:schemeClr>
              </a:solidFill>
              <a:ln w="19050">
                <a:solidFill>
                  <a:schemeClr val="accent5">
                    <a:lumMod val="75000"/>
                  </a:schemeClr>
                </a:solidFill>
              </a:ln>
              <a:effectLst>
                <a:innerShdw blurRad="114300">
                  <a:schemeClr val="accent5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5">
                    <a:lumMod val="75000"/>
                  </a:schemeClr>
                </a:contourClr>
              </a:sp3d>
            </c:spPr>
          </c:dPt>
          <c:dPt>
            <c:idx val="5"/>
            <c:bubble3D val="0"/>
            <c:spPr>
              <a:solidFill>
                <a:schemeClr val="accent6">
                  <a:alpha val="90000"/>
                </a:schemeClr>
              </a:solidFill>
              <a:ln w="19050">
                <a:solidFill>
                  <a:schemeClr val="accent6">
                    <a:lumMod val="75000"/>
                  </a:schemeClr>
                </a:solidFill>
              </a:ln>
              <a:effectLst>
                <a:innerShdw blurRad="114300">
                  <a:schemeClr val="accent6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6">
                    <a:lumMod val="75000"/>
                  </a:schemeClr>
                </a:contourClr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  <a:alpha val="90000"/>
                </a:schemeClr>
              </a:solidFill>
              <a:ln w="19050">
                <a:solidFill>
                  <a:schemeClr val="accent1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60000"/>
                    <a:lumMod val="75000"/>
                  </a:schemeClr>
                </a:contourClr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  <a:alpha val="90000"/>
                </a:schemeClr>
              </a:solidFill>
              <a:ln w="19050">
                <a:solidFill>
                  <a:schemeClr val="accent2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60000"/>
                    <a:lumMod val="75000"/>
                  </a:schemeClr>
                </a:contourClr>
              </a:sp3d>
            </c:spPr>
          </c:dPt>
          <c:dPt>
            <c:idx val="8"/>
            <c:bubble3D val="0"/>
            <c:spPr>
              <a:solidFill>
                <a:schemeClr val="accent3">
                  <a:lumMod val="60000"/>
                  <a:alpha val="90000"/>
                </a:schemeClr>
              </a:solidFill>
              <a:ln w="19050">
                <a:solidFill>
                  <a:schemeClr val="accent3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3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3">
                    <a:lumMod val="60000"/>
                    <a:lumMod val="75000"/>
                  </a:schemeClr>
                </a:contourClr>
              </a:sp3d>
            </c:spPr>
          </c:dPt>
          <c:dPt>
            <c:idx val="9"/>
            <c:bubble3D val="0"/>
            <c:spPr>
              <a:solidFill>
                <a:schemeClr val="accent4">
                  <a:lumMod val="60000"/>
                  <a:alpha val="90000"/>
                </a:schemeClr>
              </a:solidFill>
              <a:ln w="19050">
                <a:solidFill>
                  <a:schemeClr val="accent4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4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4">
                    <a:lumMod val="60000"/>
                    <a:lumMod val="75000"/>
                  </a:schemeClr>
                </a:contourClr>
              </a:sp3d>
            </c:spPr>
          </c:dPt>
          <c:dPt>
            <c:idx val="10"/>
            <c:bubble3D val="0"/>
            <c:spPr>
              <a:solidFill>
                <a:schemeClr val="accent5">
                  <a:lumMod val="60000"/>
                  <a:alpha val="90000"/>
                </a:schemeClr>
              </a:solidFill>
              <a:ln w="19050">
                <a:solidFill>
                  <a:schemeClr val="accent5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5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5">
                    <a:lumMod val="60000"/>
                    <a:lumMod val="75000"/>
                  </a:schemeClr>
                </a:contourClr>
              </a:sp3d>
            </c:spPr>
          </c:dPt>
          <c:dPt>
            <c:idx val="11"/>
            <c:bubble3D val="0"/>
            <c:spPr>
              <a:solidFill>
                <a:schemeClr val="accent6">
                  <a:lumMod val="60000"/>
                  <a:alpha val="90000"/>
                </a:schemeClr>
              </a:solidFill>
              <a:ln w="19050">
                <a:solidFill>
                  <a:schemeClr val="accent6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6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6">
                    <a:lumMod val="60000"/>
                    <a:lumMod val="75000"/>
                  </a:schemeClr>
                </a:contourClr>
              </a:sp3d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  <a:alpha val="90000"/>
                </a:schemeClr>
              </a:solidFill>
              <a:ln w="19050">
                <a:solidFill>
                  <a:schemeClr val="accent1">
                    <a:lumMod val="80000"/>
                    <a:lumOff val="20000"/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80000"/>
                    <a:lumOff val="2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80000"/>
                    <a:lumOff val="20000"/>
                    <a:lumMod val="75000"/>
                  </a:schemeClr>
                </a:contourClr>
              </a:sp3d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  <a:alpha val="90000"/>
                </a:schemeClr>
              </a:solidFill>
              <a:ln w="19050">
                <a:solidFill>
                  <a:schemeClr val="accent2">
                    <a:lumMod val="80000"/>
                    <a:lumOff val="20000"/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80000"/>
                    <a:lumOff val="2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80000"/>
                    <a:lumOff val="20000"/>
                    <a:lumMod val="75000"/>
                  </a:schemeClr>
                </a:contourClr>
              </a:sp3d>
            </c:spPr>
          </c:dPt>
          <c:dLbls>
            <c:dLbl>
              <c:idx val="0"/>
              <c:layout>
                <c:manualLayout>
                  <c:x val="6.3731095850192737E-2"/>
                  <c:y val="-5.9347007663922008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/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7.3209229838700776E-2"/>
                  <c:y val="-0.11537091181305247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/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8.6851696103167925E-2"/>
                  <c:y val="5.9928920006348176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3"/>
                  </a:solidFill>
                  <a:round/>
                </a:ln>
                <a:effectLst>
                  <a:outerShdw blurRad="50800" dist="38100" dir="2700000" algn="tl" rotWithShape="0">
                    <a:schemeClr val="accent3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3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2.5818913090026992E-2"/>
                  <c:y val="-1.3394825775095388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4"/>
                  </a:solidFill>
                  <a:round/>
                </a:ln>
                <a:effectLst>
                  <a:outerShdw blurRad="50800" dist="38100" dir="2700000" algn="tl" rotWithShape="0">
                    <a:schemeClr val="accent4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4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>
                <c:manualLayout>
                  <c:x val="7.3267683423508145E-2"/>
                  <c:y val="2.0206262094831926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5"/>
                  </a:solidFill>
                  <a:round/>
                </a:ln>
                <a:effectLst>
                  <a:outerShdw blurRad="50800" dist="38100" dir="2700000" algn="tl" rotWithShape="0">
                    <a:schemeClr val="accent5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5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layout>
                <c:manualLayout>
                  <c:x val="4.9651905370533475E-2"/>
                  <c:y val="4.2570806075689228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6"/>
                  </a:solidFill>
                  <a:round/>
                </a:ln>
                <a:effectLst>
                  <a:outerShdw blurRad="50800" dist="38100" dir="2700000" algn="tl" rotWithShape="0">
                    <a:schemeClr val="accent6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6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layout>
                <c:manualLayout>
                  <c:x val="-2.199011498667797E-2"/>
                  <c:y val="7.7940021079932795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>
                      <a:lumMod val="6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6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layout>
                <c:manualLayout>
                  <c:x val="-7.0819696738916887E-2"/>
                  <c:y val="3.9423264747555892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>
                      <a:lumMod val="6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6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>
                <c:manualLayout>
                  <c:x val="-0.15662629219287033"/>
                  <c:y val="-5.1303291633339222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3">
                      <a:lumMod val="6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3">
                      <a:lumMod val="6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3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9"/>
              <c:layout>
                <c:manualLayout>
                  <c:x val="-0.14018449964570243"/>
                  <c:y val="-0.16470292750606808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4">
                      <a:lumMod val="6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4">
                      <a:lumMod val="6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4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layout>
                <c:manualLayout>
                  <c:x val="-8.0059513166405083E-2"/>
                  <c:y val="-5.588786193464431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5">
                      <a:lumMod val="6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5">
                      <a:lumMod val="6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5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1"/>
              <c:layout>
                <c:manualLayout>
                  <c:x val="-4.452096978205735E-2"/>
                  <c:y val="-6.1000102826638029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6">
                      <a:lumMod val="6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6">
                      <a:lumMod val="6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6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2"/>
              <c:layout>
                <c:manualLayout>
                  <c:x val="1.6973349315355764E-2"/>
                  <c:y val="-3.1527723915814397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>
                      <a:lumMod val="80000"/>
                      <a:lumOff val="2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80000"/>
                      <a:lumOff val="2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>
                          <a:lumMod val="80000"/>
                          <a:lumOff val="2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3"/>
              <c:layout>
                <c:manualLayout>
                  <c:x val="0.15772287084804046"/>
                  <c:y val="-2.287704293246191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>
                      <a:lumMod val="80000"/>
                      <a:lumOff val="2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80000"/>
                      <a:lumOff val="2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>
                          <a:lumMod val="80000"/>
                          <a:lumOff val="2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4F81BD"/>
                </a:solidFill>
                <a:round/>
              </a:ln>
              <a:effectLst>
                <a:outerShdw blurRad="50800" dist="38100" dir="2700000" algn="tl" rotWithShape="0">
                  <a:srgbClr val="4F81BD">
                    <a:lumMod val="75000"/>
                    <a:alpha val="40000"/>
                  </a:srgbClr>
                </a:outerShdw>
              </a:effectLst>
            </c:spPr>
            <c:dLblPos val="in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Bord'!$C$1:$C$14</c:f>
              <c:strCache>
                <c:ptCount val="14"/>
                <c:pt idx="0">
                  <c:v>Agro-Alimentaire</c:v>
                </c:pt>
                <c:pt idx="1">
                  <c:v>Automobile</c:v>
                </c:pt>
                <c:pt idx="2">
                  <c:v>Autres Industries</c:v>
                </c:pt>
                <c:pt idx="3">
                  <c:v>Chimie / Agrochimie</c:v>
                </c:pt>
                <c:pt idx="4">
                  <c:v>Cosmétique</c:v>
                </c:pt>
                <c:pt idx="5">
                  <c:v>Eau/Portuaire/Fluvial</c:v>
                </c:pt>
                <c:pt idx="6">
                  <c:v>Energie/Gaz/Elec</c:v>
                </c:pt>
                <c:pt idx="7">
                  <c:v>Ferroviaire</c:v>
                </c:pt>
                <c:pt idx="8">
                  <c:v>Hors Domaine/Institutionnels</c:v>
                </c:pt>
                <c:pt idx="9">
                  <c:v>Métallurgie-Sidérurgie</c:v>
                </c:pt>
                <c:pt idx="10">
                  <c:v>Pétrochimie</c:v>
                </c:pt>
                <c:pt idx="11">
                  <c:v>Pharmacie</c:v>
                </c:pt>
                <c:pt idx="12">
                  <c:v>Plasturgie</c:v>
                </c:pt>
                <c:pt idx="13">
                  <c:v>Verrerie</c:v>
                </c:pt>
              </c:strCache>
            </c:strRef>
          </c:cat>
          <c:val>
            <c:numRef>
              <c:f>'Tableau de Bord'!$D$1:$D$14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1.164021164021164E-2"/>
          <c:y val="5.0925925925925923E-2"/>
          <c:w val="0.98835978835978833"/>
          <c:h val="0.94907407407407407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Bord'!$A$1:$A$3</c:f>
              <c:strCache>
                <c:ptCount val="3"/>
                <c:pt idx="0">
                  <c:v>prospects</c:v>
                </c:pt>
                <c:pt idx="1">
                  <c:v>clients</c:v>
                </c:pt>
                <c:pt idx="2">
                  <c:v>suspects</c:v>
                </c:pt>
              </c:strCache>
            </c:strRef>
          </c:cat>
          <c:val>
            <c:numRef>
              <c:f>'Tableau de Bord'!$B$1:$B$3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dLblPos val="in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3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587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8100" tIns="19050" rIns="38100" bIns="19050" anchor="ctr" anchorCtr="1">
      <a:spAutoFit/>
    </cs:bodyPr>
  </cs:dataLabel>
  <cs:dataLabelCallout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>
          <a:alpha val="70000"/>
        </a:schemeClr>
      </a:solidFill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tx1"/>
    </cs:fontRef>
    <cs:spPr>
      <a:solidFill>
        <a:schemeClr val="phClr">
          <a:alpha val="90000"/>
        </a:schemeClr>
      </a:solidFill>
      <a:ln w="19050">
        <a:solidFill>
          <a:schemeClr val="phClr">
            <a:lumMod val="75000"/>
          </a:schemeClr>
        </a:solidFill>
      </a:ln>
      <a:effectLst>
        <a:innerShdw blurRad="114300">
          <a:schemeClr val="phClr">
            <a:lumMod val="75000"/>
          </a:schemeClr>
        </a:innerShdw>
      </a:effectLst>
      <a:scene3d>
        <a:camera prst="orthographicFront"/>
        <a:lightRig rig="threePt" dir="t"/>
      </a:scene3d>
      <a:sp3d contourW="19050" prstMaterial="flat">
        <a:contourClr>
          <a:schemeClr val="accent4">
            <a:lumMod val="75000"/>
          </a:schemeClr>
        </a:contourClr>
      </a:sp3d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587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9524</xdr:colOff>
      <xdr:row>0</xdr:row>
      <xdr:rowOff>19050</xdr:rowOff>
    </xdr:from>
    <xdr:to>
      <xdr:col>11</xdr:col>
      <xdr:colOff>742949</xdr:colOff>
      <xdr:row>21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9524</xdr:colOff>
      <xdr:row>0</xdr:row>
      <xdr:rowOff>23812</xdr:rowOff>
    </xdr:from>
    <xdr:to>
      <xdr:col>3</xdr:col>
      <xdr:colOff>761999</xdr:colOff>
      <xdr:row>21</xdr:row>
      <xdr:rowOff>171450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0</xdr:rowOff>
        </xdr:from>
        <xdr:to>
          <xdr:col>5</xdr:col>
          <xdr:colOff>0</xdr:colOff>
          <xdr:row>4</xdr:row>
          <xdr:rowOff>213472</xdr:rowOff>
        </xdr:to>
        <xdr:pic>
          <xdr:nvPicPr>
            <xdr:cNvPr id="5" name="Prioritaire"/>
            <xdr:cNvPicPr>
              <a:picLocks noChangeAspect="1"/>
              <a:extLst>
                <a:ext uri="{84589F7E-364E-4C9E-8A38-B11213B215E9}">
                  <a14:cameraTool cellRange="Logo" spid="_x0000_s15391"/>
                </a:ext>
              </a:extLst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3888441" y="190500"/>
              <a:ext cx="904875" cy="885825"/>
            </a:xfrm>
            <a:prstGeom prst="rect">
              <a:avLst/>
            </a:prstGeom>
          </xdr:spPr>
        </xdr:pic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</xdr:row>
      <xdr:rowOff>0</xdr:rowOff>
    </xdr:from>
    <xdr:to>
      <xdr:col>2</xdr:col>
      <xdr:colOff>885824</xdr:colOff>
      <xdr:row>1</xdr:row>
      <xdr:rowOff>885824</xdr:rowOff>
    </xdr:to>
    <xdr:pic>
      <xdr:nvPicPr>
        <xdr:cNvPr id="2" name="Prioritaire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33600" y="190500"/>
          <a:ext cx="885824" cy="885824"/>
        </a:xfrm>
        <a:prstGeom prst="rect">
          <a:avLst/>
        </a:prstGeom>
      </xdr:spPr>
    </xdr:pic>
    <xdr:clientData/>
  </xdr:twoCellAnchor>
  <xdr:twoCellAnchor editAs="oneCell">
    <xdr:from>
      <xdr:col>2</xdr:col>
      <xdr:colOff>9526</xdr:colOff>
      <xdr:row>2</xdr:row>
      <xdr:rowOff>19051</xdr:rowOff>
    </xdr:from>
    <xdr:to>
      <xdr:col>3</xdr:col>
      <xdr:colOff>9525</xdr:colOff>
      <xdr:row>3</xdr:row>
      <xdr:rowOff>0</xdr:rowOff>
    </xdr:to>
    <xdr:pic>
      <xdr:nvPicPr>
        <xdr:cNvPr id="3" name="Trés Important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43126" y="1104901"/>
          <a:ext cx="904874" cy="904874"/>
        </a:xfrm>
        <a:prstGeom prst="rect">
          <a:avLst/>
        </a:prstGeom>
      </xdr:spPr>
    </xdr:pic>
    <xdr:clientData/>
  </xdr:twoCellAnchor>
  <xdr:twoCellAnchor editAs="oneCell">
    <xdr:from>
      <xdr:col>2</xdr:col>
      <xdr:colOff>19050</xdr:colOff>
      <xdr:row>3</xdr:row>
      <xdr:rowOff>9525</xdr:rowOff>
    </xdr:from>
    <xdr:to>
      <xdr:col>2</xdr:col>
      <xdr:colOff>895350</xdr:colOff>
      <xdr:row>4</xdr:row>
      <xdr:rowOff>0</xdr:rowOff>
    </xdr:to>
    <xdr:pic>
      <xdr:nvPicPr>
        <xdr:cNvPr id="4" name="Important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52650" y="2019300"/>
          <a:ext cx="876300" cy="876300"/>
        </a:xfrm>
        <a:prstGeom prst="rect">
          <a:avLst/>
        </a:prstGeom>
      </xdr:spPr>
    </xdr:pic>
    <xdr:clientData/>
  </xdr:twoCellAnchor>
  <xdr:twoCellAnchor>
    <xdr:from>
      <xdr:col>6</xdr:col>
      <xdr:colOff>0</xdr:colOff>
      <xdr:row>1</xdr:row>
      <xdr:rowOff>0</xdr:rowOff>
    </xdr:from>
    <xdr:to>
      <xdr:col>12</xdr:col>
      <xdr:colOff>310091</xdr:colOff>
      <xdr:row>2</xdr:row>
      <xdr:rowOff>161925</xdr:rowOff>
    </xdr:to>
    <xdr:sp macro="" textlink="">
      <xdr:nvSpPr>
        <xdr:cNvPr id="6" name="Text Box 19"/>
        <xdr:cNvSpPr txBox="1">
          <a:spLocks noChangeArrowheads="1"/>
        </xdr:cNvSpPr>
      </xdr:nvSpPr>
      <xdr:spPr bwMode="auto">
        <a:xfrm>
          <a:off x="5372100" y="190500"/>
          <a:ext cx="4882091" cy="11430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-Placer une photo dans la feuille en B4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-Créer les noms de champ avec </a:t>
          </a:r>
          <a:r>
            <a:rPr lang="fr-FR" sz="8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Insertion/Nom/Définir</a:t>
          </a: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NomsImages</a:t>
          </a: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=DECALER(Images!$B$3;;;;NBVAL(Images!$3:$3)-1)</a:t>
          </a: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ImageChoisie:</a:t>
          </a: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=DECALER(Images!$B$5;;EQUIV(Choix!$B$3;NomsImages;0)-1)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-Cliquer sur l'image en B4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-Dans la barre de formule:</a:t>
          </a:r>
          <a:r>
            <a:rPr lang="fr-FR" sz="8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=ImageChoisie</a:t>
          </a: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4" totalsRowShown="0" headerRowDxfId="6" dataDxfId="4" headerRowBorderDxfId="5" tableBorderDxfId="3" totalsRowBorderDxfId="2">
  <autoFilter ref="A1:B4"/>
  <sortState ref="A2:B4">
    <sortCondition ref="A1:A4"/>
  </sortState>
  <tableColumns count="2">
    <tableColumn id="1" name="Occurrences" dataDxfId="1"/>
    <tableColumn id="4" name="Priorité" dataDxfId="0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D14"/>
  <sheetViews>
    <sheetView workbookViewId="0">
      <selection activeCell="K28" sqref="K28"/>
    </sheetView>
  </sheetViews>
  <sheetFormatPr baseColWidth="10" defaultRowHeight="15" x14ac:dyDescent="0.25"/>
  <cols>
    <col min="3" max="3" width="31.7109375" customWidth="1"/>
  </cols>
  <sheetData>
    <row r="1" spans="1:4" x14ac:dyDescent="0.25">
      <c r="A1" t="s">
        <v>18</v>
      </c>
      <c r="B1" t="e">
        <f>COUNTIF(Occurences!#REF!,"PROSPECT")</f>
        <v>#REF!</v>
      </c>
      <c r="C1" t="s">
        <v>2</v>
      </c>
      <c r="D1" t="e">
        <f>COUNTIF(Occurences!#REF!,"Agro-Alimentaire")</f>
        <v>#REF!</v>
      </c>
    </row>
    <row r="2" spans="1:4" x14ac:dyDescent="0.25">
      <c r="A2" t="s">
        <v>19</v>
      </c>
      <c r="B2" t="e">
        <f>COUNTIF(Occurences!#REF!,"CLIENT")</f>
        <v>#REF!</v>
      </c>
      <c r="C2" t="s">
        <v>3</v>
      </c>
      <c r="D2" t="e">
        <f>COUNTIF(Occurences!#REF!,"Automobile")</f>
        <v>#REF!</v>
      </c>
    </row>
    <row r="3" spans="1:4" x14ac:dyDescent="0.25">
      <c r="A3" t="s">
        <v>20</v>
      </c>
      <c r="B3" t="e">
        <f>COUNTIF(Occurences!#REF!,"SUSPECT")</f>
        <v>#REF!</v>
      </c>
      <c r="C3" t="s">
        <v>1</v>
      </c>
      <c r="D3" t="e">
        <f>COUNTIF(Occurences!#REF!,"Autres Industries")</f>
        <v>#REF!</v>
      </c>
    </row>
    <row r="4" spans="1:4" x14ac:dyDescent="0.25">
      <c r="C4" t="s">
        <v>4</v>
      </c>
      <c r="D4" t="e">
        <f>COUNTIF(Occurences!#REF!,"Chimie / Agrochimie")</f>
        <v>#REF!</v>
      </c>
    </row>
    <row r="5" spans="1:4" x14ac:dyDescent="0.25">
      <c r="C5" t="s">
        <v>5</v>
      </c>
      <c r="D5" t="e">
        <f>COUNTIF(Occurences!#REF!,"Cosmétique")</f>
        <v>#REF!</v>
      </c>
    </row>
    <row r="6" spans="1:4" x14ac:dyDescent="0.25">
      <c r="C6" t="s">
        <v>6</v>
      </c>
      <c r="D6" t="e">
        <f>COUNTIF(Occurences!#REF!,"Eau/Portuaire/Fluvial")</f>
        <v>#REF!</v>
      </c>
    </row>
    <row r="7" spans="1:4" x14ac:dyDescent="0.25">
      <c r="C7" t="s">
        <v>7</v>
      </c>
      <c r="D7" t="e">
        <f>COUNTIF(Occurences!#REF!,"Energie/Gaz/Elec")</f>
        <v>#REF!</v>
      </c>
    </row>
    <row r="8" spans="1:4" x14ac:dyDescent="0.25">
      <c r="C8" t="s">
        <v>8</v>
      </c>
      <c r="D8" t="e">
        <f>COUNTIF(Occurences!#REF!,"Ferroviaire")</f>
        <v>#REF!</v>
      </c>
    </row>
    <row r="9" spans="1:4" x14ac:dyDescent="0.25">
      <c r="C9" t="s">
        <v>9</v>
      </c>
      <c r="D9" t="e">
        <f>COUNTIF(Occurences!#REF!,"Hors Domaine/Institutionnels")</f>
        <v>#REF!</v>
      </c>
    </row>
    <row r="10" spans="1:4" x14ac:dyDescent="0.25">
      <c r="C10" t="s">
        <v>0</v>
      </c>
      <c r="D10" t="e">
        <f>COUNTIF(Occurences!#REF!,"Métallurgie-Sidérurgie")</f>
        <v>#REF!</v>
      </c>
    </row>
    <row r="11" spans="1:4" x14ac:dyDescent="0.25">
      <c r="C11" t="s">
        <v>10</v>
      </c>
      <c r="D11" t="e">
        <f>COUNTIF(Occurences!#REF!,"Pétrochimie")</f>
        <v>#REF!</v>
      </c>
    </row>
    <row r="12" spans="1:4" x14ac:dyDescent="0.25">
      <c r="C12" t="s">
        <v>11</v>
      </c>
      <c r="D12" t="e">
        <f>COUNTIF(Occurences!#REF!,"Pharmacie")</f>
        <v>#REF!</v>
      </c>
    </row>
    <row r="13" spans="1:4" x14ac:dyDescent="0.25">
      <c r="C13" t="s">
        <v>12</v>
      </c>
      <c r="D13" t="e">
        <f>COUNTIF(Occurences!#REF!,"Plasturgie")</f>
        <v>#REF!</v>
      </c>
    </row>
    <row r="14" spans="1:4" x14ac:dyDescent="0.25">
      <c r="C14" t="s">
        <v>13</v>
      </c>
      <c r="D14" t="e">
        <f>COUNTIF(Occurences!#REF!,"Verrerie")</f>
        <v>#REF!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FF0000"/>
    <pageSetUpPr fitToPage="1"/>
  </sheetPr>
  <dimension ref="A1:E7"/>
  <sheetViews>
    <sheetView tabSelected="1" zoomScale="85" zoomScaleNormal="85" workbookViewId="0">
      <selection activeCell="A2" sqref="A2:C2"/>
    </sheetView>
  </sheetViews>
  <sheetFormatPr baseColWidth="10" defaultRowHeight="15" x14ac:dyDescent="0.25"/>
  <cols>
    <col min="1" max="1" width="37.28515625" style="3" customWidth="1"/>
    <col min="2" max="2" width="12.28515625" style="3" customWidth="1"/>
    <col min="3" max="4" width="4.42578125" style="3" customWidth="1"/>
    <col min="5" max="5" width="13.42578125" style="3" customWidth="1"/>
    <col min="6" max="6" width="0" style="3" hidden="1" customWidth="1"/>
    <col min="7" max="16384" width="11.42578125" style="3"/>
  </cols>
  <sheetData>
    <row r="1" spans="1:5" x14ac:dyDescent="0.25">
      <c r="A1" s="21" t="s">
        <v>30</v>
      </c>
      <c r="B1" s="21"/>
      <c r="C1" s="21"/>
      <c r="D1" s="17"/>
    </row>
    <row r="2" spans="1:5" s="5" customFormat="1" ht="18" customHeight="1" x14ac:dyDescent="0.25">
      <c r="A2" s="23"/>
      <c r="B2" s="23"/>
      <c r="C2" s="23"/>
      <c r="D2" s="7"/>
      <c r="E2" s="28"/>
    </row>
    <row r="3" spans="1:5" s="5" customFormat="1" ht="18" customHeight="1" x14ac:dyDescent="0.25">
      <c r="A3" s="25"/>
      <c r="B3" s="25"/>
      <c r="C3" s="25"/>
      <c r="D3" s="18"/>
      <c r="E3" s="28"/>
    </row>
    <row r="4" spans="1:5" s="5" customFormat="1" ht="18" customHeight="1" x14ac:dyDescent="0.25">
      <c r="A4" s="11"/>
      <c r="B4" s="12"/>
      <c r="C4" s="13"/>
      <c r="D4" s="19"/>
      <c r="E4" s="28"/>
    </row>
    <row r="5" spans="1:5" s="5" customFormat="1" ht="18" customHeight="1" x14ac:dyDescent="0.25">
      <c r="A5" s="14"/>
      <c r="B5" s="15"/>
      <c r="C5" s="16"/>
      <c r="D5" s="20"/>
      <c r="E5" s="28"/>
    </row>
    <row r="6" spans="1:5" s="5" customFormat="1" ht="18" customHeight="1" x14ac:dyDescent="0.25">
      <c r="A6" s="6"/>
      <c r="B6" s="24"/>
      <c r="C6" s="24"/>
      <c r="D6" s="22" t="str">
        <f>IF(A2&lt;&gt;"",LOOKUP(A2,Occurences!A2:A4,Occurences!B2:B4)," ")</f>
        <v xml:space="preserve"> </v>
      </c>
      <c r="E6" s="22"/>
    </row>
    <row r="7" spans="1:5" s="4" customFormat="1" ht="18" customHeight="1" x14ac:dyDescent="0.25">
      <c r="A7" s="6"/>
      <c r="B7" s="26"/>
      <c r="C7" s="27"/>
      <c r="D7" s="22"/>
      <c r="E7" s="22"/>
    </row>
  </sheetData>
  <mergeCells count="7">
    <mergeCell ref="A1:C1"/>
    <mergeCell ref="D6:E7"/>
    <mergeCell ref="A2:C2"/>
    <mergeCell ref="B6:C6"/>
    <mergeCell ref="A3:C3"/>
    <mergeCell ref="B7:C7"/>
    <mergeCell ref="E2:E5"/>
  </mergeCells>
  <pageMargins left="0.25" right="0.25" top="0.75" bottom="0.75" header="0.3" footer="0.3"/>
  <pageSetup paperSize="9" scale="45" fitToHeight="0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error="Il faut saisir la socité désirée dans la liste des propositions" promptTitle="Choix de la raison sociale" prompt="Saisir le nom de la société souhaitée">
          <x14:formula1>
            <xm:f>Occurences!$A$2:$A$4</xm:f>
          </x14:formula1>
          <xm:sqref>A2:D2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B4"/>
  <sheetViews>
    <sheetView zoomScale="85" zoomScaleNormal="85" workbookViewId="0">
      <pane ySplit="1" topLeftCell="A2" activePane="bottomLeft" state="frozen"/>
      <selection pane="bottomLeft" activeCell="B4" sqref="B4"/>
    </sheetView>
  </sheetViews>
  <sheetFormatPr baseColWidth="10" defaultColWidth="9.140625" defaultRowHeight="15" x14ac:dyDescent="0.25"/>
  <cols>
    <col min="1" max="2" width="37.5703125" style="1" customWidth="1"/>
    <col min="3" max="16384" width="9.140625" style="1"/>
  </cols>
  <sheetData>
    <row r="1" spans="1:2" ht="40.5" customHeight="1" x14ac:dyDescent="0.25">
      <c r="A1" s="2" t="s">
        <v>29</v>
      </c>
      <c r="B1" s="2" t="s">
        <v>14</v>
      </c>
    </row>
    <row r="2" spans="1:2" ht="40.5" customHeight="1" x14ac:dyDescent="0.25">
      <c r="A2" s="8" t="s">
        <v>26</v>
      </c>
      <c r="B2" s="9" t="s">
        <v>16</v>
      </c>
    </row>
    <row r="3" spans="1:2" ht="40.5" customHeight="1" x14ac:dyDescent="0.25">
      <c r="A3" s="8" t="s">
        <v>27</v>
      </c>
      <c r="B3" s="10" t="s">
        <v>17</v>
      </c>
    </row>
    <row r="4" spans="1:2" ht="40.5" customHeight="1" x14ac:dyDescent="0.25">
      <c r="A4" s="8" t="s">
        <v>28</v>
      </c>
      <c r="B4" s="10" t="s">
        <v>15</v>
      </c>
    </row>
  </sheetData>
  <conditionalFormatting sqref="B2 A2:A4">
    <cfRule type="expression" dxfId="7" priority="2">
      <formula>#REF!="X"</formula>
    </cfRule>
  </conditionalFormatting>
  <dataValidations count="1">
    <dataValidation type="list" allowBlank="1" showInputMessage="1" showErrorMessage="1" sqref="B2:B4">
      <formula1>Priorité</formula1>
    </dataValidation>
  </dataValidations>
  <pageMargins left="0.25" right="0.25" top="0.75" bottom="0.75" header="0.3" footer="0.3"/>
  <pageSetup paperSize="9" scale="53" fitToHeight="0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C5"/>
  <sheetViews>
    <sheetView workbookViewId="0">
      <selection activeCell="A5" sqref="A5"/>
    </sheetView>
  </sheetViews>
  <sheetFormatPr baseColWidth="10" defaultRowHeight="15" x14ac:dyDescent="0.25"/>
  <cols>
    <col min="1" max="2" width="16" customWidth="1"/>
    <col min="3" max="3" width="13.5703125" customWidth="1"/>
  </cols>
  <sheetData>
    <row r="1" spans="1:3" x14ac:dyDescent="0.25">
      <c r="A1" t="s">
        <v>14</v>
      </c>
      <c r="B1" t="s">
        <v>25</v>
      </c>
      <c r="C1" t="s">
        <v>21</v>
      </c>
    </row>
    <row r="2" spans="1:3" ht="70.5" customHeight="1" x14ac:dyDescent="0.25">
      <c r="A2" t="s">
        <v>15</v>
      </c>
      <c r="B2" t="s">
        <v>22</v>
      </c>
    </row>
    <row r="3" spans="1:3" ht="72.75" customHeight="1" x14ac:dyDescent="0.25">
      <c r="A3" t="s">
        <v>16</v>
      </c>
      <c r="B3" t="s">
        <v>23</v>
      </c>
    </row>
    <row r="4" spans="1:3" ht="69.75" customHeight="1" x14ac:dyDescent="0.25">
      <c r="A4" t="s">
        <v>17</v>
      </c>
      <c r="B4" t="s">
        <v>24</v>
      </c>
    </row>
    <row r="5" spans="1:3" ht="69.75" customHeight="1" x14ac:dyDescent="0.25">
      <c r="A5" t="s">
        <v>31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Tableau de Bord</vt:lpstr>
      <vt:lpstr>Suivi</vt:lpstr>
      <vt:lpstr>Occurences</vt:lpstr>
      <vt:lpstr>pics</vt:lpstr>
      <vt:lpstr>Priorité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2016-06-09T19:41:34Z</dcterms:modified>
</cp:coreProperties>
</file>