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3225" yWindow="465" windowWidth="20730" windowHeight="11760" tabRatio="234"/>
  </bookViews>
  <sheets>
    <sheet name="Feuil3" sheetId="4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4" l="1"/>
  <c r="G16" i="4"/>
  <c r="I16" i="4"/>
  <c r="J16" i="4"/>
  <c r="C17" i="4"/>
  <c r="E17" i="4"/>
  <c r="F17" i="4"/>
  <c r="G17" i="4"/>
  <c r="I17" i="4"/>
  <c r="J17" i="4"/>
  <c r="C18" i="4"/>
  <c r="E18" i="4"/>
  <c r="F18" i="4"/>
  <c r="G18" i="4"/>
  <c r="G19" i="4"/>
  <c r="F20" i="4"/>
  <c r="G20" i="4"/>
  <c r="F21" i="4"/>
  <c r="G21" i="4"/>
  <c r="F22" i="4"/>
  <c r="G22" i="4"/>
  <c r="F19" i="4"/>
  <c r="I18" i="4"/>
  <c r="J18" i="4"/>
  <c r="C19" i="4"/>
  <c r="I19" i="4"/>
  <c r="J19" i="4"/>
  <c r="C20" i="4"/>
  <c r="E20" i="4"/>
  <c r="H20" i="4"/>
  <c r="I20" i="4"/>
  <c r="J20" i="4"/>
  <c r="C21" i="4"/>
  <c r="E21" i="4"/>
  <c r="H21" i="4"/>
  <c r="I21" i="4"/>
  <c r="J21" i="4"/>
  <c r="C22" i="4"/>
  <c r="E22" i="4"/>
  <c r="H22" i="4"/>
  <c r="I22" i="4"/>
  <c r="J22" i="4"/>
  <c r="K22" i="4"/>
  <c r="K17" i="4"/>
  <c r="K18" i="4"/>
  <c r="K19" i="4"/>
  <c r="K20" i="4"/>
  <c r="K21" i="4"/>
  <c r="K16" i="4"/>
  <c r="H17" i="4"/>
  <c r="H18" i="4"/>
  <c r="H19" i="4"/>
  <c r="H16" i="4"/>
  <c r="E16" i="4"/>
  <c r="E19" i="4"/>
</calcChain>
</file>

<file path=xl/sharedStrings.xml><?xml version="1.0" encoding="utf-8"?>
<sst xmlns="http://schemas.openxmlformats.org/spreadsheetml/2006/main" count="50" uniqueCount="40">
  <si>
    <t>Abs</t>
  </si>
  <si>
    <t>Tableau de Réajustement des Index</t>
  </si>
  <si>
    <t>Catégories</t>
  </si>
  <si>
    <t>Index</t>
  </si>
  <si>
    <t>Zone Tampon (ZT)</t>
  </si>
  <si>
    <t>Si Performance</t>
  </si>
  <si>
    <t>Si Contre Performance</t>
  </si>
  <si>
    <t>4,4 et moins</t>
  </si>
  <si>
    <t>35 - 36</t>
  </si>
  <si>
    <t>-0,1/Point au delà de 36</t>
  </si>
  <si>
    <t>+ 0,1</t>
  </si>
  <si>
    <t>4,5 à 11,4</t>
  </si>
  <si>
    <t>34 - 36</t>
  </si>
  <si>
    <t>-0,2/Point au delà de 36</t>
  </si>
  <si>
    <t>11,5 à 18,4</t>
  </si>
  <si>
    <t>33 - 36</t>
  </si>
  <si>
    <t>-0,3/Point au delà de 36</t>
  </si>
  <si>
    <t>18,5 à 26,4</t>
  </si>
  <si>
    <t>32 - 36</t>
  </si>
  <si>
    <t>-0,4/Point au delà de 36</t>
  </si>
  <si>
    <t>26,5 à 36</t>
  </si>
  <si>
    <t>31 - 36</t>
  </si>
  <si>
    <t>-0,5/Point au delà de 36</t>
  </si>
  <si>
    <t>37 à 45</t>
  </si>
  <si>
    <t>-1/Point au delà de 36</t>
  </si>
  <si>
    <t>Rien</t>
  </si>
  <si>
    <t>N° Tournoi</t>
  </si>
  <si>
    <t>Nom et Prénom du Joueur</t>
  </si>
  <si>
    <t>Index Actuel</t>
  </si>
  <si>
    <t>Score Réalisé en Stableford Net</t>
  </si>
  <si>
    <t>Catégorie</t>
  </si>
  <si>
    <t>Résultat par rapport à 36</t>
  </si>
  <si>
    <t>Résultat par rapport à la ZT</t>
  </si>
  <si>
    <t>Réajustement en + ou en -</t>
  </si>
  <si>
    <t>Nouvel Index</t>
  </si>
  <si>
    <t>Nouvelle Catégorie</t>
  </si>
  <si>
    <t>A</t>
  </si>
  <si>
    <t>Bonsoir à tous.                                                                                                                                                                                                                                                             Je gère des index selon un tableau établi avec des catégories. Je rencontre des problèmes dès que le joueur passe d'une catégorie à une autre en cas de performance (voir fichier ci joint).
Ex du tournoi n°1: Le joueur part avec un Index de 13,0 en C16, il remet une carte avec un score de 36 en D16, donc il a joué  son handicap (F16=0) et il est dans la ZT (score de 33 à 36), le réajustement est 0,0, son index ne change pas et sa catégorie ne change pas. Tournoi n°2: Il repart avec son nouvel index de 13,0 en I16 ou C17, il remet une carte avec un score de 33 en D17, il a donc joué  3 coups au dessus de son handicap (F17=3) et il est dans la ZT (score de 33 à 36), le réajustement est 0,0, son index ne change pas et sa catégorie ne change pas. Tournoi n°6: Il repart avec son nouvel index de 12,3 en I20 ou C21, il remet une carte avec un score de 37 en D21, il a donc réalisé une performance en jouant 1 coup de moins que son handicap (F21=-1), le réajustement à la baisse est de 0,3 (H21), son nouvel index sera de 12,3-0,3= 12,0 et sa catégorie ne change pas. Mon problème est quand le joueur réalise une performance qui le fait changer de catégorie Ex Tournoi n°7:  Il repart avec son nouvel index de 12,0 en I21 ou C22, il remet une carte avec un score de 39 en D22, il a donc réalisé une performance en jouant 3 coups de moins que son handicap (F22=-3), le réajustement à la baisse est de 0,8 et non de 0,9 comme indiqué dans (H22). On doit déduire 2 pts x 0,3 = 0,6 soit 12,0-0,6 =11,4 parce que le joueur passe de la catégorie 3 à la catégorie 2, ensuite, on déduira le 3è point à 0,2 soit 11,4-(1 pt x 0,2) = 11,4-0,2 = 11,2 ce qui représente son nouvel index et non pas 11,1. 
Je souhaiterais une formule qui puisse tenir compte des déductions dans le cas de changement de catégorie. 
Merci pour votre aide</t>
  </si>
  <si>
    <t>Correctif Résultat</t>
  </si>
  <si>
    <t>h16*E16/10+(E16=6)*0,4+(H16-G16)*(E16-1)/10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</si>
</sst>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Abadi MT Condensed Extra Bold"/>
    </font>
    <font>
      <sz val="12"/>
      <color theme="1"/>
      <name val="Abadi MT Condensed Extra Bold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7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" fontId="2" fillId="2" borderId="1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</cellXfs>
  <cellStyles count="6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Normal" xfId="0" builtinId="0"/>
  </cellStyles>
  <dxfs count="9">
    <dxf>
      <font>
        <b/>
        <i val="0"/>
        <color theme="1"/>
      </font>
      <fill>
        <patternFill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topLeftCell="A15" workbookViewId="0">
      <selection activeCell="K16" sqref="K16"/>
    </sheetView>
  </sheetViews>
  <sheetFormatPr baseColWidth="10" defaultColWidth="10.875" defaultRowHeight="15.75"/>
  <cols>
    <col min="1" max="1" width="7.375" style="1" customWidth="1"/>
    <col min="2" max="2" width="8.375" style="1" customWidth="1"/>
    <col min="3" max="3" width="5.875" style="1" bestFit="1" customWidth="1"/>
    <col min="4" max="4" width="14" style="1" customWidth="1"/>
    <col min="5" max="5" width="9.625" style="1" bestFit="1" customWidth="1"/>
    <col min="6" max="6" width="11.125" style="1" bestFit="1" customWidth="1"/>
    <col min="7" max="7" width="12.375" style="1" customWidth="1"/>
    <col min="8" max="9" width="12" style="1" customWidth="1"/>
    <col min="10" max="10" width="9" style="1" bestFit="1" customWidth="1"/>
    <col min="11" max="16384" width="10.875" style="1"/>
  </cols>
  <sheetData>
    <row r="2" spans="1:12" ht="16.5" thickBot="1"/>
    <row r="3" spans="1:12" ht="18.75" thickBot="1">
      <c r="E3" s="15" t="s">
        <v>1</v>
      </c>
      <c r="F3" s="16"/>
      <c r="G3" s="16"/>
      <c r="H3" s="16"/>
      <c r="I3" s="17"/>
    </row>
    <row r="5" spans="1:12" ht="31.5">
      <c r="E5" s="3" t="s">
        <v>2</v>
      </c>
      <c r="F5" s="3" t="s">
        <v>3</v>
      </c>
      <c r="G5" s="4" t="s">
        <v>4</v>
      </c>
      <c r="H5" s="4" t="s">
        <v>5</v>
      </c>
      <c r="I5" s="4" t="s">
        <v>6</v>
      </c>
      <c r="J5" s="2"/>
      <c r="K5" s="2"/>
    </row>
    <row r="6" spans="1:12" ht="31.5">
      <c r="E6" s="3">
        <v>1</v>
      </c>
      <c r="F6" s="3" t="s">
        <v>7</v>
      </c>
      <c r="G6" s="3" t="s">
        <v>8</v>
      </c>
      <c r="H6" s="5" t="s">
        <v>9</v>
      </c>
      <c r="I6" s="6" t="s">
        <v>10</v>
      </c>
      <c r="J6" s="2"/>
      <c r="K6" s="2"/>
      <c r="L6" s="2"/>
    </row>
    <row r="7" spans="1:12" ht="31.5">
      <c r="E7" s="3">
        <v>2</v>
      </c>
      <c r="F7" s="3" t="s">
        <v>11</v>
      </c>
      <c r="G7" s="3" t="s">
        <v>12</v>
      </c>
      <c r="H7" s="5" t="s">
        <v>13</v>
      </c>
      <c r="I7" s="6" t="s">
        <v>10</v>
      </c>
      <c r="J7" s="2"/>
      <c r="K7" s="2"/>
      <c r="L7" s="2"/>
    </row>
    <row r="8" spans="1:12" ht="31.5">
      <c r="E8" s="3">
        <v>3</v>
      </c>
      <c r="F8" s="3" t="s">
        <v>14</v>
      </c>
      <c r="G8" s="3" t="s">
        <v>15</v>
      </c>
      <c r="H8" s="5" t="s">
        <v>16</v>
      </c>
      <c r="I8" s="6" t="s">
        <v>10</v>
      </c>
      <c r="J8" s="2"/>
      <c r="K8" s="2"/>
      <c r="L8" s="2"/>
    </row>
    <row r="9" spans="1:12" ht="31.5">
      <c r="E9" s="3">
        <v>4</v>
      </c>
      <c r="F9" s="3" t="s">
        <v>17</v>
      </c>
      <c r="G9" s="3" t="s">
        <v>18</v>
      </c>
      <c r="H9" s="5" t="s">
        <v>19</v>
      </c>
      <c r="I9" s="6" t="s">
        <v>10</v>
      </c>
      <c r="J9" s="2"/>
      <c r="K9" s="2"/>
      <c r="L9" s="2"/>
    </row>
    <row r="10" spans="1:12" ht="31.5">
      <c r="E10" s="3">
        <v>5</v>
      </c>
      <c r="F10" s="3" t="s">
        <v>20</v>
      </c>
      <c r="G10" s="3" t="s">
        <v>21</v>
      </c>
      <c r="H10" s="5" t="s">
        <v>22</v>
      </c>
      <c r="I10" s="6" t="s">
        <v>10</v>
      </c>
      <c r="J10" s="2"/>
      <c r="K10" s="2"/>
      <c r="L10" s="2"/>
    </row>
    <row r="11" spans="1:12" ht="31.5">
      <c r="E11" s="3">
        <v>6</v>
      </c>
      <c r="F11" s="3" t="s">
        <v>23</v>
      </c>
      <c r="G11" s="3"/>
      <c r="H11" s="5" t="s">
        <v>24</v>
      </c>
      <c r="I11" s="3" t="s">
        <v>25</v>
      </c>
      <c r="J11" s="2"/>
      <c r="K11" s="1" t="s">
        <v>39</v>
      </c>
      <c r="L11" s="2"/>
    </row>
    <row r="13" spans="1:12" ht="16.5" thickBot="1"/>
    <row r="14" spans="1:12" ht="60.75" thickBot="1">
      <c r="A14" s="7" t="s">
        <v>26</v>
      </c>
      <c r="B14" s="8" t="s">
        <v>27</v>
      </c>
      <c r="C14" s="8" t="s">
        <v>28</v>
      </c>
      <c r="D14" s="8" t="s">
        <v>29</v>
      </c>
      <c r="E14" s="8" t="s">
        <v>30</v>
      </c>
      <c r="F14" s="8" t="s">
        <v>31</v>
      </c>
      <c r="G14" s="8" t="s">
        <v>32</v>
      </c>
      <c r="H14" s="8" t="s">
        <v>38</v>
      </c>
      <c r="I14" s="8" t="s">
        <v>33</v>
      </c>
      <c r="J14" s="9" t="s">
        <v>34</v>
      </c>
      <c r="K14" s="10" t="s">
        <v>35</v>
      </c>
    </row>
    <row r="16" spans="1:12">
      <c r="A16" s="11">
        <v>1</v>
      </c>
      <c r="B16" s="11" t="s">
        <v>36</v>
      </c>
      <c r="C16" s="12">
        <v>13</v>
      </c>
      <c r="D16" s="13">
        <v>36</v>
      </c>
      <c r="E16" s="13">
        <f>IF(C16&lt;&gt;"",LOOKUP(C16,{0;4.5;11.5;18.5;26.5;37},ROW($1:$6)),"")</f>
        <v>3</v>
      </c>
      <c r="F16" s="13">
        <f>IF(D16&lt;&gt;"",IF(ISNUMBER(D16),36-D16,D16),"")</f>
        <v>0</v>
      </c>
      <c r="G16" s="13" t="str">
        <f>IF(D16&lt;&gt;"",IF(ISNUMBER(D16),IF(F16&lt;0,F16,IF(F16&gt;E16,F16-E16,"ZT")),D16),"")</f>
        <v>ZT</v>
      </c>
      <c r="H16" s="13" t="str">
        <f>IF(G16&lt;0,MAX(-(INT((C16-INDEX({0;4.5;11.5;18.5;26.5;37},E16))*10/E16)+1),G16),"")</f>
        <v/>
      </c>
      <c r="I16" s="14">
        <f>IF(D16&lt;&gt;"",IF(ISNUMBER(G16),IF(G16&lt;0,H16*E16/10+(E16=6)*0.4+(G16-H16)*(E16-1)/10,0.1*(E16&lt;6)),IF(G16="Dsq",0.1,0)),"")</f>
        <v>0</v>
      </c>
      <c r="J16" s="14">
        <f>IF(D16&lt;&gt;"",C16+I16,"")</f>
        <v>13</v>
      </c>
      <c r="K16" s="13">
        <f>IF(J16&lt;&gt;"",LOOKUP(J16,{0;4.5;11.5;18.5;26.5;37},ROW($1:$6)),"")</f>
        <v>3</v>
      </c>
    </row>
    <row r="17" spans="1:13">
      <c r="A17" s="11">
        <v>2</v>
      </c>
      <c r="B17" s="11" t="s">
        <v>36</v>
      </c>
      <c r="C17" s="12">
        <f t="shared" ref="C17:C22" si="0">IF(J16="","",J16)</f>
        <v>13</v>
      </c>
      <c r="D17" s="13">
        <v>33</v>
      </c>
      <c r="E17" s="13">
        <f>IF(C17&lt;&gt;"",LOOKUP(C17,{0;4.5;11.5;18.5;26.5;37},ROW($1:$6)),"")</f>
        <v>3</v>
      </c>
      <c r="F17" s="13">
        <f t="shared" ref="F17:F22" si="1">IF(D17&lt;&gt;"",IF(ISNUMBER(D17),36-D17,D17),"")</f>
        <v>3</v>
      </c>
      <c r="G17" s="13" t="str">
        <f t="shared" ref="G17:G22" si="2">IF(D17&lt;&gt;"",IF(ISNUMBER(D17),IF(F17&lt;0,F17,IF(F17&gt;E17,F17-E17,"ZT")),D17),"")</f>
        <v>ZT</v>
      </c>
      <c r="H17" s="13" t="str">
        <f>IF(G17&lt;0,MAX(-(INT((C17-INDEX({0;4.5;11.5;18.5;26.5;37},E17))*10/E17)+1),G17),"")</f>
        <v/>
      </c>
      <c r="I17" s="14">
        <f t="shared" ref="I17:I22" si="3">IF(D17&lt;&gt;"",IF(ISNUMBER(G17),IF(G17&lt;0,H17*E17/10+(E17=6)*0.4+(G17-H17)*(E17-1)/10,0.1*(E17&lt;6)),IF(G17="Dsq",0.1,0)),"")</f>
        <v>0</v>
      </c>
      <c r="J17" s="14">
        <f t="shared" ref="J17:J22" si="4">IF(D17&lt;&gt;"",C17+I17,"")</f>
        <v>13</v>
      </c>
      <c r="K17" s="13">
        <f>IF(J17&lt;&gt;"",LOOKUP(J17,{0;4.5;11.5;18.5;26.5;37},ROW($1:$6)),"")</f>
        <v>3</v>
      </c>
    </row>
    <row r="18" spans="1:13">
      <c r="A18" s="11">
        <v>3</v>
      </c>
      <c r="B18" s="11" t="s">
        <v>36</v>
      </c>
      <c r="C18" s="12">
        <f t="shared" si="0"/>
        <v>13</v>
      </c>
      <c r="D18" s="13">
        <v>32</v>
      </c>
      <c r="E18" s="13">
        <f>IF(C18&lt;&gt;"",LOOKUP(C18,{0;4.5;11.5;18.5;26.5;37},ROW($1:$6)),"")</f>
        <v>3</v>
      </c>
      <c r="F18" s="13">
        <f t="shared" si="1"/>
        <v>4</v>
      </c>
      <c r="G18" s="13">
        <f t="shared" si="2"/>
        <v>1</v>
      </c>
      <c r="H18" s="13" t="str">
        <f>IF(G18&lt;0,MAX(-(INT((C18-INDEX({0;4.5;11.5;18.5;26.5;37},E18))*10/E18)+1),G18),"")</f>
        <v/>
      </c>
      <c r="I18" s="14">
        <f t="shared" si="3"/>
        <v>0.1</v>
      </c>
      <c r="J18" s="14">
        <f t="shared" si="4"/>
        <v>13.1</v>
      </c>
      <c r="K18" s="13">
        <f>IF(J18&lt;&gt;"",LOOKUP(J18,{0;4.5;11.5;18.5;26.5;37},ROW($1:$6)),"")</f>
        <v>3</v>
      </c>
    </row>
    <row r="19" spans="1:13">
      <c r="A19" s="11">
        <v>4</v>
      </c>
      <c r="B19" s="11" t="s">
        <v>36</v>
      </c>
      <c r="C19" s="12">
        <f t="shared" si="0"/>
        <v>13.1</v>
      </c>
      <c r="D19" s="13" t="s">
        <v>0</v>
      </c>
      <c r="E19" s="13">
        <f>IF(C19&lt;&gt;"",LOOKUP(C19,{0;4.5;11.5;18.5;26.5;37},ROW($1:$6)),"")</f>
        <v>3</v>
      </c>
      <c r="F19" s="13" t="str">
        <f t="shared" si="1"/>
        <v>Abs</v>
      </c>
      <c r="G19" s="13" t="str">
        <f t="shared" si="2"/>
        <v>Abs</v>
      </c>
      <c r="H19" s="13" t="str">
        <f>IF(G19&lt;0,MAX(-(INT((C19-INDEX({0;4.5;11.5;18.5;26.5;37},E19))*10/E19)+1),G19),"")</f>
        <v/>
      </c>
      <c r="I19" s="14">
        <f t="shared" si="3"/>
        <v>0</v>
      </c>
      <c r="J19" s="14">
        <f t="shared" si="4"/>
        <v>13.1</v>
      </c>
      <c r="K19" s="13">
        <f>IF(J19&lt;&gt;"",LOOKUP(J19,{0;4.5;11.5;18.5;26.5;37},ROW($1:$6)),"")</f>
        <v>3</v>
      </c>
    </row>
    <row r="20" spans="1:13">
      <c r="A20" s="11">
        <v>5</v>
      </c>
      <c r="B20" s="11" t="s">
        <v>36</v>
      </c>
      <c r="C20" s="12">
        <f t="shared" si="0"/>
        <v>13.1</v>
      </c>
      <c r="D20" s="13">
        <v>39</v>
      </c>
      <c r="E20" s="13">
        <f>IF(C20&lt;&gt;"",LOOKUP(C20,{0;4.5;11.5;18.5;26.5;37},ROW($1:$6)),"")</f>
        <v>3</v>
      </c>
      <c r="F20" s="13">
        <f t="shared" si="1"/>
        <v>-3</v>
      </c>
      <c r="G20" s="13">
        <f t="shared" si="2"/>
        <v>-3</v>
      </c>
      <c r="H20" s="13">
        <f>IF(G20&lt;0,MAX(-(INT((C20-INDEX({0;4.5;11.5;18.5;26.5;37},E20))*10/E20)+1),G20),"")</f>
        <v>-3</v>
      </c>
      <c r="I20" s="14">
        <f t="shared" si="3"/>
        <v>-0.9</v>
      </c>
      <c r="J20" s="14">
        <f t="shared" si="4"/>
        <v>12.2</v>
      </c>
      <c r="K20" s="13">
        <f>IF(J20&lt;&gt;"",LOOKUP(J20,{0;4.5;11.5;18.5;26.5;37},ROW($1:$6)),"")</f>
        <v>3</v>
      </c>
      <c r="M20" s="20"/>
    </row>
    <row r="21" spans="1:13">
      <c r="A21" s="11">
        <v>6</v>
      </c>
      <c r="B21" s="11" t="s">
        <v>36</v>
      </c>
      <c r="C21" s="12">
        <f t="shared" si="0"/>
        <v>12.2</v>
      </c>
      <c r="D21" s="13">
        <v>37</v>
      </c>
      <c r="E21" s="13">
        <f>IF(C21&lt;&gt;"",LOOKUP(C21,{0;4.5;11.5;18.5;26.5;37},ROW($1:$6)),"")</f>
        <v>3</v>
      </c>
      <c r="F21" s="13">
        <f t="shared" si="1"/>
        <v>-1</v>
      </c>
      <c r="G21" s="13">
        <f t="shared" si="2"/>
        <v>-1</v>
      </c>
      <c r="H21" s="13">
        <f>IF(G21&lt;0,MAX(-(INT((C21-INDEX({0;4.5;11.5;18.5;26.5;37},E21))*10/E21)+1),G21),"")</f>
        <v>-1</v>
      </c>
      <c r="I21" s="14">
        <f t="shared" si="3"/>
        <v>-0.3</v>
      </c>
      <c r="J21" s="14">
        <f t="shared" si="4"/>
        <v>11.899999999999999</v>
      </c>
      <c r="K21" s="13">
        <f>IF(J21&lt;&gt;"",LOOKUP(J21,{0;4.5;11.5;18.5;26.5;37},ROW($1:$6)),"")</f>
        <v>3</v>
      </c>
    </row>
    <row r="22" spans="1:13">
      <c r="A22" s="11">
        <v>7</v>
      </c>
      <c r="B22" s="11" t="s">
        <v>36</v>
      </c>
      <c r="C22" s="12">
        <f t="shared" si="0"/>
        <v>11.899999999999999</v>
      </c>
      <c r="D22" s="13">
        <v>39</v>
      </c>
      <c r="E22" s="13">
        <f>IF(C22&lt;&gt;"",LOOKUP(C22,{0;4.5;11.5;18.5;26.5;37},ROW($1:$6)),"")</f>
        <v>3</v>
      </c>
      <c r="F22" s="13">
        <f t="shared" si="1"/>
        <v>-3</v>
      </c>
      <c r="G22" s="13">
        <f t="shared" si="2"/>
        <v>-3</v>
      </c>
      <c r="H22" s="13">
        <f>IF(G22&lt;0,MAX(-(INT((C22-INDEX({0;4.5;11.5;18.5;26.5;37},E22))*10/E22)+1),G22),"")</f>
        <v>-2</v>
      </c>
      <c r="I22" s="14">
        <f t="shared" si="3"/>
        <v>-0.8</v>
      </c>
      <c r="J22" s="14">
        <f t="shared" si="4"/>
        <v>11.099999999999998</v>
      </c>
      <c r="K22" s="13">
        <f>IF(J22&lt;&gt;"",LOOKUP(J22,{0;4.5;11.5;18.5;26.5;37},ROW($1:$6)),"")</f>
        <v>2</v>
      </c>
    </row>
    <row r="25" spans="1:13">
      <c r="H25" s="21"/>
    </row>
    <row r="27" spans="1:13" ht="282" customHeight="1">
      <c r="B27" s="18" t="s">
        <v>37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</row>
  </sheetData>
  <mergeCells count="2">
    <mergeCell ref="E3:I3"/>
    <mergeCell ref="B27:M27"/>
  </mergeCells>
  <conditionalFormatting sqref="J16:J22">
    <cfRule type="cellIs" dxfId="8" priority="7" operator="greaterThan">
      <formula>C16</formula>
    </cfRule>
  </conditionalFormatting>
  <conditionalFormatting sqref="J16:J22">
    <cfRule type="cellIs" dxfId="7" priority="6" operator="lessThan">
      <formula>C16</formula>
    </cfRule>
  </conditionalFormatting>
  <conditionalFormatting sqref="K22">
    <cfRule type="cellIs" dxfId="2" priority="1" operator="notEqual">
      <formula>K21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 </cp:lastModifiedBy>
  <cp:lastPrinted>2014-06-29T15:55:31Z</cp:lastPrinted>
  <dcterms:created xsi:type="dcterms:W3CDTF">2014-06-29T12:26:27Z</dcterms:created>
  <dcterms:modified xsi:type="dcterms:W3CDTF">2016-04-25T08:30:20Z</dcterms:modified>
</cp:coreProperties>
</file>