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760"/>
  </bookViews>
  <sheets>
    <sheet name="Planning" sheetId="3" r:id="rId1"/>
  </sheets>
  <calcPr calcId="145621"/>
</workbook>
</file>

<file path=xl/calcChain.xml><?xml version="1.0" encoding="utf-8"?>
<calcChain xmlns="http://schemas.openxmlformats.org/spreadsheetml/2006/main">
  <c r="J8" i="3" l="1"/>
  <c r="K8" i="3"/>
  <c r="L8" i="3"/>
  <c r="M8" i="3"/>
  <c r="N8" i="3"/>
  <c r="I8" i="3"/>
  <c r="H8" i="3"/>
  <c r="I6" i="3"/>
  <c r="J6" i="3"/>
  <c r="K6" i="3"/>
  <c r="L6" i="3"/>
  <c r="M6" i="3"/>
  <c r="N6" i="3"/>
  <c r="I7" i="3"/>
  <c r="J7" i="3"/>
  <c r="K7" i="3"/>
  <c r="L7" i="3"/>
  <c r="M7" i="3"/>
  <c r="N7" i="3"/>
  <c r="J5" i="3"/>
  <c r="K5" i="3"/>
  <c r="L5" i="3"/>
  <c r="M5" i="3"/>
  <c r="N5" i="3"/>
  <c r="I5" i="3"/>
  <c r="J20" i="3"/>
  <c r="K20" i="3"/>
  <c r="L20" i="3"/>
  <c r="M20" i="3"/>
  <c r="N20" i="3"/>
  <c r="H7" i="3"/>
  <c r="G5" i="3" l="1"/>
  <c r="F5" i="3" s="1"/>
  <c r="G6" i="3"/>
  <c r="H6" i="3"/>
  <c r="G3" i="3"/>
  <c r="E3" i="3"/>
  <c r="H5" i="3" l="1"/>
  <c r="I4" i="3"/>
  <c r="M4" i="3" l="1"/>
  <c r="J4" i="3"/>
  <c r="L4" i="3"/>
  <c r="N4" i="3"/>
  <c r="K4" i="3"/>
</calcChain>
</file>

<file path=xl/sharedStrings.xml><?xml version="1.0" encoding="utf-8"?>
<sst xmlns="http://schemas.openxmlformats.org/spreadsheetml/2006/main" count="20" uniqueCount="13">
  <si>
    <t>AVP</t>
  </si>
  <si>
    <t>Commune</t>
  </si>
  <si>
    <t>Opération</t>
  </si>
  <si>
    <t>x</t>
  </si>
  <si>
    <t>Projet</t>
  </si>
  <si>
    <t>Début opération</t>
  </si>
  <si>
    <t>Fin opération</t>
  </si>
  <si>
    <t>A</t>
  </si>
  <si>
    <t>A1</t>
  </si>
  <si>
    <t>Réalisation</t>
  </si>
  <si>
    <t>Faisa</t>
  </si>
  <si>
    <t>Réalisation AVP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</si>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</sst>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3" fillId="0" borderId="0"/>
  </cellStyleXfs>
  <cellXfs count="27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/>
    <xf numFmtId="0" fontId="0" fillId="6" borderId="1" xfId="0" applyFill="1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/>
    <xf numFmtId="0" fontId="2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5" borderId="9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0" fillId="2" borderId="0" xfId="0" applyNumberFormat="1" applyFill="1"/>
    <xf numFmtId="0" fontId="0" fillId="5" borderId="2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" fontId="0" fillId="0" borderId="0" xfId="1" applyNumberFormat="1" applyFont="1"/>
  </cellXfs>
  <cellStyles count="8">
    <cellStyle name="Normal" xfId="0" builtinId="0"/>
    <cellStyle name="Normal 2" xfId="3"/>
    <cellStyle name="Normal 2 2" xfId="7"/>
    <cellStyle name="Normal 3" xfId="5"/>
    <cellStyle name="Normal 4" xfId="4"/>
    <cellStyle name="Normal 5" xfId="6"/>
    <cellStyle name="Normal 6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K15" sqref="K15"/>
    </sheetView>
  </sheetViews>
  <sheetFormatPr baseColWidth="10" defaultRowHeight="15" x14ac:dyDescent="0.25"/>
  <cols>
    <col min="1" max="2" width="11.42578125" style="1"/>
    <col min="3" max="4" width="6.7109375" customWidth="1"/>
    <col min="5" max="6" width="10.42578125" style="1" customWidth="1"/>
    <col min="7" max="8" width="10.42578125" customWidth="1"/>
  </cols>
  <sheetData>
    <row r="1" spans="1:14" x14ac:dyDescent="0.25">
      <c r="A1" s="15" t="s">
        <v>1</v>
      </c>
      <c r="B1" s="18" t="s">
        <v>2</v>
      </c>
      <c r="C1" s="25" t="s">
        <v>4</v>
      </c>
      <c r="D1" s="25"/>
      <c r="E1" s="25" t="s">
        <v>5</v>
      </c>
      <c r="F1" s="25"/>
      <c r="G1" s="25" t="s">
        <v>6</v>
      </c>
      <c r="H1" s="25"/>
      <c r="I1" s="21" t="s">
        <v>11</v>
      </c>
      <c r="J1" s="22"/>
      <c r="K1" s="22"/>
      <c r="L1" s="22"/>
      <c r="M1" s="22"/>
    </row>
    <row r="2" spans="1:14" s="1" customFormat="1" x14ac:dyDescent="0.25">
      <c r="A2" s="16"/>
      <c r="B2" s="19"/>
      <c r="C2" s="7">
        <v>165</v>
      </c>
      <c r="D2" s="7">
        <v>534</v>
      </c>
      <c r="E2" s="7"/>
      <c r="F2" s="7"/>
      <c r="G2" s="7"/>
      <c r="H2" s="7"/>
      <c r="I2" s="13">
        <v>42736</v>
      </c>
      <c r="J2" s="10">
        <v>43101</v>
      </c>
      <c r="K2" s="10">
        <v>43466</v>
      </c>
      <c r="L2" s="10">
        <v>43831</v>
      </c>
      <c r="M2" s="10">
        <v>44197</v>
      </c>
      <c r="N2" s="10">
        <v>44562</v>
      </c>
    </row>
    <row r="3" spans="1:14" x14ac:dyDescent="0.25">
      <c r="A3" s="17"/>
      <c r="B3" s="20"/>
      <c r="C3" s="4" t="s">
        <v>10</v>
      </c>
      <c r="D3" s="4" t="s">
        <v>0</v>
      </c>
      <c r="E3" s="4" t="str">
        <f>C3</f>
        <v>Faisa</v>
      </c>
      <c r="F3" s="4" t="s">
        <v>0</v>
      </c>
      <c r="G3" s="4" t="str">
        <f>C3</f>
        <v>Faisa</v>
      </c>
      <c r="H3" s="4" t="s">
        <v>0</v>
      </c>
      <c r="I3" s="5">
        <v>43100</v>
      </c>
      <c r="J3" s="5">
        <v>43465</v>
      </c>
      <c r="K3" s="5">
        <v>43830</v>
      </c>
      <c r="L3" s="5">
        <v>44196</v>
      </c>
      <c r="M3" s="5">
        <v>44561</v>
      </c>
      <c r="N3" s="5">
        <v>44926</v>
      </c>
    </row>
    <row r="4" spans="1:14" s="1" customFormat="1" x14ac:dyDescent="0.25">
      <c r="A4" s="12"/>
      <c r="B4" s="23" t="s">
        <v>9</v>
      </c>
      <c r="C4" s="24"/>
      <c r="D4" s="24"/>
      <c r="E4" s="24"/>
      <c r="F4" s="24"/>
      <c r="G4" s="24"/>
      <c r="H4" s="24"/>
      <c r="I4" s="14">
        <f>IF(NETWORKDAYS(F5,I3)&gt;0,"XX",0)</f>
        <v>0</v>
      </c>
      <c r="J4" s="3">
        <f>IF(NETWORKDAYS(F5,J3)&gt;0,IF(NETWORKDAYS(F$5,J3)&gt;0,NETWORKDAYS($F5,J3),0),0)</f>
        <v>95</v>
      </c>
      <c r="K4" s="3">
        <f>IF(NETWORKDAYS(F5,K3)&gt;0,MIN((534-NETWORKDAYS(F5,J3)),NETWORKDAYS(K2,K3)),0)</f>
        <v>261</v>
      </c>
      <c r="L4" s="3">
        <f>IF(NETWORKDAYS(F5,L3)&gt;0,MIN((534-NETWORKDAYS(F5,K3)),NETWORKDAYS(L2,L3)),0)</f>
        <v>178</v>
      </c>
      <c r="M4" s="3">
        <f>IF(NETWORKDAYS(F5,M3)&lt;0,MIN((534-NETWORKDAYS(F5,L3)),NETWORKDAYS(M2,M3)),0)</f>
        <v>0</v>
      </c>
      <c r="N4" s="3">
        <f>IF(NETWORKDAYS(F5,N3)&lt;0,MIN((534-NETWORKDAYS(F5,M3)),NETWORKDAYS(N2,N3)),0)</f>
        <v>0</v>
      </c>
    </row>
    <row r="5" spans="1:14" x14ac:dyDescent="0.25">
      <c r="A5" s="2" t="s">
        <v>7</v>
      </c>
      <c r="B5" s="2" t="s">
        <v>8</v>
      </c>
      <c r="C5" s="8" t="s">
        <v>3</v>
      </c>
      <c r="D5" s="8" t="s">
        <v>3</v>
      </c>
      <c r="E5" s="9">
        <v>43101</v>
      </c>
      <c r="F5" s="9">
        <f>G5+1</f>
        <v>43333</v>
      </c>
      <c r="G5" s="6">
        <f>IF(C5="","",WORKDAY(E5,$C$2))</f>
        <v>43332</v>
      </c>
      <c r="H5" s="6">
        <f>IF(D5="","",WORKDAY(F5,$D$2))</f>
        <v>44081</v>
      </c>
      <c r="I5" s="26" t="str">
        <f>IF(AND($F5&lt;=I$3,$H5&gt;=I$2),NETWORKDAYS(MAX($F5,I$2),MIN($H5-1,I$3)),"")</f>
        <v/>
      </c>
      <c r="J5" s="26">
        <f t="shared" ref="J5:N7" si="0">IF(AND($F5&lt;=J$3,$H5&gt;=J$2),NETWORKDAYS(MAX($F5,J$2),MIN($H5-1,J$3)),"")</f>
        <v>95</v>
      </c>
      <c r="K5" s="26">
        <f t="shared" si="0"/>
        <v>261</v>
      </c>
      <c r="L5" s="26">
        <f t="shared" si="0"/>
        <v>178</v>
      </c>
      <c r="M5" s="26" t="str">
        <f t="shared" si="0"/>
        <v/>
      </c>
      <c r="N5" s="26" t="str">
        <f t="shared" si="0"/>
        <v/>
      </c>
    </row>
    <row r="6" spans="1:14" x14ac:dyDescent="0.25">
      <c r="A6" s="2" t="s">
        <v>7</v>
      </c>
      <c r="B6" s="2" t="s">
        <v>12</v>
      </c>
      <c r="C6" s="8"/>
      <c r="D6" s="8" t="s">
        <v>3</v>
      </c>
      <c r="E6" s="9"/>
      <c r="F6" s="9">
        <v>43221</v>
      </c>
      <c r="G6" s="6" t="str">
        <f>IF(C6="","",WORKDAY(E6,$C$2))</f>
        <v/>
      </c>
      <c r="H6" s="6">
        <f>IF(D6="","",WORKDAY(F6,$D$2))</f>
        <v>43969</v>
      </c>
      <c r="I6" s="26" t="str">
        <f t="shared" ref="I6:N8" si="1">IF(AND($F6&lt;=I$3,$H6&gt;=I$2),NETWORKDAYS(MAX($F6,I$2),MIN($H6-1,I$3)),"")</f>
        <v/>
      </c>
      <c r="J6" s="26">
        <f t="shared" si="0"/>
        <v>175</v>
      </c>
      <c r="K6" s="26">
        <f t="shared" si="0"/>
        <v>261</v>
      </c>
      <c r="L6" s="26">
        <f t="shared" si="0"/>
        <v>98</v>
      </c>
      <c r="M6" s="26" t="str">
        <f t="shared" si="0"/>
        <v/>
      </c>
      <c r="N6" s="26" t="str">
        <f t="shared" si="0"/>
        <v/>
      </c>
    </row>
    <row r="7" spans="1:14" x14ac:dyDescent="0.25">
      <c r="D7" t="s">
        <v>3</v>
      </c>
      <c r="F7" s="5">
        <v>43101</v>
      </c>
      <c r="H7" s="6">
        <f>IF(D7="","",WORKDAY(F7,$D$2))</f>
        <v>43847</v>
      </c>
      <c r="I7" s="26" t="str">
        <f t="shared" si="1"/>
        <v/>
      </c>
      <c r="J7" s="26">
        <f t="shared" si="0"/>
        <v>261</v>
      </c>
      <c r="K7" s="26">
        <f t="shared" si="0"/>
        <v>261</v>
      </c>
      <c r="L7" s="26">
        <f t="shared" si="0"/>
        <v>12</v>
      </c>
      <c r="M7" s="26" t="str">
        <f t="shared" si="0"/>
        <v/>
      </c>
      <c r="N7" s="26" t="str">
        <f t="shared" si="0"/>
        <v/>
      </c>
    </row>
    <row r="8" spans="1:14" x14ac:dyDescent="0.25">
      <c r="D8" t="s">
        <v>3</v>
      </c>
      <c r="F8" s="5">
        <v>42768</v>
      </c>
      <c r="H8" s="6">
        <f>IF(D8="","",WORKDAY(F8,$D$2))</f>
        <v>43516</v>
      </c>
      <c r="I8" s="26">
        <f t="shared" si="1"/>
        <v>237</v>
      </c>
      <c r="J8" s="26">
        <f t="shared" si="1"/>
        <v>261</v>
      </c>
      <c r="K8" s="26">
        <f t="shared" si="1"/>
        <v>36</v>
      </c>
      <c r="L8" s="26" t="str">
        <f t="shared" si="1"/>
        <v/>
      </c>
      <c r="M8" s="26" t="str">
        <f t="shared" si="1"/>
        <v/>
      </c>
      <c r="N8" s="26" t="str">
        <f t="shared" si="1"/>
        <v/>
      </c>
    </row>
    <row r="9" spans="1:14" x14ac:dyDescent="0.25">
      <c r="F9" s="11"/>
    </row>
    <row r="10" spans="1:14" x14ac:dyDescent="0.25">
      <c r="F10" s="5"/>
    </row>
    <row r="20" spans="6:14" x14ac:dyDescent="0.25">
      <c r="F20" s="5"/>
      <c r="H20" s="5"/>
      <c r="I20" s="26"/>
      <c r="J20" s="26" t="str">
        <f t="shared" ref="J20:N20" si="2">IF(AND($F20&lt;=J$3,$H20&gt;=J$2),NETWORKDAYS(MAX($F20,J$2),MIN($H20,J$3)),"")</f>
        <v/>
      </c>
      <c r="K20" s="26" t="str">
        <f t="shared" si="2"/>
        <v/>
      </c>
      <c r="L20" s="26" t="str">
        <f t="shared" si="2"/>
        <v/>
      </c>
      <c r="M20" s="26" t="str">
        <f t="shared" si="2"/>
        <v/>
      </c>
      <c r="N20" s="26" t="str">
        <f t="shared" si="2"/>
        <v/>
      </c>
    </row>
    <row r="21" spans="6:14" x14ac:dyDescent="0.25">
      <c r="H21" s="5"/>
    </row>
  </sheetData>
  <mergeCells count="7">
    <mergeCell ref="A1:A3"/>
    <mergeCell ref="B1:B3"/>
    <mergeCell ref="I1:M1"/>
    <mergeCell ref="B4:H4"/>
    <mergeCell ref="C1:D1"/>
    <mergeCell ref="E1:F1"/>
    <mergeCell ref="G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roubertier</dc:creator>
  <cp:lastModifiedBy> </cp:lastModifiedBy>
  <dcterms:created xsi:type="dcterms:W3CDTF">2017-02-01T15:09:38Z</dcterms:created>
  <dcterms:modified xsi:type="dcterms:W3CDTF">2017-02-02T12:16:59Z</dcterms:modified>
</cp:coreProperties>
</file>