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activeTab="1"/>
  </bookViews>
  <sheets>
    <sheet name="Feuil1" sheetId="1" r:id="rId1"/>
    <sheet name="Tableau_à_Remplir" sheetId="2" r:id="rId2"/>
  </sheets>
  <definedNames>
    <definedName name="_xlnm._FilterDatabase" localSheetId="1" hidden="1">Tableau_à_Remplir!$A$3:$I$189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8" i="2" l="1"/>
  <c r="M28" i="2"/>
  <c r="N28" i="2"/>
  <c r="O28" i="2"/>
  <c r="Q28" i="2"/>
  <c r="L29" i="2"/>
  <c r="M29" i="2"/>
  <c r="N29" i="2"/>
  <c r="O29" i="2"/>
  <c r="Q29" i="2"/>
  <c r="L30" i="2"/>
  <c r="M30" i="2"/>
  <c r="N30" i="2"/>
  <c r="O30" i="2"/>
  <c r="Q30" i="2"/>
  <c r="L31" i="2"/>
  <c r="M31" i="2"/>
  <c r="N31" i="2"/>
  <c r="O31" i="2"/>
  <c r="Q31" i="2"/>
  <c r="L32" i="2"/>
  <c r="M32" i="2"/>
  <c r="N32" i="2"/>
  <c r="O32" i="2"/>
  <c r="Q32" i="2"/>
  <c r="L33" i="2"/>
  <c r="M33" i="2"/>
  <c r="N33" i="2"/>
  <c r="O33" i="2"/>
  <c r="Q33" i="2"/>
  <c r="L34" i="2"/>
  <c r="M34" i="2"/>
  <c r="N34" i="2"/>
  <c r="O34" i="2"/>
  <c r="Q34" i="2"/>
  <c r="L35" i="2"/>
  <c r="M35" i="2"/>
  <c r="N35" i="2"/>
  <c r="O35" i="2"/>
  <c r="Q35" i="2"/>
  <c r="L36" i="2"/>
  <c r="M36" i="2"/>
  <c r="N36" i="2"/>
  <c r="O36" i="2"/>
  <c r="Q36" i="2"/>
  <c r="L37" i="2"/>
  <c r="M37" i="2"/>
  <c r="N37" i="2"/>
  <c r="O37" i="2"/>
  <c r="Q37" i="2"/>
  <c r="L38" i="2"/>
  <c r="M38" i="2"/>
  <c r="N38" i="2"/>
  <c r="O38" i="2"/>
  <c r="Q38" i="2"/>
  <c r="L39" i="2"/>
  <c r="M39" i="2"/>
  <c r="N39" i="2"/>
  <c r="O39" i="2"/>
  <c r="Q39" i="2"/>
  <c r="L40" i="2"/>
  <c r="M40" i="2"/>
  <c r="N40" i="2"/>
  <c r="O40" i="2"/>
  <c r="Q40" i="2"/>
  <c r="L41" i="2"/>
  <c r="M41" i="2"/>
  <c r="N41" i="2"/>
  <c r="O41" i="2"/>
  <c r="Q41" i="2"/>
  <c r="L42" i="2"/>
  <c r="M42" i="2"/>
  <c r="N42" i="2"/>
  <c r="O42" i="2"/>
  <c r="Q42" i="2"/>
  <c r="L43" i="2"/>
  <c r="M43" i="2"/>
  <c r="N43" i="2"/>
  <c r="O43" i="2"/>
  <c r="Q43" i="2"/>
  <c r="L44" i="2"/>
  <c r="M44" i="2"/>
  <c r="N44" i="2"/>
  <c r="O44" i="2"/>
  <c r="Q44" i="2"/>
  <c r="L45" i="2"/>
  <c r="M45" i="2"/>
  <c r="N45" i="2"/>
  <c r="O45" i="2"/>
  <c r="Q45" i="2"/>
  <c r="L46" i="2"/>
  <c r="M46" i="2"/>
  <c r="N46" i="2"/>
  <c r="O46" i="2"/>
  <c r="Q46" i="2"/>
  <c r="L47" i="2"/>
  <c r="M47" i="2"/>
  <c r="N47" i="2"/>
  <c r="O47" i="2"/>
  <c r="Q47" i="2"/>
  <c r="L48" i="2"/>
  <c r="M48" i="2"/>
  <c r="N48" i="2"/>
  <c r="O48" i="2"/>
  <c r="Q48" i="2"/>
  <c r="L49" i="2"/>
  <c r="M49" i="2"/>
  <c r="N49" i="2"/>
  <c r="O49" i="2"/>
  <c r="Q49" i="2"/>
  <c r="L4" i="2"/>
  <c r="M4" i="2"/>
  <c r="N4" i="2"/>
  <c r="O4" i="2"/>
  <c r="Q4" i="2"/>
  <c r="AA4" i="2"/>
  <c r="AH4" i="2" s="1"/>
  <c r="AB4" i="2"/>
  <c r="AC4" i="2" s="1"/>
  <c r="AD4" i="2"/>
  <c r="AE4" i="2"/>
  <c r="AF4" i="2"/>
  <c r="AG4" i="2"/>
  <c r="L5" i="2"/>
  <c r="M5" i="2"/>
  <c r="N5" i="2"/>
  <c r="O5" i="2"/>
  <c r="Q5" i="2"/>
  <c r="L6" i="2"/>
  <c r="M6" i="2"/>
  <c r="N6" i="2"/>
  <c r="O6" i="2"/>
  <c r="Q6" i="2"/>
  <c r="L7" i="2"/>
  <c r="M7" i="2"/>
  <c r="N7" i="2"/>
  <c r="O7" i="2"/>
  <c r="Q7" i="2"/>
  <c r="L8" i="2"/>
  <c r="M8" i="2"/>
  <c r="N8" i="2"/>
  <c r="O8" i="2"/>
  <c r="Q8" i="2"/>
  <c r="L9" i="2"/>
  <c r="M9" i="2"/>
  <c r="N9" i="2"/>
  <c r="O9" i="2"/>
  <c r="Q9" i="2"/>
  <c r="L10" i="2"/>
  <c r="M10" i="2"/>
  <c r="N10" i="2"/>
  <c r="O10" i="2"/>
  <c r="Q10" i="2"/>
  <c r="L11" i="2"/>
  <c r="M11" i="2"/>
  <c r="N11" i="2"/>
  <c r="O11" i="2"/>
  <c r="Q11" i="2"/>
  <c r="L12" i="2"/>
  <c r="M12" i="2"/>
  <c r="N12" i="2"/>
  <c r="O12" i="2"/>
  <c r="Q12" i="2"/>
  <c r="L13" i="2"/>
  <c r="M13" i="2"/>
  <c r="N13" i="2"/>
  <c r="O13" i="2"/>
  <c r="Q13" i="2"/>
  <c r="L14" i="2"/>
  <c r="M14" i="2"/>
  <c r="N14" i="2"/>
  <c r="O14" i="2"/>
  <c r="Q14" i="2"/>
  <c r="L15" i="2"/>
  <c r="M15" i="2"/>
  <c r="N15" i="2"/>
  <c r="O15" i="2"/>
  <c r="Q15" i="2"/>
  <c r="L16" i="2"/>
  <c r="M16" i="2"/>
  <c r="N16" i="2"/>
  <c r="O16" i="2"/>
  <c r="Q16" i="2"/>
  <c r="L17" i="2"/>
  <c r="M17" i="2"/>
  <c r="N17" i="2"/>
  <c r="O17" i="2"/>
  <c r="Q17" i="2"/>
  <c r="L18" i="2"/>
  <c r="M18" i="2"/>
  <c r="N18" i="2"/>
  <c r="O18" i="2"/>
  <c r="Q18" i="2"/>
  <c r="L19" i="2"/>
  <c r="M19" i="2"/>
  <c r="N19" i="2"/>
  <c r="O19" i="2"/>
  <c r="Q19" i="2"/>
  <c r="L20" i="2"/>
  <c r="M20" i="2"/>
  <c r="N20" i="2"/>
  <c r="O20" i="2"/>
  <c r="Q20" i="2"/>
  <c r="L21" i="2"/>
  <c r="M21" i="2"/>
  <c r="N21" i="2"/>
  <c r="O21" i="2"/>
  <c r="Q21" i="2"/>
  <c r="L22" i="2"/>
  <c r="M22" i="2"/>
  <c r="N22" i="2"/>
  <c r="O22" i="2"/>
  <c r="Q22" i="2"/>
  <c r="L23" i="2"/>
  <c r="M23" i="2"/>
  <c r="N23" i="2"/>
  <c r="O23" i="2"/>
  <c r="Q23" i="2"/>
  <c r="L24" i="2"/>
  <c r="M24" i="2"/>
  <c r="N24" i="2"/>
  <c r="O24" i="2"/>
  <c r="Q24" i="2"/>
  <c r="L25" i="2"/>
  <c r="M25" i="2"/>
  <c r="N25" i="2"/>
  <c r="O25" i="2"/>
  <c r="Q25" i="2"/>
  <c r="L26" i="2"/>
  <c r="M26" i="2"/>
  <c r="N26" i="2"/>
  <c r="O26" i="2"/>
  <c r="Q26" i="2"/>
  <c r="L27" i="2"/>
  <c r="M27" i="2"/>
  <c r="N27" i="2"/>
  <c r="O27" i="2"/>
  <c r="Q27" i="2"/>
  <c r="L50" i="2"/>
  <c r="Q50" i="2" s="1"/>
  <c r="L51" i="2"/>
  <c r="Q51" i="2" s="1"/>
  <c r="L52" i="2"/>
  <c r="L53" i="2"/>
  <c r="L54" i="2"/>
  <c r="Q54" i="2" s="1"/>
  <c r="L55" i="2"/>
  <c r="Q55" i="2" s="1"/>
  <c r="L56" i="2"/>
  <c r="Q56" i="2" s="1"/>
  <c r="L57" i="2"/>
  <c r="L58" i="2"/>
  <c r="L59" i="2"/>
  <c r="Q59" i="2" s="1"/>
  <c r="L60" i="2"/>
  <c r="Q60" i="2" s="1"/>
  <c r="L61" i="2"/>
  <c r="L62" i="2"/>
  <c r="Q62" i="2" s="1"/>
  <c r="L63" i="2"/>
  <c r="Q63" i="2" s="1"/>
  <c r="L64" i="2"/>
  <c r="Q64" i="2" s="1"/>
  <c r="L65" i="2"/>
  <c r="L66" i="2"/>
  <c r="Q66" i="2" s="1"/>
  <c r="L67" i="2"/>
  <c r="Q67" i="2" s="1"/>
  <c r="L68" i="2"/>
  <c r="L69" i="2"/>
  <c r="L70" i="2"/>
  <c r="Q70" i="2" s="1"/>
  <c r="L71" i="2"/>
  <c r="Q71" i="2" s="1"/>
  <c r="L72" i="2"/>
  <c r="Q72" i="2" s="1"/>
  <c r="L73" i="2"/>
  <c r="L74" i="2"/>
  <c r="Q74" i="2" s="1"/>
  <c r="L75" i="2"/>
  <c r="Q75" i="2" s="1"/>
  <c r="L76" i="2"/>
  <c r="Q76" i="2" s="1"/>
  <c r="L77" i="2"/>
  <c r="L78" i="2"/>
  <c r="Q78" i="2" s="1"/>
  <c r="L79" i="2"/>
  <c r="Q79" i="2" s="1"/>
  <c r="L80" i="2"/>
  <c r="Q80" i="2" s="1"/>
  <c r="L81" i="2"/>
  <c r="L82" i="2"/>
  <c r="Q82" i="2" s="1"/>
  <c r="L83" i="2"/>
  <c r="Q83" i="2" s="1"/>
  <c r="L84" i="2"/>
  <c r="L85" i="2"/>
  <c r="L86" i="2"/>
  <c r="L87" i="2"/>
  <c r="Q87" i="2" s="1"/>
  <c r="L88" i="2"/>
  <c r="Q88" i="2" s="1"/>
  <c r="L89" i="2"/>
  <c r="L90" i="2"/>
  <c r="Q90" i="2" s="1"/>
  <c r="L91" i="2"/>
  <c r="Q91" i="2" s="1"/>
  <c r="L92" i="2"/>
  <c r="Q92" i="2" s="1"/>
  <c r="L93" i="2"/>
  <c r="L94" i="2"/>
  <c r="L95" i="2"/>
  <c r="Q95" i="2" s="1"/>
  <c r="L96" i="2"/>
  <c r="Q96" i="2" s="1"/>
  <c r="L97" i="2"/>
  <c r="L98" i="2"/>
  <c r="Q98" i="2" s="1"/>
  <c r="L99" i="2"/>
  <c r="Q99" i="2" s="1"/>
  <c r="L100" i="2"/>
  <c r="L101" i="2"/>
  <c r="L102" i="2"/>
  <c r="Q102" i="2" s="1"/>
  <c r="L103" i="2"/>
  <c r="Q103" i="2" s="1"/>
  <c r="L104" i="2"/>
  <c r="Q104" i="2" s="1"/>
  <c r="L105" i="2"/>
  <c r="L106" i="2"/>
  <c r="Q106" i="2" s="1"/>
  <c r="L107" i="2"/>
  <c r="Q107" i="2" s="1"/>
  <c r="L108" i="2"/>
  <c r="Q108" i="2" s="1"/>
  <c r="L109" i="2"/>
  <c r="L110" i="2"/>
  <c r="Q110" i="2" s="1"/>
  <c r="L111" i="2"/>
  <c r="Q111" i="2" s="1"/>
  <c r="L112" i="2"/>
  <c r="Q112" i="2" s="1"/>
  <c r="L113" i="2"/>
  <c r="L114" i="2"/>
  <c r="Q114" i="2" s="1"/>
  <c r="L115" i="2"/>
  <c r="Q115" i="2" s="1"/>
  <c r="L116" i="2"/>
  <c r="L117" i="2"/>
  <c r="L118" i="2"/>
  <c r="Q118" i="2" s="1"/>
  <c r="L119" i="2"/>
  <c r="Q119" i="2" s="1"/>
  <c r="L120" i="2"/>
  <c r="Q120" i="2" s="1"/>
  <c r="L121" i="2"/>
  <c r="Q121" i="2" s="1"/>
  <c r="L122" i="2"/>
  <c r="L123" i="2"/>
  <c r="Q123" i="2" s="1"/>
  <c r="L124" i="2"/>
  <c r="Q124" i="2" s="1"/>
  <c r="L125" i="2"/>
  <c r="L126" i="2"/>
  <c r="Q126" i="2" s="1"/>
  <c r="L127" i="2"/>
  <c r="Q127" i="2" s="1"/>
  <c r="L128" i="2"/>
  <c r="Q128" i="2" s="1"/>
  <c r="L129" i="2"/>
  <c r="Q129" i="2" s="1"/>
  <c r="L130" i="2"/>
  <c r="L131" i="2"/>
  <c r="Q131" i="2" s="1"/>
  <c r="L132" i="2"/>
  <c r="L133" i="2"/>
  <c r="Q133" i="2" s="1"/>
  <c r="L134" i="2"/>
  <c r="Q134" i="2" s="1"/>
  <c r="L135" i="2"/>
  <c r="Q135" i="2" s="1"/>
  <c r="L136" i="2"/>
  <c r="Q136" i="2" s="1"/>
  <c r="L137" i="2"/>
  <c r="L138" i="2"/>
  <c r="Q138" i="2" s="1"/>
  <c r="L139" i="2"/>
  <c r="Q139" i="2" s="1"/>
  <c r="L140" i="2"/>
  <c r="Q140" i="2" s="1"/>
  <c r="L141" i="2"/>
  <c r="Q141" i="2" s="1"/>
  <c r="L142" i="2"/>
  <c r="Q142" i="2" s="1"/>
  <c r="L143" i="2"/>
  <c r="Q143" i="2" s="1"/>
  <c r="L144" i="2"/>
  <c r="Q144" i="2" s="1"/>
  <c r="L145" i="2"/>
  <c r="L146" i="2"/>
  <c r="Q146" i="2" s="1"/>
  <c r="L147" i="2"/>
  <c r="Q147" i="2" s="1"/>
  <c r="L148" i="2"/>
  <c r="L149" i="2"/>
  <c r="Q149" i="2" s="1"/>
  <c r="L150" i="2"/>
  <c r="L151" i="2"/>
  <c r="Q151" i="2" s="1"/>
  <c r="L152" i="2"/>
  <c r="Q152" i="2" s="1"/>
  <c r="L153" i="2"/>
  <c r="L154" i="2"/>
  <c r="Q154" i="2" s="1"/>
  <c r="L155" i="2"/>
  <c r="Q155" i="2" s="1"/>
  <c r="L156" i="2"/>
  <c r="Q156" i="2" s="1"/>
  <c r="L157" i="2"/>
  <c r="Q157" i="2" s="1"/>
  <c r="L158" i="2"/>
  <c r="L159" i="2"/>
  <c r="Q159" i="2" s="1"/>
  <c r="L160" i="2"/>
  <c r="Q160" i="2" s="1"/>
  <c r="L161" i="2"/>
  <c r="L162" i="2"/>
  <c r="Q162" i="2" s="1"/>
  <c r="L163" i="2"/>
  <c r="Q163" i="2" s="1"/>
  <c r="L164" i="2"/>
  <c r="L165" i="2"/>
  <c r="L166" i="2"/>
  <c r="Q166" i="2" s="1"/>
  <c r="L167" i="2"/>
  <c r="Q167" i="2" s="1"/>
  <c r="L168" i="2"/>
  <c r="Q168" i="2" s="1"/>
  <c r="L169" i="2"/>
  <c r="Q169" i="2" s="1"/>
  <c r="L170" i="2"/>
  <c r="Q170" i="2" s="1"/>
  <c r="L171" i="2"/>
  <c r="Q171" i="2" s="1"/>
  <c r="L172" i="2"/>
  <c r="Q172" i="2" s="1"/>
  <c r="L173" i="2"/>
  <c r="L174" i="2"/>
  <c r="Q174" i="2" s="1"/>
  <c r="L175" i="2"/>
  <c r="Q175" i="2" s="1"/>
  <c r="L176" i="2"/>
  <c r="Q176" i="2" s="1"/>
  <c r="L177" i="2"/>
  <c r="Q177" i="2" s="1"/>
  <c r="L178" i="2"/>
  <c r="Q178" i="2" s="1"/>
  <c r="L179" i="2"/>
  <c r="Q179" i="2" s="1"/>
  <c r="L180" i="2"/>
  <c r="L181" i="2"/>
  <c r="Q181" i="2" s="1"/>
  <c r="L182" i="2"/>
  <c r="Q182" i="2" s="1"/>
  <c r="L183" i="2"/>
  <c r="Q183" i="2" s="1"/>
  <c r="L184" i="2"/>
  <c r="Q184" i="2" s="1"/>
  <c r="L185" i="2"/>
  <c r="Q185" i="2" s="1"/>
  <c r="L186" i="2"/>
  <c r="Q186" i="2" s="1"/>
  <c r="L187" i="2"/>
  <c r="Q187" i="2" s="1"/>
  <c r="L188" i="2"/>
  <c r="Q188" i="2" s="1"/>
  <c r="L189" i="2"/>
  <c r="Q189" i="2" s="1"/>
  <c r="Q180" i="2"/>
  <c r="Q173" i="2"/>
  <c r="Q165" i="2"/>
  <c r="Q164" i="2"/>
  <c r="Q161" i="2"/>
  <c r="Q158" i="2"/>
  <c r="Q153" i="2"/>
  <c r="Q150" i="2"/>
  <c r="Q148" i="2"/>
  <c r="Q145" i="2"/>
  <c r="Q137" i="2"/>
  <c r="Q132" i="2"/>
  <c r="Q130" i="2"/>
  <c r="Q125" i="2"/>
  <c r="Q122" i="2"/>
  <c r="Q117" i="2"/>
  <c r="Q116" i="2"/>
  <c r="Q113" i="2"/>
  <c r="Q109" i="2"/>
  <c r="Q105" i="2"/>
  <c r="Q101" i="2"/>
  <c r="Q100" i="2"/>
  <c r="Q97" i="2"/>
  <c r="Q94" i="2"/>
  <c r="Q93" i="2"/>
  <c r="Q89" i="2"/>
  <c r="Q86" i="2"/>
  <c r="Q85" i="2"/>
  <c r="Q84" i="2"/>
  <c r="Q81" i="2"/>
  <c r="Q77" i="2"/>
  <c r="Q73" i="2"/>
  <c r="Q69" i="2"/>
  <c r="Q68" i="2"/>
  <c r="Q65" i="2"/>
  <c r="Q61" i="2"/>
  <c r="Q58" i="2"/>
  <c r="Q57" i="2"/>
  <c r="Q53" i="2"/>
  <c r="Q52" i="2"/>
  <c r="M50" i="2"/>
  <c r="N50" i="2"/>
  <c r="O50" i="2"/>
  <c r="M51" i="2"/>
  <c r="N51" i="2"/>
  <c r="O51" i="2"/>
  <c r="M52" i="2"/>
  <c r="N52" i="2"/>
  <c r="O52" i="2"/>
  <c r="M53" i="2"/>
  <c r="N53" i="2"/>
  <c r="O53" i="2"/>
  <c r="M54" i="2"/>
  <c r="N54" i="2"/>
  <c r="O54" i="2"/>
  <c r="M55" i="2"/>
  <c r="N55" i="2"/>
  <c r="O55" i="2"/>
  <c r="M56" i="2"/>
  <c r="N56" i="2"/>
  <c r="O56" i="2"/>
  <c r="M57" i="2"/>
  <c r="N57" i="2"/>
  <c r="O57" i="2"/>
  <c r="M58" i="2"/>
  <c r="N58" i="2"/>
  <c r="O58" i="2"/>
  <c r="M59" i="2"/>
  <c r="N59" i="2"/>
  <c r="O59" i="2"/>
  <c r="M60" i="2"/>
  <c r="N60" i="2"/>
  <c r="O60" i="2"/>
  <c r="M61" i="2"/>
  <c r="N61" i="2"/>
  <c r="O61" i="2"/>
  <c r="M62" i="2"/>
  <c r="N62" i="2"/>
  <c r="O62" i="2"/>
  <c r="M63" i="2"/>
  <c r="N63" i="2"/>
  <c r="O63" i="2"/>
  <c r="M64" i="2"/>
  <c r="N64" i="2"/>
  <c r="O64" i="2"/>
  <c r="M65" i="2"/>
  <c r="N65" i="2"/>
  <c r="O65" i="2"/>
  <c r="M66" i="2"/>
  <c r="N66" i="2"/>
  <c r="O66" i="2"/>
  <c r="M67" i="2"/>
  <c r="N67" i="2"/>
  <c r="O67" i="2"/>
  <c r="M68" i="2"/>
  <c r="N68" i="2"/>
  <c r="O68" i="2"/>
  <c r="M69" i="2"/>
  <c r="N69" i="2"/>
  <c r="O69" i="2"/>
  <c r="M70" i="2"/>
  <c r="N70" i="2"/>
  <c r="O70" i="2"/>
  <c r="M71" i="2"/>
  <c r="N71" i="2"/>
  <c r="O71" i="2"/>
  <c r="M72" i="2"/>
  <c r="N72" i="2"/>
  <c r="O72" i="2"/>
  <c r="M73" i="2"/>
  <c r="N73" i="2"/>
  <c r="O73" i="2"/>
  <c r="M74" i="2"/>
  <c r="N74" i="2"/>
  <c r="O74" i="2"/>
  <c r="M75" i="2"/>
  <c r="N75" i="2"/>
  <c r="O75" i="2"/>
  <c r="M76" i="2"/>
  <c r="N76" i="2"/>
  <c r="O76" i="2"/>
  <c r="M77" i="2"/>
  <c r="N77" i="2"/>
  <c r="O77" i="2"/>
  <c r="M78" i="2"/>
  <c r="N78" i="2"/>
  <c r="O78" i="2"/>
  <c r="M79" i="2"/>
  <c r="N79" i="2"/>
  <c r="O79" i="2"/>
  <c r="M80" i="2"/>
  <c r="N80" i="2"/>
  <c r="O80" i="2"/>
  <c r="M81" i="2"/>
  <c r="N81" i="2"/>
  <c r="O81" i="2"/>
  <c r="M82" i="2"/>
  <c r="N82" i="2"/>
  <c r="O82" i="2"/>
  <c r="M83" i="2"/>
  <c r="N83" i="2"/>
  <c r="O83" i="2"/>
  <c r="M84" i="2"/>
  <c r="N84" i="2"/>
  <c r="O84" i="2"/>
  <c r="M85" i="2"/>
  <c r="N85" i="2"/>
  <c r="O85" i="2"/>
  <c r="M86" i="2"/>
  <c r="N86" i="2"/>
  <c r="O86" i="2"/>
  <c r="M87" i="2"/>
  <c r="N87" i="2"/>
  <c r="O87" i="2"/>
  <c r="M88" i="2"/>
  <c r="N88" i="2"/>
  <c r="O88" i="2"/>
  <c r="M89" i="2"/>
  <c r="N89" i="2"/>
  <c r="O89" i="2"/>
  <c r="M90" i="2"/>
  <c r="N90" i="2"/>
  <c r="O90" i="2"/>
  <c r="M91" i="2"/>
  <c r="N91" i="2"/>
  <c r="O91" i="2"/>
  <c r="M92" i="2"/>
  <c r="N92" i="2"/>
  <c r="O92" i="2"/>
  <c r="M93" i="2"/>
  <c r="N93" i="2"/>
  <c r="O93" i="2"/>
  <c r="M94" i="2"/>
  <c r="N94" i="2"/>
  <c r="O94" i="2"/>
  <c r="M95" i="2"/>
  <c r="N95" i="2"/>
  <c r="O95" i="2"/>
  <c r="M96" i="2"/>
  <c r="N96" i="2"/>
  <c r="O96" i="2"/>
  <c r="M97" i="2"/>
  <c r="N97" i="2"/>
  <c r="O97" i="2"/>
  <c r="M98" i="2"/>
  <c r="N98" i="2"/>
  <c r="O98" i="2"/>
  <c r="M99" i="2"/>
  <c r="N99" i="2"/>
  <c r="O99" i="2"/>
  <c r="M100" i="2"/>
  <c r="N100" i="2"/>
  <c r="O100" i="2"/>
  <c r="M101" i="2"/>
  <c r="N101" i="2"/>
  <c r="O101" i="2"/>
  <c r="M102" i="2"/>
  <c r="N102" i="2"/>
  <c r="O102" i="2"/>
  <c r="M103" i="2"/>
  <c r="N103" i="2"/>
  <c r="O103" i="2"/>
  <c r="M104" i="2"/>
  <c r="N104" i="2"/>
  <c r="O104" i="2"/>
  <c r="M105" i="2"/>
  <c r="N105" i="2"/>
  <c r="O105" i="2"/>
  <c r="M106" i="2"/>
  <c r="N106" i="2"/>
  <c r="O106" i="2"/>
  <c r="M107" i="2"/>
  <c r="N107" i="2"/>
  <c r="O107" i="2"/>
  <c r="M108" i="2"/>
  <c r="N108" i="2"/>
  <c r="O108" i="2"/>
  <c r="M109" i="2"/>
  <c r="N109" i="2"/>
  <c r="O109" i="2"/>
  <c r="M110" i="2"/>
  <c r="N110" i="2"/>
  <c r="O110" i="2"/>
  <c r="M111" i="2"/>
  <c r="N111" i="2"/>
  <c r="O111" i="2"/>
  <c r="M112" i="2"/>
  <c r="N112" i="2"/>
  <c r="O112" i="2"/>
  <c r="M113" i="2"/>
  <c r="N113" i="2"/>
  <c r="O113" i="2"/>
  <c r="M114" i="2"/>
  <c r="N114" i="2"/>
  <c r="O114" i="2"/>
  <c r="M115" i="2"/>
  <c r="N115" i="2"/>
  <c r="O115" i="2"/>
  <c r="M116" i="2"/>
  <c r="N116" i="2"/>
  <c r="O116" i="2"/>
  <c r="M117" i="2"/>
  <c r="N117" i="2"/>
  <c r="O117" i="2"/>
  <c r="M118" i="2"/>
  <c r="N118" i="2"/>
  <c r="O118" i="2"/>
  <c r="M119" i="2"/>
  <c r="N119" i="2"/>
  <c r="O119" i="2"/>
  <c r="M120" i="2"/>
  <c r="N120" i="2"/>
  <c r="O120" i="2"/>
  <c r="M121" i="2"/>
  <c r="N121" i="2"/>
  <c r="O121" i="2"/>
  <c r="M122" i="2"/>
  <c r="N122" i="2"/>
  <c r="O122" i="2"/>
  <c r="M123" i="2"/>
  <c r="N123" i="2"/>
  <c r="O123" i="2"/>
  <c r="M124" i="2"/>
  <c r="N124" i="2"/>
  <c r="O124" i="2"/>
  <c r="M125" i="2"/>
  <c r="N125" i="2"/>
  <c r="O125" i="2"/>
  <c r="M126" i="2"/>
  <c r="N126" i="2"/>
  <c r="O126" i="2"/>
  <c r="M127" i="2"/>
  <c r="N127" i="2"/>
  <c r="O127" i="2"/>
  <c r="M128" i="2"/>
  <c r="N128" i="2"/>
  <c r="O128" i="2"/>
  <c r="M129" i="2"/>
  <c r="N129" i="2"/>
  <c r="O129" i="2"/>
  <c r="M130" i="2"/>
  <c r="N130" i="2"/>
  <c r="O130" i="2"/>
  <c r="M131" i="2"/>
  <c r="N131" i="2"/>
  <c r="O131" i="2"/>
  <c r="M132" i="2"/>
  <c r="N132" i="2"/>
  <c r="O132" i="2"/>
  <c r="M133" i="2"/>
  <c r="N133" i="2"/>
  <c r="O133" i="2"/>
  <c r="M134" i="2"/>
  <c r="N134" i="2"/>
  <c r="O134" i="2"/>
  <c r="M135" i="2"/>
  <c r="N135" i="2"/>
  <c r="O135" i="2"/>
  <c r="M136" i="2"/>
  <c r="N136" i="2"/>
  <c r="O136" i="2"/>
  <c r="M137" i="2"/>
  <c r="N137" i="2"/>
  <c r="O137" i="2"/>
  <c r="M138" i="2"/>
  <c r="N138" i="2"/>
  <c r="O138" i="2"/>
  <c r="M139" i="2"/>
  <c r="N139" i="2"/>
  <c r="O139" i="2"/>
  <c r="M140" i="2"/>
  <c r="N140" i="2"/>
  <c r="O140" i="2"/>
  <c r="M141" i="2"/>
  <c r="N141" i="2"/>
  <c r="O141" i="2"/>
  <c r="M142" i="2"/>
  <c r="N142" i="2"/>
  <c r="O142" i="2"/>
  <c r="M143" i="2"/>
  <c r="N143" i="2"/>
  <c r="O143" i="2"/>
  <c r="M144" i="2"/>
  <c r="N144" i="2"/>
  <c r="O144" i="2"/>
  <c r="M145" i="2"/>
  <c r="N145" i="2"/>
  <c r="O145" i="2"/>
  <c r="M146" i="2"/>
  <c r="N146" i="2"/>
  <c r="O146" i="2"/>
  <c r="M147" i="2"/>
  <c r="N147" i="2"/>
  <c r="O147" i="2"/>
  <c r="M148" i="2"/>
  <c r="N148" i="2"/>
  <c r="O148" i="2"/>
  <c r="M149" i="2"/>
  <c r="N149" i="2"/>
  <c r="O149" i="2"/>
  <c r="M150" i="2"/>
  <c r="N150" i="2"/>
  <c r="O150" i="2"/>
  <c r="M151" i="2"/>
  <c r="N151" i="2"/>
  <c r="O151" i="2"/>
  <c r="M152" i="2"/>
  <c r="N152" i="2"/>
  <c r="O152" i="2"/>
  <c r="M153" i="2"/>
  <c r="N153" i="2"/>
  <c r="O153" i="2"/>
  <c r="M154" i="2"/>
  <c r="N154" i="2"/>
  <c r="O154" i="2"/>
  <c r="M155" i="2"/>
  <c r="N155" i="2"/>
  <c r="O155" i="2"/>
  <c r="M156" i="2"/>
  <c r="N156" i="2"/>
  <c r="O156" i="2"/>
  <c r="M157" i="2"/>
  <c r="N157" i="2"/>
  <c r="O157" i="2"/>
  <c r="M158" i="2"/>
  <c r="N158" i="2"/>
  <c r="O158" i="2"/>
  <c r="M159" i="2"/>
  <c r="N159" i="2"/>
  <c r="O159" i="2"/>
  <c r="M160" i="2"/>
  <c r="N160" i="2"/>
  <c r="O160" i="2"/>
  <c r="M161" i="2"/>
  <c r="N161" i="2"/>
  <c r="O161" i="2"/>
  <c r="M162" i="2"/>
  <c r="N162" i="2"/>
  <c r="O162" i="2"/>
  <c r="M163" i="2"/>
  <c r="N163" i="2"/>
  <c r="O163" i="2"/>
  <c r="M164" i="2"/>
  <c r="N164" i="2"/>
  <c r="O164" i="2"/>
  <c r="M165" i="2"/>
  <c r="N165" i="2"/>
  <c r="O165" i="2"/>
  <c r="M166" i="2"/>
  <c r="N166" i="2"/>
  <c r="O166" i="2"/>
  <c r="M167" i="2"/>
  <c r="N167" i="2"/>
  <c r="O167" i="2"/>
  <c r="M168" i="2"/>
  <c r="N168" i="2"/>
  <c r="O168" i="2"/>
  <c r="M169" i="2"/>
  <c r="N169" i="2"/>
  <c r="O169" i="2"/>
  <c r="M170" i="2"/>
  <c r="N170" i="2"/>
  <c r="O170" i="2"/>
  <c r="M171" i="2"/>
  <c r="N171" i="2"/>
  <c r="O171" i="2"/>
  <c r="M172" i="2"/>
  <c r="N172" i="2"/>
  <c r="O172" i="2"/>
  <c r="M173" i="2"/>
  <c r="N173" i="2"/>
  <c r="O173" i="2"/>
  <c r="M174" i="2"/>
  <c r="N174" i="2"/>
  <c r="O174" i="2"/>
  <c r="M175" i="2"/>
  <c r="N175" i="2"/>
  <c r="O175" i="2"/>
  <c r="M176" i="2"/>
  <c r="N176" i="2"/>
  <c r="O176" i="2"/>
  <c r="M177" i="2"/>
  <c r="N177" i="2"/>
  <c r="O177" i="2"/>
  <c r="M178" i="2"/>
  <c r="N178" i="2"/>
  <c r="O178" i="2"/>
  <c r="M179" i="2"/>
  <c r="N179" i="2"/>
  <c r="O179" i="2"/>
  <c r="M180" i="2"/>
  <c r="N180" i="2"/>
  <c r="O180" i="2"/>
  <c r="M181" i="2"/>
  <c r="N181" i="2"/>
  <c r="O181" i="2"/>
  <c r="M182" i="2"/>
  <c r="N182" i="2"/>
  <c r="O182" i="2"/>
  <c r="M183" i="2"/>
  <c r="N183" i="2"/>
  <c r="O183" i="2"/>
  <c r="M184" i="2"/>
  <c r="N184" i="2"/>
  <c r="O184" i="2"/>
  <c r="M185" i="2"/>
  <c r="N185" i="2"/>
  <c r="O185" i="2"/>
  <c r="M186" i="2"/>
  <c r="N186" i="2"/>
  <c r="O186" i="2"/>
  <c r="M187" i="2"/>
  <c r="N187" i="2"/>
  <c r="O187" i="2"/>
  <c r="M188" i="2"/>
  <c r="N188" i="2"/>
  <c r="O188" i="2"/>
  <c r="M189" i="2"/>
  <c r="N189" i="2"/>
  <c r="O189" i="2"/>
  <c r="C24" i="1"/>
  <c r="C22" i="1"/>
  <c r="C19" i="1"/>
  <c r="C16" i="1"/>
  <c r="C13" i="1"/>
  <c r="C10" i="1"/>
  <c r="C7" i="1"/>
  <c r="C4" i="1"/>
  <c r="E24" i="1"/>
  <c r="D24" i="1"/>
  <c r="B24" i="1"/>
  <c r="B4" i="1"/>
  <c r="B7" i="1"/>
  <c r="B10" i="1"/>
  <c r="B13" i="1"/>
  <c r="B16" i="1"/>
  <c r="B19" i="1"/>
  <c r="B22" i="1"/>
  <c r="E22" i="1"/>
  <c r="E19" i="1"/>
  <c r="E16" i="1"/>
  <c r="E13" i="1"/>
  <c r="E10" i="1"/>
  <c r="E7" i="1"/>
  <c r="E4" i="1"/>
  <c r="D19" i="1"/>
  <c r="D13" i="1"/>
  <c r="D7" i="1"/>
  <c r="D22" i="1"/>
  <c r="D16" i="1"/>
  <c r="D10" i="1"/>
  <c r="D4" i="1"/>
  <c r="C25" i="1" l="1"/>
  <c r="C26" i="1"/>
  <c r="E26" i="1"/>
  <c r="D26" i="1"/>
  <c r="E25" i="1"/>
  <c r="D25" i="1"/>
  <c r="T31" i="2" l="1"/>
  <c r="T35" i="2"/>
  <c r="T39" i="2"/>
  <c r="T43" i="2"/>
  <c r="T47" i="2"/>
  <c r="T28" i="2"/>
  <c r="T32" i="2"/>
  <c r="T36" i="2"/>
  <c r="T40" i="2"/>
  <c r="T44" i="2"/>
  <c r="T48" i="2"/>
  <c r="T29" i="2"/>
  <c r="T33" i="2"/>
  <c r="T37" i="2"/>
  <c r="T41" i="2"/>
  <c r="T45" i="2"/>
  <c r="T49" i="2"/>
  <c r="T30" i="2"/>
  <c r="T34" i="2"/>
  <c r="T38" i="2"/>
  <c r="T42" i="2"/>
  <c r="T46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R43" i="2"/>
  <c r="R46" i="2"/>
  <c r="R48" i="2"/>
  <c r="V48" i="2" s="1"/>
  <c r="W48" i="2" s="1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4" i="2"/>
  <c r="R45" i="2"/>
  <c r="V45" i="2" s="1"/>
  <c r="W45" i="2" s="1"/>
  <c r="R47" i="2"/>
  <c r="R49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4" i="2"/>
  <c r="S23" i="2"/>
  <c r="S27" i="2"/>
  <c r="S24" i="2"/>
  <c r="S21" i="2"/>
  <c r="S25" i="2"/>
  <c r="S22" i="2"/>
  <c r="S26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2" i="2"/>
  <c r="T26" i="2"/>
  <c r="T4" i="2"/>
  <c r="T23" i="2"/>
  <c r="T27" i="2"/>
  <c r="T24" i="2"/>
  <c r="T21" i="2"/>
  <c r="T25" i="2"/>
  <c r="R4" i="2"/>
  <c r="R8" i="2"/>
  <c r="R12" i="2"/>
  <c r="R16" i="2"/>
  <c r="V16" i="2" s="1"/>
  <c r="W16" i="2" s="1"/>
  <c r="R20" i="2"/>
  <c r="R24" i="2"/>
  <c r="R5" i="2"/>
  <c r="R9" i="2"/>
  <c r="R13" i="2"/>
  <c r="V13" i="2" s="1"/>
  <c r="W13" i="2" s="1"/>
  <c r="R17" i="2"/>
  <c r="R21" i="2"/>
  <c r="R25" i="2"/>
  <c r="R6" i="2"/>
  <c r="R10" i="2"/>
  <c r="V10" i="2" s="1"/>
  <c r="W10" i="2" s="1"/>
  <c r="R14" i="2"/>
  <c r="R18" i="2"/>
  <c r="R22" i="2"/>
  <c r="R26" i="2"/>
  <c r="R7" i="2"/>
  <c r="V7" i="2" s="1"/>
  <c r="W7" i="2" s="1"/>
  <c r="R11" i="2"/>
  <c r="R15" i="2"/>
  <c r="R19" i="2"/>
  <c r="R23" i="2"/>
  <c r="R27" i="2"/>
  <c r="T189" i="2"/>
  <c r="T188" i="2"/>
  <c r="T187" i="2"/>
  <c r="T186" i="2"/>
  <c r="T185" i="2"/>
  <c r="T184" i="2"/>
  <c r="T183" i="2"/>
  <c r="T182" i="2"/>
  <c r="T181" i="2"/>
  <c r="T180" i="2"/>
  <c r="T179" i="2"/>
  <c r="T178" i="2"/>
  <c r="T177" i="2"/>
  <c r="T176" i="2"/>
  <c r="T175" i="2"/>
  <c r="T174" i="2"/>
  <c r="T173" i="2"/>
  <c r="T172" i="2"/>
  <c r="T171" i="2"/>
  <c r="T170" i="2"/>
  <c r="T169" i="2"/>
  <c r="T168" i="2"/>
  <c r="T167" i="2"/>
  <c r="T166" i="2"/>
  <c r="T165" i="2"/>
  <c r="T164" i="2"/>
  <c r="T163" i="2"/>
  <c r="T162" i="2"/>
  <c r="T161" i="2"/>
  <c r="T160" i="2"/>
  <c r="T159" i="2"/>
  <c r="T158" i="2"/>
  <c r="T157" i="2"/>
  <c r="T156" i="2"/>
  <c r="T155" i="2"/>
  <c r="T154" i="2"/>
  <c r="T153" i="2"/>
  <c r="T152" i="2"/>
  <c r="T151" i="2"/>
  <c r="T150" i="2"/>
  <c r="T149" i="2"/>
  <c r="T148" i="2"/>
  <c r="T147" i="2"/>
  <c r="T146" i="2"/>
  <c r="T145" i="2"/>
  <c r="T144" i="2"/>
  <c r="T143" i="2"/>
  <c r="T142" i="2"/>
  <c r="T141" i="2"/>
  <c r="T140" i="2"/>
  <c r="T139" i="2"/>
  <c r="T138" i="2"/>
  <c r="T137" i="2"/>
  <c r="T136" i="2"/>
  <c r="T135" i="2"/>
  <c r="T134" i="2"/>
  <c r="T133" i="2"/>
  <c r="T132" i="2"/>
  <c r="T131" i="2"/>
  <c r="T130" i="2"/>
  <c r="T129" i="2"/>
  <c r="T128" i="2"/>
  <c r="T127" i="2"/>
  <c r="T126" i="2"/>
  <c r="T125" i="2"/>
  <c r="T124" i="2"/>
  <c r="T123" i="2"/>
  <c r="T122" i="2"/>
  <c r="T121" i="2"/>
  <c r="T120" i="2"/>
  <c r="T119" i="2"/>
  <c r="T118" i="2"/>
  <c r="T117" i="2"/>
  <c r="T116" i="2"/>
  <c r="T115" i="2"/>
  <c r="T114" i="2"/>
  <c r="T113" i="2"/>
  <c r="T112" i="2"/>
  <c r="T111" i="2"/>
  <c r="T110" i="2"/>
  <c r="T109" i="2"/>
  <c r="T108" i="2"/>
  <c r="T107" i="2"/>
  <c r="T106" i="2"/>
  <c r="T105" i="2"/>
  <c r="T104" i="2"/>
  <c r="T103" i="2"/>
  <c r="T102" i="2"/>
  <c r="T101" i="2"/>
  <c r="T100" i="2"/>
  <c r="T99" i="2"/>
  <c r="T98" i="2"/>
  <c r="T97" i="2"/>
  <c r="T96" i="2"/>
  <c r="T95" i="2"/>
  <c r="T94" i="2"/>
  <c r="T93" i="2"/>
  <c r="T92" i="2"/>
  <c r="T91" i="2"/>
  <c r="T90" i="2"/>
  <c r="T89" i="2"/>
  <c r="T88" i="2"/>
  <c r="T87" i="2"/>
  <c r="T86" i="2"/>
  <c r="T85" i="2"/>
  <c r="T84" i="2"/>
  <c r="T83" i="2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S189" i="2"/>
  <c r="S188" i="2"/>
  <c r="S187" i="2"/>
  <c r="S186" i="2"/>
  <c r="S185" i="2"/>
  <c r="S184" i="2"/>
  <c r="S183" i="2"/>
  <c r="S182" i="2"/>
  <c r="S181" i="2"/>
  <c r="S180" i="2"/>
  <c r="S179" i="2"/>
  <c r="S178" i="2"/>
  <c r="S177" i="2"/>
  <c r="S176" i="2"/>
  <c r="S175" i="2"/>
  <c r="S174" i="2"/>
  <c r="S173" i="2"/>
  <c r="S172" i="2"/>
  <c r="S171" i="2"/>
  <c r="S170" i="2"/>
  <c r="S169" i="2"/>
  <c r="S168" i="2"/>
  <c r="S167" i="2"/>
  <c r="S166" i="2"/>
  <c r="S165" i="2"/>
  <c r="S164" i="2"/>
  <c r="S163" i="2"/>
  <c r="S162" i="2"/>
  <c r="S161" i="2"/>
  <c r="S160" i="2"/>
  <c r="S159" i="2"/>
  <c r="S158" i="2"/>
  <c r="S157" i="2"/>
  <c r="S156" i="2"/>
  <c r="S155" i="2"/>
  <c r="S154" i="2"/>
  <c r="S153" i="2"/>
  <c r="S152" i="2"/>
  <c r="S151" i="2"/>
  <c r="S150" i="2"/>
  <c r="S149" i="2"/>
  <c r="S148" i="2"/>
  <c r="S147" i="2"/>
  <c r="S146" i="2"/>
  <c r="S145" i="2"/>
  <c r="S144" i="2"/>
  <c r="S143" i="2"/>
  <c r="S142" i="2"/>
  <c r="S141" i="2"/>
  <c r="S140" i="2"/>
  <c r="S139" i="2"/>
  <c r="S138" i="2"/>
  <c r="S137" i="2"/>
  <c r="S136" i="2"/>
  <c r="S135" i="2"/>
  <c r="S134" i="2"/>
  <c r="S133" i="2"/>
  <c r="S132" i="2"/>
  <c r="S131" i="2"/>
  <c r="S130" i="2"/>
  <c r="S129" i="2"/>
  <c r="S128" i="2"/>
  <c r="S127" i="2"/>
  <c r="S126" i="2"/>
  <c r="S125" i="2"/>
  <c r="S124" i="2"/>
  <c r="S123" i="2"/>
  <c r="S122" i="2"/>
  <c r="S121" i="2"/>
  <c r="S120" i="2"/>
  <c r="S119" i="2"/>
  <c r="S118" i="2"/>
  <c r="S117" i="2"/>
  <c r="S116" i="2"/>
  <c r="S115" i="2"/>
  <c r="S114" i="2"/>
  <c r="S113" i="2"/>
  <c r="S112" i="2"/>
  <c r="S111" i="2"/>
  <c r="S110" i="2"/>
  <c r="S109" i="2"/>
  <c r="S108" i="2"/>
  <c r="S107" i="2"/>
  <c r="S106" i="2"/>
  <c r="S105" i="2"/>
  <c r="S102" i="2"/>
  <c r="S98" i="2"/>
  <c r="S90" i="2"/>
  <c r="S74" i="2"/>
  <c r="S103" i="2"/>
  <c r="S99" i="2"/>
  <c r="S95" i="2"/>
  <c r="S91" i="2"/>
  <c r="S87" i="2"/>
  <c r="S83" i="2"/>
  <c r="S79" i="2"/>
  <c r="S75" i="2"/>
  <c r="S71" i="2"/>
  <c r="S67" i="2"/>
  <c r="S63" i="2"/>
  <c r="S59" i="2"/>
  <c r="S55" i="2"/>
  <c r="S51" i="2"/>
  <c r="S101" i="2"/>
  <c r="S93" i="2"/>
  <c r="S81" i="2"/>
  <c r="S77" i="2"/>
  <c r="S73" i="2"/>
  <c r="S65" i="2"/>
  <c r="S61" i="2"/>
  <c r="S57" i="2"/>
  <c r="S94" i="2"/>
  <c r="S86" i="2"/>
  <c r="S82" i="2"/>
  <c r="S78" i="2"/>
  <c r="S66" i="2"/>
  <c r="S62" i="2"/>
  <c r="S58" i="2"/>
  <c r="S54" i="2"/>
  <c r="S50" i="2"/>
  <c r="S104" i="2"/>
  <c r="S100" i="2"/>
  <c r="S96" i="2"/>
  <c r="S92" i="2"/>
  <c r="S88" i="2"/>
  <c r="S84" i="2"/>
  <c r="S80" i="2"/>
  <c r="S76" i="2"/>
  <c r="S72" i="2"/>
  <c r="S68" i="2"/>
  <c r="S64" i="2"/>
  <c r="S60" i="2"/>
  <c r="S56" i="2"/>
  <c r="S52" i="2"/>
  <c r="S97" i="2"/>
  <c r="S89" i="2"/>
  <c r="S85" i="2"/>
  <c r="S69" i="2"/>
  <c r="S53" i="2"/>
  <c r="S70" i="2"/>
  <c r="R189" i="2"/>
  <c r="R188" i="2"/>
  <c r="R187" i="2"/>
  <c r="R186" i="2"/>
  <c r="R185" i="2"/>
  <c r="R184" i="2"/>
  <c r="R183" i="2"/>
  <c r="R182" i="2"/>
  <c r="R181" i="2"/>
  <c r="R180" i="2"/>
  <c r="R179" i="2"/>
  <c r="R178" i="2"/>
  <c r="R177" i="2"/>
  <c r="R176" i="2"/>
  <c r="R175" i="2"/>
  <c r="R174" i="2"/>
  <c r="R173" i="2"/>
  <c r="R172" i="2"/>
  <c r="R171" i="2"/>
  <c r="R170" i="2"/>
  <c r="R169" i="2"/>
  <c r="R168" i="2"/>
  <c r="R167" i="2"/>
  <c r="R166" i="2"/>
  <c r="R165" i="2"/>
  <c r="R164" i="2"/>
  <c r="R163" i="2"/>
  <c r="R162" i="2"/>
  <c r="R161" i="2"/>
  <c r="R160" i="2"/>
  <c r="R159" i="2"/>
  <c r="R158" i="2"/>
  <c r="R157" i="2"/>
  <c r="R156" i="2"/>
  <c r="R155" i="2"/>
  <c r="R154" i="2"/>
  <c r="R153" i="2"/>
  <c r="R152" i="2"/>
  <c r="R151" i="2"/>
  <c r="R150" i="2"/>
  <c r="R149" i="2"/>
  <c r="R148" i="2"/>
  <c r="R147" i="2"/>
  <c r="R146" i="2"/>
  <c r="R145" i="2"/>
  <c r="R144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85" i="2"/>
  <c r="R69" i="2"/>
  <c r="R102" i="2"/>
  <c r="R98" i="2"/>
  <c r="R94" i="2"/>
  <c r="R90" i="2"/>
  <c r="R86" i="2"/>
  <c r="R82" i="2"/>
  <c r="R78" i="2"/>
  <c r="R74" i="2"/>
  <c r="R70" i="2"/>
  <c r="R66" i="2"/>
  <c r="R62" i="2"/>
  <c r="R58" i="2"/>
  <c r="R54" i="2"/>
  <c r="R50" i="2"/>
  <c r="R96" i="2"/>
  <c r="R88" i="2"/>
  <c r="R84" i="2"/>
  <c r="R68" i="2"/>
  <c r="R52" i="2"/>
  <c r="R73" i="2"/>
  <c r="R103" i="2"/>
  <c r="R99" i="2"/>
  <c r="R95" i="2"/>
  <c r="R91" i="2"/>
  <c r="R87" i="2"/>
  <c r="R83" i="2"/>
  <c r="R79" i="2"/>
  <c r="R75" i="2"/>
  <c r="R71" i="2"/>
  <c r="R67" i="2"/>
  <c r="R63" i="2"/>
  <c r="R59" i="2"/>
  <c r="R55" i="2"/>
  <c r="R51" i="2"/>
  <c r="R104" i="2"/>
  <c r="R100" i="2"/>
  <c r="R92" i="2"/>
  <c r="R80" i="2"/>
  <c r="R76" i="2"/>
  <c r="R72" i="2"/>
  <c r="R64" i="2"/>
  <c r="R60" i="2"/>
  <c r="R56" i="2"/>
  <c r="R101" i="2"/>
  <c r="R97" i="2"/>
  <c r="R93" i="2"/>
  <c r="R89" i="2"/>
  <c r="R81" i="2"/>
  <c r="R77" i="2"/>
  <c r="R65" i="2"/>
  <c r="R61" i="2"/>
  <c r="R57" i="2"/>
  <c r="R53" i="2"/>
  <c r="V17" i="2" l="1"/>
  <c r="W17" i="2" s="1"/>
  <c r="V36" i="2"/>
  <c r="W36" i="2" s="1"/>
  <c r="V32" i="2"/>
  <c r="W32" i="2" s="1"/>
  <c r="V19" i="2"/>
  <c r="W19" i="2" s="1"/>
  <c r="V40" i="2"/>
  <c r="W40" i="2" s="1"/>
  <c r="V11" i="2"/>
  <c r="W11" i="2" s="1"/>
  <c r="V42" i="2"/>
  <c r="W42" i="2" s="1"/>
  <c r="V30" i="2"/>
  <c r="W30" i="2" s="1"/>
  <c r="V46" i="2"/>
  <c r="W46" i="2" s="1"/>
  <c r="V28" i="2"/>
  <c r="W28" i="2" s="1"/>
  <c r="V47" i="2"/>
  <c r="W47" i="2" s="1"/>
  <c r="V9" i="2"/>
  <c r="W9" i="2" s="1"/>
  <c r="V34" i="2"/>
  <c r="W34" i="2" s="1"/>
  <c r="V21" i="2"/>
  <c r="W21" i="2" s="1"/>
  <c r="V5" i="2"/>
  <c r="V44" i="2"/>
  <c r="W44" i="2" s="1"/>
  <c r="V39" i="2"/>
  <c r="W39" i="2" s="1"/>
  <c r="V35" i="2"/>
  <c r="W35" i="2" s="1"/>
  <c r="V31" i="2"/>
  <c r="W31" i="2" s="1"/>
  <c r="V18" i="2"/>
  <c r="W18" i="2" s="1"/>
  <c r="V25" i="2"/>
  <c r="W25" i="2" s="1"/>
  <c r="V49" i="2"/>
  <c r="W49" i="2" s="1"/>
  <c r="V38" i="2"/>
  <c r="W38" i="2" s="1"/>
  <c r="V41" i="2"/>
  <c r="W41" i="2" s="1"/>
  <c r="V37" i="2"/>
  <c r="W37" i="2" s="1"/>
  <c r="V33" i="2"/>
  <c r="W33" i="2" s="1"/>
  <c r="V29" i="2"/>
  <c r="W29" i="2" s="1"/>
  <c r="V43" i="2"/>
  <c r="W43" i="2" s="1"/>
  <c r="V26" i="2"/>
  <c r="W26" i="2" s="1"/>
  <c r="V24" i="2"/>
  <c r="W24" i="2" s="1"/>
  <c r="V8" i="2"/>
  <c r="W8" i="2" s="1"/>
  <c r="V15" i="2"/>
  <c r="W15" i="2" s="1"/>
  <c r="V23" i="2"/>
  <c r="W23" i="2" s="1"/>
  <c r="V14" i="2"/>
  <c r="W14" i="2" s="1"/>
  <c r="V96" i="2"/>
  <c r="W96" i="2" s="1"/>
  <c r="V27" i="2"/>
  <c r="W27" i="2" s="1"/>
  <c r="V22" i="2"/>
  <c r="W22" i="2" s="1"/>
  <c r="V6" i="2"/>
  <c r="W6" i="2" s="1"/>
  <c r="V12" i="2"/>
  <c r="W12" i="2" s="1"/>
  <c r="V20" i="2"/>
  <c r="W20" i="2" s="1"/>
  <c r="V4" i="2"/>
  <c r="W4" i="2" s="1"/>
  <c r="V80" i="2"/>
  <c r="W80" i="2" s="1"/>
  <c r="V72" i="2"/>
  <c r="W72" i="2" s="1"/>
  <c r="V58" i="2"/>
  <c r="W58" i="2" s="1"/>
  <c r="V108" i="2"/>
  <c r="W108" i="2" s="1"/>
  <c r="V112" i="2"/>
  <c r="W112" i="2" s="1"/>
  <c r="V116" i="2"/>
  <c r="W116" i="2" s="1"/>
  <c r="V120" i="2"/>
  <c r="W120" i="2" s="1"/>
  <c r="V124" i="2"/>
  <c r="W124" i="2" s="1"/>
  <c r="V128" i="2"/>
  <c r="W128" i="2" s="1"/>
  <c r="V132" i="2"/>
  <c r="W132" i="2" s="1"/>
  <c r="V136" i="2"/>
  <c r="W136" i="2" s="1"/>
  <c r="V140" i="2"/>
  <c r="W140" i="2" s="1"/>
  <c r="V144" i="2"/>
  <c r="W144" i="2" s="1"/>
  <c r="V148" i="2"/>
  <c r="W148" i="2" s="1"/>
  <c r="V152" i="2"/>
  <c r="W152" i="2" s="1"/>
  <c r="V156" i="2"/>
  <c r="W156" i="2" s="1"/>
  <c r="V160" i="2"/>
  <c r="W160" i="2" s="1"/>
  <c r="V164" i="2"/>
  <c r="W164" i="2" s="1"/>
  <c r="V168" i="2"/>
  <c r="W168" i="2" s="1"/>
  <c r="V172" i="2"/>
  <c r="W172" i="2" s="1"/>
  <c r="V176" i="2"/>
  <c r="W176" i="2" s="1"/>
  <c r="V180" i="2"/>
  <c r="W180" i="2" s="1"/>
  <c r="V184" i="2"/>
  <c r="W184" i="2" s="1"/>
  <c r="V188" i="2"/>
  <c r="W188" i="2" s="1"/>
  <c r="V74" i="2"/>
  <c r="W74" i="2" s="1"/>
  <c r="V76" i="2"/>
  <c r="W76" i="2" s="1"/>
  <c r="V68" i="2"/>
  <c r="W68" i="2" s="1"/>
  <c r="V61" i="2"/>
  <c r="W61" i="2" s="1"/>
  <c r="V100" i="2"/>
  <c r="W100" i="2" s="1"/>
  <c r="V79" i="2"/>
  <c r="W79" i="2" s="1"/>
  <c r="V95" i="2"/>
  <c r="W95" i="2" s="1"/>
  <c r="V89" i="2"/>
  <c r="W89" i="2" s="1"/>
  <c r="V63" i="2"/>
  <c r="W63" i="2" s="1"/>
  <c r="V84" i="2"/>
  <c r="W84" i="2" s="1"/>
  <c r="V90" i="2"/>
  <c r="W90" i="2" s="1"/>
  <c r="V85" i="2"/>
  <c r="W85" i="2" s="1"/>
  <c r="V53" i="2"/>
  <c r="W53" i="2" s="1"/>
  <c r="V97" i="2"/>
  <c r="W97" i="2" s="1"/>
  <c r="V52" i="2"/>
  <c r="W52" i="2" s="1"/>
  <c r="V77" i="2"/>
  <c r="W77" i="2" s="1"/>
  <c r="V60" i="2"/>
  <c r="W60" i="2" s="1"/>
  <c r="V55" i="2"/>
  <c r="W55" i="2" s="1"/>
  <c r="V71" i="2"/>
  <c r="W71" i="2" s="1"/>
  <c r="V87" i="2"/>
  <c r="W87" i="2" s="1"/>
  <c r="V103" i="2"/>
  <c r="W103" i="2" s="1"/>
  <c r="V57" i="2"/>
  <c r="W57" i="2" s="1"/>
  <c r="V92" i="2"/>
  <c r="W92" i="2" s="1"/>
  <c r="V65" i="2"/>
  <c r="W65" i="2" s="1"/>
  <c r="V93" i="2"/>
  <c r="W93" i="2" s="1"/>
  <c r="V105" i="2"/>
  <c r="W105" i="2" s="1"/>
  <c r="V109" i="2"/>
  <c r="W109" i="2" s="1"/>
  <c r="V113" i="2"/>
  <c r="W113" i="2" s="1"/>
  <c r="V117" i="2"/>
  <c r="W117" i="2" s="1"/>
  <c r="V121" i="2"/>
  <c r="W121" i="2" s="1"/>
  <c r="V125" i="2"/>
  <c r="W125" i="2" s="1"/>
  <c r="V129" i="2"/>
  <c r="W129" i="2" s="1"/>
  <c r="V133" i="2"/>
  <c r="W133" i="2" s="1"/>
  <c r="V137" i="2"/>
  <c r="W137" i="2" s="1"/>
  <c r="V141" i="2"/>
  <c r="W141" i="2" s="1"/>
  <c r="V145" i="2"/>
  <c r="W145" i="2" s="1"/>
  <c r="V149" i="2"/>
  <c r="W149" i="2" s="1"/>
  <c r="V153" i="2"/>
  <c r="W153" i="2" s="1"/>
  <c r="V157" i="2"/>
  <c r="W157" i="2" s="1"/>
  <c r="V161" i="2"/>
  <c r="W161" i="2" s="1"/>
  <c r="V165" i="2"/>
  <c r="W165" i="2" s="1"/>
  <c r="V169" i="2"/>
  <c r="W169" i="2" s="1"/>
  <c r="V173" i="2"/>
  <c r="W173" i="2" s="1"/>
  <c r="V177" i="2"/>
  <c r="W177" i="2" s="1"/>
  <c r="V181" i="2"/>
  <c r="W181" i="2" s="1"/>
  <c r="V185" i="2"/>
  <c r="W185" i="2" s="1"/>
  <c r="V189" i="2"/>
  <c r="W189" i="2" s="1"/>
  <c r="V81" i="2"/>
  <c r="W81" i="2" s="1"/>
  <c r="V64" i="2"/>
  <c r="W64" i="2" s="1"/>
  <c r="V59" i="2"/>
  <c r="W59" i="2" s="1"/>
  <c r="V75" i="2"/>
  <c r="W75" i="2" s="1"/>
  <c r="V91" i="2"/>
  <c r="W91" i="2" s="1"/>
  <c r="V56" i="2"/>
  <c r="W56" i="2" s="1"/>
  <c r="V104" i="2"/>
  <c r="W104" i="2" s="1"/>
  <c r="V51" i="2"/>
  <c r="W51" i="2" s="1"/>
  <c r="V67" i="2"/>
  <c r="W67" i="2" s="1"/>
  <c r="V83" i="2"/>
  <c r="W83" i="2" s="1"/>
  <c r="V99" i="2"/>
  <c r="W99" i="2" s="1"/>
  <c r="V88" i="2"/>
  <c r="W88" i="2" s="1"/>
  <c r="V62" i="2"/>
  <c r="W62" i="2" s="1"/>
  <c r="V78" i="2"/>
  <c r="W78" i="2" s="1"/>
  <c r="V94" i="2"/>
  <c r="W94" i="2" s="1"/>
  <c r="V50" i="2"/>
  <c r="W50" i="2" s="1"/>
  <c r="V66" i="2"/>
  <c r="W66" i="2" s="1"/>
  <c r="V82" i="2"/>
  <c r="W82" i="2" s="1"/>
  <c r="V98" i="2"/>
  <c r="W98" i="2" s="1"/>
  <c r="V106" i="2"/>
  <c r="W106" i="2" s="1"/>
  <c r="V110" i="2"/>
  <c r="W110" i="2" s="1"/>
  <c r="V114" i="2"/>
  <c r="W114" i="2" s="1"/>
  <c r="V118" i="2"/>
  <c r="W118" i="2" s="1"/>
  <c r="V122" i="2"/>
  <c r="W122" i="2" s="1"/>
  <c r="V126" i="2"/>
  <c r="W126" i="2" s="1"/>
  <c r="V130" i="2"/>
  <c r="W130" i="2" s="1"/>
  <c r="V134" i="2"/>
  <c r="W134" i="2" s="1"/>
  <c r="V138" i="2"/>
  <c r="W138" i="2" s="1"/>
  <c r="V142" i="2"/>
  <c r="W142" i="2" s="1"/>
  <c r="V146" i="2"/>
  <c r="W146" i="2" s="1"/>
  <c r="V150" i="2"/>
  <c r="W150" i="2" s="1"/>
  <c r="V154" i="2"/>
  <c r="W154" i="2" s="1"/>
  <c r="V158" i="2"/>
  <c r="W158" i="2" s="1"/>
  <c r="V162" i="2"/>
  <c r="W162" i="2" s="1"/>
  <c r="V166" i="2"/>
  <c r="W166" i="2" s="1"/>
  <c r="V170" i="2"/>
  <c r="W170" i="2" s="1"/>
  <c r="V174" i="2"/>
  <c r="W174" i="2" s="1"/>
  <c r="V178" i="2"/>
  <c r="W178" i="2" s="1"/>
  <c r="V182" i="2"/>
  <c r="W182" i="2" s="1"/>
  <c r="V186" i="2"/>
  <c r="W186" i="2" s="1"/>
  <c r="V101" i="2"/>
  <c r="W101" i="2" s="1"/>
  <c r="V73" i="2"/>
  <c r="W73" i="2" s="1"/>
  <c r="V54" i="2"/>
  <c r="W54" i="2" s="1"/>
  <c r="V70" i="2"/>
  <c r="W70" i="2" s="1"/>
  <c r="V86" i="2"/>
  <c r="W86" i="2" s="1"/>
  <c r="V102" i="2"/>
  <c r="W102" i="2" s="1"/>
  <c r="V69" i="2"/>
  <c r="W69" i="2" s="1"/>
  <c r="V107" i="2"/>
  <c r="W107" i="2" s="1"/>
  <c r="V111" i="2"/>
  <c r="W111" i="2" s="1"/>
  <c r="V115" i="2"/>
  <c r="W115" i="2" s="1"/>
  <c r="V119" i="2"/>
  <c r="W119" i="2" s="1"/>
  <c r="V123" i="2"/>
  <c r="W123" i="2" s="1"/>
  <c r="V127" i="2"/>
  <c r="W127" i="2" s="1"/>
  <c r="V131" i="2"/>
  <c r="W131" i="2" s="1"/>
  <c r="V135" i="2"/>
  <c r="W135" i="2" s="1"/>
  <c r="V139" i="2"/>
  <c r="W139" i="2" s="1"/>
  <c r="V143" i="2"/>
  <c r="W143" i="2" s="1"/>
  <c r="V147" i="2"/>
  <c r="W147" i="2" s="1"/>
  <c r="V151" i="2"/>
  <c r="W151" i="2" s="1"/>
  <c r="V155" i="2"/>
  <c r="W155" i="2" s="1"/>
  <c r="V159" i="2"/>
  <c r="W159" i="2" s="1"/>
  <c r="V163" i="2"/>
  <c r="W163" i="2" s="1"/>
  <c r="V167" i="2"/>
  <c r="W167" i="2" s="1"/>
  <c r="V171" i="2"/>
  <c r="W171" i="2" s="1"/>
  <c r="V175" i="2"/>
  <c r="W175" i="2" s="1"/>
  <c r="V179" i="2"/>
  <c r="W179" i="2" s="1"/>
  <c r="V183" i="2"/>
  <c r="W183" i="2" s="1"/>
  <c r="V187" i="2"/>
  <c r="W187" i="2" s="1"/>
  <c r="W5" i="2" l="1"/>
  <c r="X5" i="2" s="1"/>
  <c r="Y5" i="2" l="1"/>
  <c r="X6" i="2"/>
  <c r="Y6" i="2" s="1"/>
  <c r="Z5" i="2"/>
  <c r="AE5" i="2" s="1"/>
  <c r="X7" i="2" l="1"/>
  <c r="Y7" i="2" s="1"/>
  <c r="AA5" i="2"/>
  <c r="AH5" i="2" s="1"/>
  <c r="AD5" i="2"/>
  <c r="AF5" i="2"/>
  <c r="AG5" i="2"/>
  <c r="Z6" i="2"/>
  <c r="AF6" i="2" s="1"/>
  <c r="Z7" i="2"/>
  <c r="X8" i="2" l="1"/>
  <c r="Y8" i="2" s="1"/>
  <c r="AD6" i="2"/>
  <c r="AA6" i="2"/>
  <c r="AH6" i="2" s="1"/>
  <c r="AG6" i="2"/>
  <c r="AB5" i="2"/>
  <c r="AC5" i="2" s="1"/>
  <c r="AE6" i="2"/>
  <c r="AG7" i="2"/>
  <c r="AD7" i="2"/>
  <c r="AE7" i="2"/>
  <c r="AF7" i="2"/>
  <c r="AA7" i="2"/>
  <c r="Z8" i="2"/>
  <c r="X9" i="2"/>
  <c r="Y9" i="2" s="1"/>
  <c r="AB6" i="2" l="1"/>
  <c r="AC6" i="2" s="1"/>
  <c r="AA8" i="2"/>
  <c r="AE8" i="2"/>
  <c r="AF8" i="2"/>
  <c r="AD8" i="2"/>
  <c r="AG8" i="2"/>
  <c r="AH7" i="2"/>
  <c r="AB7" i="2"/>
  <c r="AC7" i="2" s="1"/>
  <c r="Z9" i="2"/>
  <c r="X10" i="2"/>
  <c r="Y10" i="2" s="1"/>
  <c r="X11" i="2" l="1"/>
  <c r="Y11" i="2" s="1"/>
  <c r="AB8" i="2"/>
  <c r="AC8" i="2" s="1"/>
  <c r="AH8" i="2"/>
  <c r="Z10" i="2"/>
  <c r="AA9" i="2"/>
  <c r="X12" i="2" l="1"/>
  <c r="Y12" i="2" s="1"/>
  <c r="Z11" i="2"/>
  <c r="AF11" i="2" s="1"/>
  <c r="AB9" i="2"/>
  <c r="AC9" i="2" s="1"/>
  <c r="AD9" i="2" s="1"/>
  <c r="AE9" i="2" s="1"/>
  <c r="AF9" i="2" s="1"/>
  <c r="AG9" i="2" s="1"/>
  <c r="AA10" i="2"/>
  <c r="AE10" i="2"/>
  <c r="AF10" i="2"/>
  <c r="AG10" i="2"/>
  <c r="AD10" i="2"/>
  <c r="AA11" i="2" l="1"/>
  <c r="AH11" i="2" s="1"/>
  <c r="AG11" i="2"/>
  <c r="AH9" i="2"/>
  <c r="AE11" i="2"/>
  <c r="AD11" i="2"/>
  <c r="Z12" i="2"/>
  <c r="AD12" i="2" s="1"/>
  <c r="X13" i="2"/>
  <c r="Y13" i="2" s="1"/>
  <c r="AB10" i="2"/>
  <c r="AC10" i="2" s="1"/>
  <c r="AH10" i="2"/>
  <c r="AB11" i="2" l="1"/>
  <c r="AC11" i="2" s="1"/>
  <c r="Z13" i="2"/>
  <c r="AD13" i="2" s="1"/>
  <c r="X14" i="2"/>
  <c r="Y14" i="2" s="1"/>
  <c r="AG12" i="2"/>
  <c r="AE12" i="2"/>
  <c r="AF12" i="2"/>
  <c r="AA12" i="2"/>
  <c r="AE13" i="2" l="1"/>
  <c r="AA13" i="2"/>
  <c r="AH13" i="2" s="1"/>
  <c r="AG13" i="2"/>
  <c r="AF13" i="2"/>
  <c r="X15" i="2"/>
  <c r="Y15" i="2" s="1"/>
  <c r="Z14" i="2"/>
  <c r="AA14" i="2" s="1"/>
  <c r="AB14" i="2" s="1"/>
  <c r="AC14" i="2" s="1"/>
  <c r="AB12" i="2"/>
  <c r="AC12" i="2" s="1"/>
  <c r="AH12" i="2"/>
  <c r="AB13" i="2" l="1"/>
  <c r="AC13" i="2" s="1"/>
  <c r="X16" i="2"/>
  <c r="Y16" i="2" s="1"/>
  <c r="Z15" i="2"/>
  <c r="AA15" i="2" s="1"/>
  <c r="AH14" i="2"/>
  <c r="AF14" i="2"/>
  <c r="AG14" i="2"/>
  <c r="AD14" i="2"/>
  <c r="AE14" i="2"/>
  <c r="X17" i="2" l="1"/>
  <c r="Y17" i="2" s="1"/>
  <c r="Z16" i="2"/>
  <c r="AA16" i="2" s="1"/>
  <c r="AB15" i="2"/>
  <c r="AC15" i="2" s="1"/>
  <c r="AD15" i="2" s="1"/>
  <c r="AE15" i="2" s="1"/>
  <c r="AF15" i="2" s="1"/>
  <c r="AG15" i="2" s="1"/>
  <c r="Z17" i="2"/>
  <c r="AD16" i="2" l="1"/>
  <c r="AG16" i="2"/>
  <c r="X18" i="2"/>
  <c r="Y18" i="2" s="1"/>
  <c r="AF16" i="2"/>
  <c r="AE16" i="2"/>
  <c r="AH15" i="2"/>
  <c r="AB16" i="2"/>
  <c r="AC16" i="2" s="1"/>
  <c r="AH16" i="2"/>
  <c r="AG17" i="2"/>
  <c r="AD17" i="2"/>
  <c r="AA17" i="2"/>
  <c r="AE17" i="2"/>
  <c r="AF17" i="2"/>
  <c r="X19" i="2" l="1"/>
  <c r="Y19" i="2" s="1"/>
  <c r="Z18" i="2"/>
  <c r="AA18" i="2" s="1"/>
  <c r="AH17" i="2"/>
  <c r="AB17" i="2"/>
  <c r="AC17" i="2" s="1"/>
  <c r="AE18" i="2"/>
  <c r="AF18" i="2"/>
  <c r="AG18" i="2"/>
  <c r="Z19" i="2"/>
  <c r="X20" i="2"/>
  <c r="AD18" i="2" l="1"/>
  <c r="Z20" i="2"/>
  <c r="AD20" i="2" s="1"/>
  <c r="Y20" i="2"/>
  <c r="AG19" i="2"/>
  <c r="AD19" i="2"/>
  <c r="AE19" i="2"/>
  <c r="AF19" i="2"/>
  <c r="AA19" i="2"/>
  <c r="AB18" i="2"/>
  <c r="AC18" i="2" s="1"/>
  <c r="AH18" i="2"/>
  <c r="X21" i="2"/>
  <c r="Y21" i="2" s="1"/>
  <c r="AF20" i="2" l="1"/>
  <c r="AE20" i="2"/>
  <c r="AA20" i="2"/>
  <c r="AH20" i="2" s="1"/>
  <c r="AG20" i="2"/>
  <c r="Z21" i="2"/>
  <c r="AH19" i="2"/>
  <c r="AB19" i="2"/>
  <c r="AC19" i="2" s="1"/>
  <c r="X22" i="2"/>
  <c r="Y22" i="2" s="1"/>
  <c r="AB20" i="2" l="1"/>
  <c r="AC20" i="2" s="1"/>
  <c r="AG21" i="2"/>
  <c r="AD21" i="2"/>
  <c r="AA21" i="2"/>
  <c r="AE21" i="2"/>
  <c r="AF21" i="2"/>
  <c r="Z22" i="2"/>
  <c r="X23" i="2"/>
  <c r="Y23" i="2" s="1"/>
  <c r="AA22" i="2" l="1"/>
  <c r="AE22" i="2"/>
  <c r="AF22" i="2"/>
  <c r="AG22" i="2"/>
  <c r="AD22" i="2"/>
  <c r="AH21" i="2"/>
  <c r="AB21" i="2"/>
  <c r="AC21" i="2" s="1"/>
  <c r="Z23" i="2"/>
  <c r="X24" i="2"/>
  <c r="Z24" i="2" l="1"/>
  <c r="AG24" i="2" s="1"/>
  <c r="Y24" i="2"/>
  <c r="AA23" i="2"/>
  <c r="AB22" i="2"/>
  <c r="AC22" i="2" s="1"/>
  <c r="AH22" i="2"/>
  <c r="X25" i="2"/>
  <c r="Y25" i="2" s="1"/>
  <c r="AF24" i="2" l="1"/>
  <c r="AE24" i="2"/>
  <c r="AD24" i="2"/>
  <c r="AA24" i="2"/>
  <c r="AH24" i="2" s="1"/>
  <c r="Z25" i="2"/>
  <c r="AB23" i="2"/>
  <c r="AC23" i="2" s="1"/>
  <c r="AD23" i="2" s="1"/>
  <c r="AE23" i="2" s="1"/>
  <c r="AF23" i="2" s="1"/>
  <c r="AG23" i="2" s="1"/>
  <c r="X26" i="2"/>
  <c r="AB24" i="2" l="1"/>
  <c r="AC24" i="2" s="1"/>
  <c r="AH23" i="2"/>
  <c r="Z26" i="2"/>
  <c r="AG26" i="2" s="1"/>
  <c r="Y26" i="2"/>
  <c r="AG25" i="2"/>
  <c r="AD25" i="2"/>
  <c r="AA25" i="2"/>
  <c r="AE25" i="2"/>
  <c r="AF25" i="2"/>
  <c r="X27" i="2"/>
  <c r="AF26" i="2" l="1"/>
  <c r="AE26" i="2"/>
  <c r="AA26" i="2"/>
  <c r="AH26" i="2" s="1"/>
  <c r="AD26" i="2"/>
  <c r="Z27" i="2"/>
  <c r="AE27" i="2" s="1"/>
  <c r="Y27" i="2"/>
  <c r="AH25" i="2"/>
  <c r="AB25" i="2"/>
  <c r="AC25" i="2" s="1"/>
  <c r="X28" i="2"/>
  <c r="Y28" i="2" s="1"/>
  <c r="AG27" i="2" l="1"/>
  <c r="AB26" i="2"/>
  <c r="AC26" i="2" s="1"/>
  <c r="AD27" i="2"/>
  <c r="AA27" i="2"/>
  <c r="AH27" i="2" s="1"/>
  <c r="AF27" i="2"/>
  <c r="Z28" i="2"/>
  <c r="X29" i="2"/>
  <c r="Y29" i="2" s="1"/>
  <c r="AB27" i="2" l="1"/>
  <c r="AC27" i="2" s="1"/>
  <c r="AA28" i="2"/>
  <c r="AE28" i="2"/>
  <c r="AF28" i="2"/>
  <c r="AD28" i="2"/>
  <c r="AG28" i="2"/>
  <c r="Z29" i="2"/>
  <c r="X30" i="2"/>
  <c r="Z30" i="2" l="1"/>
  <c r="AG30" i="2" s="1"/>
  <c r="Y30" i="2"/>
  <c r="AG29" i="2"/>
  <c r="AD29" i="2"/>
  <c r="AA29" i="2"/>
  <c r="AE29" i="2"/>
  <c r="AF29" i="2"/>
  <c r="AB28" i="2"/>
  <c r="AC28" i="2" s="1"/>
  <c r="AH28" i="2"/>
  <c r="X31" i="2"/>
  <c r="Y31" i="2" s="1"/>
  <c r="AD30" i="2" l="1"/>
  <c r="AF30" i="2"/>
  <c r="AE30" i="2"/>
  <c r="AA30" i="2"/>
  <c r="AH30" i="2" s="1"/>
  <c r="AH29" i="2"/>
  <c r="AB29" i="2"/>
  <c r="AC29" i="2" s="1"/>
  <c r="Z31" i="2"/>
  <c r="X32" i="2"/>
  <c r="Y32" i="2" s="1"/>
  <c r="AB30" i="2" l="1"/>
  <c r="AC30" i="2" s="1"/>
  <c r="Z32" i="2"/>
  <c r="AG31" i="2"/>
  <c r="AD31" i="2"/>
  <c r="AE31" i="2"/>
  <c r="AF31" i="2"/>
  <c r="AA31" i="2"/>
  <c r="X33" i="2"/>
  <c r="Y33" i="2" s="1"/>
  <c r="AH31" i="2" l="1"/>
  <c r="AB31" i="2"/>
  <c r="AC31" i="2" s="1"/>
  <c r="AA32" i="2"/>
  <c r="AE32" i="2"/>
  <c r="AF32" i="2"/>
  <c r="AD32" i="2"/>
  <c r="AG32" i="2"/>
  <c r="Z33" i="2"/>
  <c r="X34" i="2"/>
  <c r="Y34" i="2" s="1"/>
  <c r="AG33" i="2" l="1"/>
  <c r="AD33" i="2"/>
  <c r="AA33" i="2"/>
  <c r="AE33" i="2"/>
  <c r="AF33" i="2"/>
  <c r="AB32" i="2"/>
  <c r="AC32" i="2" s="1"/>
  <c r="AH32" i="2"/>
  <c r="Z34" i="2"/>
  <c r="X35" i="2"/>
  <c r="Y35" i="2" s="1"/>
  <c r="AA34" i="2" l="1"/>
  <c r="AE34" i="2"/>
  <c r="AF34" i="2"/>
  <c r="AG34" i="2"/>
  <c r="AD34" i="2"/>
  <c r="AH33" i="2"/>
  <c r="AB33" i="2"/>
  <c r="AC33" i="2" s="1"/>
  <c r="Z35" i="2"/>
  <c r="X36" i="2"/>
  <c r="Y36" i="2" s="1"/>
  <c r="AG35" i="2" l="1"/>
  <c r="AD35" i="2"/>
  <c r="AE35" i="2"/>
  <c r="AF35" i="2"/>
  <c r="AA35" i="2"/>
  <c r="Z36" i="2"/>
  <c r="AB34" i="2"/>
  <c r="AC34" i="2" s="1"/>
  <c r="AH34" i="2"/>
  <c r="X37" i="2"/>
  <c r="Y37" i="2" s="1"/>
  <c r="AA36" i="2" l="1"/>
  <c r="AE36" i="2"/>
  <c r="AF36" i="2"/>
  <c r="AD36" i="2"/>
  <c r="AG36" i="2"/>
  <c r="AH35" i="2"/>
  <c r="AB35" i="2"/>
  <c r="AC35" i="2" s="1"/>
  <c r="Z37" i="2"/>
  <c r="X38" i="2"/>
  <c r="Y38" i="2" s="1"/>
  <c r="Z38" i="2" l="1"/>
  <c r="AG37" i="2"/>
  <c r="AD37" i="2"/>
  <c r="AA37" i="2"/>
  <c r="AF37" i="2"/>
  <c r="AE37" i="2"/>
  <c r="AB36" i="2"/>
  <c r="AC36" i="2" s="1"/>
  <c r="AH36" i="2"/>
  <c r="X39" i="2"/>
  <c r="Y39" i="2" s="1"/>
  <c r="X40" i="2" l="1"/>
  <c r="X41" i="2" s="1"/>
  <c r="Y41" i="2" s="1"/>
  <c r="AH37" i="2"/>
  <c r="AB37" i="2"/>
  <c r="AC37" i="2" s="1"/>
  <c r="AA38" i="2"/>
  <c r="AE38" i="2"/>
  <c r="AF38" i="2"/>
  <c r="AG38" i="2"/>
  <c r="AD38" i="2"/>
  <c r="Z39" i="2"/>
  <c r="Z40" i="2" l="1"/>
  <c r="AG40" i="2" s="1"/>
  <c r="Y40" i="2"/>
  <c r="AA39" i="2"/>
  <c r="AE39" i="2"/>
  <c r="AF39" i="2"/>
  <c r="AD39" i="2"/>
  <c r="AG39" i="2"/>
  <c r="AB38" i="2"/>
  <c r="AC38" i="2" s="1"/>
  <c r="AH38" i="2"/>
  <c r="Z41" i="2"/>
  <c r="X42" i="2"/>
  <c r="Y42" i="2" s="1"/>
  <c r="AE40" i="2" l="1"/>
  <c r="AD40" i="2"/>
  <c r="AA40" i="2"/>
  <c r="AH40" i="2" s="1"/>
  <c r="AF40" i="2"/>
  <c r="AA41" i="2"/>
  <c r="AE41" i="2"/>
  <c r="AF41" i="2"/>
  <c r="AG41" i="2"/>
  <c r="AD41" i="2"/>
  <c r="AB39" i="2"/>
  <c r="AC39" i="2" s="1"/>
  <c r="AH39" i="2"/>
  <c r="Z42" i="2"/>
  <c r="X43" i="2"/>
  <c r="AB40" i="2" l="1"/>
  <c r="AC40" i="2" s="1"/>
  <c r="Z43" i="2"/>
  <c r="AA43" i="2" s="1"/>
  <c r="Y43" i="2"/>
  <c r="AG42" i="2"/>
  <c r="AD42" i="2"/>
  <c r="AE42" i="2"/>
  <c r="AA42" i="2"/>
  <c r="AF42" i="2"/>
  <c r="AB41" i="2"/>
  <c r="AC41" i="2" s="1"/>
  <c r="AH41" i="2"/>
  <c r="X44" i="2"/>
  <c r="Y44" i="2" s="1"/>
  <c r="AG43" i="2" l="1"/>
  <c r="AF43" i="2"/>
  <c r="AE43" i="2"/>
  <c r="AD43" i="2"/>
  <c r="Z44" i="2"/>
  <c r="AH42" i="2"/>
  <c r="AB42" i="2"/>
  <c r="AC42" i="2" s="1"/>
  <c r="AB43" i="2"/>
  <c r="AC43" i="2" s="1"/>
  <c r="AH43" i="2"/>
  <c r="X45" i="2"/>
  <c r="Z45" i="2" l="1"/>
  <c r="AG45" i="2" s="1"/>
  <c r="Y45" i="2"/>
  <c r="AG44" i="2"/>
  <c r="AD44" i="2"/>
  <c r="AA44" i="2"/>
  <c r="AF44" i="2"/>
  <c r="AE44" i="2"/>
  <c r="X46" i="2"/>
  <c r="Y46" i="2" s="1"/>
  <c r="AF45" i="2" l="1"/>
  <c r="AE45" i="2"/>
  <c r="AD45" i="2"/>
  <c r="AA45" i="2"/>
  <c r="AB45" i="2" s="1"/>
  <c r="AC45" i="2" s="1"/>
  <c r="Z46" i="2"/>
  <c r="AE46" i="2" s="1"/>
  <c r="AH44" i="2"/>
  <c r="AB44" i="2"/>
  <c r="AC44" i="2" s="1"/>
  <c r="X47" i="2"/>
  <c r="Y47" i="2" s="1"/>
  <c r="AH45" i="2" l="1"/>
  <c r="AG46" i="2"/>
  <c r="AA46" i="2"/>
  <c r="AB46" i="2" s="1"/>
  <c r="AC46" i="2" s="1"/>
  <c r="AD46" i="2"/>
  <c r="AF46" i="2"/>
  <c r="Z47" i="2"/>
  <c r="X48" i="2"/>
  <c r="Y48" i="2" s="1"/>
  <c r="AH46" i="2" l="1"/>
  <c r="AA47" i="2"/>
  <c r="AE47" i="2"/>
  <c r="AF47" i="2"/>
  <c r="AD47" i="2"/>
  <c r="AG47" i="2"/>
  <c r="Z48" i="2"/>
  <c r="X49" i="2"/>
  <c r="Y49" i="2" s="1"/>
  <c r="AG48" i="2" l="1"/>
  <c r="AD48" i="2"/>
  <c r="AA48" i="2"/>
  <c r="AE48" i="2"/>
  <c r="AF48" i="2"/>
  <c r="AB47" i="2"/>
  <c r="AC47" i="2" s="1"/>
  <c r="AH47" i="2"/>
  <c r="Z49" i="2"/>
  <c r="X50" i="2"/>
  <c r="Y50" i="2" l="1"/>
  <c r="AA49" i="2"/>
  <c r="AE49" i="2"/>
  <c r="AF49" i="2"/>
  <c r="AG49" i="2"/>
  <c r="AD49" i="2"/>
  <c r="AH48" i="2"/>
  <c r="AB48" i="2"/>
  <c r="AC48" i="2" s="1"/>
  <c r="Z50" i="2"/>
  <c r="X51" i="2"/>
  <c r="Y51" i="2" l="1"/>
  <c r="AA50" i="2"/>
  <c r="AB50" i="2" s="1"/>
  <c r="AC50" i="2" s="1"/>
  <c r="AD50" i="2" s="1"/>
  <c r="AE50" i="2" s="1"/>
  <c r="AF50" i="2" s="1"/>
  <c r="AG50" i="2" s="1"/>
  <c r="AH50" i="2" s="1"/>
  <c r="Z51" i="2"/>
  <c r="AB49" i="2"/>
  <c r="AC49" i="2" s="1"/>
  <c r="AH49" i="2"/>
  <c r="X52" i="2"/>
  <c r="AG51" i="2" l="1"/>
  <c r="AD51" i="2"/>
  <c r="AA51" i="2"/>
  <c r="AE51" i="2"/>
  <c r="AF51" i="2"/>
  <c r="Y52" i="2"/>
  <c r="Z52" i="2"/>
  <c r="X53" i="2"/>
  <c r="Y53" i="2" l="1"/>
  <c r="AA52" i="2"/>
  <c r="AE52" i="2"/>
  <c r="AF52" i="2"/>
  <c r="AG52" i="2"/>
  <c r="AD52" i="2"/>
  <c r="AH51" i="2"/>
  <c r="AB51" i="2"/>
  <c r="AC51" i="2" s="1"/>
  <c r="Z53" i="2"/>
  <c r="X54" i="2"/>
  <c r="Y54" i="2" l="1"/>
  <c r="AB52" i="2"/>
  <c r="AC52" i="2" s="1"/>
  <c r="AH52" i="2"/>
  <c r="Z54" i="2"/>
  <c r="AG53" i="2"/>
  <c r="AD53" i="2"/>
  <c r="AE53" i="2"/>
  <c r="AF53" i="2"/>
  <c r="AA53" i="2"/>
  <c r="X55" i="2"/>
  <c r="Z55" i="2" s="1"/>
  <c r="AA54" i="2" l="1"/>
  <c r="AE54" i="2"/>
  <c r="AF54" i="2"/>
  <c r="AD54" i="2"/>
  <c r="AG54" i="2"/>
  <c r="AG55" i="2"/>
  <c r="AD55" i="2"/>
  <c r="AA55" i="2"/>
  <c r="AE55" i="2"/>
  <c r="AF55" i="2"/>
  <c r="Y55" i="2"/>
  <c r="AH53" i="2"/>
  <c r="AB53" i="2"/>
  <c r="AC53" i="2" s="1"/>
  <c r="X56" i="2"/>
  <c r="Z56" i="2" s="1"/>
  <c r="AA56" i="2" l="1"/>
  <c r="AE56" i="2"/>
  <c r="AF56" i="2"/>
  <c r="AG56" i="2"/>
  <c r="AD56" i="2"/>
  <c r="X57" i="2"/>
  <c r="Z57" i="2" s="1"/>
  <c r="Y56" i="2"/>
  <c r="AH55" i="2"/>
  <c r="AB55" i="2"/>
  <c r="AC55" i="2" s="1"/>
  <c r="AB54" i="2"/>
  <c r="AC54" i="2" s="1"/>
  <c r="AH54" i="2"/>
  <c r="X58" i="2" l="1"/>
  <c r="X59" i="2" s="1"/>
  <c r="Z59" i="2" s="1"/>
  <c r="AG57" i="2"/>
  <c r="AD57" i="2"/>
  <c r="AE57" i="2"/>
  <c r="AF57" i="2"/>
  <c r="AA57" i="2"/>
  <c r="Y57" i="2"/>
  <c r="AB56" i="2"/>
  <c r="AC56" i="2" s="1"/>
  <c r="AH56" i="2"/>
  <c r="Z58" i="2" l="1"/>
  <c r="AA58" i="2" s="1"/>
  <c r="Y58" i="2"/>
  <c r="AG59" i="2"/>
  <c r="AD59" i="2"/>
  <c r="AA59" i="2"/>
  <c r="AF59" i="2"/>
  <c r="AE59" i="2"/>
  <c r="AH57" i="2"/>
  <c r="AB57" i="2"/>
  <c r="AC57" i="2" s="1"/>
  <c r="Y59" i="2"/>
  <c r="X60" i="2"/>
  <c r="AG58" i="2" l="1"/>
  <c r="AF58" i="2"/>
  <c r="AE58" i="2"/>
  <c r="AD58" i="2"/>
  <c r="AB58" i="2"/>
  <c r="AC58" i="2" s="1"/>
  <c r="AH58" i="2"/>
  <c r="AH59" i="2"/>
  <c r="AB59" i="2"/>
  <c r="AC59" i="2" s="1"/>
  <c r="Y60" i="2"/>
  <c r="Z60" i="2"/>
  <c r="X61" i="2"/>
  <c r="Z61" i="2" s="1"/>
  <c r="AG61" i="2" l="1"/>
  <c r="AD61" i="2"/>
  <c r="AE61" i="2"/>
  <c r="AA61" i="2"/>
  <c r="AF61" i="2"/>
  <c r="Y61" i="2"/>
  <c r="AA60" i="2"/>
  <c r="AE60" i="2"/>
  <c r="AF60" i="2"/>
  <c r="AG60" i="2"/>
  <c r="AD60" i="2"/>
  <c r="X62" i="2"/>
  <c r="Z62" i="2" s="1"/>
  <c r="AB60" i="2" l="1"/>
  <c r="AC60" i="2" s="1"/>
  <c r="AH60" i="2"/>
  <c r="AA62" i="2"/>
  <c r="AE62" i="2"/>
  <c r="AF62" i="2"/>
  <c r="AD62" i="2"/>
  <c r="AG62" i="2"/>
  <c r="AH61" i="2"/>
  <c r="AB61" i="2"/>
  <c r="AC61" i="2" s="1"/>
  <c r="Y62" i="2"/>
  <c r="X63" i="2"/>
  <c r="Y63" i="2" l="1"/>
  <c r="AB62" i="2"/>
  <c r="AC62" i="2" s="1"/>
  <c r="AH62" i="2"/>
  <c r="Z63" i="2"/>
  <c r="X64" i="2"/>
  <c r="AG63" i="2" l="1"/>
  <c r="AD63" i="2"/>
  <c r="AA63" i="2"/>
  <c r="AF63" i="2"/>
  <c r="AE63" i="2"/>
  <c r="Y64" i="2"/>
  <c r="Z64" i="2"/>
  <c r="X65" i="2"/>
  <c r="Z65" i="2" s="1"/>
  <c r="AG65" i="2" l="1"/>
  <c r="AD65" i="2"/>
  <c r="AE65" i="2"/>
  <c r="AA65" i="2"/>
  <c r="AF65" i="2"/>
  <c r="AH63" i="2"/>
  <c r="AB63" i="2"/>
  <c r="AC63" i="2" s="1"/>
  <c r="AA64" i="2"/>
  <c r="AE64" i="2"/>
  <c r="AF64" i="2"/>
  <c r="AG64" i="2"/>
  <c r="AD64" i="2"/>
  <c r="X66" i="2"/>
  <c r="Z66" i="2" s="1"/>
  <c r="Y65" i="2"/>
  <c r="X67" i="2" l="1"/>
  <c r="Y67" i="2" s="1"/>
  <c r="AB64" i="2"/>
  <c r="AC64" i="2" s="1"/>
  <c r="AH64" i="2"/>
  <c r="AA66" i="2"/>
  <c r="AE66" i="2"/>
  <c r="AF66" i="2"/>
  <c r="AG66" i="2"/>
  <c r="AD66" i="2"/>
  <c r="AH65" i="2"/>
  <c r="AB65" i="2"/>
  <c r="AC65" i="2" s="1"/>
  <c r="Y66" i="2"/>
  <c r="X68" i="2" l="1"/>
  <c r="Y68" i="2" s="1"/>
  <c r="Z67" i="2"/>
  <c r="AA67" i="2" s="1"/>
  <c r="AB66" i="2"/>
  <c r="AC66" i="2" s="1"/>
  <c r="AH66" i="2"/>
  <c r="Z68" i="2" l="1"/>
  <c r="AF68" i="2" s="1"/>
  <c r="X69" i="2"/>
  <c r="X70" i="2" s="1"/>
  <c r="AD67" i="2"/>
  <c r="AF67" i="2"/>
  <c r="AG67" i="2"/>
  <c r="AE67" i="2"/>
  <c r="AH67" i="2"/>
  <c r="AB67" i="2"/>
  <c r="AC67" i="2" s="1"/>
  <c r="Z69" i="2" l="1"/>
  <c r="AG69" i="2" s="1"/>
  <c r="Y69" i="2"/>
  <c r="AE68" i="2"/>
  <c r="AG68" i="2"/>
  <c r="AD68" i="2"/>
  <c r="AA68" i="2"/>
  <c r="AB68" i="2" s="1"/>
  <c r="AC68" i="2" s="1"/>
  <c r="Y70" i="2"/>
  <c r="AD69" i="2"/>
  <c r="AE69" i="2"/>
  <c r="AF69" i="2"/>
  <c r="Z70" i="2"/>
  <c r="X71" i="2"/>
  <c r="Z71" i="2" s="1"/>
  <c r="AA69" i="2" l="1"/>
  <c r="AH69" i="2" s="1"/>
  <c r="AH68" i="2"/>
  <c r="AB69" i="2"/>
  <c r="AC69" i="2" s="1"/>
  <c r="AG71" i="2"/>
  <c r="AD71" i="2"/>
  <c r="AA71" i="2"/>
  <c r="AE71" i="2"/>
  <c r="AF71" i="2"/>
  <c r="Y71" i="2"/>
  <c r="AA70" i="2"/>
  <c r="AE70" i="2"/>
  <c r="AF70" i="2"/>
  <c r="AD70" i="2"/>
  <c r="AG70" i="2"/>
  <c r="X72" i="2"/>
  <c r="Y72" i="2" l="1"/>
  <c r="AB70" i="2"/>
  <c r="AC70" i="2" s="1"/>
  <c r="AH70" i="2"/>
  <c r="Z72" i="2"/>
  <c r="AH71" i="2"/>
  <c r="AB71" i="2"/>
  <c r="AC71" i="2" s="1"/>
  <c r="X73" i="2"/>
  <c r="Y73" i="2" l="1"/>
  <c r="AA72" i="2"/>
  <c r="AE72" i="2"/>
  <c r="AF72" i="2"/>
  <c r="AG72" i="2"/>
  <c r="AD72" i="2"/>
  <c r="Z73" i="2"/>
  <c r="X74" i="2"/>
  <c r="Y74" i="2" l="1"/>
  <c r="AG73" i="2"/>
  <c r="AD73" i="2"/>
  <c r="AE73" i="2"/>
  <c r="AF73" i="2"/>
  <c r="AA73" i="2"/>
  <c r="AB72" i="2"/>
  <c r="AC72" i="2" s="1"/>
  <c r="AH72" i="2"/>
  <c r="Z74" i="2"/>
  <c r="X75" i="2"/>
  <c r="Z75" i="2" s="1"/>
  <c r="AD75" i="2" l="1"/>
  <c r="AA75" i="2"/>
  <c r="AF75" i="2"/>
  <c r="AE75" i="2"/>
  <c r="AG75" i="2"/>
  <c r="Y75" i="2"/>
  <c r="AH73" i="2"/>
  <c r="AB73" i="2"/>
  <c r="AC73" i="2" s="1"/>
  <c r="AA74" i="2"/>
  <c r="AE74" i="2"/>
  <c r="AF74" i="2"/>
  <c r="AG74" i="2"/>
  <c r="AD74" i="2"/>
  <c r="X76" i="2"/>
  <c r="AH75" i="2" l="1"/>
  <c r="AB75" i="2"/>
  <c r="AC75" i="2" s="1"/>
  <c r="Y76" i="2"/>
  <c r="Z76" i="2"/>
  <c r="AB74" i="2"/>
  <c r="AC74" i="2" s="1"/>
  <c r="AH74" i="2"/>
  <c r="X77" i="2"/>
  <c r="Y77" i="2" l="1"/>
  <c r="Z77" i="2"/>
  <c r="AF76" i="2"/>
  <c r="AA76" i="2"/>
  <c r="AG76" i="2"/>
  <c r="AD76" i="2"/>
  <c r="AE76" i="2"/>
  <c r="X78" i="2"/>
  <c r="Z78" i="2" s="1"/>
  <c r="AD77" i="2" l="1"/>
  <c r="AG77" i="2"/>
  <c r="AF77" i="2"/>
  <c r="AA77" i="2"/>
  <c r="AE77" i="2"/>
  <c r="AF78" i="2"/>
  <c r="AD78" i="2"/>
  <c r="AG78" i="2"/>
  <c r="AA78" i="2"/>
  <c r="AE78" i="2"/>
  <c r="Y78" i="2"/>
  <c r="AB76" i="2"/>
  <c r="AC76" i="2" s="1"/>
  <c r="AH76" i="2"/>
  <c r="X79" i="2"/>
  <c r="Z79" i="2" s="1"/>
  <c r="AD79" i="2" l="1"/>
  <c r="AA79" i="2"/>
  <c r="AG79" i="2"/>
  <c r="AE79" i="2"/>
  <c r="AF79" i="2"/>
  <c r="AH77" i="2"/>
  <c r="AB77" i="2"/>
  <c r="AC77" i="2" s="1"/>
  <c r="Y79" i="2"/>
  <c r="AB78" i="2"/>
  <c r="AC78" i="2" s="1"/>
  <c r="AH78" i="2"/>
  <c r="X80" i="2"/>
  <c r="Y80" i="2" l="1"/>
  <c r="AH79" i="2"/>
  <c r="AB79" i="2"/>
  <c r="AC79" i="2" s="1"/>
  <c r="Z80" i="2"/>
  <c r="X81" i="2"/>
  <c r="Y81" i="2" l="1"/>
  <c r="AF80" i="2"/>
  <c r="AD80" i="2"/>
  <c r="AE80" i="2"/>
  <c r="AA80" i="2"/>
  <c r="AG80" i="2"/>
  <c r="Z81" i="2"/>
  <c r="X82" i="2"/>
  <c r="Z82" i="2" s="1"/>
  <c r="AF82" i="2" l="1"/>
  <c r="AE82" i="2"/>
  <c r="AG82" i="2"/>
  <c r="AD82" i="2"/>
  <c r="AA82" i="2"/>
  <c r="AD81" i="2"/>
  <c r="AE81" i="2"/>
  <c r="AG81" i="2"/>
  <c r="AA81" i="2"/>
  <c r="AF81" i="2"/>
  <c r="AB80" i="2"/>
  <c r="AC80" i="2" s="1"/>
  <c r="AH80" i="2"/>
  <c r="Y82" i="2"/>
  <c r="X83" i="2"/>
  <c r="Z83" i="2" s="1"/>
  <c r="AH81" i="2" l="1"/>
  <c r="AB81" i="2"/>
  <c r="AC81" i="2" s="1"/>
  <c r="AB82" i="2"/>
  <c r="AC82" i="2" s="1"/>
  <c r="AH82" i="2"/>
  <c r="Y83" i="2"/>
  <c r="AD83" i="2"/>
  <c r="AA83" i="2"/>
  <c r="AF83" i="2"/>
  <c r="AG83" i="2"/>
  <c r="AE83" i="2"/>
  <c r="X84" i="2"/>
  <c r="Y84" i="2" l="1"/>
  <c r="AH83" i="2"/>
  <c r="AB83" i="2"/>
  <c r="AC83" i="2" s="1"/>
  <c r="Z84" i="2"/>
  <c r="X85" i="2"/>
  <c r="Y85" i="2" l="1"/>
  <c r="Z85" i="2"/>
  <c r="AF84" i="2"/>
  <c r="AA84" i="2"/>
  <c r="AG84" i="2"/>
  <c r="AE84" i="2"/>
  <c r="AD84" i="2"/>
  <c r="X86" i="2"/>
  <c r="AA85" i="2" l="1"/>
  <c r="AE85" i="2"/>
  <c r="AD85" i="2"/>
  <c r="AG85" i="2"/>
  <c r="AF85" i="2"/>
  <c r="Y86" i="2"/>
  <c r="AB84" i="2"/>
  <c r="AC84" i="2" s="1"/>
  <c r="AH84" i="2"/>
  <c r="Z86" i="2"/>
  <c r="X87" i="2"/>
  <c r="X88" i="2" l="1"/>
  <c r="Z88" i="2" s="1"/>
  <c r="Y87" i="2"/>
  <c r="AG86" i="2"/>
  <c r="AD86" i="2"/>
  <c r="AA86" i="2"/>
  <c r="AE86" i="2"/>
  <c r="AF86" i="2"/>
  <c r="Z87" i="2"/>
  <c r="AH85" i="2"/>
  <c r="AB85" i="2"/>
  <c r="AC85" i="2" s="1"/>
  <c r="X89" i="2" l="1"/>
  <c r="Y89" i="2" s="1"/>
  <c r="AG88" i="2"/>
  <c r="AE88" i="2"/>
  <c r="AD88" i="2"/>
  <c r="AF88" i="2"/>
  <c r="AA88" i="2"/>
  <c r="AH86" i="2"/>
  <c r="AB86" i="2"/>
  <c r="AC86" i="2" s="1"/>
  <c r="AA87" i="2"/>
  <c r="AE87" i="2"/>
  <c r="AD87" i="2"/>
  <c r="AF87" i="2"/>
  <c r="AG87" i="2"/>
  <c r="Y88" i="2"/>
  <c r="X90" i="2" l="1"/>
  <c r="Z90" i="2" s="1"/>
  <c r="AG90" i="2" s="1"/>
  <c r="Z89" i="2"/>
  <c r="AG89" i="2" s="1"/>
  <c r="AB88" i="2"/>
  <c r="AC88" i="2" s="1"/>
  <c r="AH88" i="2"/>
  <c r="AH87" i="2"/>
  <c r="AB87" i="2"/>
  <c r="AC87" i="2" s="1"/>
  <c r="Y90" i="2"/>
  <c r="AA90" i="2" l="1"/>
  <c r="AD90" i="2"/>
  <c r="X91" i="2"/>
  <c r="Y91" i="2" s="1"/>
  <c r="AF90" i="2"/>
  <c r="AE90" i="2"/>
  <c r="AF89" i="2"/>
  <c r="AE89" i="2"/>
  <c r="AD89" i="2"/>
  <c r="AA89" i="2"/>
  <c r="AH89" i="2" s="1"/>
  <c r="AH90" i="2"/>
  <c r="AB90" i="2"/>
  <c r="AC90" i="2" s="1"/>
  <c r="Z91" i="2" l="1"/>
  <c r="AE91" i="2" s="1"/>
  <c r="X92" i="2"/>
  <c r="Z92" i="2" s="1"/>
  <c r="AB89" i="2"/>
  <c r="AC89" i="2" s="1"/>
  <c r="AF91" i="2" l="1"/>
  <c r="AD91" i="2"/>
  <c r="AG91" i="2"/>
  <c r="X93" i="2"/>
  <c r="Z93" i="2" s="1"/>
  <c r="AA93" i="2" s="1"/>
  <c r="AA91" i="2"/>
  <c r="AB91" i="2" s="1"/>
  <c r="AC91" i="2" s="1"/>
  <c r="Y92" i="2"/>
  <c r="AG92" i="2"/>
  <c r="AE92" i="2"/>
  <c r="AF92" i="2"/>
  <c r="AA92" i="2"/>
  <c r="AD92" i="2"/>
  <c r="AH91" i="2"/>
  <c r="Y93" i="2" l="1"/>
  <c r="AD93" i="2"/>
  <c r="X94" i="2"/>
  <c r="Z94" i="2" s="1"/>
  <c r="AF94" i="2" s="1"/>
  <c r="AF93" i="2"/>
  <c r="AE93" i="2"/>
  <c r="AG93" i="2"/>
  <c r="AG94" i="2"/>
  <c r="AH93" i="2"/>
  <c r="AB93" i="2"/>
  <c r="AC93" i="2" s="1"/>
  <c r="AB92" i="2"/>
  <c r="AC92" i="2" s="1"/>
  <c r="AH92" i="2"/>
  <c r="X95" i="2"/>
  <c r="Z95" i="2" s="1"/>
  <c r="Y94" i="2"/>
  <c r="AD94" i="2" l="1"/>
  <c r="AA94" i="2"/>
  <c r="AE94" i="2"/>
  <c r="AA95" i="2"/>
  <c r="AE95" i="2"/>
  <c r="AD95" i="2"/>
  <c r="AF95" i="2"/>
  <c r="AG95" i="2"/>
  <c r="Y95" i="2"/>
  <c r="X96" i="2"/>
  <c r="AH94" i="2"/>
  <c r="AB94" i="2"/>
  <c r="AC94" i="2" s="1"/>
  <c r="Y96" i="2" l="1"/>
  <c r="X97" i="2"/>
  <c r="X98" i="2" s="1"/>
  <c r="Z96" i="2"/>
  <c r="AH95" i="2"/>
  <c r="AB95" i="2"/>
  <c r="AC95" i="2" s="1"/>
  <c r="AG96" i="2" l="1"/>
  <c r="AE96" i="2"/>
  <c r="AA96" i="2"/>
  <c r="AD96" i="2"/>
  <c r="AF96" i="2"/>
  <c r="Y98" i="2"/>
  <c r="Y97" i="2"/>
  <c r="Z98" i="2"/>
  <c r="Z97" i="2"/>
  <c r="X99" i="2"/>
  <c r="Y99" i="2" l="1"/>
  <c r="AA97" i="2"/>
  <c r="AE97" i="2"/>
  <c r="AF97" i="2"/>
  <c r="AD97" i="2"/>
  <c r="AG97" i="2"/>
  <c r="Z99" i="2"/>
  <c r="AH96" i="2"/>
  <c r="AB96" i="2"/>
  <c r="AC96" i="2" s="1"/>
  <c r="AG98" i="2"/>
  <c r="AA98" i="2"/>
  <c r="AF98" i="2"/>
  <c r="AD98" i="2"/>
  <c r="AE98" i="2"/>
  <c r="X100" i="2"/>
  <c r="AB98" i="2" l="1"/>
  <c r="AC98" i="2" s="1"/>
  <c r="AH98" i="2"/>
  <c r="Y100" i="2"/>
  <c r="AA99" i="2"/>
  <c r="AF99" i="2"/>
  <c r="AE99" i="2"/>
  <c r="AG99" i="2"/>
  <c r="AD99" i="2"/>
  <c r="AB97" i="2"/>
  <c r="AC97" i="2" s="1"/>
  <c r="AH97" i="2"/>
  <c r="Z100" i="2"/>
  <c r="X101" i="2"/>
  <c r="Z101" i="2" s="1"/>
  <c r="AF101" i="2" l="1"/>
  <c r="AA101" i="2"/>
  <c r="AG101" i="2"/>
  <c r="AD101" i="2"/>
  <c r="AE101" i="2"/>
  <c r="AD100" i="2"/>
  <c r="AA100" i="2"/>
  <c r="AF100" i="2"/>
  <c r="AG100" i="2"/>
  <c r="AE100" i="2"/>
  <c r="Y101" i="2"/>
  <c r="AB99" i="2"/>
  <c r="AC99" i="2" s="1"/>
  <c r="AH99" i="2"/>
  <c r="X102" i="2"/>
  <c r="Y102" i="2" l="1"/>
  <c r="AH100" i="2"/>
  <c r="AB100" i="2"/>
  <c r="AC100" i="2" s="1"/>
  <c r="AB101" i="2"/>
  <c r="AC101" i="2" s="1"/>
  <c r="AH101" i="2"/>
  <c r="Z102" i="2"/>
  <c r="X103" i="2"/>
  <c r="Y103" i="2" l="1"/>
  <c r="AD102" i="2"/>
  <c r="AG102" i="2"/>
  <c r="AA102" i="2"/>
  <c r="AE102" i="2"/>
  <c r="AF102" i="2"/>
  <c r="Z103" i="2"/>
  <c r="X104" i="2"/>
  <c r="AF103" i="2" l="1"/>
  <c r="AE103" i="2"/>
  <c r="AD103" i="2"/>
  <c r="AG103" i="2"/>
  <c r="AA103" i="2"/>
  <c r="Y104" i="2"/>
  <c r="AH102" i="2"/>
  <c r="AB102" i="2"/>
  <c r="AC102" i="2" s="1"/>
  <c r="Z104" i="2"/>
  <c r="X105" i="2"/>
  <c r="Y105" i="2" l="1"/>
  <c r="AD104" i="2"/>
  <c r="AE104" i="2"/>
  <c r="AF104" i="2"/>
  <c r="AG104" i="2"/>
  <c r="AA104" i="2"/>
  <c r="Z105" i="2"/>
  <c r="AB103" i="2"/>
  <c r="AC103" i="2" s="1"/>
  <c r="AH103" i="2"/>
  <c r="X106" i="2"/>
  <c r="AH104" i="2" l="1"/>
  <c r="AB104" i="2"/>
  <c r="AC104" i="2" s="1"/>
  <c r="AF105" i="2"/>
  <c r="AD105" i="2"/>
  <c r="AG105" i="2"/>
  <c r="AE105" i="2"/>
  <c r="AA105" i="2"/>
  <c r="X107" i="2"/>
  <c r="Y106" i="2"/>
  <c r="Z106" i="2"/>
  <c r="Y107" i="2" l="1"/>
  <c r="AD106" i="2"/>
  <c r="AE106" i="2"/>
  <c r="AF106" i="2"/>
  <c r="AG106" i="2"/>
  <c r="AA106" i="2"/>
  <c r="AB105" i="2"/>
  <c r="AC105" i="2" s="1"/>
  <c r="AH105" i="2"/>
  <c r="Z107" i="2"/>
  <c r="X108" i="2"/>
  <c r="X109" i="2" s="1"/>
  <c r="Z109" i="2" l="1"/>
  <c r="Y108" i="2"/>
  <c r="AH106" i="2"/>
  <c r="AB106" i="2"/>
  <c r="AC106" i="2" s="1"/>
  <c r="AF107" i="2"/>
  <c r="AE107" i="2"/>
  <c r="AA107" i="2"/>
  <c r="AD107" i="2"/>
  <c r="AG107" i="2"/>
  <c r="X110" i="2"/>
  <c r="X111" i="2" s="1"/>
  <c r="Y109" i="2"/>
  <c r="Z108" i="2"/>
  <c r="Z110" i="2" l="1"/>
  <c r="AF110" i="2" s="1"/>
  <c r="AD108" i="2"/>
  <c r="AA108" i="2"/>
  <c r="AF108" i="2"/>
  <c r="AE108" i="2"/>
  <c r="AG108" i="2"/>
  <c r="AF109" i="2"/>
  <c r="AA109" i="2"/>
  <c r="AG109" i="2"/>
  <c r="AD109" i="2"/>
  <c r="AE109" i="2"/>
  <c r="AG110" i="2"/>
  <c r="AB107" i="2"/>
  <c r="AC107" i="2" s="1"/>
  <c r="AH107" i="2"/>
  <c r="Y111" i="2"/>
  <c r="Y110" i="2"/>
  <c r="Z111" i="2"/>
  <c r="X112" i="2"/>
  <c r="AE110" i="2" l="1"/>
  <c r="AA110" i="2"/>
  <c r="AB110" i="2" s="1"/>
  <c r="AC110" i="2" s="1"/>
  <c r="AD110" i="2"/>
  <c r="AB109" i="2"/>
  <c r="AC109" i="2" s="1"/>
  <c r="AH109" i="2"/>
  <c r="Y112" i="2"/>
  <c r="Z112" i="2"/>
  <c r="AH108" i="2"/>
  <c r="AB108" i="2"/>
  <c r="AC108" i="2" s="1"/>
  <c r="AF111" i="2"/>
  <c r="AD111" i="2"/>
  <c r="AA111" i="2"/>
  <c r="AE111" i="2"/>
  <c r="AG111" i="2"/>
  <c r="X113" i="2"/>
  <c r="Z113" i="2" s="1"/>
  <c r="AH110" i="2" l="1"/>
  <c r="AD112" i="2"/>
  <c r="AA112" i="2"/>
  <c r="AG112" i="2"/>
  <c r="AE112" i="2"/>
  <c r="AF112" i="2"/>
  <c r="AB111" i="2"/>
  <c r="AC111" i="2" s="1"/>
  <c r="AH111" i="2"/>
  <c r="AF113" i="2"/>
  <c r="AD113" i="2"/>
  <c r="AE113" i="2"/>
  <c r="AA113" i="2"/>
  <c r="AG113" i="2"/>
  <c r="Y113" i="2"/>
  <c r="X114" i="2"/>
  <c r="Z114" i="2" s="1"/>
  <c r="AD114" i="2" l="1"/>
  <c r="AE114" i="2"/>
  <c r="AG114" i="2"/>
  <c r="AA114" i="2"/>
  <c r="AF114" i="2"/>
  <c r="X115" i="2"/>
  <c r="X116" i="2" s="1"/>
  <c r="Y114" i="2"/>
  <c r="AB113" i="2"/>
  <c r="AC113" i="2" s="1"/>
  <c r="AH113" i="2"/>
  <c r="AH112" i="2"/>
  <c r="AB112" i="2"/>
  <c r="AC112" i="2" s="1"/>
  <c r="Z115" i="2" l="1"/>
  <c r="AF115" i="2" s="1"/>
  <c r="AH114" i="2"/>
  <c r="AB114" i="2"/>
  <c r="AC114" i="2" s="1"/>
  <c r="Z116" i="2"/>
  <c r="Y115" i="2"/>
  <c r="Y116" i="2"/>
  <c r="X117" i="2"/>
  <c r="AA115" i="2" l="1"/>
  <c r="AB115" i="2" s="1"/>
  <c r="AC115" i="2" s="1"/>
  <c r="AG115" i="2"/>
  <c r="AE115" i="2"/>
  <c r="AD115" i="2"/>
  <c r="X118" i="2"/>
  <c r="Y117" i="2"/>
  <c r="AD116" i="2"/>
  <c r="AA116" i="2"/>
  <c r="AF116" i="2"/>
  <c r="AG116" i="2"/>
  <c r="AE116" i="2"/>
  <c r="Z117" i="2"/>
  <c r="AH115" i="2" l="1"/>
  <c r="Y118" i="2"/>
  <c r="X119" i="2"/>
  <c r="X120" i="2" s="1"/>
  <c r="AF117" i="2"/>
  <c r="AA117" i="2"/>
  <c r="AG117" i="2"/>
  <c r="AE117" i="2"/>
  <c r="AD117" i="2"/>
  <c r="AH116" i="2"/>
  <c r="AB116" i="2"/>
  <c r="AC116" i="2" s="1"/>
  <c r="Z118" i="2"/>
  <c r="AD118" i="2" l="1"/>
  <c r="AG118" i="2"/>
  <c r="AE118" i="2"/>
  <c r="AF118" i="2"/>
  <c r="AA118" i="2"/>
  <c r="Z120" i="2"/>
  <c r="Y119" i="2"/>
  <c r="AB117" i="2"/>
  <c r="AC117" i="2" s="1"/>
  <c r="AH117" i="2"/>
  <c r="X121" i="2"/>
  <c r="X122" i="2" s="1"/>
  <c r="Y120" i="2"/>
  <c r="Z119" i="2"/>
  <c r="Z121" i="2" l="1"/>
  <c r="AD121" i="2" s="1"/>
  <c r="AH118" i="2"/>
  <c r="AB118" i="2"/>
  <c r="AC118" i="2" s="1"/>
  <c r="AF119" i="2"/>
  <c r="AA119" i="2"/>
  <c r="AE119" i="2"/>
  <c r="AG119" i="2"/>
  <c r="AD119" i="2"/>
  <c r="Y122" i="2"/>
  <c r="Z122" i="2"/>
  <c r="Y121" i="2"/>
  <c r="AD120" i="2"/>
  <c r="AE120" i="2"/>
  <c r="AF120" i="2"/>
  <c r="AA120" i="2"/>
  <c r="AG120" i="2"/>
  <c r="X123" i="2"/>
  <c r="AA121" i="2" l="1"/>
  <c r="AB121" i="2" s="1"/>
  <c r="AC121" i="2" s="1"/>
  <c r="AG121" i="2"/>
  <c r="AE121" i="2"/>
  <c r="AF121" i="2"/>
  <c r="AB119" i="2"/>
  <c r="AC119" i="2" s="1"/>
  <c r="AH119" i="2"/>
  <c r="AD122" i="2"/>
  <c r="AE122" i="2"/>
  <c r="AF122" i="2"/>
  <c r="AA122" i="2"/>
  <c r="AG122" i="2"/>
  <c r="Y123" i="2"/>
  <c r="Z123" i="2"/>
  <c r="AH120" i="2"/>
  <c r="AB120" i="2"/>
  <c r="AC120" i="2" s="1"/>
  <c r="X124" i="2"/>
  <c r="AH121" i="2" l="1"/>
  <c r="AF123" i="2"/>
  <c r="AE123" i="2"/>
  <c r="AA123" i="2"/>
  <c r="AD123" i="2"/>
  <c r="AG123" i="2"/>
  <c r="Y124" i="2"/>
  <c r="Z124" i="2"/>
  <c r="AH122" i="2"/>
  <c r="AB122" i="2"/>
  <c r="AC122" i="2" s="1"/>
  <c r="X125" i="2"/>
  <c r="AD124" i="2" l="1"/>
  <c r="AA124" i="2"/>
  <c r="AF124" i="2"/>
  <c r="AE124" i="2"/>
  <c r="AG124" i="2"/>
  <c r="Y125" i="2"/>
  <c r="Z125" i="2"/>
  <c r="AB123" i="2"/>
  <c r="AC123" i="2" s="1"/>
  <c r="AH123" i="2"/>
  <c r="X126" i="2"/>
  <c r="AF125" i="2" l="1"/>
  <c r="AA125" i="2"/>
  <c r="AG125" i="2"/>
  <c r="AD125" i="2"/>
  <c r="AE125" i="2"/>
  <c r="Y126" i="2"/>
  <c r="Z126" i="2"/>
  <c r="AH124" i="2"/>
  <c r="AB124" i="2"/>
  <c r="AC124" i="2" s="1"/>
  <c r="X127" i="2"/>
  <c r="AD126" i="2" l="1"/>
  <c r="AG126" i="2"/>
  <c r="AF126" i="2"/>
  <c r="AA126" i="2"/>
  <c r="AE126" i="2"/>
  <c r="Y127" i="2"/>
  <c r="Z127" i="2"/>
  <c r="AB125" i="2"/>
  <c r="AC125" i="2" s="1"/>
  <c r="AH125" i="2"/>
  <c r="X128" i="2"/>
  <c r="AF127" i="2" l="1"/>
  <c r="AD127" i="2"/>
  <c r="AE127" i="2"/>
  <c r="AG127" i="2"/>
  <c r="AA127" i="2"/>
  <c r="AH126" i="2"/>
  <c r="AB126" i="2"/>
  <c r="AC126" i="2" s="1"/>
  <c r="Y128" i="2"/>
  <c r="Z128" i="2"/>
  <c r="X129" i="2"/>
  <c r="Z129" i="2" s="1"/>
  <c r="Y129" i="2" l="1"/>
  <c r="AD128" i="2"/>
  <c r="AA128" i="2"/>
  <c r="AG128" i="2"/>
  <c r="AE128" i="2"/>
  <c r="AF128" i="2"/>
  <c r="AF129" i="2"/>
  <c r="AD129" i="2"/>
  <c r="AE129" i="2"/>
  <c r="AG129" i="2"/>
  <c r="AA129" i="2"/>
  <c r="AB127" i="2"/>
  <c r="AC127" i="2" s="1"/>
  <c r="AH127" i="2"/>
  <c r="X130" i="2"/>
  <c r="Z130" i="2" s="1"/>
  <c r="AD130" i="2" l="1"/>
  <c r="AE130" i="2"/>
  <c r="AF130" i="2"/>
  <c r="AA130" i="2"/>
  <c r="AG130" i="2"/>
  <c r="AB129" i="2"/>
  <c r="AC129" i="2" s="1"/>
  <c r="AH129" i="2"/>
  <c r="AH128" i="2"/>
  <c r="AB128" i="2"/>
  <c r="AC128" i="2" s="1"/>
  <c r="Y130" i="2"/>
  <c r="X131" i="2"/>
  <c r="AH130" i="2" l="1"/>
  <c r="AB130" i="2"/>
  <c r="AC130" i="2" s="1"/>
  <c r="X132" i="2"/>
  <c r="Z132" i="2" s="1"/>
  <c r="Y131" i="2"/>
  <c r="Z131" i="2"/>
  <c r="X133" i="2" l="1"/>
  <c r="Z133" i="2" s="1"/>
  <c r="AD132" i="2"/>
  <c r="AE132" i="2"/>
  <c r="AA132" i="2"/>
  <c r="AF132" i="2"/>
  <c r="AG132" i="2"/>
  <c r="AF131" i="2"/>
  <c r="AD131" i="2"/>
  <c r="AE131" i="2"/>
  <c r="AA131" i="2"/>
  <c r="AG131" i="2"/>
  <c r="Y133" i="2"/>
  <c r="Y132" i="2"/>
  <c r="X134" i="2"/>
  <c r="AB131" i="2" l="1"/>
  <c r="AC131" i="2" s="1"/>
  <c r="AH131" i="2"/>
  <c r="X135" i="2"/>
  <c r="Y134" i="2"/>
  <c r="Z134" i="2"/>
  <c r="AH132" i="2"/>
  <c r="AB132" i="2"/>
  <c r="AC132" i="2" s="1"/>
  <c r="AF133" i="2"/>
  <c r="AE133" i="2"/>
  <c r="AA133" i="2"/>
  <c r="AG133" i="2"/>
  <c r="AD133" i="2"/>
  <c r="Y135" i="2" l="1"/>
  <c r="AD134" i="2"/>
  <c r="AA134" i="2"/>
  <c r="AF134" i="2"/>
  <c r="AG134" i="2"/>
  <c r="AE134" i="2"/>
  <c r="AB133" i="2"/>
  <c r="AC133" i="2" s="1"/>
  <c r="AH133" i="2"/>
  <c r="X136" i="2"/>
  <c r="X137" i="2" s="1"/>
  <c r="Z135" i="2"/>
  <c r="AH134" i="2" l="1"/>
  <c r="AB134" i="2"/>
  <c r="AC134" i="2" s="1"/>
  <c r="Y136" i="2"/>
  <c r="Z137" i="2"/>
  <c r="Y137" i="2"/>
  <c r="AF135" i="2"/>
  <c r="AA135" i="2"/>
  <c r="AG135" i="2"/>
  <c r="AD135" i="2"/>
  <c r="AE135" i="2"/>
  <c r="Z136" i="2"/>
  <c r="X138" i="2"/>
  <c r="AF137" i="2" l="1"/>
  <c r="AD137" i="2"/>
  <c r="AE137" i="2"/>
  <c r="AG137" i="2"/>
  <c r="AA137" i="2"/>
  <c r="AD136" i="2"/>
  <c r="AG136" i="2"/>
  <c r="AE136" i="2"/>
  <c r="AA136" i="2"/>
  <c r="AF136" i="2"/>
  <c r="AB135" i="2"/>
  <c r="AC135" i="2" s="1"/>
  <c r="AH135" i="2"/>
  <c r="Y138" i="2"/>
  <c r="Z138" i="2"/>
  <c r="X139" i="2"/>
  <c r="Y139" i="2" l="1"/>
  <c r="AD138" i="2"/>
  <c r="AE138" i="2"/>
  <c r="AA138" i="2"/>
  <c r="AF138" i="2"/>
  <c r="AG138" i="2"/>
  <c r="Z139" i="2"/>
  <c r="AH136" i="2"/>
  <c r="AB136" i="2"/>
  <c r="AC136" i="2" s="1"/>
  <c r="AB137" i="2"/>
  <c r="AC137" i="2" s="1"/>
  <c r="AH137" i="2"/>
  <c r="X140" i="2"/>
  <c r="AF139" i="2" l="1"/>
  <c r="AD139" i="2"/>
  <c r="AE139" i="2"/>
  <c r="AA139" i="2"/>
  <c r="AG139" i="2"/>
  <c r="Y140" i="2"/>
  <c r="AH138" i="2"/>
  <c r="AB138" i="2"/>
  <c r="AC138" i="2" s="1"/>
  <c r="Z140" i="2"/>
  <c r="X141" i="2"/>
  <c r="Z141" i="2" s="1"/>
  <c r="AF141" i="2" l="1"/>
  <c r="AE141" i="2"/>
  <c r="AA141" i="2"/>
  <c r="AG141" i="2"/>
  <c r="AD141" i="2"/>
  <c r="AB139" i="2"/>
  <c r="AC139" i="2" s="1"/>
  <c r="AH139" i="2"/>
  <c r="Y141" i="2"/>
  <c r="AD140" i="2"/>
  <c r="AE140" i="2"/>
  <c r="AA140" i="2"/>
  <c r="AF140" i="2"/>
  <c r="AG140" i="2"/>
  <c r="X142" i="2"/>
  <c r="Z142" i="2" s="1"/>
  <c r="AD142" i="2" l="1"/>
  <c r="AA142" i="2"/>
  <c r="AE142" i="2"/>
  <c r="AF142" i="2"/>
  <c r="AG142" i="2"/>
  <c r="Y142" i="2"/>
  <c r="AB141" i="2"/>
  <c r="AC141" i="2" s="1"/>
  <c r="AH141" i="2"/>
  <c r="AH140" i="2"/>
  <c r="AB140" i="2"/>
  <c r="AC140" i="2" s="1"/>
  <c r="X143" i="2"/>
  <c r="X144" i="2" l="1"/>
  <c r="Z144" i="2" s="1"/>
  <c r="Y143" i="2"/>
  <c r="Z143" i="2"/>
  <c r="AH142" i="2"/>
  <c r="AB142" i="2"/>
  <c r="AC142" i="2" s="1"/>
  <c r="X145" i="2" l="1"/>
  <c r="Y145" i="2" s="1"/>
  <c r="AD144" i="2"/>
  <c r="AA144" i="2"/>
  <c r="AE144" i="2"/>
  <c r="AF144" i="2"/>
  <c r="AG144" i="2"/>
  <c r="AF143" i="2"/>
  <c r="AG143" i="2"/>
  <c r="AD143" i="2"/>
  <c r="AE143" i="2"/>
  <c r="AA143" i="2"/>
  <c r="Y144" i="2"/>
  <c r="Z145" i="2" l="1"/>
  <c r="X146" i="2"/>
  <c r="Z146" i="2" s="1"/>
  <c r="AD146" i="2" s="1"/>
  <c r="AB143" i="2"/>
  <c r="AC143" i="2" s="1"/>
  <c r="AH143" i="2"/>
  <c r="AH144" i="2"/>
  <c r="AB144" i="2"/>
  <c r="AC144" i="2" s="1"/>
  <c r="AF145" i="2"/>
  <c r="AG145" i="2"/>
  <c r="AD145" i="2"/>
  <c r="AA145" i="2"/>
  <c r="AE145" i="2"/>
  <c r="X147" i="2" l="1"/>
  <c r="Z147" i="2" s="1"/>
  <c r="AA147" i="2" s="1"/>
  <c r="AE146" i="2"/>
  <c r="Y146" i="2"/>
  <c r="AA146" i="2"/>
  <c r="AH146" i="2" s="1"/>
  <c r="AF146" i="2"/>
  <c r="AG146" i="2"/>
  <c r="AF147" i="2"/>
  <c r="AG147" i="2"/>
  <c r="AD147" i="2"/>
  <c r="AE147" i="2"/>
  <c r="AB145" i="2"/>
  <c r="AC145" i="2" s="1"/>
  <c r="AH145" i="2"/>
  <c r="Y147" i="2"/>
  <c r="X148" i="2"/>
  <c r="AB146" i="2" l="1"/>
  <c r="AC146" i="2" s="1"/>
  <c r="Y148" i="2"/>
  <c r="AB147" i="2"/>
  <c r="AC147" i="2" s="1"/>
  <c r="AH147" i="2"/>
  <c r="Z148" i="2"/>
  <c r="X149" i="2"/>
  <c r="Y149" i="2" l="1"/>
  <c r="AD148" i="2"/>
  <c r="AA148" i="2"/>
  <c r="AE148" i="2"/>
  <c r="AF148" i="2"/>
  <c r="AG148" i="2"/>
  <c r="Z149" i="2"/>
  <c r="X150" i="2"/>
  <c r="AH148" i="2" l="1"/>
  <c r="AB148" i="2"/>
  <c r="AC148" i="2" s="1"/>
  <c r="AF149" i="2"/>
  <c r="AG149" i="2"/>
  <c r="AD149" i="2"/>
  <c r="AA149" i="2"/>
  <c r="AE149" i="2"/>
  <c r="Y150" i="2"/>
  <c r="Z150" i="2"/>
  <c r="X151" i="2"/>
  <c r="Z151" i="2" s="1"/>
  <c r="AF151" i="2" l="1"/>
  <c r="AG151" i="2"/>
  <c r="AD151" i="2"/>
  <c r="AE151" i="2"/>
  <c r="AA151" i="2"/>
  <c r="AD150" i="2"/>
  <c r="AA150" i="2"/>
  <c r="AE150" i="2"/>
  <c r="AF150" i="2"/>
  <c r="AG150" i="2"/>
  <c r="AB149" i="2"/>
  <c r="AC149" i="2" s="1"/>
  <c r="AH149" i="2"/>
  <c r="Y151" i="2"/>
  <c r="X152" i="2"/>
  <c r="Z152" i="2" s="1"/>
  <c r="AD152" i="2" l="1"/>
  <c r="AA152" i="2"/>
  <c r="AE152" i="2"/>
  <c r="AG152" i="2"/>
  <c r="AF152" i="2"/>
  <c r="AB151" i="2"/>
  <c r="AC151" i="2" s="1"/>
  <c r="AH151" i="2"/>
  <c r="Y152" i="2"/>
  <c r="AH150" i="2"/>
  <c r="AB150" i="2"/>
  <c r="AC150" i="2" s="1"/>
  <c r="X153" i="2"/>
  <c r="Z153" i="2" s="1"/>
  <c r="AF153" i="2" l="1"/>
  <c r="AG153" i="2"/>
  <c r="AA153" i="2"/>
  <c r="AD153" i="2"/>
  <c r="AE153" i="2"/>
  <c r="AH152" i="2"/>
  <c r="AB152" i="2"/>
  <c r="AC152" i="2" s="1"/>
  <c r="X154" i="2"/>
  <c r="X155" i="2" s="1"/>
  <c r="Y153" i="2"/>
  <c r="Y155" i="2" l="1"/>
  <c r="Y154" i="2"/>
  <c r="Z155" i="2"/>
  <c r="AB153" i="2"/>
  <c r="AC153" i="2" s="1"/>
  <c r="AH153" i="2"/>
  <c r="Z154" i="2"/>
  <c r="X156" i="2"/>
  <c r="X157" i="2" l="1"/>
  <c r="Z157" i="2" s="1"/>
  <c r="Y156" i="2"/>
  <c r="AF155" i="2"/>
  <c r="AG155" i="2"/>
  <c r="AD155" i="2"/>
  <c r="AE155" i="2"/>
  <c r="AA155" i="2"/>
  <c r="AD154" i="2"/>
  <c r="AA154" i="2"/>
  <c r="AE154" i="2"/>
  <c r="AF154" i="2"/>
  <c r="AG154" i="2"/>
  <c r="Z156" i="2"/>
  <c r="X158" i="2" l="1"/>
  <c r="X159" i="2" s="1"/>
  <c r="AF157" i="2"/>
  <c r="AG157" i="2"/>
  <c r="AA157" i="2"/>
  <c r="AE157" i="2"/>
  <c r="AD157" i="2"/>
  <c r="AB155" i="2"/>
  <c r="AC155" i="2" s="1"/>
  <c r="AH155" i="2"/>
  <c r="Y158" i="2"/>
  <c r="AD156" i="2"/>
  <c r="AA156" i="2"/>
  <c r="AE156" i="2"/>
  <c r="AF156" i="2"/>
  <c r="AG156" i="2"/>
  <c r="AH154" i="2"/>
  <c r="AB154" i="2"/>
  <c r="AC154" i="2" s="1"/>
  <c r="Z158" i="2"/>
  <c r="Y157" i="2"/>
  <c r="Y159" i="2" l="1"/>
  <c r="AH156" i="2"/>
  <c r="AB156" i="2"/>
  <c r="AC156" i="2" s="1"/>
  <c r="AB157" i="2"/>
  <c r="AC157" i="2" s="1"/>
  <c r="AH157" i="2"/>
  <c r="AD158" i="2"/>
  <c r="AA158" i="2"/>
  <c r="AE158" i="2"/>
  <c r="AF158" i="2"/>
  <c r="AG158" i="2"/>
  <c r="Z159" i="2"/>
  <c r="X160" i="2"/>
  <c r="AF159" i="2" l="1"/>
  <c r="AG159" i="2"/>
  <c r="AD159" i="2"/>
  <c r="AE159" i="2"/>
  <c r="AA159" i="2"/>
  <c r="AH158" i="2"/>
  <c r="AB158" i="2"/>
  <c r="AC158" i="2" s="1"/>
  <c r="Y160" i="2"/>
  <c r="Z160" i="2"/>
  <c r="X161" i="2"/>
  <c r="Z161" i="2" s="1"/>
  <c r="AF161" i="2" l="1"/>
  <c r="AG161" i="2"/>
  <c r="AA161" i="2"/>
  <c r="AD161" i="2"/>
  <c r="AE161" i="2"/>
  <c r="Y161" i="2"/>
  <c r="AD160" i="2"/>
  <c r="AA160" i="2"/>
  <c r="AE160" i="2"/>
  <c r="AG160" i="2"/>
  <c r="AF160" i="2"/>
  <c r="AB159" i="2"/>
  <c r="AC159" i="2" s="1"/>
  <c r="AH159" i="2"/>
  <c r="X162" i="2"/>
  <c r="Y162" i="2" l="1"/>
  <c r="AB161" i="2"/>
  <c r="AC161" i="2" s="1"/>
  <c r="AH161" i="2"/>
  <c r="Z162" i="2"/>
  <c r="AH160" i="2"/>
  <c r="AB160" i="2"/>
  <c r="AC160" i="2" s="1"/>
  <c r="X163" i="2"/>
  <c r="Y163" i="2" l="1"/>
  <c r="Z163" i="2"/>
  <c r="AD162" i="2"/>
  <c r="AA162" i="2"/>
  <c r="AE162" i="2"/>
  <c r="AF162" i="2"/>
  <c r="AG162" i="2"/>
  <c r="X164" i="2"/>
  <c r="AF163" i="2" l="1"/>
  <c r="AG163" i="2"/>
  <c r="AD163" i="2"/>
  <c r="AE163" i="2"/>
  <c r="AA163" i="2"/>
  <c r="Y164" i="2"/>
  <c r="AH162" i="2"/>
  <c r="AB162" i="2"/>
  <c r="AC162" i="2" s="1"/>
  <c r="Z164" i="2"/>
  <c r="X165" i="2"/>
  <c r="X166" i="2" l="1"/>
  <c r="Z166" i="2" s="1"/>
  <c r="Y165" i="2"/>
  <c r="AD164" i="2"/>
  <c r="AA164" i="2"/>
  <c r="AE164" i="2"/>
  <c r="AF164" i="2"/>
  <c r="AG164" i="2"/>
  <c r="Z165" i="2"/>
  <c r="AB163" i="2"/>
  <c r="AC163" i="2" s="1"/>
  <c r="AH163" i="2"/>
  <c r="X167" i="2" l="1"/>
  <c r="Y167" i="2" s="1"/>
  <c r="AD166" i="2"/>
  <c r="AA166" i="2"/>
  <c r="AE166" i="2"/>
  <c r="AF166" i="2"/>
  <c r="AG166" i="2"/>
  <c r="AF165" i="2"/>
  <c r="AG165" i="2"/>
  <c r="AA165" i="2"/>
  <c r="AE165" i="2"/>
  <c r="AD165" i="2"/>
  <c r="AH164" i="2"/>
  <c r="AB164" i="2"/>
  <c r="AC164" i="2" s="1"/>
  <c r="Y166" i="2"/>
  <c r="X168" i="2" l="1"/>
  <c r="Z168" i="2" s="1"/>
  <c r="Z167" i="2"/>
  <c r="AG167" i="2" s="1"/>
  <c r="AB166" i="2"/>
  <c r="AC166" i="2" s="1"/>
  <c r="AH166" i="2"/>
  <c r="AB165" i="2"/>
  <c r="AC165" i="2" s="1"/>
  <c r="AH165" i="2"/>
  <c r="AF167" i="2" l="1"/>
  <c r="AD167" i="2"/>
  <c r="AE167" i="2"/>
  <c r="AA167" i="2"/>
  <c r="AB167" i="2" s="1"/>
  <c r="AC167" i="2" s="1"/>
  <c r="AE168" i="2"/>
  <c r="AA168" i="2"/>
  <c r="AH168" i="2" s="1"/>
  <c r="AF168" i="2"/>
  <c r="X169" i="2"/>
  <c r="Z169" i="2" s="1"/>
  <c r="AD169" i="2" s="1"/>
  <c r="Y168" i="2"/>
  <c r="AD168" i="2"/>
  <c r="AG168" i="2"/>
  <c r="AB168" i="2" l="1"/>
  <c r="AC168" i="2" s="1"/>
  <c r="AH167" i="2"/>
  <c r="AA169" i="2"/>
  <c r="AB169" i="2" s="1"/>
  <c r="AC169" i="2" s="1"/>
  <c r="AF169" i="2"/>
  <c r="AG169" i="2"/>
  <c r="AE169" i="2"/>
  <c r="X170" i="2"/>
  <c r="Z170" i="2" s="1"/>
  <c r="AD170" i="2" s="1"/>
  <c r="Y169" i="2"/>
  <c r="AH169" i="2" l="1"/>
  <c r="AE170" i="2"/>
  <c r="X171" i="2"/>
  <c r="Z171" i="2" s="1"/>
  <c r="AG170" i="2"/>
  <c r="AA170" i="2"/>
  <c r="AH170" i="2" s="1"/>
  <c r="Y170" i="2"/>
  <c r="AF170" i="2"/>
  <c r="X172" i="2" l="1"/>
  <c r="Z172" i="2" s="1"/>
  <c r="AE172" i="2" s="1"/>
  <c r="Y171" i="2"/>
  <c r="AB170" i="2"/>
  <c r="AC170" i="2" s="1"/>
  <c r="AG171" i="2"/>
  <c r="AD171" i="2"/>
  <c r="AE171" i="2"/>
  <c r="AA171" i="2"/>
  <c r="AF171" i="2"/>
  <c r="AA172" i="2" l="1"/>
  <c r="AH172" i="2" s="1"/>
  <c r="AG172" i="2"/>
  <c r="AD172" i="2"/>
  <c r="X173" i="2"/>
  <c r="X174" i="2" s="1"/>
  <c r="X175" i="2" s="1"/>
  <c r="Y175" i="2" s="1"/>
  <c r="AF172" i="2"/>
  <c r="Y172" i="2"/>
  <c r="AB171" i="2"/>
  <c r="AC171" i="2" s="1"/>
  <c r="AH171" i="2"/>
  <c r="AB172" i="2"/>
  <c r="AC172" i="2" s="1"/>
  <c r="Y173" i="2" l="1"/>
  <c r="Z175" i="2"/>
  <c r="AE175" i="2" s="1"/>
  <c r="X176" i="2"/>
  <c r="X177" i="2" s="1"/>
  <c r="X178" i="2" s="1"/>
  <c r="Z174" i="2"/>
  <c r="AE174" i="2" s="1"/>
  <c r="Y174" i="2"/>
  <c r="Z173" i="2"/>
  <c r="AD173" i="2" s="1"/>
  <c r="AG175" i="2"/>
  <c r="AF175" i="2"/>
  <c r="AA174" i="2" l="1"/>
  <c r="AB174" i="2" s="1"/>
  <c r="AC174" i="2" s="1"/>
  <c r="AA175" i="2"/>
  <c r="AB175" i="2" s="1"/>
  <c r="AC175" i="2" s="1"/>
  <c r="AD174" i="2"/>
  <c r="AD175" i="2"/>
  <c r="AF174" i="2"/>
  <c r="Z176" i="2"/>
  <c r="AE176" i="2" s="1"/>
  <c r="Z177" i="2"/>
  <c r="AE177" i="2" s="1"/>
  <c r="Y177" i="2"/>
  <c r="Y176" i="2"/>
  <c r="AG174" i="2"/>
  <c r="AF173" i="2"/>
  <c r="AE173" i="2"/>
  <c r="AG173" i="2"/>
  <c r="AA173" i="2"/>
  <c r="AB173" i="2" s="1"/>
  <c r="AC173" i="2" s="1"/>
  <c r="X179" i="2"/>
  <c r="Z179" i="2" s="1"/>
  <c r="Y178" i="2"/>
  <c r="Z178" i="2"/>
  <c r="AG176" i="2" l="1"/>
  <c r="AA176" i="2"/>
  <c r="AH175" i="2"/>
  <c r="AH174" i="2"/>
  <c r="AF177" i="2"/>
  <c r="AA177" i="2"/>
  <c r="AB177" i="2" s="1"/>
  <c r="AC177" i="2" s="1"/>
  <c r="AG177" i="2"/>
  <c r="AD177" i="2"/>
  <c r="AD176" i="2"/>
  <c r="AF176" i="2"/>
  <c r="AH173" i="2"/>
  <c r="X180" i="2"/>
  <c r="Y180" i="2" s="1"/>
  <c r="AA178" i="2"/>
  <c r="AE178" i="2"/>
  <c r="AF178" i="2"/>
  <c r="AG178" i="2"/>
  <c r="AD178" i="2"/>
  <c r="AH177" i="2"/>
  <c r="AG179" i="2"/>
  <c r="AD179" i="2"/>
  <c r="AF179" i="2"/>
  <c r="AA179" i="2"/>
  <c r="AE179" i="2"/>
  <c r="AB176" i="2"/>
  <c r="AC176" i="2" s="1"/>
  <c r="AH176" i="2"/>
  <c r="Y179" i="2"/>
  <c r="X181" i="2" l="1"/>
  <c r="Z180" i="2"/>
  <c r="AA180" i="2" s="1"/>
  <c r="AH179" i="2"/>
  <c r="AB179" i="2"/>
  <c r="AC179" i="2" s="1"/>
  <c r="AB178" i="2"/>
  <c r="AC178" i="2" s="1"/>
  <c r="AH178" i="2"/>
  <c r="AD180" i="2" l="1"/>
  <c r="AF180" i="2"/>
  <c r="AE180" i="2"/>
  <c r="Y181" i="2"/>
  <c r="X182" i="2"/>
  <c r="Y182" i="2" s="1"/>
  <c r="AG180" i="2"/>
  <c r="Z181" i="2"/>
  <c r="AE181" i="2" s="1"/>
  <c r="AB180" i="2"/>
  <c r="AC180" i="2" s="1"/>
  <c r="AH180" i="2"/>
  <c r="X183" i="2" l="1"/>
  <c r="X184" i="2" s="1"/>
  <c r="X185" i="2" s="1"/>
  <c r="Z185" i="2" s="1"/>
  <c r="Z182" i="2"/>
  <c r="AA182" i="2" s="1"/>
  <c r="AB182" i="2" s="1"/>
  <c r="AC182" i="2" s="1"/>
  <c r="AA181" i="2"/>
  <c r="AB181" i="2" s="1"/>
  <c r="AC181" i="2" s="1"/>
  <c r="AF181" i="2"/>
  <c r="AG181" i="2"/>
  <c r="AD181" i="2"/>
  <c r="AH181" i="2"/>
  <c r="Y184" i="2" l="1"/>
  <c r="Y183" i="2"/>
  <c r="Z184" i="2"/>
  <c r="AD184" i="2" s="1"/>
  <c r="Z183" i="2"/>
  <c r="AF183" i="2" s="1"/>
  <c r="AH182" i="2"/>
  <c r="AD182" i="2"/>
  <c r="AF182" i="2"/>
  <c r="AE182" i="2"/>
  <c r="AG182" i="2"/>
  <c r="Y185" i="2"/>
  <c r="AG185" i="2"/>
  <c r="AD185" i="2"/>
  <c r="AA185" i="2"/>
  <c r="AE185" i="2"/>
  <c r="AF185" i="2"/>
  <c r="X186" i="2"/>
  <c r="AF184" i="2" l="1"/>
  <c r="AE183" i="2"/>
  <c r="AD183" i="2"/>
  <c r="AE184" i="2"/>
  <c r="AG184" i="2"/>
  <c r="AA184" i="2"/>
  <c r="AB184" i="2" s="1"/>
  <c r="AC184" i="2" s="1"/>
  <c r="AG183" i="2"/>
  <c r="AA183" i="2"/>
  <c r="AH185" i="2"/>
  <c r="AB185" i="2"/>
  <c r="AC185" i="2" s="1"/>
  <c r="Y186" i="2"/>
  <c r="Z186" i="2"/>
  <c r="X187" i="2"/>
  <c r="AH184" i="2" l="1"/>
  <c r="AB183" i="2"/>
  <c r="AC183" i="2" s="1"/>
  <c r="AH183" i="2"/>
  <c r="Y187" i="2"/>
  <c r="AA186" i="2"/>
  <c r="AE186" i="2"/>
  <c r="AF186" i="2"/>
  <c r="AG186" i="2"/>
  <c r="AD186" i="2"/>
  <c r="Z187" i="2"/>
  <c r="X188" i="2"/>
  <c r="Z188" i="2" s="1"/>
  <c r="AA188" i="2" l="1"/>
  <c r="AE188" i="2"/>
  <c r="AF188" i="2"/>
  <c r="AD188" i="2"/>
  <c r="AG188" i="2"/>
  <c r="AG187" i="2"/>
  <c r="AD187" i="2"/>
  <c r="AF187" i="2"/>
  <c r="AA187" i="2"/>
  <c r="AE187" i="2"/>
  <c r="AB186" i="2"/>
  <c r="AC186" i="2" s="1"/>
  <c r="AH186" i="2"/>
  <c r="X189" i="2"/>
  <c r="Y189" i="2" s="1"/>
  <c r="Y188" i="2"/>
  <c r="Z189" i="2" l="1"/>
  <c r="AG189" i="2" s="1"/>
  <c r="AH187" i="2"/>
  <c r="AB187" i="2"/>
  <c r="AC187" i="2" s="1"/>
  <c r="AB188" i="2"/>
  <c r="AC188" i="2" s="1"/>
  <c r="AH188" i="2"/>
  <c r="AE189" i="2" l="1"/>
  <c r="AD189" i="2"/>
  <c r="AA189" i="2"/>
  <c r="AB189" i="2" s="1"/>
  <c r="AC189" i="2" s="1"/>
  <c r="AF189" i="2"/>
  <c r="AH189" i="2" l="1"/>
</calcChain>
</file>

<file path=xl/comments1.xml><?xml version="1.0" encoding="utf-8"?>
<comments xmlns="http://schemas.openxmlformats.org/spreadsheetml/2006/main">
  <authors>
    <author>BRUNO</author>
  </authors>
  <commentList>
    <comment ref="X4" authorId="0">
      <text>
        <r>
          <rPr>
            <b/>
            <sz val="9"/>
            <color indexed="81"/>
            <rFont val="Tahoma"/>
            <family val="2"/>
          </rPr>
          <t>Estimation d'heure calculée par un autre tableau</t>
        </r>
      </text>
    </comment>
  </commentList>
</comments>
</file>

<file path=xl/sharedStrings.xml><?xml version="1.0" encoding="utf-8"?>
<sst xmlns="http://schemas.openxmlformats.org/spreadsheetml/2006/main" count="1736" uniqueCount="50">
  <si>
    <t>Heure effective début travail</t>
  </si>
  <si>
    <t>Heure effective fin travail</t>
  </si>
  <si>
    <t>Heure reprise travail</t>
  </si>
  <si>
    <t>Heure fin de travail</t>
  </si>
  <si>
    <t>Début_Pause_n°1</t>
  </si>
  <si>
    <t>Fin_Pause_n°1</t>
  </si>
  <si>
    <t>Début_Pause_n°2</t>
  </si>
  <si>
    <t>Fin_Pause_n°2</t>
  </si>
  <si>
    <t>Début_Pause_n°3</t>
  </si>
  <si>
    <t>Fin_Pause_n°3</t>
  </si>
  <si>
    <t>Durée Travail Effective</t>
  </si>
  <si>
    <t>Durée Pause Effective</t>
  </si>
  <si>
    <t>Durée Travail Effective Totale</t>
  </si>
  <si>
    <t>Durée Pause effective Totale</t>
  </si>
  <si>
    <t>Jeudi</t>
  </si>
  <si>
    <t>Vendredi</t>
  </si>
  <si>
    <t>Samedi</t>
  </si>
  <si>
    <t>Dimanche</t>
  </si>
  <si>
    <t>Lundi</t>
  </si>
  <si>
    <t>Mardi</t>
  </si>
  <si>
    <t>Mercredi</t>
  </si>
  <si>
    <t>Date</t>
  </si>
  <si>
    <t>Jour</t>
  </si>
  <si>
    <t>Ouvrier 1</t>
  </si>
  <si>
    <t>Ouvrier 2</t>
  </si>
  <si>
    <t>Ouvrier 3</t>
  </si>
  <si>
    <t>Ouvrier 4</t>
  </si>
  <si>
    <t>Ouvrier 5</t>
  </si>
  <si>
    <t>Ouvrier 6</t>
  </si>
  <si>
    <t>L+M+M+J</t>
  </si>
  <si>
    <t>Horaire_8-17</t>
  </si>
  <si>
    <t>Horaire_8-16</t>
  </si>
  <si>
    <t>1/2 (JS ou RTT ou SS)</t>
  </si>
  <si>
    <t>Horaire_C</t>
  </si>
  <si>
    <t>Horaire_1/2 C</t>
  </si>
  <si>
    <t>JS ou RTT ou SS ou férié</t>
  </si>
  <si>
    <t>Férié_Ouvré</t>
  </si>
  <si>
    <t>Ouvré</t>
  </si>
  <si>
    <t>Férié</t>
  </si>
  <si>
    <t>Heure Travail Total 
au cours d'une journée</t>
  </si>
  <si>
    <t>Heure de travail par jour
en décimal</t>
  </si>
  <si>
    <t>9h45</t>
  </si>
  <si>
    <t>15h00</t>
  </si>
  <si>
    <t>intermédiaire</t>
  </si>
  <si>
    <t>Final</t>
  </si>
  <si>
    <t>12h00</t>
  </si>
  <si>
    <t>Restant à faire 
à partir du lendemain</t>
  </si>
  <si>
    <t>Ramené au nombre de personnes</t>
  </si>
  <si>
    <t>Nombre Total de type horaire choisis par jour jounée</t>
  </si>
  <si>
    <t>Résultat d'heure par type d'horaire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</si>
</sst>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h:mm;@"/>
    <numFmt numFmtId="166" formatCode="d/m/yy\ h:mm;@"/>
    <numFmt numFmtId="168" formatCode="[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165" fontId="0" fillId="0" borderId="3" xfId="0" applyNumberFormat="1" applyBorder="1"/>
    <xf numFmtId="165" fontId="0" fillId="0" borderId="5" xfId="0" applyNumberFormat="1" applyBorder="1"/>
    <xf numFmtId="20" fontId="0" fillId="9" borderId="6" xfId="0" applyNumberFormat="1" applyFill="1" applyBorder="1" applyProtection="1">
      <protection locked="0"/>
    </xf>
    <xf numFmtId="20" fontId="0" fillId="9" borderId="7" xfId="0" applyNumberFormat="1" applyFill="1" applyBorder="1" applyProtection="1">
      <protection locked="0"/>
    </xf>
    <xf numFmtId="20" fontId="0" fillId="10" borderId="6" xfId="0" applyNumberFormat="1" applyFill="1" applyBorder="1" applyAlignment="1" applyProtection="1">
      <alignment horizontal="left"/>
      <protection locked="0"/>
    </xf>
    <xf numFmtId="20" fontId="0" fillId="10" borderId="7" xfId="0" applyNumberFormat="1" applyFill="1" applyBorder="1" applyAlignment="1" applyProtection="1">
      <alignment horizontal="left"/>
      <protection locked="0"/>
    </xf>
    <xf numFmtId="165" fontId="0" fillId="0" borderId="2" xfId="0" applyNumberFormat="1" applyBorder="1"/>
    <xf numFmtId="165" fontId="0" fillId="0" borderId="4" xfId="0" applyNumberFormat="1" applyBorder="1"/>
    <xf numFmtId="0" fontId="0" fillId="0" borderId="8" xfId="0" applyBorder="1"/>
    <xf numFmtId="0" fontId="0" fillId="0" borderId="9" xfId="0" applyBorder="1"/>
    <xf numFmtId="20" fontId="0" fillId="9" borderId="13" xfId="0" applyNumberFormat="1" applyFill="1" applyBorder="1" applyProtection="1">
      <protection locked="0"/>
    </xf>
    <xf numFmtId="20" fontId="0" fillId="9" borderId="14" xfId="0" applyNumberFormat="1" applyFill="1" applyBorder="1" applyProtection="1">
      <protection locked="0"/>
    </xf>
    <xf numFmtId="0" fontId="0" fillId="0" borderId="0" xfId="0" applyAlignment="1">
      <alignment vertical="center"/>
    </xf>
    <xf numFmtId="20" fontId="2" fillId="11" borderId="4" xfId="0" applyNumberFormat="1" applyFont="1" applyFill="1" applyBorder="1"/>
    <xf numFmtId="20" fontId="2" fillId="11" borderId="5" xfId="0" applyNumberFormat="1" applyFont="1" applyFill="1" applyBorder="1"/>
    <xf numFmtId="20" fontId="0" fillId="4" borderId="18" xfId="0" applyNumberFormat="1" applyFill="1" applyBorder="1" applyAlignment="1">
      <alignment horizontal="left"/>
    </xf>
    <xf numFmtId="20" fontId="0" fillId="4" borderId="19" xfId="0" applyNumberFormat="1" applyFill="1" applyBorder="1" applyAlignment="1">
      <alignment horizontal="left"/>
    </xf>
    <xf numFmtId="20" fontId="0" fillId="9" borderId="2" xfId="0" applyNumberFormat="1" applyFill="1" applyBorder="1" applyProtection="1">
      <protection locked="0"/>
    </xf>
    <xf numFmtId="20" fontId="0" fillId="9" borderId="3" xfId="0" applyNumberFormat="1" applyFill="1" applyBorder="1" applyProtection="1">
      <protection locked="0"/>
    </xf>
    <xf numFmtId="20" fontId="2" fillId="11" borderId="18" xfId="0" applyNumberFormat="1" applyFont="1" applyFill="1" applyBorder="1"/>
    <xf numFmtId="20" fontId="2" fillId="11" borderId="19" xfId="0" applyNumberFormat="1" applyFont="1" applyFill="1" applyBorder="1"/>
    <xf numFmtId="20" fontId="4" fillId="9" borderId="13" xfId="0" applyNumberFormat="1" applyFont="1" applyFill="1" applyBorder="1" applyProtection="1">
      <protection locked="0"/>
    </xf>
    <xf numFmtId="20" fontId="4" fillId="9" borderId="14" xfId="0" applyNumberFormat="1" applyFont="1" applyFill="1" applyBorder="1" applyProtection="1">
      <protection locked="0"/>
    </xf>
    <xf numFmtId="20" fontId="0" fillId="10" borderId="2" xfId="0" applyNumberFormat="1" applyFill="1" applyBorder="1" applyAlignment="1" applyProtection="1">
      <alignment horizontal="left"/>
      <protection locked="0"/>
    </xf>
    <xf numFmtId="20" fontId="0" fillId="10" borderId="3" xfId="0" applyNumberFormat="1" applyFill="1" applyBorder="1" applyAlignment="1" applyProtection="1">
      <alignment horizontal="left"/>
      <protection locked="0"/>
    </xf>
    <xf numFmtId="20" fontId="0" fillId="9" borderId="15" xfId="0" applyNumberFormat="1" applyFill="1" applyBorder="1" applyProtection="1">
      <protection locked="0"/>
    </xf>
    <xf numFmtId="20" fontId="0" fillId="9" borderId="16" xfId="0" applyNumberFormat="1" applyFill="1" applyBorder="1" applyProtection="1">
      <protection locked="0"/>
    </xf>
    <xf numFmtId="20" fontId="0" fillId="4" borderId="4" xfId="0" applyNumberFormat="1" applyFill="1" applyBorder="1" applyAlignment="1">
      <alignment horizontal="left"/>
    </xf>
    <xf numFmtId="20" fontId="0" fillId="4" borderId="5" xfId="0" applyNumberFormat="1" applyFill="1" applyBorder="1" applyAlignment="1">
      <alignment horizontal="left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8" borderId="0" xfId="0" applyFill="1"/>
    <xf numFmtId="0" fontId="0" fillId="8" borderId="0" xfId="0" applyFill="1" applyAlignment="1">
      <alignment vertical="center"/>
    </xf>
    <xf numFmtId="20" fontId="0" fillId="8" borderId="0" xfId="0" applyNumberForma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5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left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3" fillId="7" borderId="1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2" fillId="11" borderId="20" xfId="0" applyFont="1" applyFill="1" applyBorder="1"/>
    <xf numFmtId="0" fontId="0" fillId="4" borderId="12" xfId="0" applyFill="1" applyBorder="1"/>
    <xf numFmtId="0" fontId="2" fillId="11" borderId="12" xfId="0" applyFont="1" applyFill="1" applyBorder="1"/>
    <xf numFmtId="0" fontId="0" fillId="4" borderId="20" xfId="0" applyFill="1" applyBorder="1"/>
    <xf numFmtId="0" fontId="0" fillId="0" borderId="1" xfId="0" applyBorder="1"/>
    <xf numFmtId="0" fontId="0" fillId="0" borderId="17" xfId="0" applyBorder="1"/>
    <xf numFmtId="20" fontId="0" fillId="5" borderId="13" xfId="0" applyNumberFormat="1" applyFill="1" applyBorder="1" applyProtection="1">
      <protection locked="0"/>
    </xf>
    <xf numFmtId="20" fontId="0" fillId="5" borderId="6" xfId="0" applyNumberFormat="1" applyFill="1" applyBorder="1" applyProtection="1">
      <protection locked="0"/>
    </xf>
    <xf numFmtId="20" fontId="2" fillId="5" borderId="18" xfId="0" applyNumberFormat="1" applyFont="1" applyFill="1" applyBorder="1"/>
    <xf numFmtId="20" fontId="0" fillId="5" borderId="2" xfId="0" applyNumberFormat="1" applyFill="1" applyBorder="1" applyAlignment="1" applyProtection="1">
      <alignment horizontal="left"/>
      <protection locked="0"/>
    </xf>
    <xf numFmtId="20" fontId="0" fillId="5" borderId="6" xfId="0" applyNumberFormat="1" applyFill="1" applyBorder="1" applyAlignment="1" applyProtection="1">
      <alignment horizontal="left"/>
      <protection locked="0"/>
    </xf>
    <xf numFmtId="20" fontId="0" fillId="5" borderId="4" xfId="0" applyNumberFormat="1" applyFill="1" applyBorder="1" applyAlignment="1">
      <alignment horizontal="left"/>
    </xf>
    <xf numFmtId="20" fontId="0" fillId="5" borderId="2" xfId="0" applyNumberFormat="1" applyFill="1" applyBorder="1" applyProtection="1">
      <protection locked="0"/>
    </xf>
    <xf numFmtId="20" fontId="2" fillId="5" borderId="4" xfId="0" applyNumberFormat="1" applyFont="1" applyFill="1" applyBorder="1"/>
    <xf numFmtId="20" fontId="0" fillId="5" borderId="18" xfId="0" applyNumberFormat="1" applyFill="1" applyBorder="1" applyAlignment="1">
      <alignment horizontal="left"/>
    </xf>
    <xf numFmtId="20" fontId="0" fillId="5" borderId="15" xfId="0" applyNumberFormat="1" applyFill="1" applyBorder="1" applyProtection="1">
      <protection locked="0"/>
    </xf>
    <xf numFmtId="20" fontId="4" fillId="5" borderId="13" xfId="0" applyNumberFormat="1" applyFont="1" applyFill="1" applyBorder="1" applyProtection="1">
      <protection locked="0"/>
    </xf>
    <xf numFmtId="20" fontId="0" fillId="0" borderId="15" xfId="0" applyNumberFormat="1" applyBorder="1" applyAlignment="1">
      <alignment horizontal="center" vertical="center"/>
    </xf>
    <xf numFmtId="20" fontId="0" fillId="0" borderId="15" xfId="0" applyNumberFormat="1" applyBorder="1" applyAlignment="1">
      <alignment vertical="center"/>
    </xf>
    <xf numFmtId="20" fontId="0" fillId="0" borderId="16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7" borderId="0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14" fontId="0" fillId="7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0" xfId="0" applyBorder="1"/>
    <xf numFmtId="165" fontId="0" fillId="0" borderId="21" xfId="0" applyNumberFormat="1" applyBorder="1"/>
    <xf numFmtId="165" fontId="0" fillId="0" borderId="22" xfId="0" applyNumberFormat="1" applyBorder="1"/>
    <xf numFmtId="2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Fill="1" applyBorder="1" applyAlignment="1">
      <alignment vertical="center"/>
    </xf>
    <xf numFmtId="165" fontId="0" fillId="0" borderId="1" xfId="0" applyNumberFormat="1" applyFill="1" applyBorder="1" applyAlignment="1">
      <alignment vertical="center"/>
    </xf>
    <xf numFmtId="2" fontId="0" fillId="0" borderId="1" xfId="0" applyNumberFormat="1" applyFill="1" applyBorder="1" applyAlignment="1">
      <alignment vertical="center"/>
    </xf>
    <xf numFmtId="0" fontId="0" fillId="3" borderId="0" xfId="0" applyFill="1" applyAlignment="1">
      <alignment vertical="center"/>
    </xf>
    <xf numFmtId="166" fontId="0" fillId="7" borderId="0" xfId="0" applyNumberFormat="1" applyFill="1" applyAlignment="1">
      <alignment vertical="center"/>
    </xf>
    <xf numFmtId="0" fontId="1" fillId="7" borderId="0" xfId="0" applyFont="1" applyFill="1" applyAlignment="1">
      <alignment vertical="center"/>
    </xf>
    <xf numFmtId="0" fontId="0" fillId="7" borderId="0" xfId="0" applyFill="1" applyAlignment="1">
      <alignment horizontal="left" vertical="center"/>
    </xf>
    <xf numFmtId="0" fontId="1" fillId="12" borderId="23" xfId="0" applyFont="1" applyFill="1" applyBorder="1" applyAlignment="1">
      <alignment horizontal="center" vertical="center"/>
    </xf>
    <xf numFmtId="0" fontId="1" fillId="12" borderId="24" xfId="0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0" fillId="13" borderId="23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168" fontId="0" fillId="0" borderId="1" xfId="0" applyNumberFormat="1" applyBorder="1" applyAlignment="1">
      <alignment vertical="center"/>
    </xf>
    <xf numFmtId="168" fontId="0" fillId="0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opLeftCell="B16" workbookViewId="0">
      <selection activeCell="D25" sqref="D25"/>
    </sheetView>
  </sheetViews>
  <sheetFormatPr baseColWidth="10" defaultRowHeight="15" x14ac:dyDescent="0.25"/>
  <cols>
    <col min="1" max="1" width="68" customWidth="1"/>
    <col min="2" max="5" width="30.7109375" customWidth="1"/>
  </cols>
  <sheetData>
    <row r="1" spans="1:9" s="13" customFormat="1" ht="24.95" customHeight="1" thickBot="1" x14ac:dyDescent="0.3">
      <c r="A1" s="34"/>
      <c r="B1" s="30" t="s">
        <v>33</v>
      </c>
      <c r="C1" s="30" t="s">
        <v>34</v>
      </c>
      <c r="D1" s="30" t="s">
        <v>30</v>
      </c>
      <c r="E1" s="31" t="s">
        <v>31</v>
      </c>
      <c r="F1" s="34"/>
      <c r="G1" s="34"/>
      <c r="H1" s="34"/>
      <c r="I1" s="34"/>
    </row>
    <row r="2" spans="1:9" x14ac:dyDescent="0.25">
      <c r="A2" s="46" t="s">
        <v>0</v>
      </c>
      <c r="B2" s="54"/>
      <c r="C2" s="11">
        <v>0.33680555555555558</v>
      </c>
      <c r="D2" s="11">
        <v>0.33680555555555558</v>
      </c>
      <c r="E2" s="12">
        <v>0.33680555555555558</v>
      </c>
      <c r="F2" s="33"/>
      <c r="G2" s="33"/>
      <c r="H2" s="33"/>
      <c r="I2" s="33"/>
    </row>
    <row r="3" spans="1:9" x14ac:dyDescent="0.25">
      <c r="A3" s="47" t="s">
        <v>1</v>
      </c>
      <c r="B3" s="55"/>
      <c r="C3" s="3">
        <v>0.40625</v>
      </c>
      <c r="D3" s="3">
        <v>0.40625</v>
      </c>
      <c r="E3" s="4">
        <v>0.40625</v>
      </c>
      <c r="F3" s="33"/>
      <c r="G3" s="33"/>
      <c r="H3" s="33"/>
      <c r="I3" s="33"/>
    </row>
    <row r="4" spans="1:9" ht="15.75" thickBot="1" x14ac:dyDescent="0.3">
      <c r="A4" s="48" t="s">
        <v>10</v>
      </c>
      <c r="B4" s="56" t="str">
        <f>IF(B2=0,"",B3-B2)</f>
        <v/>
      </c>
      <c r="C4" s="20">
        <f>IF(C2=0,"",C3-C2)</f>
        <v>6.944444444444442E-2</v>
      </c>
      <c r="D4" s="20">
        <f>IF(D2=0,"",D3-D2)</f>
        <v>6.944444444444442E-2</v>
      </c>
      <c r="E4" s="21">
        <f>IF(E2=0,"",E3-E2)</f>
        <v>6.944444444444442E-2</v>
      </c>
      <c r="F4" s="33"/>
      <c r="G4" s="33"/>
      <c r="H4" s="33"/>
      <c r="I4" s="33"/>
    </row>
    <row r="5" spans="1:9" x14ac:dyDescent="0.25">
      <c r="A5" s="46" t="s">
        <v>4</v>
      </c>
      <c r="B5" s="57"/>
      <c r="C5" s="24">
        <v>0.40625</v>
      </c>
      <c r="D5" s="24">
        <v>0.40625</v>
      </c>
      <c r="E5" s="25">
        <v>0.40625</v>
      </c>
      <c r="F5" s="33"/>
      <c r="G5" s="33"/>
      <c r="H5" s="33"/>
      <c r="I5" s="33"/>
    </row>
    <row r="6" spans="1:9" x14ac:dyDescent="0.25">
      <c r="A6" s="47" t="s">
        <v>5</v>
      </c>
      <c r="B6" s="58"/>
      <c r="C6" s="5">
        <v>0.41666666666666669</v>
      </c>
      <c r="D6" s="5">
        <v>0.41666666666666669</v>
      </c>
      <c r="E6" s="6">
        <v>0.41666666666666669</v>
      </c>
      <c r="F6" s="33"/>
      <c r="G6" s="33"/>
      <c r="H6" s="33"/>
      <c r="I6" s="33"/>
    </row>
    <row r="7" spans="1:9" ht="15.75" thickBot="1" x14ac:dyDescent="0.3">
      <c r="A7" s="49" t="s">
        <v>11</v>
      </c>
      <c r="B7" s="59" t="str">
        <f>IF(B5="","",B6-B5)</f>
        <v/>
      </c>
      <c r="C7" s="28">
        <f>IF(C5="","",C6-C5)</f>
        <v>1.0416666666666685E-2</v>
      </c>
      <c r="D7" s="28">
        <f>IF(D5="","",D6-D5)</f>
        <v>1.0416666666666685E-2</v>
      </c>
      <c r="E7" s="29">
        <f>IF(E5="","",E6-E5)</f>
        <v>1.0416666666666685E-2</v>
      </c>
      <c r="F7" s="33"/>
      <c r="G7" s="33"/>
      <c r="H7" s="33"/>
      <c r="I7" s="33"/>
    </row>
    <row r="8" spans="1:9" x14ac:dyDescent="0.25">
      <c r="A8" s="46" t="s">
        <v>2</v>
      </c>
      <c r="B8" s="60"/>
      <c r="C8" s="18">
        <v>0.41666666666666669</v>
      </c>
      <c r="D8" s="18">
        <v>0.41666666666666669</v>
      </c>
      <c r="E8" s="19">
        <v>0.41666666666666669</v>
      </c>
      <c r="F8" s="33"/>
      <c r="G8" s="33"/>
      <c r="H8" s="33"/>
      <c r="I8" s="33"/>
    </row>
    <row r="9" spans="1:9" x14ac:dyDescent="0.25">
      <c r="A9" s="47" t="s">
        <v>3</v>
      </c>
      <c r="B9" s="55"/>
      <c r="C9" s="3">
        <v>0.49652777777777773</v>
      </c>
      <c r="D9" s="3">
        <v>0.49652777777777773</v>
      </c>
      <c r="E9" s="4">
        <v>0.49652777777777773</v>
      </c>
      <c r="F9" s="33"/>
      <c r="G9" s="33"/>
      <c r="H9" s="33"/>
      <c r="I9" s="33"/>
    </row>
    <row r="10" spans="1:9" ht="15.75" thickBot="1" x14ac:dyDescent="0.3">
      <c r="A10" s="50" t="s">
        <v>10</v>
      </c>
      <c r="B10" s="61" t="str">
        <f t="shared" ref="B10:E10" si="0">IF(B8=0,"",B9-B8)</f>
        <v/>
      </c>
      <c r="C10" s="14">
        <f t="shared" si="0"/>
        <v>7.9861111111111049E-2</v>
      </c>
      <c r="D10" s="14">
        <f t="shared" si="0"/>
        <v>7.9861111111111049E-2</v>
      </c>
      <c r="E10" s="15">
        <f t="shared" si="0"/>
        <v>7.9861111111111049E-2</v>
      </c>
      <c r="F10" s="33"/>
      <c r="G10" s="33"/>
      <c r="H10" s="33"/>
      <c r="I10" s="33"/>
    </row>
    <row r="11" spans="1:9" x14ac:dyDescent="0.25">
      <c r="A11" s="46" t="s">
        <v>6</v>
      </c>
      <c r="B11" s="57"/>
      <c r="C11" s="57"/>
      <c r="D11" s="24">
        <v>0.49652777777777773</v>
      </c>
      <c r="E11" s="25">
        <v>0.49652777777777773</v>
      </c>
      <c r="F11" s="33"/>
      <c r="G11" s="33"/>
      <c r="H11" s="33"/>
      <c r="I11" s="33"/>
    </row>
    <row r="12" spans="1:9" x14ac:dyDescent="0.25">
      <c r="A12" s="47" t="s">
        <v>7</v>
      </c>
      <c r="B12" s="58"/>
      <c r="C12" s="58"/>
      <c r="D12" s="5">
        <v>0.54166666666666663</v>
      </c>
      <c r="E12" s="6">
        <v>0.54166666666666663</v>
      </c>
      <c r="F12" s="33"/>
      <c r="G12" s="33"/>
      <c r="H12" s="33"/>
      <c r="I12" s="33"/>
    </row>
    <row r="13" spans="1:9" ht="15.75" thickBot="1" x14ac:dyDescent="0.3">
      <c r="A13" s="49" t="s">
        <v>11</v>
      </c>
      <c r="B13" s="59" t="str">
        <f t="shared" ref="B13:E13" si="1">IF(B11="","",B12-B11)</f>
        <v/>
      </c>
      <c r="C13" s="59" t="str">
        <f t="shared" si="1"/>
        <v/>
      </c>
      <c r="D13" s="28">
        <f t="shared" si="1"/>
        <v>4.5138888888888895E-2</v>
      </c>
      <c r="E13" s="29">
        <f t="shared" si="1"/>
        <v>4.5138888888888895E-2</v>
      </c>
      <c r="F13" s="33"/>
      <c r="G13" s="33"/>
      <c r="H13" s="33"/>
      <c r="I13" s="33"/>
    </row>
    <row r="14" spans="1:9" x14ac:dyDescent="0.25">
      <c r="A14" s="46" t="s">
        <v>2</v>
      </c>
      <c r="B14" s="60"/>
      <c r="C14" s="60"/>
      <c r="D14" s="18">
        <v>0.54166666666666663</v>
      </c>
      <c r="E14" s="19">
        <v>0.54166666666666663</v>
      </c>
      <c r="F14" s="33"/>
      <c r="G14" s="33"/>
      <c r="H14" s="33"/>
      <c r="I14" s="33"/>
    </row>
    <row r="15" spans="1:9" x14ac:dyDescent="0.25">
      <c r="A15" s="47" t="s">
        <v>3</v>
      </c>
      <c r="B15" s="55"/>
      <c r="C15" s="55"/>
      <c r="D15" s="3">
        <v>0.625</v>
      </c>
      <c r="E15" s="4">
        <v>0.625</v>
      </c>
      <c r="F15" s="33"/>
      <c r="G15" s="33"/>
      <c r="H15" s="33"/>
      <c r="I15" s="33"/>
    </row>
    <row r="16" spans="1:9" ht="15.75" thickBot="1" x14ac:dyDescent="0.3">
      <c r="A16" s="50" t="s">
        <v>10</v>
      </c>
      <c r="B16" s="61" t="str">
        <f t="shared" ref="B16:E16" si="2">IF(B14=0,"",B15-B14)</f>
        <v/>
      </c>
      <c r="C16" s="61" t="str">
        <f t="shared" si="2"/>
        <v/>
      </c>
      <c r="D16" s="14">
        <f t="shared" si="2"/>
        <v>8.333333333333337E-2</v>
      </c>
      <c r="E16" s="15">
        <f t="shared" si="2"/>
        <v>8.333333333333337E-2</v>
      </c>
      <c r="F16" s="33"/>
      <c r="G16" s="33"/>
      <c r="H16" s="33"/>
      <c r="I16" s="33"/>
    </row>
    <row r="17" spans="1:9" x14ac:dyDescent="0.25">
      <c r="A17" s="46" t="s">
        <v>8</v>
      </c>
      <c r="B17" s="57"/>
      <c r="C17" s="57"/>
      <c r="D17" s="24">
        <v>0.625</v>
      </c>
      <c r="E17" s="25">
        <v>0.625</v>
      </c>
      <c r="F17" s="33"/>
      <c r="G17" s="33"/>
      <c r="H17" s="33"/>
      <c r="I17" s="33"/>
    </row>
    <row r="18" spans="1:9" x14ac:dyDescent="0.25">
      <c r="A18" s="47" t="s">
        <v>9</v>
      </c>
      <c r="B18" s="58"/>
      <c r="C18" s="58"/>
      <c r="D18" s="5">
        <v>0.63541666666666663</v>
      </c>
      <c r="E18" s="6">
        <v>0.63541666666666663</v>
      </c>
      <c r="F18" s="33"/>
      <c r="G18" s="33"/>
      <c r="H18" s="33"/>
      <c r="I18" s="33"/>
    </row>
    <row r="19" spans="1:9" ht="15.75" thickBot="1" x14ac:dyDescent="0.3">
      <c r="A19" s="51" t="s">
        <v>11</v>
      </c>
      <c r="B19" s="62" t="str">
        <f t="shared" ref="B19:E19" si="3">IF(B17="","",B18-B17)</f>
        <v/>
      </c>
      <c r="C19" s="62" t="str">
        <f t="shared" si="3"/>
        <v/>
      </c>
      <c r="D19" s="16">
        <f t="shared" si="3"/>
        <v>1.041666666666663E-2</v>
      </c>
      <c r="E19" s="17">
        <f t="shared" si="3"/>
        <v>1.041666666666663E-2</v>
      </c>
      <c r="F19" s="33"/>
      <c r="G19" s="33"/>
      <c r="H19" s="33"/>
      <c r="I19" s="33"/>
    </row>
    <row r="20" spans="1:9" ht="15.75" thickBot="1" x14ac:dyDescent="0.3">
      <c r="A20" s="52" t="s">
        <v>2</v>
      </c>
      <c r="B20" s="63"/>
      <c r="C20" s="63"/>
      <c r="D20" s="26">
        <v>0.63541666666666663</v>
      </c>
      <c r="E20" s="27">
        <v>0.63541666666666663</v>
      </c>
      <c r="F20" s="33"/>
      <c r="G20" s="33"/>
      <c r="H20" s="33"/>
      <c r="I20" s="33"/>
    </row>
    <row r="21" spans="1:9" ht="21" x14ac:dyDescent="0.35">
      <c r="A21" s="53" t="s">
        <v>3</v>
      </c>
      <c r="B21" s="64"/>
      <c r="C21" s="64"/>
      <c r="D21" s="22">
        <v>0.70486111111111116</v>
      </c>
      <c r="E21" s="23">
        <v>0.66319444444444442</v>
      </c>
      <c r="F21" s="33"/>
      <c r="G21" s="33"/>
      <c r="H21" s="33"/>
      <c r="I21" s="33"/>
    </row>
    <row r="22" spans="1:9" ht="15.75" thickBot="1" x14ac:dyDescent="0.3">
      <c r="A22" s="50" t="s">
        <v>10</v>
      </c>
      <c r="B22" s="61" t="str">
        <f t="shared" ref="B22:E22" si="4">IF(B20=0,"",B21-B20)</f>
        <v/>
      </c>
      <c r="C22" s="61" t="str">
        <f t="shared" si="4"/>
        <v/>
      </c>
      <c r="D22" s="14">
        <f t="shared" si="4"/>
        <v>6.9444444444444531E-2</v>
      </c>
      <c r="E22" s="15">
        <f t="shared" si="4"/>
        <v>2.777777777777779E-2</v>
      </c>
      <c r="F22" s="33"/>
      <c r="G22" s="33"/>
      <c r="H22" s="33"/>
      <c r="I22" s="33"/>
    </row>
    <row r="23" spans="1:9" ht="15.75" thickBot="1" x14ac:dyDescent="0.3">
      <c r="A23" s="33"/>
      <c r="B23" s="33"/>
      <c r="C23" s="33"/>
      <c r="D23" s="33"/>
      <c r="E23" s="33"/>
      <c r="F23" s="33"/>
      <c r="G23" s="33"/>
      <c r="H23" s="33"/>
      <c r="I23" s="33"/>
    </row>
    <row r="24" spans="1:9" s="13" customFormat="1" ht="24.95" customHeight="1" thickBot="1" x14ac:dyDescent="0.3">
      <c r="A24" s="34"/>
      <c r="B24" s="30" t="str">
        <f>IF(B1="","",B1)</f>
        <v>Horaire_C</v>
      </c>
      <c r="C24" s="30" t="str">
        <f>IF(C1="","",C1)</f>
        <v>Horaire_1/2 C</v>
      </c>
      <c r="D24" s="30" t="str">
        <f t="shared" ref="D24:E24" si="5">IF(D1="","",D1)</f>
        <v>Horaire_8-17</v>
      </c>
      <c r="E24" s="31" t="str">
        <f t="shared" si="5"/>
        <v>Horaire_8-16</v>
      </c>
      <c r="F24" s="34"/>
      <c r="G24" s="34"/>
      <c r="H24" s="34"/>
      <c r="I24" s="34"/>
    </row>
    <row r="25" spans="1:9" x14ac:dyDescent="0.25">
      <c r="A25" s="9" t="s">
        <v>12</v>
      </c>
      <c r="B25" s="7">
        <v>0</v>
      </c>
      <c r="C25" s="7">
        <f ca="1">IF(C2="","",SUMIF($A2:C22,"Durée Travail Effective",C2:C22))</f>
        <v>0.14930555555555547</v>
      </c>
      <c r="D25" s="7">
        <f ca="1">IF(D2="","",SUMIF($A2:D22,"Durée Travail Effective",D2:D22))</f>
        <v>0.30208333333333337</v>
      </c>
      <c r="E25" s="1">
        <f ca="1">IF(E2="","",SUMIF($A2:E22,"Durée Travail Effective",E2:E22))</f>
        <v>0.26041666666666663</v>
      </c>
      <c r="F25" s="33"/>
      <c r="G25" s="33"/>
      <c r="H25" s="33"/>
      <c r="I25" s="33"/>
    </row>
    <row r="26" spans="1:9" ht="15.75" thickBot="1" x14ac:dyDescent="0.3">
      <c r="A26" s="10" t="s">
        <v>13</v>
      </c>
      <c r="B26" s="8">
        <v>0</v>
      </c>
      <c r="C26" s="8">
        <f ca="1">IF(C5="","",SUMIF($A2:C22,"Durée Pause Effective",C2:C22))</f>
        <v>1.0416666666666685E-2</v>
      </c>
      <c r="D26" s="8">
        <f ca="1">IF(D5="","",SUMIF($A2:D22,"Durée Pause Effective",D2:D22))</f>
        <v>6.597222222222221E-2</v>
      </c>
      <c r="E26" s="2">
        <f ca="1">IF(E5="","",SUMIF($A2:E22,"Durée Pause Effective",E2:E22))</f>
        <v>6.597222222222221E-2</v>
      </c>
      <c r="F26" s="33"/>
      <c r="G26" s="33"/>
      <c r="H26" s="33"/>
      <c r="I26" s="33"/>
    </row>
    <row r="27" spans="1:9" ht="15.75" thickBot="1" x14ac:dyDescent="0.3">
      <c r="A27" s="75"/>
      <c r="B27" s="76"/>
      <c r="C27" s="76"/>
      <c r="D27" s="76"/>
      <c r="E27" s="77"/>
      <c r="F27" s="33"/>
      <c r="G27" s="33"/>
      <c r="H27" s="33"/>
      <c r="I27" s="33"/>
    </row>
    <row r="28" spans="1:9" s="13" customFormat="1" ht="30" customHeight="1" thickBot="1" x14ac:dyDescent="0.3">
      <c r="A28" s="34"/>
      <c r="B28" s="65" t="s">
        <v>35</v>
      </c>
      <c r="C28" s="66" t="s">
        <v>32</v>
      </c>
      <c r="D28" s="65" t="s">
        <v>29</v>
      </c>
      <c r="E28" s="67" t="s">
        <v>15</v>
      </c>
      <c r="F28" s="34"/>
      <c r="G28" s="34"/>
      <c r="H28" s="34"/>
      <c r="I28" s="34"/>
    </row>
    <row r="29" spans="1:9" x14ac:dyDescent="0.25">
      <c r="A29" s="33"/>
      <c r="B29" s="35"/>
      <c r="C29" s="35"/>
      <c r="D29" s="35"/>
      <c r="E29" s="35"/>
      <c r="F29" s="33"/>
      <c r="G29" s="33"/>
      <c r="H29" s="33"/>
      <c r="I29" s="33"/>
    </row>
    <row r="30" spans="1:9" x14ac:dyDescent="0.25">
      <c r="A30" s="33"/>
      <c r="B30" s="33"/>
      <c r="C30" s="33"/>
      <c r="D30" s="33"/>
      <c r="E30" s="33"/>
      <c r="F30" s="33"/>
      <c r="G30" s="33"/>
      <c r="H30" s="33"/>
      <c r="I30" s="33"/>
    </row>
    <row r="31" spans="1:9" x14ac:dyDescent="0.25">
      <c r="A31" s="33"/>
      <c r="B31" s="33"/>
      <c r="C31" s="33"/>
      <c r="D31" s="33"/>
      <c r="E31" s="33"/>
      <c r="F31" s="33"/>
      <c r="G31" s="33"/>
      <c r="H31" s="33"/>
      <c r="I31" s="33"/>
    </row>
    <row r="32" spans="1:9" x14ac:dyDescent="0.25">
      <c r="A32" s="33"/>
      <c r="B32" s="33"/>
      <c r="C32" s="33"/>
      <c r="D32" s="33"/>
      <c r="E32" s="33"/>
      <c r="F32" s="33"/>
      <c r="G32" s="33"/>
      <c r="H32" s="33"/>
      <c r="I32" s="33"/>
    </row>
    <row r="33" spans="1:9" x14ac:dyDescent="0.25">
      <c r="A33" s="33"/>
      <c r="B33" s="33"/>
      <c r="C33" s="33"/>
      <c r="D33" s="33"/>
      <c r="E33" s="33"/>
      <c r="F33" s="33"/>
      <c r="G33" s="33"/>
      <c r="H33" s="33"/>
      <c r="I33" s="33"/>
    </row>
    <row r="34" spans="1:9" x14ac:dyDescent="0.25">
      <c r="A34" s="33"/>
      <c r="B34" s="33"/>
      <c r="C34" s="33"/>
      <c r="D34" s="33"/>
      <c r="E34" s="33"/>
      <c r="F34" s="33"/>
      <c r="G34" s="33"/>
      <c r="H34" s="33"/>
      <c r="I34" s="33"/>
    </row>
    <row r="35" spans="1:9" x14ac:dyDescent="0.25">
      <c r="A35" s="33"/>
      <c r="B35" s="33"/>
      <c r="C35" s="33"/>
      <c r="D35" s="33"/>
      <c r="E35" s="33"/>
      <c r="F35" s="33"/>
      <c r="G35" s="33"/>
      <c r="H35" s="33"/>
      <c r="I35" s="3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95"/>
  <sheetViews>
    <sheetView tabSelected="1" topLeftCell="S1" workbookViewId="0">
      <pane ySplit="3" topLeftCell="A4" activePane="bottomLeft" state="frozen"/>
      <selection pane="bottomLeft" activeCell="Y6" sqref="Y6"/>
    </sheetView>
  </sheetViews>
  <sheetFormatPr baseColWidth="10" defaultRowHeight="20.100000000000001" customHeight="1" x14ac:dyDescent="0.25"/>
  <cols>
    <col min="1" max="2" width="20.7109375" style="36" customWidth="1"/>
    <col min="3" max="3" width="20.7109375" style="37" customWidth="1"/>
    <col min="4" max="9" width="20.7109375" style="36" customWidth="1"/>
    <col min="10" max="10" width="5.7109375" style="72" customWidth="1"/>
    <col min="11" max="11" width="5.7109375" style="13" customWidth="1"/>
    <col min="12" max="15" width="20.7109375" style="13" customWidth="1"/>
    <col min="16" max="16" width="11.42578125" style="13" customWidth="1"/>
    <col min="17" max="20" width="20.7109375" style="13" customWidth="1"/>
    <col min="21" max="21" width="11.42578125" style="13"/>
    <col min="22" max="22" width="21.7109375" style="13" customWidth="1"/>
    <col min="23" max="23" width="23.7109375" style="13" customWidth="1"/>
    <col min="24" max="24" width="20.140625" style="13" bestFit="1" customWidth="1"/>
    <col min="25" max="25" width="20.140625" style="13" customWidth="1"/>
    <col min="26" max="26" width="27.5703125" style="13" hidden="1" customWidth="1"/>
    <col min="27" max="28" width="20.42578125" style="13" hidden="1" customWidth="1"/>
    <col min="29" max="29" width="5.140625" style="13" hidden="1" customWidth="1"/>
    <col min="30" max="30" width="13.28515625" style="13" hidden="1" customWidth="1"/>
    <col min="31" max="31" width="6.140625" style="13" hidden="1" customWidth="1"/>
    <col min="32" max="32" width="13.28515625" style="13" hidden="1" customWidth="1"/>
    <col min="33" max="33" width="6.140625" style="13" hidden="1" customWidth="1"/>
    <col min="34" max="34" width="11.42578125" style="13"/>
    <col min="35" max="35" width="20.7109375" style="36" customWidth="1"/>
    <col min="36" max="36" width="9.85546875" style="37" bestFit="1" customWidth="1"/>
    <col min="37" max="16384" width="11.42578125" style="13"/>
  </cols>
  <sheetData>
    <row r="1" spans="1:41" ht="20.100000000000001" customHeight="1" thickBot="1" x14ac:dyDescent="0.3">
      <c r="A1" s="70"/>
      <c r="B1" s="70"/>
      <c r="C1" s="87"/>
      <c r="D1" s="70"/>
      <c r="E1" s="70"/>
      <c r="F1" s="70"/>
      <c r="G1" s="70"/>
      <c r="H1" s="70"/>
      <c r="I1" s="70"/>
      <c r="J1" s="70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84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70"/>
      <c r="AJ1" s="87"/>
      <c r="AK1" s="32"/>
      <c r="AL1" s="32"/>
      <c r="AM1" s="32"/>
      <c r="AN1" s="32"/>
      <c r="AO1" s="32"/>
    </row>
    <row r="2" spans="1:41" ht="20.100000000000001" customHeight="1" thickBot="1" x14ac:dyDescent="0.3">
      <c r="A2" s="70"/>
      <c r="B2" s="70"/>
      <c r="C2" s="87"/>
      <c r="D2" s="70"/>
      <c r="E2" s="70"/>
      <c r="F2" s="70"/>
      <c r="G2" s="70"/>
      <c r="H2" s="70"/>
      <c r="I2" s="70"/>
      <c r="J2" s="70"/>
      <c r="K2" s="32"/>
      <c r="L2" s="88" t="s">
        <v>48</v>
      </c>
      <c r="M2" s="89"/>
      <c r="N2" s="89"/>
      <c r="O2" s="90"/>
      <c r="P2" s="32"/>
      <c r="Q2" s="91" t="s">
        <v>49</v>
      </c>
      <c r="R2" s="92"/>
      <c r="S2" s="92"/>
      <c r="T2" s="93"/>
      <c r="U2" s="32"/>
      <c r="V2" s="32"/>
      <c r="W2" s="85"/>
      <c r="X2" s="84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70"/>
      <c r="AJ2" s="87"/>
      <c r="AK2" s="32"/>
      <c r="AL2" s="32"/>
      <c r="AM2" s="32"/>
      <c r="AN2" s="32"/>
      <c r="AO2" s="32"/>
    </row>
    <row r="3" spans="1:41" s="44" customFormat="1" ht="30" customHeight="1" thickBot="1" x14ac:dyDescent="0.3">
      <c r="A3" s="45" t="s">
        <v>21</v>
      </c>
      <c r="B3" s="45" t="s">
        <v>36</v>
      </c>
      <c r="C3" s="45" t="s">
        <v>22</v>
      </c>
      <c r="D3" s="45" t="s">
        <v>23</v>
      </c>
      <c r="E3" s="45" t="s">
        <v>24</v>
      </c>
      <c r="F3" s="45" t="s">
        <v>25</v>
      </c>
      <c r="G3" s="45" t="s">
        <v>26</v>
      </c>
      <c r="H3" s="45" t="s">
        <v>27</v>
      </c>
      <c r="I3" s="45" t="s">
        <v>28</v>
      </c>
      <c r="J3" s="69"/>
      <c r="K3" s="86"/>
      <c r="L3" s="30" t="s">
        <v>33</v>
      </c>
      <c r="M3" s="30" t="s">
        <v>34</v>
      </c>
      <c r="N3" s="30" t="s">
        <v>30</v>
      </c>
      <c r="O3" s="31" t="s">
        <v>31</v>
      </c>
      <c r="P3" s="86"/>
      <c r="Q3" s="30" t="s">
        <v>33</v>
      </c>
      <c r="R3" s="30" t="s">
        <v>34</v>
      </c>
      <c r="S3" s="30" t="s">
        <v>30</v>
      </c>
      <c r="T3" s="31" t="s">
        <v>31</v>
      </c>
      <c r="U3" s="86"/>
      <c r="V3" s="74" t="s">
        <v>39</v>
      </c>
      <c r="W3" s="74" t="s">
        <v>40</v>
      </c>
      <c r="X3" s="74" t="s">
        <v>46</v>
      </c>
      <c r="Y3" s="74" t="s">
        <v>47</v>
      </c>
      <c r="Z3" s="80"/>
      <c r="AA3" s="80"/>
      <c r="AB3" s="80"/>
      <c r="AC3" s="80" t="s">
        <v>41</v>
      </c>
      <c r="AD3" s="80" t="s">
        <v>43</v>
      </c>
      <c r="AE3" s="80" t="s">
        <v>45</v>
      </c>
      <c r="AF3" s="80" t="s">
        <v>43</v>
      </c>
      <c r="AG3" s="80" t="s">
        <v>42</v>
      </c>
      <c r="AH3" s="80" t="s">
        <v>44</v>
      </c>
      <c r="AI3" s="45" t="s">
        <v>21</v>
      </c>
      <c r="AJ3" s="45" t="s">
        <v>22</v>
      </c>
      <c r="AK3" s="86"/>
      <c r="AL3" s="86"/>
      <c r="AM3" s="86"/>
      <c r="AN3" s="86"/>
      <c r="AO3" s="86"/>
    </row>
    <row r="4" spans="1:41" ht="20.100000000000001" customHeight="1" thickBot="1" x14ac:dyDescent="0.3">
      <c r="A4" s="38">
        <v>42915</v>
      </c>
      <c r="B4" s="38" t="s">
        <v>37</v>
      </c>
      <c r="C4" s="39" t="s">
        <v>14</v>
      </c>
      <c r="D4" s="38" t="s">
        <v>33</v>
      </c>
      <c r="E4" s="38" t="s">
        <v>30</v>
      </c>
      <c r="F4" s="38" t="s">
        <v>30</v>
      </c>
      <c r="G4" s="38" t="s">
        <v>30</v>
      </c>
      <c r="H4" s="38" t="s">
        <v>30</v>
      </c>
      <c r="I4" s="38" t="s">
        <v>30</v>
      </c>
      <c r="J4" s="71"/>
      <c r="K4" s="32"/>
      <c r="L4" s="68">
        <f>COUNTIF($D4:$I4,"Horaire_C")</f>
        <v>1</v>
      </c>
      <c r="M4" s="68">
        <f>COUNTIF($D4:$I4,"Horaire_1/2 C")</f>
        <v>0</v>
      </c>
      <c r="N4" s="68">
        <f>COUNTIF($D4:$I4,"Horaire_8-17")</f>
        <v>5</v>
      </c>
      <c r="O4" s="68">
        <f>COUNTIF($D4:$I4,"Horaire_8-16")</f>
        <v>0</v>
      </c>
      <c r="P4" s="32"/>
      <c r="Q4" s="94">
        <f>(Feuil1!$B$25)*L4</f>
        <v>0</v>
      </c>
      <c r="R4" s="94">
        <f ca="1">(Feuil1!$C$25)*M4</f>
        <v>0</v>
      </c>
      <c r="S4" s="94">
        <f ca="1">(Feuil1!$D$25)*N4</f>
        <v>1.510416666666667</v>
      </c>
      <c r="T4" s="94">
        <f ca="1">(Feuil1!$E$25)*O4</f>
        <v>0</v>
      </c>
      <c r="U4" s="32"/>
      <c r="V4" s="94">
        <f ca="1">SUM(R4:T4)</f>
        <v>1.510416666666667</v>
      </c>
      <c r="W4" s="78">
        <f ca="1">V4*24</f>
        <v>36.250000000000007</v>
      </c>
      <c r="X4" s="78">
        <v>100</v>
      </c>
      <c r="Y4" s="78"/>
      <c r="Z4" s="78"/>
      <c r="AA4" s="73" t="str">
        <f t="shared" ref="AA4" si="0">IF(Z4="Fin du travail aujourd'hui vers",(X3+8)/24,"")</f>
        <v/>
      </c>
      <c r="AB4" s="79" t="str">
        <f t="shared" ref="AB4:AB67" si="1">IF(AA4="","",(AA4-INT(AA4))*24)</f>
        <v/>
      </c>
      <c r="AC4" s="68" t="str">
        <f t="shared" ref="AC4:AC49" si="2">IF(AB4="","",IF(AB4&gt;9.75,0.25,0))</f>
        <v/>
      </c>
      <c r="AD4" s="68" t="str">
        <f t="shared" ref="AD4:AD49" si="3">IF(Z4="","",(AC4+AB4))</f>
        <v/>
      </c>
      <c r="AE4" s="68" t="str">
        <f t="shared" ref="AE4:AE49" si="4">IF(Z4="","",IF(AD4&gt;12,1,0))</f>
        <v/>
      </c>
      <c r="AF4" s="68" t="str">
        <f t="shared" ref="AF4" si="5">IF(Z4="","",(AE4+AD4))</f>
        <v/>
      </c>
      <c r="AG4" s="68" t="str">
        <f t="shared" ref="AG4:AG49" si="6">IF(Z4="","",IF(AF4&gt;15,0.25,0))</f>
        <v/>
      </c>
      <c r="AH4" s="73" t="str">
        <f t="shared" ref="AH4:AH49" si="7">IF(AA4="","",(AB4+AC4+AE4+AG4)/24)</f>
        <v/>
      </c>
      <c r="AI4" s="38">
        <v>42915</v>
      </c>
      <c r="AJ4" s="39" t="s">
        <v>14</v>
      </c>
      <c r="AK4" s="32"/>
      <c r="AL4" s="32"/>
      <c r="AM4" s="32"/>
      <c r="AN4" s="32"/>
      <c r="AO4" s="32"/>
    </row>
    <row r="5" spans="1:41" ht="20.100000000000001" customHeight="1" thickBot="1" x14ac:dyDescent="0.3">
      <c r="A5" s="38">
        <v>42916</v>
      </c>
      <c r="B5" s="38" t="s">
        <v>37</v>
      </c>
      <c r="C5" s="39" t="s">
        <v>15</v>
      </c>
      <c r="D5" s="38" t="s">
        <v>33</v>
      </c>
      <c r="E5" s="38" t="s">
        <v>31</v>
      </c>
      <c r="F5" s="38" t="s">
        <v>31</v>
      </c>
      <c r="G5" s="38" t="s">
        <v>31</v>
      </c>
      <c r="H5" s="38" t="s">
        <v>31</v>
      </c>
      <c r="I5" s="38" t="s">
        <v>31</v>
      </c>
      <c r="J5" s="71"/>
      <c r="K5" s="32"/>
      <c r="L5" s="68">
        <f t="shared" ref="L5:L68" si="8">COUNTIF($D5:$I5,"Horaire_C")</f>
        <v>1</v>
      </c>
      <c r="M5" s="68">
        <f t="shared" ref="M5:M68" si="9">COUNTIF($D5:$I5,"Horaire_1/2 C")</f>
        <v>0</v>
      </c>
      <c r="N5" s="68">
        <f t="shared" ref="N5:N68" si="10">COUNTIF($D5:$I5,"Horaire_8-17")</f>
        <v>0</v>
      </c>
      <c r="O5" s="68">
        <f t="shared" ref="O5:O68" si="11">COUNTIF($D5:$I5,"Horaire_8-16")</f>
        <v>5</v>
      </c>
      <c r="P5" s="32"/>
      <c r="Q5" s="94">
        <f>(Feuil1!$B$25)*L5</f>
        <v>0</v>
      </c>
      <c r="R5" s="94">
        <f ca="1">(Feuil1!$C$25)*M5</f>
        <v>0</v>
      </c>
      <c r="S5" s="94">
        <f ca="1">(Feuil1!$D$25)*N5</f>
        <v>0</v>
      </c>
      <c r="T5" s="94">
        <f ca="1">(Feuil1!$E$25)*O5</f>
        <v>1.302083333333333</v>
      </c>
      <c r="U5" s="32"/>
      <c r="V5" s="94">
        <f t="shared" ref="V5:V68" ca="1" si="12">SUM(R5:T5)</f>
        <v>1.302083333333333</v>
      </c>
      <c r="W5" s="78">
        <f t="shared" ref="W5:W68" ca="1" si="13">V5*24</f>
        <v>31.249999999999993</v>
      </c>
      <c r="X5" s="78">
        <f t="shared" ref="X5:X50" ca="1" si="14">IF(OR(X4&lt;0,X4=""),"",IF(W5=0,X4,(X4-W5)))</f>
        <v>68.75</v>
      </c>
      <c r="Y5" s="83" t="str">
        <f t="shared" ref="Y5:Y49" ca="1" si="15">IF(AND(X5&lt;0,X4&gt;0),(X4/SUM(M5:O5)),"")</f>
        <v/>
      </c>
      <c r="Z5" s="83" t="str">
        <f t="shared" ref="Z5:Z49" ca="1" si="16">IF(AND(X4&gt;0,X5&lt;0), "Fin du travail aujourd'hui vers","")</f>
        <v/>
      </c>
      <c r="AA5" s="82" t="str">
        <f t="shared" ref="AA5:AA49" ca="1" si="17">IF(Z5="Fin du travail aujourd'hui vers",(Y5+8)/24,"")</f>
        <v/>
      </c>
      <c r="AB5" s="83" t="str">
        <f t="shared" ca="1" si="1"/>
        <v/>
      </c>
      <c r="AC5" s="81" t="str">
        <f t="shared" ca="1" si="2"/>
        <v/>
      </c>
      <c r="AD5" s="83" t="str">
        <f t="shared" ca="1" si="3"/>
        <v/>
      </c>
      <c r="AE5" s="81" t="str">
        <f t="shared" ca="1" si="4"/>
        <v/>
      </c>
      <c r="AF5" s="83" t="str">
        <f t="shared" ref="AF5:AF49" ca="1" si="18">IF(Z5="","",IF(AE5=0,0,(AE5+AD5)))</f>
        <v/>
      </c>
      <c r="AG5" s="81" t="str">
        <f t="shared" ca="1" si="6"/>
        <v/>
      </c>
      <c r="AH5" s="82" t="str">
        <f t="shared" ca="1" si="7"/>
        <v/>
      </c>
      <c r="AI5" s="38">
        <v>42916</v>
      </c>
      <c r="AJ5" s="39" t="s">
        <v>15</v>
      </c>
      <c r="AK5" s="32"/>
      <c r="AL5" s="32"/>
      <c r="AM5" s="32"/>
      <c r="AN5" s="32"/>
      <c r="AO5" s="32"/>
    </row>
    <row r="6" spans="1:41" ht="20.100000000000001" customHeight="1" thickBot="1" x14ac:dyDescent="0.3">
      <c r="A6" s="40">
        <v>42917</v>
      </c>
      <c r="B6" s="40" t="s">
        <v>38</v>
      </c>
      <c r="C6" s="41" t="s">
        <v>16</v>
      </c>
      <c r="D6" s="40" t="s">
        <v>33</v>
      </c>
      <c r="E6" s="40" t="s">
        <v>33</v>
      </c>
      <c r="F6" s="40" t="s">
        <v>33</v>
      </c>
      <c r="G6" s="40" t="s">
        <v>33</v>
      </c>
      <c r="H6" s="40" t="s">
        <v>33</v>
      </c>
      <c r="I6" s="40" t="s">
        <v>33</v>
      </c>
      <c r="J6" s="71"/>
      <c r="K6" s="32"/>
      <c r="L6" s="68">
        <f t="shared" si="8"/>
        <v>6</v>
      </c>
      <c r="M6" s="68">
        <f t="shared" si="9"/>
        <v>0</v>
      </c>
      <c r="N6" s="68">
        <f t="shared" si="10"/>
        <v>0</v>
      </c>
      <c r="O6" s="68">
        <f t="shared" si="11"/>
        <v>0</v>
      </c>
      <c r="P6" s="32"/>
      <c r="Q6" s="94">
        <f>(Feuil1!$B$25)*L6</f>
        <v>0</v>
      </c>
      <c r="R6" s="94">
        <f ca="1">(Feuil1!$C$25)*M6</f>
        <v>0</v>
      </c>
      <c r="S6" s="94">
        <f ca="1">(Feuil1!$D$25)*N6</f>
        <v>0</v>
      </c>
      <c r="T6" s="94">
        <f ca="1">(Feuil1!$E$25)*O6</f>
        <v>0</v>
      </c>
      <c r="U6" s="32"/>
      <c r="V6" s="94">
        <f t="shared" ca="1" si="12"/>
        <v>0</v>
      </c>
      <c r="W6" s="78">
        <f t="shared" ca="1" si="13"/>
        <v>0</v>
      </c>
      <c r="X6" s="78">
        <f t="shared" ca="1" si="14"/>
        <v>68.75</v>
      </c>
      <c r="Y6" s="83" t="str">
        <f t="shared" ca="1" si="15"/>
        <v/>
      </c>
      <c r="Z6" s="83" t="str">
        <f t="shared" ca="1" si="16"/>
        <v/>
      </c>
      <c r="AA6" s="82" t="str">
        <f t="shared" ca="1" si="17"/>
        <v/>
      </c>
      <c r="AB6" s="83" t="str">
        <f t="shared" ca="1" si="1"/>
        <v/>
      </c>
      <c r="AC6" s="81" t="str">
        <f t="shared" ca="1" si="2"/>
        <v/>
      </c>
      <c r="AD6" s="83" t="str">
        <f t="shared" ca="1" si="3"/>
        <v/>
      </c>
      <c r="AE6" s="81" t="str">
        <f t="shared" ca="1" si="4"/>
        <v/>
      </c>
      <c r="AF6" s="83" t="str">
        <f t="shared" ca="1" si="18"/>
        <v/>
      </c>
      <c r="AG6" s="81" t="str">
        <f t="shared" ca="1" si="6"/>
        <v/>
      </c>
      <c r="AH6" s="82" t="str">
        <f t="shared" ca="1" si="7"/>
        <v/>
      </c>
      <c r="AI6" s="40">
        <v>42917</v>
      </c>
      <c r="AJ6" s="41" t="s">
        <v>16</v>
      </c>
      <c r="AK6" s="32"/>
      <c r="AL6" s="32"/>
      <c r="AM6" s="32"/>
      <c r="AN6" s="32"/>
      <c r="AO6" s="32"/>
    </row>
    <row r="7" spans="1:41" ht="20.100000000000001" customHeight="1" thickBot="1" x14ac:dyDescent="0.3">
      <c r="A7" s="40">
        <v>42918</v>
      </c>
      <c r="B7" s="40" t="s">
        <v>38</v>
      </c>
      <c r="C7" s="41" t="s">
        <v>17</v>
      </c>
      <c r="D7" s="40" t="s">
        <v>33</v>
      </c>
      <c r="E7" s="40" t="s">
        <v>33</v>
      </c>
      <c r="F7" s="40" t="s">
        <v>33</v>
      </c>
      <c r="G7" s="40" t="s">
        <v>33</v>
      </c>
      <c r="H7" s="40" t="s">
        <v>33</v>
      </c>
      <c r="I7" s="40" t="s">
        <v>33</v>
      </c>
      <c r="J7" s="71"/>
      <c r="K7" s="32"/>
      <c r="L7" s="68">
        <f t="shared" si="8"/>
        <v>6</v>
      </c>
      <c r="M7" s="68">
        <f t="shared" si="9"/>
        <v>0</v>
      </c>
      <c r="N7" s="68">
        <f t="shared" si="10"/>
        <v>0</v>
      </c>
      <c r="O7" s="68">
        <f t="shared" si="11"/>
        <v>0</v>
      </c>
      <c r="P7" s="32"/>
      <c r="Q7" s="94">
        <f>(Feuil1!$B$25)*L7</f>
        <v>0</v>
      </c>
      <c r="R7" s="94">
        <f ca="1">(Feuil1!$C$25)*M7</f>
        <v>0</v>
      </c>
      <c r="S7" s="94">
        <f ca="1">(Feuil1!$D$25)*N7</f>
        <v>0</v>
      </c>
      <c r="T7" s="94">
        <f ca="1">(Feuil1!$E$25)*O7</f>
        <v>0</v>
      </c>
      <c r="U7" s="32"/>
      <c r="V7" s="94">
        <f t="shared" ca="1" si="12"/>
        <v>0</v>
      </c>
      <c r="W7" s="78">
        <f t="shared" ca="1" si="13"/>
        <v>0</v>
      </c>
      <c r="X7" s="78">
        <f t="shared" ca="1" si="14"/>
        <v>68.75</v>
      </c>
      <c r="Y7" s="83" t="str">
        <f t="shared" ca="1" si="15"/>
        <v/>
      </c>
      <c r="Z7" s="83" t="str">
        <f t="shared" ca="1" si="16"/>
        <v/>
      </c>
      <c r="AA7" s="82" t="str">
        <f t="shared" ca="1" si="17"/>
        <v/>
      </c>
      <c r="AB7" s="83" t="str">
        <f t="shared" ca="1" si="1"/>
        <v/>
      </c>
      <c r="AC7" s="81" t="str">
        <f t="shared" ca="1" si="2"/>
        <v/>
      </c>
      <c r="AD7" s="83" t="str">
        <f t="shared" ca="1" si="3"/>
        <v/>
      </c>
      <c r="AE7" s="81" t="str">
        <f t="shared" ca="1" si="4"/>
        <v/>
      </c>
      <c r="AF7" s="83" t="str">
        <f t="shared" ca="1" si="18"/>
        <v/>
      </c>
      <c r="AG7" s="81" t="str">
        <f t="shared" ca="1" si="6"/>
        <v/>
      </c>
      <c r="AH7" s="82" t="str">
        <f t="shared" ca="1" si="7"/>
        <v/>
      </c>
      <c r="AI7" s="40">
        <v>42918</v>
      </c>
      <c r="AJ7" s="41" t="s">
        <v>17</v>
      </c>
      <c r="AK7" s="32"/>
      <c r="AL7" s="32"/>
      <c r="AM7" s="32"/>
      <c r="AN7" s="32"/>
      <c r="AO7" s="32"/>
    </row>
    <row r="8" spans="1:41" ht="20.100000000000001" customHeight="1" thickBot="1" x14ac:dyDescent="0.3">
      <c r="A8" s="38">
        <v>42919</v>
      </c>
      <c r="B8" s="38" t="s">
        <v>37</v>
      </c>
      <c r="C8" s="39" t="s">
        <v>18</v>
      </c>
      <c r="D8" s="38" t="s">
        <v>30</v>
      </c>
      <c r="E8" s="38" t="s">
        <v>30</v>
      </c>
      <c r="F8" s="38" t="s">
        <v>30</v>
      </c>
      <c r="G8" s="38" t="s">
        <v>30</v>
      </c>
      <c r="H8" s="38" t="s">
        <v>30</v>
      </c>
      <c r="I8" s="38" t="s">
        <v>30</v>
      </c>
      <c r="J8" s="71"/>
      <c r="K8" s="32"/>
      <c r="L8" s="68">
        <f t="shared" si="8"/>
        <v>0</v>
      </c>
      <c r="M8" s="68">
        <f t="shared" si="9"/>
        <v>0</v>
      </c>
      <c r="N8" s="68">
        <f t="shared" si="10"/>
        <v>6</v>
      </c>
      <c r="O8" s="68">
        <f t="shared" si="11"/>
        <v>0</v>
      </c>
      <c r="P8" s="32"/>
      <c r="Q8" s="94">
        <f>(Feuil1!$B$25)*L8</f>
        <v>0</v>
      </c>
      <c r="R8" s="94">
        <f ca="1">(Feuil1!$C$25)*M8</f>
        <v>0</v>
      </c>
      <c r="S8" s="94">
        <f ca="1">(Feuil1!$D$25)*N8</f>
        <v>1.8125000000000002</v>
      </c>
      <c r="T8" s="94">
        <f ca="1">(Feuil1!$E$25)*O8</f>
        <v>0</v>
      </c>
      <c r="U8" s="32"/>
      <c r="V8" s="94">
        <f t="shared" ca="1" si="12"/>
        <v>1.8125000000000002</v>
      </c>
      <c r="W8" s="78">
        <f t="shared" ca="1" si="13"/>
        <v>43.500000000000007</v>
      </c>
      <c r="X8" s="78">
        <f t="shared" ca="1" si="14"/>
        <v>25.249999999999993</v>
      </c>
      <c r="Y8" s="83" t="str">
        <f t="shared" ca="1" si="15"/>
        <v/>
      </c>
      <c r="Z8" s="83" t="str">
        <f t="shared" ca="1" si="16"/>
        <v/>
      </c>
      <c r="AA8" s="82" t="str">
        <f t="shared" ca="1" si="17"/>
        <v/>
      </c>
      <c r="AB8" s="83" t="str">
        <f t="shared" ca="1" si="1"/>
        <v/>
      </c>
      <c r="AC8" s="81" t="str">
        <f t="shared" ca="1" si="2"/>
        <v/>
      </c>
      <c r="AD8" s="83" t="str">
        <f t="shared" ca="1" si="3"/>
        <v/>
      </c>
      <c r="AE8" s="81" t="str">
        <f t="shared" ca="1" si="4"/>
        <v/>
      </c>
      <c r="AF8" s="83" t="str">
        <f t="shared" ca="1" si="18"/>
        <v/>
      </c>
      <c r="AG8" s="81" t="str">
        <f t="shared" ca="1" si="6"/>
        <v/>
      </c>
      <c r="AH8" s="82" t="str">
        <f t="shared" ca="1" si="7"/>
        <v/>
      </c>
      <c r="AI8" s="38">
        <v>42919</v>
      </c>
      <c r="AJ8" s="39" t="s">
        <v>18</v>
      </c>
      <c r="AK8" s="32"/>
      <c r="AL8" s="32"/>
      <c r="AM8" s="32"/>
      <c r="AN8" s="32"/>
      <c r="AO8" s="32"/>
    </row>
    <row r="9" spans="1:41" ht="20.100000000000001" customHeight="1" thickBot="1" x14ac:dyDescent="0.3">
      <c r="A9" s="38">
        <v>42920</v>
      </c>
      <c r="B9" s="38" t="s">
        <v>37</v>
      </c>
      <c r="C9" s="39" t="s">
        <v>19</v>
      </c>
      <c r="D9" s="38" t="s">
        <v>30</v>
      </c>
      <c r="E9" s="38" t="s">
        <v>30</v>
      </c>
      <c r="F9" s="38" t="s">
        <v>30</v>
      </c>
      <c r="G9" s="38" t="s">
        <v>30</v>
      </c>
      <c r="H9" s="38" t="s">
        <v>30</v>
      </c>
      <c r="I9" s="38" t="s">
        <v>30</v>
      </c>
      <c r="J9" s="71"/>
      <c r="K9" s="32"/>
      <c r="L9" s="68">
        <f t="shared" si="8"/>
        <v>0</v>
      </c>
      <c r="M9" s="68">
        <f t="shared" si="9"/>
        <v>0</v>
      </c>
      <c r="N9" s="68">
        <f t="shared" si="10"/>
        <v>6</v>
      </c>
      <c r="O9" s="68">
        <f t="shared" si="11"/>
        <v>0</v>
      </c>
      <c r="P9" s="32"/>
      <c r="Q9" s="94">
        <f>(Feuil1!$B$25)*L9</f>
        <v>0</v>
      </c>
      <c r="R9" s="94">
        <f ca="1">(Feuil1!$C$25)*M9</f>
        <v>0</v>
      </c>
      <c r="S9" s="94">
        <f ca="1">(Feuil1!$D$25)*N9</f>
        <v>1.8125000000000002</v>
      </c>
      <c r="T9" s="94">
        <f ca="1">(Feuil1!$E$25)*O9</f>
        <v>0</v>
      </c>
      <c r="U9" s="32"/>
      <c r="V9" s="94">
        <f t="shared" ca="1" si="12"/>
        <v>1.8125000000000002</v>
      </c>
      <c r="W9" s="78">
        <f t="shared" ca="1" si="13"/>
        <v>43.500000000000007</v>
      </c>
      <c r="X9" s="78">
        <f t="shared" ca="1" si="14"/>
        <v>-18.250000000000014</v>
      </c>
      <c r="Y9" s="83">
        <f t="shared" ca="1" si="15"/>
        <v>4.2083333333333321</v>
      </c>
      <c r="Z9" s="83" t="str">
        <f t="shared" ca="1" si="16"/>
        <v>Fin du travail aujourd'hui vers</v>
      </c>
      <c r="AA9" s="82">
        <f t="shared" ca="1" si="17"/>
        <v>0.50868055555555547</v>
      </c>
      <c r="AB9" s="83">
        <f t="shared" ca="1" si="1"/>
        <v>12.208333333333332</v>
      </c>
      <c r="AC9" s="81">
        <f t="shared" ca="1" si="2"/>
        <v>0.25</v>
      </c>
      <c r="AD9" s="83">
        <f t="shared" ca="1" si="3"/>
        <v>12.458333333333332</v>
      </c>
      <c r="AE9" s="81">
        <f t="shared" ca="1" si="4"/>
        <v>1</v>
      </c>
      <c r="AF9" s="83">
        <f t="shared" ca="1" si="18"/>
        <v>13.458333333333332</v>
      </c>
      <c r="AG9" s="81">
        <f t="shared" ca="1" si="6"/>
        <v>0</v>
      </c>
      <c r="AH9" s="82">
        <f t="shared" ca="1" si="7"/>
        <v>0.56076388888888884</v>
      </c>
      <c r="AI9" s="38">
        <v>42920</v>
      </c>
      <c r="AJ9" s="39" t="s">
        <v>19</v>
      </c>
      <c r="AK9" s="32"/>
      <c r="AL9" s="32"/>
      <c r="AM9" s="32"/>
      <c r="AN9" s="32"/>
      <c r="AO9" s="32"/>
    </row>
    <row r="10" spans="1:41" ht="20.100000000000001" customHeight="1" thickBot="1" x14ac:dyDescent="0.3">
      <c r="A10" s="38">
        <v>42921</v>
      </c>
      <c r="B10" s="38" t="s">
        <v>37</v>
      </c>
      <c r="C10" s="39" t="s">
        <v>20</v>
      </c>
      <c r="D10" s="38" t="s">
        <v>30</v>
      </c>
      <c r="E10" s="38" t="s">
        <v>30</v>
      </c>
      <c r="F10" s="38" t="s">
        <v>30</v>
      </c>
      <c r="G10" s="38" t="s">
        <v>30</v>
      </c>
      <c r="H10" s="38" t="s">
        <v>30</v>
      </c>
      <c r="I10" s="38" t="s">
        <v>30</v>
      </c>
      <c r="J10" s="71"/>
      <c r="K10" s="32"/>
      <c r="L10" s="68">
        <f t="shared" si="8"/>
        <v>0</v>
      </c>
      <c r="M10" s="68">
        <f>COUNTIF($D10:$I10,"Horaire_1/2 C")</f>
        <v>0</v>
      </c>
      <c r="N10" s="68">
        <f t="shared" si="10"/>
        <v>6</v>
      </c>
      <c r="O10" s="68">
        <f t="shared" si="11"/>
        <v>0</v>
      </c>
      <c r="P10" s="32"/>
      <c r="Q10" s="94">
        <f>(Feuil1!$B$25)*L10</f>
        <v>0</v>
      </c>
      <c r="R10" s="94">
        <f ca="1">(Feuil1!$C$25)*M10</f>
        <v>0</v>
      </c>
      <c r="S10" s="94">
        <f ca="1">(Feuil1!$D$25)*N10</f>
        <v>1.8125000000000002</v>
      </c>
      <c r="T10" s="94">
        <f ca="1">(Feuil1!$E$25)*O10</f>
        <v>0</v>
      </c>
      <c r="U10" s="32"/>
      <c r="V10" s="94">
        <f t="shared" ca="1" si="12"/>
        <v>1.8125000000000002</v>
      </c>
      <c r="W10" s="78">
        <f t="shared" ca="1" si="13"/>
        <v>43.500000000000007</v>
      </c>
      <c r="X10" s="78" t="str">
        <f t="shared" ca="1" si="14"/>
        <v/>
      </c>
      <c r="Y10" s="83" t="str">
        <f t="shared" ca="1" si="15"/>
        <v/>
      </c>
      <c r="Z10" s="83" t="str">
        <f t="shared" ca="1" si="16"/>
        <v/>
      </c>
      <c r="AA10" s="82" t="str">
        <f t="shared" ca="1" si="17"/>
        <v/>
      </c>
      <c r="AB10" s="83" t="str">
        <f t="shared" ca="1" si="1"/>
        <v/>
      </c>
      <c r="AC10" s="81" t="str">
        <f t="shared" ca="1" si="2"/>
        <v/>
      </c>
      <c r="AD10" s="83" t="str">
        <f t="shared" ca="1" si="3"/>
        <v/>
      </c>
      <c r="AE10" s="81" t="str">
        <f t="shared" ca="1" si="4"/>
        <v/>
      </c>
      <c r="AF10" s="83" t="str">
        <f t="shared" ca="1" si="18"/>
        <v/>
      </c>
      <c r="AG10" s="81" t="str">
        <f t="shared" ca="1" si="6"/>
        <v/>
      </c>
      <c r="AH10" s="82" t="str">
        <f t="shared" ca="1" si="7"/>
        <v/>
      </c>
      <c r="AI10" s="38">
        <v>42921</v>
      </c>
      <c r="AJ10" s="39" t="s">
        <v>20</v>
      </c>
      <c r="AK10" s="32"/>
      <c r="AL10" s="32"/>
      <c r="AM10" s="32"/>
      <c r="AN10" s="32"/>
      <c r="AO10" s="32"/>
    </row>
    <row r="11" spans="1:41" ht="20.100000000000001" customHeight="1" thickBot="1" x14ac:dyDescent="0.3">
      <c r="A11" s="38">
        <v>42922</v>
      </c>
      <c r="B11" s="38" t="s">
        <v>37</v>
      </c>
      <c r="C11" s="39" t="s">
        <v>14</v>
      </c>
      <c r="D11" s="38" t="s">
        <v>33</v>
      </c>
      <c r="E11" s="38" t="s">
        <v>30</v>
      </c>
      <c r="F11" s="38" t="s">
        <v>30</v>
      </c>
      <c r="G11" s="38" t="s">
        <v>30</v>
      </c>
      <c r="H11" s="38" t="s">
        <v>30</v>
      </c>
      <c r="I11" s="38" t="s">
        <v>30</v>
      </c>
      <c r="J11" s="71"/>
      <c r="K11" s="32"/>
      <c r="L11" s="68">
        <f t="shared" si="8"/>
        <v>1</v>
      </c>
      <c r="M11" s="68">
        <f t="shared" si="9"/>
        <v>0</v>
      </c>
      <c r="N11" s="68">
        <f t="shared" si="10"/>
        <v>5</v>
      </c>
      <c r="O11" s="68">
        <f t="shared" si="11"/>
        <v>0</v>
      </c>
      <c r="P11" s="32"/>
      <c r="Q11" s="94">
        <f>(Feuil1!$B$25)*L11</f>
        <v>0</v>
      </c>
      <c r="R11" s="94">
        <f ca="1">(Feuil1!$C$25)*M11</f>
        <v>0</v>
      </c>
      <c r="S11" s="94">
        <f ca="1">(Feuil1!$D$25)*N11</f>
        <v>1.510416666666667</v>
      </c>
      <c r="T11" s="94">
        <f ca="1">(Feuil1!$E$25)*O11</f>
        <v>0</v>
      </c>
      <c r="U11" s="32"/>
      <c r="V11" s="94">
        <f t="shared" ca="1" si="12"/>
        <v>1.510416666666667</v>
      </c>
      <c r="W11" s="78">
        <f t="shared" ca="1" si="13"/>
        <v>36.250000000000007</v>
      </c>
      <c r="X11" s="78" t="str">
        <f t="shared" ca="1" si="14"/>
        <v/>
      </c>
      <c r="Y11" s="83" t="str">
        <f t="shared" ca="1" si="15"/>
        <v/>
      </c>
      <c r="Z11" s="83" t="str">
        <f t="shared" ca="1" si="16"/>
        <v/>
      </c>
      <c r="AA11" s="82" t="str">
        <f t="shared" ca="1" si="17"/>
        <v/>
      </c>
      <c r="AB11" s="83" t="str">
        <f t="shared" ca="1" si="1"/>
        <v/>
      </c>
      <c r="AC11" s="81" t="str">
        <f t="shared" ca="1" si="2"/>
        <v/>
      </c>
      <c r="AD11" s="83" t="str">
        <f t="shared" ca="1" si="3"/>
        <v/>
      </c>
      <c r="AE11" s="81" t="str">
        <f t="shared" ca="1" si="4"/>
        <v/>
      </c>
      <c r="AF11" s="83" t="str">
        <f t="shared" ca="1" si="18"/>
        <v/>
      </c>
      <c r="AG11" s="81" t="str">
        <f t="shared" ca="1" si="6"/>
        <v/>
      </c>
      <c r="AH11" s="82" t="str">
        <f t="shared" ca="1" si="7"/>
        <v/>
      </c>
      <c r="AI11" s="38">
        <v>42922</v>
      </c>
      <c r="AJ11" s="39" t="s">
        <v>14</v>
      </c>
      <c r="AK11" s="32"/>
      <c r="AL11" s="32"/>
      <c r="AM11" s="32"/>
      <c r="AN11" s="32"/>
      <c r="AO11" s="32"/>
    </row>
    <row r="12" spans="1:41" ht="20.100000000000001" customHeight="1" thickBot="1" x14ac:dyDescent="0.3">
      <c r="A12" s="38">
        <v>42923</v>
      </c>
      <c r="B12" s="38" t="s">
        <v>37</v>
      </c>
      <c r="C12" s="39" t="s">
        <v>15</v>
      </c>
      <c r="D12" s="38" t="s">
        <v>31</v>
      </c>
      <c r="E12" s="38" t="s">
        <v>31</v>
      </c>
      <c r="F12" s="38" t="s">
        <v>31</v>
      </c>
      <c r="G12" s="38" t="s">
        <v>31</v>
      </c>
      <c r="H12" s="38" t="s">
        <v>31</v>
      </c>
      <c r="I12" s="38" t="s">
        <v>31</v>
      </c>
      <c r="J12" s="71"/>
      <c r="K12" s="32"/>
      <c r="L12" s="68">
        <f t="shared" si="8"/>
        <v>0</v>
      </c>
      <c r="M12" s="68">
        <f t="shared" si="9"/>
        <v>0</v>
      </c>
      <c r="N12" s="68">
        <f t="shared" si="10"/>
        <v>0</v>
      </c>
      <c r="O12" s="68">
        <f t="shared" si="11"/>
        <v>6</v>
      </c>
      <c r="P12" s="32"/>
      <c r="Q12" s="94">
        <f>(Feuil1!$B$25)*L12</f>
        <v>0</v>
      </c>
      <c r="R12" s="94">
        <f ca="1">(Feuil1!$C$25)*M12</f>
        <v>0</v>
      </c>
      <c r="S12" s="94">
        <f ca="1">(Feuil1!$D$25)*N12</f>
        <v>0</v>
      </c>
      <c r="T12" s="94">
        <f ca="1">(Feuil1!$E$25)*O12</f>
        <v>1.5624999999999998</v>
      </c>
      <c r="U12" s="32"/>
      <c r="V12" s="94">
        <f t="shared" ca="1" si="12"/>
        <v>1.5624999999999998</v>
      </c>
      <c r="W12" s="78">
        <f t="shared" ca="1" si="13"/>
        <v>37.499999999999993</v>
      </c>
      <c r="X12" s="78" t="str">
        <f t="shared" ca="1" si="14"/>
        <v/>
      </c>
      <c r="Y12" s="83" t="str">
        <f t="shared" ca="1" si="15"/>
        <v/>
      </c>
      <c r="Z12" s="83" t="str">
        <f t="shared" ca="1" si="16"/>
        <v/>
      </c>
      <c r="AA12" s="82" t="str">
        <f t="shared" ca="1" si="17"/>
        <v/>
      </c>
      <c r="AB12" s="83" t="str">
        <f t="shared" ca="1" si="1"/>
        <v/>
      </c>
      <c r="AC12" s="81" t="str">
        <f t="shared" ca="1" si="2"/>
        <v/>
      </c>
      <c r="AD12" s="83" t="str">
        <f t="shared" ca="1" si="3"/>
        <v/>
      </c>
      <c r="AE12" s="81" t="str">
        <f t="shared" ca="1" si="4"/>
        <v/>
      </c>
      <c r="AF12" s="83" t="str">
        <f t="shared" ca="1" si="18"/>
        <v/>
      </c>
      <c r="AG12" s="81" t="str">
        <f t="shared" ca="1" si="6"/>
        <v/>
      </c>
      <c r="AH12" s="82" t="str">
        <f t="shared" ca="1" si="7"/>
        <v/>
      </c>
      <c r="AI12" s="38">
        <v>42923</v>
      </c>
      <c r="AJ12" s="39" t="s">
        <v>15</v>
      </c>
      <c r="AK12" s="32"/>
      <c r="AL12" s="32"/>
      <c r="AM12" s="32"/>
      <c r="AN12" s="32"/>
      <c r="AO12" s="32"/>
    </row>
    <row r="13" spans="1:41" ht="20.100000000000001" customHeight="1" thickBot="1" x14ac:dyDescent="0.3">
      <c r="A13" s="40">
        <v>42924</v>
      </c>
      <c r="B13" s="40" t="s">
        <v>38</v>
      </c>
      <c r="C13" s="41" t="s">
        <v>16</v>
      </c>
      <c r="D13" s="40" t="s">
        <v>33</v>
      </c>
      <c r="E13" s="40" t="s">
        <v>33</v>
      </c>
      <c r="F13" s="40" t="s">
        <v>33</v>
      </c>
      <c r="G13" s="40" t="s">
        <v>33</v>
      </c>
      <c r="H13" s="40" t="s">
        <v>33</v>
      </c>
      <c r="I13" s="40" t="s">
        <v>33</v>
      </c>
      <c r="J13" s="71"/>
      <c r="K13" s="32"/>
      <c r="L13" s="68">
        <f t="shared" si="8"/>
        <v>6</v>
      </c>
      <c r="M13" s="68">
        <f t="shared" si="9"/>
        <v>0</v>
      </c>
      <c r="N13" s="68">
        <f t="shared" si="10"/>
        <v>0</v>
      </c>
      <c r="O13" s="68">
        <f t="shared" si="11"/>
        <v>0</v>
      </c>
      <c r="P13" s="32"/>
      <c r="Q13" s="94">
        <f>(Feuil1!$B$25)*L13</f>
        <v>0</v>
      </c>
      <c r="R13" s="94">
        <f ca="1">(Feuil1!$C$25)*M13</f>
        <v>0</v>
      </c>
      <c r="S13" s="94">
        <f ca="1">(Feuil1!$D$25)*N13</f>
        <v>0</v>
      </c>
      <c r="T13" s="94">
        <f ca="1">(Feuil1!$E$25)*O13</f>
        <v>0</v>
      </c>
      <c r="U13" s="32"/>
      <c r="V13" s="94">
        <f t="shared" ca="1" si="12"/>
        <v>0</v>
      </c>
      <c r="W13" s="78">
        <f t="shared" ca="1" si="13"/>
        <v>0</v>
      </c>
      <c r="X13" s="78" t="str">
        <f t="shared" ca="1" si="14"/>
        <v/>
      </c>
      <c r="Y13" s="83" t="str">
        <f t="shared" ca="1" si="15"/>
        <v/>
      </c>
      <c r="Z13" s="83" t="str">
        <f t="shared" ca="1" si="16"/>
        <v/>
      </c>
      <c r="AA13" s="82" t="str">
        <f t="shared" ca="1" si="17"/>
        <v/>
      </c>
      <c r="AB13" s="83" t="str">
        <f t="shared" ca="1" si="1"/>
        <v/>
      </c>
      <c r="AC13" s="81" t="str">
        <f t="shared" ca="1" si="2"/>
        <v/>
      </c>
      <c r="AD13" s="83" t="str">
        <f t="shared" ca="1" si="3"/>
        <v/>
      </c>
      <c r="AE13" s="81" t="str">
        <f t="shared" ca="1" si="4"/>
        <v/>
      </c>
      <c r="AF13" s="83" t="str">
        <f t="shared" ca="1" si="18"/>
        <v/>
      </c>
      <c r="AG13" s="81" t="str">
        <f t="shared" ca="1" si="6"/>
        <v/>
      </c>
      <c r="AH13" s="82" t="str">
        <f t="shared" ca="1" si="7"/>
        <v/>
      </c>
      <c r="AI13" s="40">
        <v>42924</v>
      </c>
      <c r="AJ13" s="41" t="s">
        <v>16</v>
      </c>
      <c r="AK13" s="32"/>
      <c r="AL13" s="32"/>
      <c r="AM13" s="32"/>
      <c r="AN13" s="32"/>
      <c r="AO13" s="32"/>
    </row>
    <row r="14" spans="1:41" ht="20.100000000000001" customHeight="1" thickBot="1" x14ac:dyDescent="0.3">
      <c r="A14" s="40">
        <v>42925</v>
      </c>
      <c r="B14" s="40" t="s">
        <v>38</v>
      </c>
      <c r="C14" s="41" t="s">
        <v>17</v>
      </c>
      <c r="D14" s="40" t="s">
        <v>33</v>
      </c>
      <c r="E14" s="40" t="s">
        <v>33</v>
      </c>
      <c r="F14" s="40" t="s">
        <v>33</v>
      </c>
      <c r="G14" s="40" t="s">
        <v>33</v>
      </c>
      <c r="H14" s="40" t="s">
        <v>33</v>
      </c>
      <c r="I14" s="40" t="s">
        <v>33</v>
      </c>
      <c r="J14" s="71"/>
      <c r="K14" s="32"/>
      <c r="L14" s="68">
        <f t="shared" si="8"/>
        <v>6</v>
      </c>
      <c r="M14" s="68">
        <f t="shared" si="9"/>
        <v>0</v>
      </c>
      <c r="N14" s="68">
        <f t="shared" si="10"/>
        <v>0</v>
      </c>
      <c r="O14" s="68">
        <f t="shared" si="11"/>
        <v>0</v>
      </c>
      <c r="P14" s="32"/>
      <c r="Q14" s="94">
        <f>(Feuil1!$B$25)*L14</f>
        <v>0</v>
      </c>
      <c r="R14" s="94">
        <f ca="1">(Feuil1!$C$25)*M14</f>
        <v>0</v>
      </c>
      <c r="S14" s="94">
        <f ca="1">(Feuil1!$D$25)*N14</f>
        <v>0</v>
      </c>
      <c r="T14" s="94">
        <f ca="1">(Feuil1!$E$25)*O14</f>
        <v>0</v>
      </c>
      <c r="U14" s="32"/>
      <c r="V14" s="94">
        <f t="shared" ca="1" si="12"/>
        <v>0</v>
      </c>
      <c r="W14" s="78">
        <f t="shared" ca="1" si="13"/>
        <v>0</v>
      </c>
      <c r="X14" s="78" t="str">
        <f t="shared" ca="1" si="14"/>
        <v/>
      </c>
      <c r="Y14" s="83" t="str">
        <f t="shared" ca="1" si="15"/>
        <v/>
      </c>
      <c r="Z14" s="83" t="str">
        <f t="shared" ca="1" si="16"/>
        <v/>
      </c>
      <c r="AA14" s="82" t="str">
        <f t="shared" ca="1" si="17"/>
        <v/>
      </c>
      <c r="AB14" s="83" t="str">
        <f t="shared" ca="1" si="1"/>
        <v/>
      </c>
      <c r="AC14" s="81" t="str">
        <f t="shared" ca="1" si="2"/>
        <v/>
      </c>
      <c r="AD14" s="83" t="str">
        <f t="shared" ca="1" si="3"/>
        <v/>
      </c>
      <c r="AE14" s="81" t="str">
        <f t="shared" ca="1" si="4"/>
        <v/>
      </c>
      <c r="AF14" s="83" t="str">
        <f t="shared" ca="1" si="18"/>
        <v/>
      </c>
      <c r="AG14" s="81" t="str">
        <f t="shared" ca="1" si="6"/>
        <v/>
      </c>
      <c r="AH14" s="82" t="str">
        <f t="shared" ca="1" si="7"/>
        <v/>
      </c>
      <c r="AI14" s="40">
        <v>42925</v>
      </c>
      <c r="AJ14" s="41" t="s">
        <v>17</v>
      </c>
      <c r="AK14" s="32"/>
      <c r="AL14" s="32"/>
      <c r="AM14" s="32"/>
      <c r="AN14" s="32"/>
      <c r="AO14" s="32"/>
    </row>
    <row r="15" spans="1:41" ht="20.100000000000001" customHeight="1" thickBot="1" x14ac:dyDescent="0.3">
      <c r="A15" s="38">
        <v>42926</v>
      </c>
      <c r="B15" s="38" t="s">
        <v>37</v>
      </c>
      <c r="C15" s="39" t="s">
        <v>18</v>
      </c>
      <c r="D15" s="38" t="s">
        <v>30</v>
      </c>
      <c r="E15" s="38" t="s">
        <v>30</v>
      </c>
      <c r="F15" s="38" t="s">
        <v>30</v>
      </c>
      <c r="G15" s="38" t="s">
        <v>30</v>
      </c>
      <c r="H15" s="38" t="s">
        <v>30</v>
      </c>
      <c r="I15" s="38" t="s">
        <v>30</v>
      </c>
      <c r="J15" s="71"/>
      <c r="K15" s="32"/>
      <c r="L15" s="68">
        <f t="shared" si="8"/>
        <v>0</v>
      </c>
      <c r="M15" s="68">
        <f t="shared" si="9"/>
        <v>0</v>
      </c>
      <c r="N15" s="68">
        <f t="shared" si="10"/>
        <v>6</v>
      </c>
      <c r="O15" s="68">
        <f t="shared" si="11"/>
        <v>0</v>
      </c>
      <c r="P15" s="32"/>
      <c r="Q15" s="94">
        <f>(Feuil1!$B$25)*L15</f>
        <v>0</v>
      </c>
      <c r="R15" s="94">
        <f ca="1">(Feuil1!$C$25)*M15</f>
        <v>0</v>
      </c>
      <c r="S15" s="94">
        <f ca="1">(Feuil1!$D$25)*N15</f>
        <v>1.8125000000000002</v>
      </c>
      <c r="T15" s="94">
        <f ca="1">(Feuil1!$E$25)*O15</f>
        <v>0</v>
      </c>
      <c r="U15" s="32"/>
      <c r="V15" s="94">
        <f t="shared" ca="1" si="12"/>
        <v>1.8125000000000002</v>
      </c>
      <c r="W15" s="78">
        <f t="shared" ca="1" si="13"/>
        <v>43.500000000000007</v>
      </c>
      <c r="X15" s="78" t="str">
        <f t="shared" ca="1" si="14"/>
        <v/>
      </c>
      <c r="Y15" s="83" t="str">
        <f t="shared" ca="1" si="15"/>
        <v/>
      </c>
      <c r="Z15" s="83" t="str">
        <f t="shared" ca="1" si="16"/>
        <v/>
      </c>
      <c r="AA15" s="82" t="str">
        <f t="shared" ca="1" si="17"/>
        <v/>
      </c>
      <c r="AB15" s="83" t="str">
        <f t="shared" ca="1" si="1"/>
        <v/>
      </c>
      <c r="AC15" s="81" t="str">
        <f t="shared" ca="1" si="2"/>
        <v/>
      </c>
      <c r="AD15" s="83" t="str">
        <f t="shared" ca="1" si="3"/>
        <v/>
      </c>
      <c r="AE15" s="81" t="str">
        <f t="shared" ca="1" si="4"/>
        <v/>
      </c>
      <c r="AF15" s="83" t="str">
        <f t="shared" ca="1" si="18"/>
        <v/>
      </c>
      <c r="AG15" s="81" t="str">
        <f t="shared" ca="1" si="6"/>
        <v/>
      </c>
      <c r="AH15" s="82" t="str">
        <f t="shared" ca="1" si="7"/>
        <v/>
      </c>
      <c r="AI15" s="38">
        <v>42926</v>
      </c>
      <c r="AJ15" s="39" t="s">
        <v>18</v>
      </c>
      <c r="AK15" s="32"/>
      <c r="AL15" s="32"/>
      <c r="AM15" s="32"/>
      <c r="AN15" s="32"/>
      <c r="AO15" s="32"/>
    </row>
    <row r="16" spans="1:41" ht="20.100000000000001" customHeight="1" thickBot="1" x14ac:dyDescent="0.3">
      <c r="A16" s="38">
        <v>42927</v>
      </c>
      <c r="B16" s="38" t="s">
        <v>37</v>
      </c>
      <c r="C16" s="39" t="s">
        <v>19</v>
      </c>
      <c r="D16" s="38" t="s">
        <v>30</v>
      </c>
      <c r="E16" s="38" t="s">
        <v>30</v>
      </c>
      <c r="F16" s="38" t="s">
        <v>30</v>
      </c>
      <c r="G16" s="38" t="s">
        <v>30</v>
      </c>
      <c r="H16" s="38" t="s">
        <v>30</v>
      </c>
      <c r="I16" s="38" t="s">
        <v>30</v>
      </c>
      <c r="J16" s="71"/>
      <c r="K16" s="32"/>
      <c r="L16" s="68">
        <f t="shared" si="8"/>
        <v>0</v>
      </c>
      <c r="M16" s="68">
        <f t="shared" si="9"/>
        <v>0</v>
      </c>
      <c r="N16" s="68">
        <f t="shared" si="10"/>
        <v>6</v>
      </c>
      <c r="O16" s="68">
        <f t="shared" si="11"/>
        <v>0</v>
      </c>
      <c r="P16" s="32"/>
      <c r="Q16" s="94">
        <f>(Feuil1!$B$25)*L16</f>
        <v>0</v>
      </c>
      <c r="R16" s="94">
        <f ca="1">(Feuil1!$C$25)*M16</f>
        <v>0</v>
      </c>
      <c r="S16" s="94">
        <f ca="1">(Feuil1!$D$25)*N16</f>
        <v>1.8125000000000002</v>
      </c>
      <c r="T16" s="94">
        <f ca="1">(Feuil1!$E$25)*O16</f>
        <v>0</v>
      </c>
      <c r="U16" s="32"/>
      <c r="V16" s="94">
        <f ca="1">SUM(R16:T16)</f>
        <v>1.8125000000000002</v>
      </c>
      <c r="W16" s="78">
        <f t="shared" ca="1" si="13"/>
        <v>43.500000000000007</v>
      </c>
      <c r="X16" s="78" t="str">
        <f t="shared" ca="1" si="14"/>
        <v/>
      </c>
      <c r="Y16" s="83" t="str">
        <f t="shared" ca="1" si="15"/>
        <v/>
      </c>
      <c r="Z16" s="83" t="str">
        <f t="shared" ca="1" si="16"/>
        <v/>
      </c>
      <c r="AA16" s="82" t="str">
        <f t="shared" ca="1" si="17"/>
        <v/>
      </c>
      <c r="AB16" s="83" t="str">
        <f t="shared" ca="1" si="1"/>
        <v/>
      </c>
      <c r="AC16" s="81" t="str">
        <f t="shared" ca="1" si="2"/>
        <v/>
      </c>
      <c r="AD16" s="83" t="str">
        <f t="shared" ca="1" si="3"/>
        <v/>
      </c>
      <c r="AE16" s="81" t="str">
        <f t="shared" ca="1" si="4"/>
        <v/>
      </c>
      <c r="AF16" s="83" t="str">
        <f t="shared" ca="1" si="18"/>
        <v/>
      </c>
      <c r="AG16" s="81" t="str">
        <f t="shared" ca="1" si="6"/>
        <v/>
      </c>
      <c r="AH16" s="82" t="str">
        <f t="shared" ca="1" si="7"/>
        <v/>
      </c>
      <c r="AI16" s="38">
        <v>42927</v>
      </c>
      <c r="AJ16" s="39" t="s">
        <v>19</v>
      </c>
      <c r="AK16" s="32"/>
      <c r="AL16" s="32"/>
      <c r="AM16" s="32"/>
      <c r="AN16" s="32"/>
      <c r="AO16" s="32"/>
    </row>
    <row r="17" spans="1:41" ht="20.100000000000001" customHeight="1" thickBot="1" x14ac:dyDescent="0.3">
      <c r="A17" s="38">
        <v>42928</v>
      </c>
      <c r="B17" s="38" t="s">
        <v>37</v>
      </c>
      <c r="C17" s="39" t="s">
        <v>20</v>
      </c>
      <c r="D17" s="38" t="s">
        <v>30</v>
      </c>
      <c r="E17" s="38" t="s">
        <v>30</v>
      </c>
      <c r="F17" s="38" t="s">
        <v>30</v>
      </c>
      <c r="G17" s="38" t="s">
        <v>30</v>
      </c>
      <c r="H17" s="38" t="s">
        <v>30</v>
      </c>
      <c r="I17" s="38" t="s">
        <v>30</v>
      </c>
      <c r="J17" s="71"/>
      <c r="K17" s="32"/>
      <c r="L17" s="68">
        <f t="shared" si="8"/>
        <v>0</v>
      </c>
      <c r="M17" s="68">
        <f t="shared" si="9"/>
        <v>0</v>
      </c>
      <c r="N17" s="68">
        <f t="shared" si="10"/>
        <v>6</v>
      </c>
      <c r="O17" s="68">
        <f t="shared" si="11"/>
        <v>0</v>
      </c>
      <c r="P17" s="32"/>
      <c r="Q17" s="94">
        <f>(Feuil1!$B$25)*L17</f>
        <v>0</v>
      </c>
      <c r="R17" s="94">
        <f ca="1">(Feuil1!$C$25)*M17</f>
        <v>0</v>
      </c>
      <c r="S17" s="94">
        <f ca="1">(Feuil1!$D$25)*N17</f>
        <v>1.8125000000000002</v>
      </c>
      <c r="T17" s="94">
        <f ca="1">(Feuil1!$E$25)*O17</f>
        <v>0</v>
      </c>
      <c r="U17" s="32"/>
      <c r="V17" s="94">
        <f t="shared" ca="1" si="12"/>
        <v>1.8125000000000002</v>
      </c>
      <c r="W17" s="78">
        <f t="shared" ca="1" si="13"/>
        <v>43.500000000000007</v>
      </c>
      <c r="X17" s="78" t="str">
        <f t="shared" ca="1" si="14"/>
        <v/>
      </c>
      <c r="Y17" s="83" t="str">
        <f t="shared" ca="1" si="15"/>
        <v/>
      </c>
      <c r="Z17" s="83" t="str">
        <f t="shared" ca="1" si="16"/>
        <v/>
      </c>
      <c r="AA17" s="82" t="str">
        <f t="shared" ca="1" si="17"/>
        <v/>
      </c>
      <c r="AB17" s="83" t="str">
        <f t="shared" ca="1" si="1"/>
        <v/>
      </c>
      <c r="AC17" s="81" t="str">
        <f t="shared" ca="1" si="2"/>
        <v/>
      </c>
      <c r="AD17" s="83" t="str">
        <f t="shared" ca="1" si="3"/>
        <v/>
      </c>
      <c r="AE17" s="81" t="str">
        <f t="shared" ca="1" si="4"/>
        <v/>
      </c>
      <c r="AF17" s="83" t="str">
        <f t="shared" ca="1" si="18"/>
        <v/>
      </c>
      <c r="AG17" s="81" t="str">
        <f t="shared" ca="1" si="6"/>
        <v/>
      </c>
      <c r="AH17" s="82" t="str">
        <f t="shared" ca="1" si="7"/>
        <v/>
      </c>
      <c r="AI17" s="38">
        <v>42928</v>
      </c>
      <c r="AJ17" s="39" t="s">
        <v>20</v>
      </c>
      <c r="AK17" s="32"/>
      <c r="AL17" s="32"/>
      <c r="AM17" s="32"/>
      <c r="AN17" s="32"/>
      <c r="AO17" s="32"/>
    </row>
    <row r="18" spans="1:41" ht="20.100000000000001" customHeight="1" thickBot="1" x14ac:dyDescent="0.3">
      <c r="A18" s="38">
        <v>42929</v>
      </c>
      <c r="B18" s="38" t="s">
        <v>37</v>
      </c>
      <c r="C18" s="39" t="s">
        <v>14</v>
      </c>
      <c r="D18" s="38" t="s">
        <v>33</v>
      </c>
      <c r="E18" s="38" t="s">
        <v>30</v>
      </c>
      <c r="F18" s="38" t="s">
        <v>30</v>
      </c>
      <c r="G18" s="38" t="s">
        <v>30</v>
      </c>
      <c r="H18" s="38" t="s">
        <v>30</v>
      </c>
      <c r="I18" s="38" t="s">
        <v>30</v>
      </c>
      <c r="J18" s="71"/>
      <c r="K18" s="32"/>
      <c r="L18" s="68">
        <f t="shared" si="8"/>
        <v>1</v>
      </c>
      <c r="M18" s="68">
        <f t="shared" si="9"/>
        <v>0</v>
      </c>
      <c r="N18" s="68">
        <f t="shared" si="10"/>
        <v>5</v>
      </c>
      <c r="O18" s="68">
        <f t="shared" si="11"/>
        <v>0</v>
      </c>
      <c r="P18" s="32"/>
      <c r="Q18" s="94">
        <f>(Feuil1!$B$25)*L18</f>
        <v>0</v>
      </c>
      <c r="R18" s="94">
        <f ca="1">(Feuil1!$C$25)*M18</f>
        <v>0</v>
      </c>
      <c r="S18" s="94">
        <f ca="1">(Feuil1!$D$25)*N18</f>
        <v>1.510416666666667</v>
      </c>
      <c r="T18" s="94">
        <f ca="1">(Feuil1!$E$25)*O18</f>
        <v>0</v>
      </c>
      <c r="U18" s="32"/>
      <c r="V18" s="94">
        <f t="shared" ca="1" si="12"/>
        <v>1.510416666666667</v>
      </c>
      <c r="W18" s="78">
        <f t="shared" ca="1" si="13"/>
        <v>36.250000000000007</v>
      </c>
      <c r="X18" s="78" t="str">
        <f t="shared" ca="1" si="14"/>
        <v/>
      </c>
      <c r="Y18" s="83" t="str">
        <f t="shared" ca="1" si="15"/>
        <v/>
      </c>
      <c r="Z18" s="83" t="str">
        <f t="shared" ca="1" si="16"/>
        <v/>
      </c>
      <c r="AA18" s="82" t="str">
        <f t="shared" ca="1" si="17"/>
        <v/>
      </c>
      <c r="AB18" s="83" t="str">
        <f t="shared" ca="1" si="1"/>
        <v/>
      </c>
      <c r="AC18" s="81" t="str">
        <f t="shared" ca="1" si="2"/>
        <v/>
      </c>
      <c r="AD18" s="83" t="str">
        <f t="shared" ca="1" si="3"/>
        <v/>
      </c>
      <c r="AE18" s="81" t="str">
        <f t="shared" ca="1" si="4"/>
        <v/>
      </c>
      <c r="AF18" s="83" t="str">
        <f t="shared" ca="1" si="18"/>
        <v/>
      </c>
      <c r="AG18" s="81" t="str">
        <f t="shared" ca="1" si="6"/>
        <v/>
      </c>
      <c r="AH18" s="82" t="str">
        <f t="shared" ca="1" si="7"/>
        <v/>
      </c>
      <c r="AI18" s="38">
        <v>42929</v>
      </c>
      <c r="AJ18" s="39" t="s">
        <v>14</v>
      </c>
      <c r="AK18" s="32"/>
      <c r="AL18" s="32"/>
      <c r="AM18" s="32"/>
      <c r="AN18" s="32"/>
      <c r="AO18" s="32"/>
    </row>
    <row r="19" spans="1:41" ht="20.100000000000001" customHeight="1" thickBot="1" x14ac:dyDescent="0.3">
      <c r="A19" s="42">
        <v>42930</v>
      </c>
      <c r="B19" s="42" t="s">
        <v>38</v>
      </c>
      <c r="C19" s="43" t="s">
        <v>15</v>
      </c>
      <c r="D19" s="42" t="s">
        <v>33</v>
      </c>
      <c r="E19" s="42" t="s">
        <v>33</v>
      </c>
      <c r="F19" s="42" t="s">
        <v>33</v>
      </c>
      <c r="G19" s="42" t="s">
        <v>33</v>
      </c>
      <c r="H19" s="42" t="s">
        <v>33</v>
      </c>
      <c r="I19" s="42" t="s">
        <v>33</v>
      </c>
      <c r="J19" s="71"/>
      <c r="K19" s="32"/>
      <c r="L19" s="68">
        <f t="shared" si="8"/>
        <v>6</v>
      </c>
      <c r="M19" s="68">
        <f t="shared" si="9"/>
        <v>0</v>
      </c>
      <c r="N19" s="68">
        <f t="shared" si="10"/>
        <v>0</v>
      </c>
      <c r="O19" s="68">
        <f t="shared" si="11"/>
        <v>0</v>
      </c>
      <c r="P19" s="32"/>
      <c r="Q19" s="94">
        <f>(Feuil1!$B$25)*L19</f>
        <v>0</v>
      </c>
      <c r="R19" s="94">
        <f ca="1">(Feuil1!$C$25)*M19</f>
        <v>0</v>
      </c>
      <c r="S19" s="94">
        <f ca="1">(Feuil1!$D$25)*N19</f>
        <v>0</v>
      </c>
      <c r="T19" s="94">
        <f ca="1">(Feuil1!$E$25)*O19</f>
        <v>0</v>
      </c>
      <c r="U19" s="32"/>
      <c r="V19" s="94">
        <f t="shared" ca="1" si="12"/>
        <v>0</v>
      </c>
      <c r="W19" s="78">
        <f t="shared" ca="1" si="13"/>
        <v>0</v>
      </c>
      <c r="X19" s="78" t="str">
        <f t="shared" ca="1" si="14"/>
        <v/>
      </c>
      <c r="Y19" s="83" t="str">
        <f t="shared" ca="1" si="15"/>
        <v/>
      </c>
      <c r="Z19" s="83" t="str">
        <f t="shared" ca="1" si="16"/>
        <v/>
      </c>
      <c r="AA19" s="82" t="str">
        <f t="shared" ca="1" si="17"/>
        <v/>
      </c>
      <c r="AB19" s="83" t="str">
        <f t="shared" ca="1" si="1"/>
        <v/>
      </c>
      <c r="AC19" s="81" t="str">
        <f t="shared" ca="1" si="2"/>
        <v/>
      </c>
      <c r="AD19" s="83" t="str">
        <f t="shared" ca="1" si="3"/>
        <v/>
      </c>
      <c r="AE19" s="81" t="str">
        <f t="shared" ca="1" si="4"/>
        <v/>
      </c>
      <c r="AF19" s="83" t="str">
        <f t="shared" ca="1" si="18"/>
        <v/>
      </c>
      <c r="AG19" s="81" t="str">
        <f t="shared" ca="1" si="6"/>
        <v/>
      </c>
      <c r="AH19" s="82" t="str">
        <f t="shared" ca="1" si="7"/>
        <v/>
      </c>
      <c r="AI19" s="42">
        <v>42930</v>
      </c>
      <c r="AJ19" s="43" t="s">
        <v>15</v>
      </c>
      <c r="AK19" s="32"/>
      <c r="AL19" s="32"/>
      <c r="AM19" s="32"/>
      <c r="AN19" s="32"/>
      <c r="AO19" s="32"/>
    </row>
    <row r="20" spans="1:41" ht="20.100000000000001" customHeight="1" thickBot="1" x14ac:dyDescent="0.3">
      <c r="A20" s="40">
        <v>42931</v>
      </c>
      <c r="B20" s="40" t="s">
        <v>38</v>
      </c>
      <c r="C20" s="41" t="s">
        <v>16</v>
      </c>
      <c r="D20" s="40" t="s">
        <v>33</v>
      </c>
      <c r="E20" s="40" t="s">
        <v>33</v>
      </c>
      <c r="F20" s="40" t="s">
        <v>33</v>
      </c>
      <c r="G20" s="40" t="s">
        <v>33</v>
      </c>
      <c r="H20" s="40" t="s">
        <v>33</v>
      </c>
      <c r="I20" s="40" t="s">
        <v>33</v>
      </c>
      <c r="J20" s="71"/>
      <c r="K20" s="32"/>
      <c r="L20" s="68">
        <f t="shared" si="8"/>
        <v>6</v>
      </c>
      <c r="M20" s="68">
        <f t="shared" si="9"/>
        <v>0</v>
      </c>
      <c r="N20" s="68">
        <f t="shared" si="10"/>
        <v>0</v>
      </c>
      <c r="O20" s="68">
        <f t="shared" si="11"/>
        <v>0</v>
      </c>
      <c r="P20" s="32"/>
      <c r="Q20" s="94">
        <f>(Feuil1!$B$25)*L20</f>
        <v>0</v>
      </c>
      <c r="R20" s="94">
        <f ca="1">(Feuil1!$C$25)*M20</f>
        <v>0</v>
      </c>
      <c r="S20" s="94">
        <f ca="1">(Feuil1!$D$25)*N20</f>
        <v>0</v>
      </c>
      <c r="T20" s="94">
        <f ca="1">(Feuil1!$E$25)*O20</f>
        <v>0</v>
      </c>
      <c r="U20" s="32"/>
      <c r="V20" s="94">
        <f t="shared" ca="1" si="12"/>
        <v>0</v>
      </c>
      <c r="W20" s="78">
        <f t="shared" ca="1" si="13"/>
        <v>0</v>
      </c>
      <c r="X20" s="78" t="str">
        <f t="shared" ca="1" si="14"/>
        <v/>
      </c>
      <c r="Y20" s="83" t="str">
        <f t="shared" ca="1" si="15"/>
        <v/>
      </c>
      <c r="Z20" s="83" t="str">
        <f t="shared" ca="1" si="16"/>
        <v/>
      </c>
      <c r="AA20" s="82" t="str">
        <f t="shared" ca="1" si="17"/>
        <v/>
      </c>
      <c r="AB20" s="83" t="str">
        <f t="shared" ca="1" si="1"/>
        <v/>
      </c>
      <c r="AC20" s="81" t="str">
        <f t="shared" ca="1" si="2"/>
        <v/>
      </c>
      <c r="AD20" s="83" t="str">
        <f t="shared" ca="1" si="3"/>
        <v/>
      </c>
      <c r="AE20" s="81" t="str">
        <f t="shared" ca="1" si="4"/>
        <v/>
      </c>
      <c r="AF20" s="83" t="str">
        <f t="shared" ca="1" si="18"/>
        <v/>
      </c>
      <c r="AG20" s="81" t="str">
        <f t="shared" ca="1" si="6"/>
        <v/>
      </c>
      <c r="AH20" s="82" t="str">
        <f t="shared" ca="1" si="7"/>
        <v/>
      </c>
      <c r="AI20" s="40">
        <v>42931</v>
      </c>
      <c r="AJ20" s="41" t="s">
        <v>16</v>
      </c>
      <c r="AK20" s="32"/>
      <c r="AL20" s="32"/>
      <c r="AM20" s="32"/>
      <c r="AN20" s="32"/>
      <c r="AO20" s="32"/>
    </row>
    <row r="21" spans="1:41" ht="20.100000000000001" customHeight="1" thickBot="1" x14ac:dyDescent="0.3">
      <c r="A21" s="40">
        <v>42932</v>
      </c>
      <c r="B21" s="40" t="s">
        <v>38</v>
      </c>
      <c r="C21" s="41" t="s">
        <v>17</v>
      </c>
      <c r="D21" s="40" t="s">
        <v>33</v>
      </c>
      <c r="E21" s="40" t="s">
        <v>33</v>
      </c>
      <c r="F21" s="40" t="s">
        <v>33</v>
      </c>
      <c r="G21" s="40" t="s">
        <v>33</v>
      </c>
      <c r="H21" s="40" t="s">
        <v>33</v>
      </c>
      <c r="I21" s="40" t="s">
        <v>33</v>
      </c>
      <c r="J21" s="71"/>
      <c r="K21" s="32"/>
      <c r="L21" s="68">
        <f t="shared" si="8"/>
        <v>6</v>
      </c>
      <c r="M21" s="68">
        <f t="shared" si="9"/>
        <v>0</v>
      </c>
      <c r="N21" s="68">
        <f t="shared" si="10"/>
        <v>0</v>
      </c>
      <c r="O21" s="68">
        <f t="shared" si="11"/>
        <v>0</v>
      </c>
      <c r="P21" s="32"/>
      <c r="Q21" s="94">
        <f>(Feuil1!$B$25)*L21</f>
        <v>0</v>
      </c>
      <c r="R21" s="94">
        <f ca="1">(Feuil1!$C$25)*M21</f>
        <v>0</v>
      </c>
      <c r="S21" s="94">
        <f ca="1">(Feuil1!$D$25)*N21</f>
        <v>0</v>
      </c>
      <c r="T21" s="94">
        <f ca="1">(Feuil1!$E$25)*O21</f>
        <v>0</v>
      </c>
      <c r="U21" s="32"/>
      <c r="V21" s="94">
        <f t="shared" ca="1" si="12"/>
        <v>0</v>
      </c>
      <c r="W21" s="78">
        <f t="shared" ca="1" si="13"/>
        <v>0</v>
      </c>
      <c r="X21" s="78" t="str">
        <f t="shared" ca="1" si="14"/>
        <v/>
      </c>
      <c r="Y21" s="83" t="str">
        <f t="shared" ca="1" si="15"/>
        <v/>
      </c>
      <c r="Z21" s="83" t="str">
        <f t="shared" ca="1" si="16"/>
        <v/>
      </c>
      <c r="AA21" s="82" t="str">
        <f t="shared" ca="1" si="17"/>
        <v/>
      </c>
      <c r="AB21" s="83" t="str">
        <f t="shared" ca="1" si="1"/>
        <v/>
      </c>
      <c r="AC21" s="81" t="str">
        <f t="shared" ca="1" si="2"/>
        <v/>
      </c>
      <c r="AD21" s="83" t="str">
        <f t="shared" ca="1" si="3"/>
        <v/>
      </c>
      <c r="AE21" s="81" t="str">
        <f t="shared" ca="1" si="4"/>
        <v/>
      </c>
      <c r="AF21" s="83" t="str">
        <f t="shared" ca="1" si="18"/>
        <v/>
      </c>
      <c r="AG21" s="81" t="str">
        <f t="shared" ca="1" si="6"/>
        <v/>
      </c>
      <c r="AH21" s="82" t="str">
        <f t="shared" ca="1" si="7"/>
        <v/>
      </c>
      <c r="AI21" s="40">
        <v>42932</v>
      </c>
      <c r="AJ21" s="41" t="s">
        <v>17</v>
      </c>
      <c r="AK21" s="32"/>
      <c r="AL21" s="32"/>
      <c r="AM21" s="32"/>
      <c r="AN21" s="32"/>
      <c r="AO21" s="32"/>
    </row>
    <row r="22" spans="1:41" ht="20.100000000000001" customHeight="1" thickBot="1" x14ac:dyDescent="0.3">
      <c r="A22" s="38">
        <v>42933</v>
      </c>
      <c r="B22" s="38" t="s">
        <v>37</v>
      </c>
      <c r="C22" s="39" t="s">
        <v>18</v>
      </c>
      <c r="D22" s="38" t="s">
        <v>30</v>
      </c>
      <c r="E22" s="38" t="s">
        <v>30</v>
      </c>
      <c r="F22" s="38" t="s">
        <v>30</v>
      </c>
      <c r="G22" s="38" t="s">
        <v>30</v>
      </c>
      <c r="H22" s="38" t="s">
        <v>30</v>
      </c>
      <c r="I22" s="38" t="s">
        <v>30</v>
      </c>
      <c r="J22" s="71"/>
      <c r="K22" s="32"/>
      <c r="L22" s="68">
        <f t="shared" si="8"/>
        <v>0</v>
      </c>
      <c r="M22" s="68">
        <f t="shared" si="9"/>
        <v>0</v>
      </c>
      <c r="N22" s="68">
        <f t="shared" si="10"/>
        <v>6</v>
      </c>
      <c r="O22" s="68">
        <f t="shared" si="11"/>
        <v>0</v>
      </c>
      <c r="P22" s="32"/>
      <c r="Q22" s="94">
        <f>(Feuil1!$B$25)*L22</f>
        <v>0</v>
      </c>
      <c r="R22" s="94">
        <f ca="1">(Feuil1!$C$25)*M22</f>
        <v>0</v>
      </c>
      <c r="S22" s="94">
        <f ca="1">(Feuil1!$D$25)*N22</f>
        <v>1.8125000000000002</v>
      </c>
      <c r="T22" s="94">
        <f ca="1">(Feuil1!$E$25)*O22</f>
        <v>0</v>
      </c>
      <c r="U22" s="32"/>
      <c r="V22" s="94">
        <f t="shared" ca="1" si="12"/>
        <v>1.8125000000000002</v>
      </c>
      <c r="W22" s="78">
        <f t="shared" ca="1" si="13"/>
        <v>43.500000000000007</v>
      </c>
      <c r="X22" s="78" t="str">
        <f t="shared" ca="1" si="14"/>
        <v/>
      </c>
      <c r="Y22" s="83" t="str">
        <f t="shared" ca="1" si="15"/>
        <v/>
      </c>
      <c r="Z22" s="83" t="str">
        <f t="shared" ca="1" si="16"/>
        <v/>
      </c>
      <c r="AA22" s="82" t="str">
        <f t="shared" ca="1" si="17"/>
        <v/>
      </c>
      <c r="AB22" s="83" t="str">
        <f t="shared" ca="1" si="1"/>
        <v/>
      </c>
      <c r="AC22" s="81" t="str">
        <f t="shared" ca="1" si="2"/>
        <v/>
      </c>
      <c r="AD22" s="83" t="str">
        <f t="shared" ca="1" si="3"/>
        <v/>
      </c>
      <c r="AE22" s="81" t="str">
        <f t="shared" ca="1" si="4"/>
        <v/>
      </c>
      <c r="AF22" s="83" t="str">
        <f t="shared" ca="1" si="18"/>
        <v/>
      </c>
      <c r="AG22" s="81" t="str">
        <f t="shared" ca="1" si="6"/>
        <v/>
      </c>
      <c r="AH22" s="82" t="str">
        <f t="shared" ca="1" si="7"/>
        <v/>
      </c>
      <c r="AI22" s="38">
        <v>42933</v>
      </c>
      <c r="AJ22" s="39" t="s">
        <v>18</v>
      </c>
      <c r="AK22" s="32"/>
      <c r="AL22" s="32"/>
      <c r="AM22" s="32"/>
      <c r="AN22" s="32"/>
      <c r="AO22" s="32"/>
    </row>
    <row r="23" spans="1:41" ht="20.100000000000001" customHeight="1" thickBot="1" x14ac:dyDescent="0.3">
      <c r="A23" s="38">
        <v>42934</v>
      </c>
      <c r="B23" s="38" t="s">
        <v>37</v>
      </c>
      <c r="C23" s="39" t="s">
        <v>19</v>
      </c>
      <c r="D23" s="38" t="s">
        <v>30</v>
      </c>
      <c r="E23" s="38" t="s">
        <v>30</v>
      </c>
      <c r="F23" s="38" t="s">
        <v>30</v>
      </c>
      <c r="G23" s="38" t="s">
        <v>30</v>
      </c>
      <c r="H23" s="38" t="s">
        <v>30</v>
      </c>
      <c r="I23" s="38" t="s">
        <v>30</v>
      </c>
      <c r="J23" s="71"/>
      <c r="K23" s="32"/>
      <c r="L23" s="68">
        <f t="shared" si="8"/>
        <v>0</v>
      </c>
      <c r="M23" s="68">
        <f t="shared" si="9"/>
        <v>0</v>
      </c>
      <c r="N23" s="68">
        <f t="shared" si="10"/>
        <v>6</v>
      </c>
      <c r="O23" s="68">
        <f t="shared" si="11"/>
        <v>0</v>
      </c>
      <c r="P23" s="32"/>
      <c r="Q23" s="94">
        <f>(Feuil1!$B$25)*L23</f>
        <v>0</v>
      </c>
      <c r="R23" s="94">
        <f ca="1">(Feuil1!$C$25)*M23</f>
        <v>0</v>
      </c>
      <c r="S23" s="94">
        <f ca="1">(Feuil1!$D$25)*N23</f>
        <v>1.8125000000000002</v>
      </c>
      <c r="T23" s="94">
        <f ca="1">(Feuil1!$E$25)*O23</f>
        <v>0</v>
      </c>
      <c r="U23" s="32"/>
      <c r="V23" s="94">
        <f t="shared" ca="1" si="12"/>
        <v>1.8125000000000002</v>
      </c>
      <c r="W23" s="78">
        <f t="shared" ca="1" si="13"/>
        <v>43.500000000000007</v>
      </c>
      <c r="X23" s="78" t="str">
        <f t="shared" ca="1" si="14"/>
        <v/>
      </c>
      <c r="Y23" s="83" t="str">
        <f t="shared" ca="1" si="15"/>
        <v/>
      </c>
      <c r="Z23" s="83" t="str">
        <f t="shared" ca="1" si="16"/>
        <v/>
      </c>
      <c r="AA23" s="82" t="str">
        <f t="shared" ca="1" si="17"/>
        <v/>
      </c>
      <c r="AB23" s="83" t="str">
        <f t="shared" ca="1" si="1"/>
        <v/>
      </c>
      <c r="AC23" s="81" t="str">
        <f t="shared" ca="1" si="2"/>
        <v/>
      </c>
      <c r="AD23" s="83" t="str">
        <f t="shared" ca="1" si="3"/>
        <v/>
      </c>
      <c r="AE23" s="81" t="str">
        <f t="shared" ca="1" si="4"/>
        <v/>
      </c>
      <c r="AF23" s="83" t="str">
        <f t="shared" ca="1" si="18"/>
        <v/>
      </c>
      <c r="AG23" s="81" t="str">
        <f t="shared" ca="1" si="6"/>
        <v/>
      </c>
      <c r="AH23" s="82" t="str">
        <f t="shared" ca="1" si="7"/>
        <v/>
      </c>
      <c r="AI23" s="38">
        <v>42934</v>
      </c>
      <c r="AJ23" s="39" t="s">
        <v>19</v>
      </c>
      <c r="AK23" s="32"/>
      <c r="AL23" s="32"/>
      <c r="AM23" s="32"/>
      <c r="AN23" s="32"/>
      <c r="AO23" s="32"/>
    </row>
    <row r="24" spans="1:41" ht="20.100000000000001" customHeight="1" thickBot="1" x14ac:dyDescent="0.3">
      <c r="A24" s="38">
        <v>42935</v>
      </c>
      <c r="B24" s="38" t="s">
        <v>37</v>
      </c>
      <c r="C24" s="39" t="s">
        <v>20</v>
      </c>
      <c r="D24" s="38" t="s">
        <v>30</v>
      </c>
      <c r="E24" s="38" t="s">
        <v>30</v>
      </c>
      <c r="F24" s="38" t="s">
        <v>30</v>
      </c>
      <c r="G24" s="38" t="s">
        <v>30</v>
      </c>
      <c r="H24" s="38" t="s">
        <v>30</v>
      </c>
      <c r="I24" s="38" t="s">
        <v>30</v>
      </c>
      <c r="J24" s="71"/>
      <c r="K24" s="32"/>
      <c r="L24" s="68">
        <f t="shared" si="8"/>
        <v>0</v>
      </c>
      <c r="M24" s="68">
        <f t="shared" si="9"/>
        <v>0</v>
      </c>
      <c r="N24" s="68">
        <f t="shared" si="10"/>
        <v>6</v>
      </c>
      <c r="O24" s="68">
        <f t="shared" si="11"/>
        <v>0</v>
      </c>
      <c r="P24" s="32"/>
      <c r="Q24" s="94">
        <f>(Feuil1!$B$25)*L24</f>
        <v>0</v>
      </c>
      <c r="R24" s="94">
        <f ca="1">(Feuil1!$C$25)*M24</f>
        <v>0</v>
      </c>
      <c r="S24" s="94">
        <f ca="1">(Feuil1!$D$25)*N24</f>
        <v>1.8125000000000002</v>
      </c>
      <c r="T24" s="94">
        <f ca="1">(Feuil1!$E$25)*O24</f>
        <v>0</v>
      </c>
      <c r="U24" s="32"/>
      <c r="V24" s="94">
        <f t="shared" ca="1" si="12"/>
        <v>1.8125000000000002</v>
      </c>
      <c r="W24" s="78">
        <f t="shared" ca="1" si="13"/>
        <v>43.500000000000007</v>
      </c>
      <c r="X24" s="78" t="str">
        <f t="shared" ca="1" si="14"/>
        <v/>
      </c>
      <c r="Y24" s="83" t="str">
        <f t="shared" ca="1" si="15"/>
        <v/>
      </c>
      <c r="Z24" s="83" t="str">
        <f t="shared" ca="1" si="16"/>
        <v/>
      </c>
      <c r="AA24" s="82" t="str">
        <f t="shared" ca="1" si="17"/>
        <v/>
      </c>
      <c r="AB24" s="83" t="str">
        <f t="shared" ca="1" si="1"/>
        <v/>
      </c>
      <c r="AC24" s="81" t="str">
        <f t="shared" ca="1" si="2"/>
        <v/>
      </c>
      <c r="AD24" s="83" t="str">
        <f t="shared" ca="1" si="3"/>
        <v/>
      </c>
      <c r="AE24" s="81" t="str">
        <f t="shared" ca="1" si="4"/>
        <v/>
      </c>
      <c r="AF24" s="83" t="str">
        <f t="shared" ca="1" si="18"/>
        <v/>
      </c>
      <c r="AG24" s="81" t="str">
        <f t="shared" ca="1" si="6"/>
        <v/>
      </c>
      <c r="AH24" s="82" t="str">
        <f t="shared" ca="1" si="7"/>
        <v/>
      </c>
      <c r="AI24" s="38">
        <v>42935</v>
      </c>
      <c r="AJ24" s="39" t="s">
        <v>20</v>
      </c>
      <c r="AK24" s="32"/>
      <c r="AL24" s="32"/>
      <c r="AM24" s="32"/>
      <c r="AN24" s="32"/>
      <c r="AO24" s="32"/>
    </row>
    <row r="25" spans="1:41" ht="20.100000000000001" customHeight="1" thickBot="1" x14ac:dyDescent="0.3">
      <c r="A25" s="38">
        <v>42936</v>
      </c>
      <c r="B25" s="38" t="s">
        <v>37</v>
      </c>
      <c r="C25" s="39" t="s">
        <v>14</v>
      </c>
      <c r="D25" s="38" t="s">
        <v>33</v>
      </c>
      <c r="E25" s="38" t="s">
        <v>30</v>
      </c>
      <c r="F25" s="38" t="s">
        <v>30</v>
      </c>
      <c r="G25" s="38" t="s">
        <v>30</v>
      </c>
      <c r="H25" s="38" t="s">
        <v>30</v>
      </c>
      <c r="I25" s="38" t="s">
        <v>30</v>
      </c>
      <c r="J25" s="71"/>
      <c r="K25" s="32"/>
      <c r="L25" s="68">
        <f t="shared" si="8"/>
        <v>1</v>
      </c>
      <c r="M25" s="68">
        <f t="shared" si="9"/>
        <v>0</v>
      </c>
      <c r="N25" s="68">
        <f t="shared" si="10"/>
        <v>5</v>
      </c>
      <c r="O25" s="68">
        <f t="shared" si="11"/>
        <v>0</v>
      </c>
      <c r="P25" s="32"/>
      <c r="Q25" s="94">
        <f>(Feuil1!$B$25)*L25</f>
        <v>0</v>
      </c>
      <c r="R25" s="94">
        <f ca="1">(Feuil1!$C$25)*M25</f>
        <v>0</v>
      </c>
      <c r="S25" s="94">
        <f ca="1">(Feuil1!$D$25)*N25</f>
        <v>1.510416666666667</v>
      </c>
      <c r="T25" s="94">
        <f ca="1">(Feuil1!$E$25)*O25</f>
        <v>0</v>
      </c>
      <c r="U25" s="32"/>
      <c r="V25" s="94">
        <f t="shared" ca="1" si="12"/>
        <v>1.510416666666667</v>
      </c>
      <c r="W25" s="78">
        <f t="shared" ca="1" si="13"/>
        <v>36.250000000000007</v>
      </c>
      <c r="X25" s="78" t="str">
        <f t="shared" ca="1" si="14"/>
        <v/>
      </c>
      <c r="Y25" s="83" t="str">
        <f t="shared" ca="1" si="15"/>
        <v/>
      </c>
      <c r="Z25" s="83" t="str">
        <f t="shared" ca="1" si="16"/>
        <v/>
      </c>
      <c r="AA25" s="82" t="str">
        <f t="shared" ca="1" si="17"/>
        <v/>
      </c>
      <c r="AB25" s="83" t="str">
        <f t="shared" ca="1" si="1"/>
        <v/>
      </c>
      <c r="AC25" s="81" t="str">
        <f t="shared" ca="1" si="2"/>
        <v/>
      </c>
      <c r="AD25" s="83" t="str">
        <f t="shared" ca="1" si="3"/>
        <v/>
      </c>
      <c r="AE25" s="81" t="str">
        <f t="shared" ca="1" si="4"/>
        <v/>
      </c>
      <c r="AF25" s="83" t="str">
        <f t="shared" ca="1" si="18"/>
        <v/>
      </c>
      <c r="AG25" s="81" t="str">
        <f t="shared" ca="1" si="6"/>
        <v/>
      </c>
      <c r="AH25" s="82" t="str">
        <f t="shared" ca="1" si="7"/>
        <v/>
      </c>
      <c r="AI25" s="38">
        <v>42936</v>
      </c>
      <c r="AJ25" s="39" t="s">
        <v>14</v>
      </c>
      <c r="AK25" s="32"/>
      <c r="AL25" s="32"/>
      <c r="AM25" s="32"/>
      <c r="AN25" s="32"/>
      <c r="AO25" s="32"/>
    </row>
    <row r="26" spans="1:41" ht="20.100000000000001" customHeight="1" thickBot="1" x14ac:dyDescent="0.3">
      <c r="A26" s="38">
        <v>42937</v>
      </c>
      <c r="B26" s="38" t="s">
        <v>37</v>
      </c>
      <c r="C26" s="39" t="s">
        <v>15</v>
      </c>
      <c r="D26" s="38" t="s">
        <v>31</v>
      </c>
      <c r="E26" s="38" t="s">
        <v>31</v>
      </c>
      <c r="F26" s="38" t="s">
        <v>31</v>
      </c>
      <c r="G26" s="38" t="s">
        <v>31</v>
      </c>
      <c r="H26" s="38" t="s">
        <v>31</v>
      </c>
      <c r="I26" s="38" t="s">
        <v>31</v>
      </c>
      <c r="J26" s="71"/>
      <c r="K26" s="32"/>
      <c r="L26" s="68">
        <f t="shared" si="8"/>
        <v>0</v>
      </c>
      <c r="M26" s="68">
        <f t="shared" si="9"/>
        <v>0</v>
      </c>
      <c r="N26" s="68">
        <f t="shared" si="10"/>
        <v>0</v>
      </c>
      <c r="O26" s="68">
        <f t="shared" si="11"/>
        <v>6</v>
      </c>
      <c r="P26" s="32"/>
      <c r="Q26" s="94">
        <f>(Feuil1!$B$25)*L26</f>
        <v>0</v>
      </c>
      <c r="R26" s="94">
        <f ca="1">(Feuil1!$C$25)*M26</f>
        <v>0</v>
      </c>
      <c r="S26" s="94">
        <f ca="1">(Feuil1!$D$25)*N26</f>
        <v>0</v>
      </c>
      <c r="T26" s="94">
        <f ca="1">(Feuil1!$E$25)*O26</f>
        <v>1.5624999999999998</v>
      </c>
      <c r="U26" s="32"/>
      <c r="V26" s="94">
        <f t="shared" ca="1" si="12"/>
        <v>1.5624999999999998</v>
      </c>
      <c r="W26" s="78">
        <f t="shared" ca="1" si="13"/>
        <v>37.499999999999993</v>
      </c>
      <c r="X26" s="78" t="str">
        <f t="shared" ca="1" si="14"/>
        <v/>
      </c>
      <c r="Y26" s="83" t="str">
        <f t="shared" ca="1" si="15"/>
        <v/>
      </c>
      <c r="Z26" s="83" t="str">
        <f t="shared" ca="1" si="16"/>
        <v/>
      </c>
      <c r="AA26" s="82" t="str">
        <f t="shared" ca="1" si="17"/>
        <v/>
      </c>
      <c r="AB26" s="83" t="str">
        <f t="shared" ca="1" si="1"/>
        <v/>
      </c>
      <c r="AC26" s="81" t="str">
        <f t="shared" ca="1" si="2"/>
        <v/>
      </c>
      <c r="AD26" s="83" t="str">
        <f t="shared" ca="1" si="3"/>
        <v/>
      </c>
      <c r="AE26" s="81" t="str">
        <f t="shared" ca="1" si="4"/>
        <v/>
      </c>
      <c r="AF26" s="83" t="str">
        <f t="shared" ca="1" si="18"/>
        <v/>
      </c>
      <c r="AG26" s="81" t="str">
        <f t="shared" ca="1" si="6"/>
        <v/>
      </c>
      <c r="AH26" s="82" t="str">
        <f t="shared" ca="1" si="7"/>
        <v/>
      </c>
      <c r="AI26" s="38">
        <v>42937</v>
      </c>
      <c r="AJ26" s="39" t="s">
        <v>15</v>
      </c>
      <c r="AK26" s="32"/>
      <c r="AL26" s="32"/>
      <c r="AM26" s="32"/>
      <c r="AN26" s="32"/>
      <c r="AO26" s="32"/>
    </row>
    <row r="27" spans="1:41" ht="20.100000000000001" customHeight="1" thickBot="1" x14ac:dyDescent="0.3">
      <c r="A27" s="40">
        <v>42938</v>
      </c>
      <c r="B27" s="40" t="s">
        <v>38</v>
      </c>
      <c r="C27" s="41" t="s">
        <v>16</v>
      </c>
      <c r="D27" s="40" t="s">
        <v>33</v>
      </c>
      <c r="E27" s="40" t="s">
        <v>33</v>
      </c>
      <c r="F27" s="40" t="s">
        <v>33</v>
      </c>
      <c r="G27" s="40" t="s">
        <v>33</v>
      </c>
      <c r="H27" s="40" t="s">
        <v>33</v>
      </c>
      <c r="I27" s="40" t="s">
        <v>33</v>
      </c>
      <c r="J27" s="71"/>
      <c r="K27" s="32"/>
      <c r="L27" s="68">
        <f t="shared" si="8"/>
        <v>6</v>
      </c>
      <c r="M27" s="68">
        <f t="shared" si="9"/>
        <v>0</v>
      </c>
      <c r="N27" s="68">
        <f t="shared" si="10"/>
        <v>0</v>
      </c>
      <c r="O27" s="68">
        <f t="shared" si="11"/>
        <v>0</v>
      </c>
      <c r="P27" s="32"/>
      <c r="Q27" s="94">
        <f>(Feuil1!$B$25)*L27</f>
        <v>0</v>
      </c>
      <c r="R27" s="94">
        <f ca="1">(Feuil1!$C$25)*M27</f>
        <v>0</v>
      </c>
      <c r="S27" s="94">
        <f ca="1">(Feuil1!$D$25)*N27</f>
        <v>0</v>
      </c>
      <c r="T27" s="94">
        <f ca="1">(Feuil1!$E$25)*O27</f>
        <v>0</v>
      </c>
      <c r="U27" s="32"/>
      <c r="V27" s="94">
        <f t="shared" ca="1" si="12"/>
        <v>0</v>
      </c>
      <c r="W27" s="78">
        <f t="shared" ca="1" si="13"/>
        <v>0</v>
      </c>
      <c r="X27" s="78" t="str">
        <f t="shared" ca="1" si="14"/>
        <v/>
      </c>
      <c r="Y27" s="83" t="str">
        <f t="shared" ca="1" si="15"/>
        <v/>
      </c>
      <c r="Z27" s="83" t="str">
        <f t="shared" ca="1" si="16"/>
        <v/>
      </c>
      <c r="AA27" s="82" t="str">
        <f t="shared" ca="1" si="17"/>
        <v/>
      </c>
      <c r="AB27" s="83" t="str">
        <f t="shared" ca="1" si="1"/>
        <v/>
      </c>
      <c r="AC27" s="81" t="str">
        <f t="shared" ca="1" si="2"/>
        <v/>
      </c>
      <c r="AD27" s="83" t="str">
        <f t="shared" ca="1" si="3"/>
        <v/>
      </c>
      <c r="AE27" s="81" t="str">
        <f t="shared" ca="1" si="4"/>
        <v/>
      </c>
      <c r="AF27" s="83" t="str">
        <f t="shared" ca="1" si="18"/>
        <v/>
      </c>
      <c r="AG27" s="81" t="str">
        <f t="shared" ca="1" si="6"/>
        <v/>
      </c>
      <c r="AH27" s="82" t="str">
        <f t="shared" ca="1" si="7"/>
        <v/>
      </c>
      <c r="AI27" s="40">
        <v>42938</v>
      </c>
      <c r="AJ27" s="41" t="s">
        <v>16</v>
      </c>
      <c r="AK27" s="32"/>
      <c r="AL27" s="32"/>
      <c r="AM27" s="32"/>
      <c r="AN27" s="32"/>
      <c r="AO27" s="32"/>
    </row>
    <row r="28" spans="1:41" ht="20.100000000000001" customHeight="1" thickBot="1" x14ac:dyDescent="0.3">
      <c r="A28" s="40">
        <v>42939</v>
      </c>
      <c r="B28" s="40" t="s">
        <v>38</v>
      </c>
      <c r="C28" s="41" t="s">
        <v>17</v>
      </c>
      <c r="D28" s="40" t="s">
        <v>33</v>
      </c>
      <c r="E28" s="40" t="s">
        <v>33</v>
      </c>
      <c r="F28" s="40" t="s">
        <v>33</v>
      </c>
      <c r="G28" s="40" t="s">
        <v>33</v>
      </c>
      <c r="H28" s="40" t="s">
        <v>33</v>
      </c>
      <c r="I28" s="40" t="s">
        <v>33</v>
      </c>
      <c r="J28" s="71"/>
      <c r="K28" s="32"/>
      <c r="L28" s="68">
        <f t="shared" si="8"/>
        <v>6</v>
      </c>
      <c r="M28" s="68">
        <f t="shared" si="9"/>
        <v>0</v>
      </c>
      <c r="N28" s="68">
        <f t="shared" si="10"/>
        <v>0</v>
      </c>
      <c r="O28" s="68">
        <f t="shared" si="11"/>
        <v>0</v>
      </c>
      <c r="P28" s="32"/>
      <c r="Q28" s="94">
        <f>(Feuil1!$B$25)*L28</f>
        <v>0</v>
      </c>
      <c r="R28" s="94">
        <f ca="1">(Feuil1!$C$25)*M28</f>
        <v>0</v>
      </c>
      <c r="S28" s="94">
        <f ca="1">(Feuil1!$D$25)*N28</f>
        <v>0</v>
      </c>
      <c r="T28" s="94">
        <f ca="1">(Feuil1!$E$25)*O28</f>
        <v>0</v>
      </c>
      <c r="U28" s="32"/>
      <c r="V28" s="94">
        <f t="shared" ca="1" si="12"/>
        <v>0</v>
      </c>
      <c r="W28" s="78">
        <f t="shared" ca="1" si="13"/>
        <v>0</v>
      </c>
      <c r="X28" s="78" t="str">
        <f t="shared" ca="1" si="14"/>
        <v/>
      </c>
      <c r="Y28" s="83" t="str">
        <f t="shared" ca="1" si="15"/>
        <v/>
      </c>
      <c r="Z28" s="83" t="str">
        <f t="shared" ca="1" si="16"/>
        <v/>
      </c>
      <c r="AA28" s="82" t="str">
        <f t="shared" ca="1" si="17"/>
        <v/>
      </c>
      <c r="AB28" s="83" t="str">
        <f t="shared" ca="1" si="1"/>
        <v/>
      </c>
      <c r="AC28" s="81" t="str">
        <f t="shared" ca="1" si="2"/>
        <v/>
      </c>
      <c r="AD28" s="83" t="str">
        <f t="shared" ca="1" si="3"/>
        <v/>
      </c>
      <c r="AE28" s="81" t="str">
        <f t="shared" ca="1" si="4"/>
        <v/>
      </c>
      <c r="AF28" s="83" t="str">
        <f t="shared" ca="1" si="18"/>
        <v/>
      </c>
      <c r="AG28" s="81" t="str">
        <f t="shared" ca="1" si="6"/>
        <v/>
      </c>
      <c r="AH28" s="82" t="str">
        <f t="shared" ca="1" si="7"/>
        <v/>
      </c>
      <c r="AI28" s="40">
        <v>42939</v>
      </c>
      <c r="AJ28" s="41" t="s">
        <v>17</v>
      </c>
      <c r="AK28" s="32"/>
      <c r="AL28" s="32"/>
      <c r="AM28" s="32"/>
      <c r="AN28" s="32"/>
      <c r="AO28" s="32"/>
    </row>
    <row r="29" spans="1:41" ht="20.100000000000001" customHeight="1" thickBot="1" x14ac:dyDescent="0.3">
      <c r="A29" s="38">
        <v>42940</v>
      </c>
      <c r="B29" s="38" t="s">
        <v>37</v>
      </c>
      <c r="C29" s="39" t="s">
        <v>18</v>
      </c>
      <c r="D29" s="38" t="s">
        <v>30</v>
      </c>
      <c r="E29" s="38" t="s">
        <v>30</v>
      </c>
      <c r="F29" s="38" t="s">
        <v>31</v>
      </c>
      <c r="G29" s="38" t="s">
        <v>31</v>
      </c>
      <c r="H29" s="38" t="s">
        <v>31</v>
      </c>
      <c r="I29" s="38" t="s">
        <v>31</v>
      </c>
      <c r="J29" s="71"/>
      <c r="K29" s="32"/>
      <c r="L29" s="68">
        <f t="shared" si="8"/>
        <v>0</v>
      </c>
      <c r="M29" s="68">
        <f t="shared" si="9"/>
        <v>0</v>
      </c>
      <c r="N29" s="68">
        <f t="shared" si="10"/>
        <v>2</v>
      </c>
      <c r="O29" s="68">
        <f t="shared" si="11"/>
        <v>4</v>
      </c>
      <c r="P29" s="32"/>
      <c r="Q29" s="94">
        <f>(Feuil1!$B$25)*L29</f>
        <v>0</v>
      </c>
      <c r="R29" s="94">
        <f ca="1">(Feuil1!$C$25)*M29</f>
        <v>0</v>
      </c>
      <c r="S29" s="94">
        <f ca="1">(Feuil1!$D$25)*N29</f>
        <v>0.60416666666666674</v>
      </c>
      <c r="T29" s="94">
        <f ca="1">(Feuil1!$E$25)*O29</f>
        <v>1.0416666666666665</v>
      </c>
      <c r="U29" s="32"/>
      <c r="V29" s="94">
        <f t="shared" ca="1" si="12"/>
        <v>1.6458333333333333</v>
      </c>
      <c r="W29" s="78">
        <f t="shared" ca="1" si="13"/>
        <v>39.5</v>
      </c>
      <c r="X29" s="78" t="str">
        <f t="shared" ca="1" si="14"/>
        <v/>
      </c>
      <c r="Y29" s="83" t="str">
        <f t="shared" ca="1" si="15"/>
        <v/>
      </c>
      <c r="Z29" s="83" t="str">
        <f t="shared" ca="1" si="16"/>
        <v/>
      </c>
      <c r="AA29" s="82" t="str">
        <f t="shared" ca="1" si="17"/>
        <v/>
      </c>
      <c r="AB29" s="83" t="str">
        <f t="shared" ca="1" si="1"/>
        <v/>
      </c>
      <c r="AC29" s="81" t="str">
        <f t="shared" ca="1" si="2"/>
        <v/>
      </c>
      <c r="AD29" s="83" t="str">
        <f t="shared" ca="1" si="3"/>
        <v/>
      </c>
      <c r="AE29" s="81" t="str">
        <f t="shared" ca="1" si="4"/>
        <v/>
      </c>
      <c r="AF29" s="83" t="str">
        <f t="shared" ca="1" si="18"/>
        <v/>
      </c>
      <c r="AG29" s="81" t="str">
        <f t="shared" ca="1" si="6"/>
        <v/>
      </c>
      <c r="AH29" s="82" t="str">
        <f t="shared" ca="1" si="7"/>
        <v/>
      </c>
      <c r="AI29" s="38">
        <v>42940</v>
      </c>
      <c r="AJ29" s="39" t="s">
        <v>18</v>
      </c>
      <c r="AK29" s="32"/>
      <c r="AL29" s="32"/>
      <c r="AM29" s="32"/>
      <c r="AN29" s="32"/>
      <c r="AO29" s="32"/>
    </row>
    <row r="30" spans="1:41" ht="20.100000000000001" customHeight="1" thickBot="1" x14ac:dyDescent="0.3">
      <c r="A30" s="38">
        <v>42941</v>
      </c>
      <c r="B30" s="38" t="s">
        <v>37</v>
      </c>
      <c r="C30" s="39" t="s">
        <v>19</v>
      </c>
      <c r="D30" s="38" t="s">
        <v>30</v>
      </c>
      <c r="E30" s="38" t="s">
        <v>30</v>
      </c>
      <c r="F30" s="38" t="s">
        <v>31</v>
      </c>
      <c r="G30" s="38" t="s">
        <v>31</v>
      </c>
      <c r="H30" s="38" t="s">
        <v>31</v>
      </c>
      <c r="I30" s="38" t="s">
        <v>31</v>
      </c>
      <c r="J30" s="71"/>
      <c r="K30" s="32"/>
      <c r="L30" s="68">
        <f t="shared" si="8"/>
        <v>0</v>
      </c>
      <c r="M30" s="68">
        <f t="shared" si="9"/>
        <v>0</v>
      </c>
      <c r="N30" s="68">
        <f t="shared" si="10"/>
        <v>2</v>
      </c>
      <c r="O30" s="68">
        <f t="shared" si="11"/>
        <v>4</v>
      </c>
      <c r="P30" s="32"/>
      <c r="Q30" s="94">
        <f>(Feuil1!$B$25)*L30</f>
        <v>0</v>
      </c>
      <c r="R30" s="94">
        <f ca="1">(Feuil1!$C$25)*M30</f>
        <v>0</v>
      </c>
      <c r="S30" s="94">
        <f ca="1">(Feuil1!$D$25)*N30</f>
        <v>0.60416666666666674</v>
      </c>
      <c r="T30" s="94">
        <f ca="1">(Feuil1!$E$25)*O30</f>
        <v>1.0416666666666665</v>
      </c>
      <c r="U30" s="32"/>
      <c r="V30" s="94">
        <f t="shared" ca="1" si="12"/>
        <v>1.6458333333333333</v>
      </c>
      <c r="W30" s="78">
        <f t="shared" ca="1" si="13"/>
        <v>39.5</v>
      </c>
      <c r="X30" s="78" t="str">
        <f t="shared" ca="1" si="14"/>
        <v/>
      </c>
      <c r="Y30" s="83" t="str">
        <f t="shared" ca="1" si="15"/>
        <v/>
      </c>
      <c r="Z30" s="83" t="str">
        <f t="shared" ca="1" si="16"/>
        <v/>
      </c>
      <c r="AA30" s="82" t="str">
        <f t="shared" ca="1" si="17"/>
        <v/>
      </c>
      <c r="AB30" s="83" t="str">
        <f t="shared" ca="1" si="1"/>
        <v/>
      </c>
      <c r="AC30" s="81" t="str">
        <f t="shared" ca="1" si="2"/>
        <v/>
      </c>
      <c r="AD30" s="83" t="str">
        <f t="shared" ca="1" si="3"/>
        <v/>
      </c>
      <c r="AE30" s="81" t="str">
        <f t="shared" ca="1" si="4"/>
        <v/>
      </c>
      <c r="AF30" s="83" t="str">
        <f t="shared" ca="1" si="18"/>
        <v/>
      </c>
      <c r="AG30" s="81" t="str">
        <f t="shared" ca="1" si="6"/>
        <v/>
      </c>
      <c r="AH30" s="82" t="str">
        <f t="shared" ca="1" si="7"/>
        <v/>
      </c>
      <c r="AI30" s="38">
        <v>42941</v>
      </c>
      <c r="AJ30" s="39" t="s">
        <v>19</v>
      </c>
      <c r="AK30" s="32"/>
      <c r="AL30" s="32"/>
      <c r="AM30" s="32"/>
      <c r="AN30" s="32"/>
      <c r="AO30" s="32"/>
    </row>
    <row r="31" spans="1:41" ht="20.100000000000001" customHeight="1" thickBot="1" x14ac:dyDescent="0.3">
      <c r="A31" s="38">
        <v>42942</v>
      </c>
      <c r="B31" s="38" t="s">
        <v>37</v>
      </c>
      <c r="C31" s="39" t="s">
        <v>20</v>
      </c>
      <c r="D31" s="38" t="s">
        <v>30</v>
      </c>
      <c r="E31" s="38" t="s">
        <v>30</v>
      </c>
      <c r="F31" s="38" t="s">
        <v>31</v>
      </c>
      <c r="G31" s="38" t="s">
        <v>31</v>
      </c>
      <c r="H31" s="38" t="s">
        <v>31</v>
      </c>
      <c r="I31" s="38" t="s">
        <v>31</v>
      </c>
      <c r="J31" s="71"/>
      <c r="K31" s="32"/>
      <c r="L31" s="68">
        <f t="shared" si="8"/>
        <v>0</v>
      </c>
      <c r="M31" s="68">
        <f t="shared" si="9"/>
        <v>0</v>
      </c>
      <c r="N31" s="68">
        <f t="shared" si="10"/>
        <v>2</v>
      </c>
      <c r="O31" s="68">
        <f t="shared" si="11"/>
        <v>4</v>
      </c>
      <c r="P31" s="32"/>
      <c r="Q31" s="94">
        <f>(Feuil1!$B$25)*L31</f>
        <v>0</v>
      </c>
      <c r="R31" s="94">
        <f ca="1">(Feuil1!$C$25)*M31</f>
        <v>0</v>
      </c>
      <c r="S31" s="94">
        <f ca="1">(Feuil1!$D$25)*N31</f>
        <v>0.60416666666666674</v>
      </c>
      <c r="T31" s="94">
        <f ca="1">(Feuil1!$E$25)*O31</f>
        <v>1.0416666666666665</v>
      </c>
      <c r="U31" s="32"/>
      <c r="V31" s="94">
        <f t="shared" ca="1" si="12"/>
        <v>1.6458333333333333</v>
      </c>
      <c r="W31" s="78">
        <f t="shared" ca="1" si="13"/>
        <v>39.5</v>
      </c>
      <c r="X31" s="78" t="str">
        <f t="shared" ca="1" si="14"/>
        <v/>
      </c>
      <c r="Y31" s="83" t="str">
        <f t="shared" ca="1" si="15"/>
        <v/>
      </c>
      <c r="Z31" s="83" t="str">
        <f t="shared" ca="1" si="16"/>
        <v/>
      </c>
      <c r="AA31" s="82" t="str">
        <f t="shared" ca="1" si="17"/>
        <v/>
      </c>
      <c r="AB31" s="83" t="str">
        <f t="shared" ca="1" si="1"/>
        <v/>
      </c>
      <c r="AC31" s="81" t="str">
        <f t="shared" ca="1" si="2"/>
        <v/>
      </c>
      <c r="AD31" s="83" t="str">
        <f t="shared" ca="1" si="3"/>
        <v/>
      </c>
      <c r="AE31" s="81" t="str">
        <f t="shared" ca="1" si="4"/>
        <v/>
      </c>
      <c r="AF31" s="83" t="str">
        <f t="shared" ca="1" si="18"/>
        <v/>
      </c>
      <c r="AG31" s="81" t="str">
        <f t="shared" ca="1" si="6"/>
        <v/>
      </c>
      <c r="AH31" s="82" t="str">
        <f t="shared" ca="1" si="7"/>
        <v/>
      </c>
      <c r="AI31" s="38">
        <v>42942</v>
      </c>
      <c r="AJ31" s="39" t="s">
        <v>20</v>
      </c>
      <c r="AK31" s="32"/>
      <c r="AL31" s="32"/>
      <c r="AM31" s="32"/>
      <c r="AN31" s="32"/>
      <c r="AO31" s="32"/>
    </row>
    <row r="32" spans="1:41" ht="20.100000000000001" customHeight="1" thickBot="1" x14ac:dyDescent="0.3">
      <c r="A32" s="38">
        <v>42943</v>
      </c>
      <c r="B32" s="38" t="s">
        <v>37</v>
      </c>
      <c r="C32" s="39" t="s">
        <v>14</v>
      </c>
      <c r="D32" s="38" t="s">
        <v>33</v>
      </c>
      <c r="E32" s="38" t="s">
        <v>31</v>
      </c>
      <c r="F32" s="38" t="s">
        <v>31</v>
      </c>
      <c r="G32" s="38" t="s">
        <v>31</v>
      </c>
      <c r="H32" s="38" t="s">
        <v>31</v>
      </c>
      <c r="I32" s="38" t="s">
        <v>31</v>
      </c>
      <c r="J32" s="71"/>
      <c r="K32" s="32"/>
      <c r="L32" s="68">
        <f t="shared" si="8"/>
        <v>1</v>
      </c>
      <c r="M32" s="68">
        <f t="shared" si="9"/>
        <v>0</v>
      </c>
      <c r="N32" s="68">
        <f t="shared" si="10"/>
        <v>0</v>
      </c>
      <c r="O32" s="68">
        <f t="shared" si="11"/>
        <v>5</v>
      </c>
      <c r="P32" s="32"/>
      <c r="Q32" s="94">
        <f>(Feuil1!$B$25)*L32</f>
        <v>0</v>
      </c>
      <c r="R32" s="94">
        <f ca="1">(Feuil1!$C$25)*M32</f>
        <v>0</v>
      </c>
      <c r="S32" s="94">
        <f ca="1">(Feuil1!$D$25)*N32</f>
        <v>0</v>
      </c>
      <c r="T32" s="94">
        <f ca="1">(Feuil1!$E$25)*O32</f>
        <v>1.302083333333333</v>
      </c>
      <c r="U32" s="32"/>
      <c r="V32" s="94">
        <f t="shared" ca="1" si="12"/>
        <v>1.302083333333333</v>
      </c>
      <c r="W32" s="78">
        <f t="shared" ca="1" si="13"/>
        <v>31.249999999999993</v>
      </c>
      <c r="X32" s="78" t="str">
        <f t="shared" ca="1" si="14"/>
        <v/>
      </c>
      <c r="Y32" s="83" t="str">
        <f t="shared" ca="1" si="15"/>
        <v/>
      </c>
      <c r="Z32" s="83" t="str">
        <f t="shared" ca="1" si="16"/>
        <v/>
      </c>
      <c r="AA32" s="82" t="str">
        <f t="shared" ca="1" si="17"/>
        <v/>
      </c>
      <c r="AB32" s="83" t="str">
        <f t="shared" ca="1" si="1"/>
        <v/>
      </c>
      <c r="AC32" s="81" t="str">
        <f t="shared" ca="1" si="2"/>
        <v/>
      </c>
      <c r="AD32" s="83" t="str">
        <f t="shared" ca="1" si="3"/>
        <v/>
      </c>
      <c r="AE32" s="81" t="str">
        <f t="shared" ca="1" si="4"/>
        <v/>
      </c>
      <c r="AF32" s="83" t="str">
        <f t="shared" ca="1" si="18"/>
        <v/>
      </c>
      <c r="AG32" s="81" t="str">
        <f t="shared" ca="1" si="6"/>
        <v/>
      </c>
      <c r="AH32" s="82" t="str">
        <f t="shared" ca="1" si="7"/>
        <v/>
      </c>
      <c r="AI32" s="38">
        <v>42943</v>
      </c>
      <c r="AJ32" s="39" t="s">
        <v>14</v>
      </c>
      <c r="AK32" s="32"/>
      <c r="AL32" s="32"/>
      <c r="AM32" s="32"/>
      <c r="AN32" s="32"/>
      <c r="AO32" s="32"/>
    </row>
    <row r="33" spans="1:41" ht="20.100000000000001" customHeight="1" thickBot="1" x14ac:dyDescent="0.3">
      <c r="A33" s="38">
        <v>42944</v>
      </c>
      <c r="B33" s="38" t="s">
        <v>37</v>
      </c>
      <c r="C33" s="39" t="s">
        <v>15</v>
      </c>
      <c r="D33" s="38" t="s">
        <v>31</v>
      </c>
      <c r="E33" s="38" t="s">
        <v>31</v>
      </c>
      <c r="F33" s="38" t="s">
        <v>31</v>
      </c>
      <c r="G33" s="38" t="s">
        <v>31</v>
      </c>
      <c r="H33" s="38" t="s">
        <v>31</v>
      </c>
      <c r="I33" s="38" t="s">
        <v>31</v>
      </c>
      <c r="J33" s="71"/>
      <c r="K33" s="32"/>
      <c r="L33" s="68">
        <f t="shared" si="8"/>
        <v>0</v>
      </c>
      <c r="M33" s="68">
        <f t="shared" si="9"/>
        <v>0</v>
      </c>
      <c r="N33" s="68">
        <f t="shared" si="10"/>
        <v>0</v>
      </c>
      <c r="O33" s="68">
        <f t="shared" si="11"/>
        <v>6</v>
      </c>
      <c r="P33" s="32"/>
      <c r="Q33" s="94">
        <f>(Feuil1!$B$25)*L33</f>
        <v>0</v>
      </c>
      <c r="R33" s="94">
        <f ca="1">(Feuil1!$C$25)*M33</f>
        <v>0</v>
      </c>
      <c r="S33" s="94">
        <f ca="1">(Feuil1!$D$25)*N33</f>
        <v>0</v>
      </c>
      <c r="T33" s="94">
        <f ca="1">(Feuil1!$E$25)*O33</f>
        <v>1.5624999999999998</v>
      </c>
      <c r="U33" s="32"/>
      <c r="V33" s="94">
        <f t="shared" ca="1" si="12"/>
        <v>1.5624999999999998</v>
      </c>
      <c r="W33" s="78">
        <f t="shared" ca="1" si="13"/>
        <v>37.499999999999993</v>
      </c>
      <c r="X33" s="78" t="str">
        <f t="shared" ca="1" si="14"/>
        <v/>
      </c>
      <c r="Y33" s="83" t="str">
        <f t="shared" ca="1" si="15"/>
        <v/>
      </c>
      <c r="Z33" s="83" t="str">
        <f t="shared" ca="1" si="16"/>
        <v/>
      </c>
      <c r="AA33" s="82" t="str">
        <f t="shared" ca="1" si="17"/>
        <v/>
      </c>
      <c r="AB33" s="83" t="str">
        <f t="shared" ca="1" si="1"/>
        <v/>
      </c>
      <c r="AC33" s="81" t="str">
        <f t="shared" ca="1" si="2"/>
        <v/>
      </c>
      <c r="AD33" s="83" t="str">
        <f t="shared" ca="1" si="3"/>
        <v/>
      </c>
      <c r="AE33" s="81" t="str">
        <f t="shared" ca="1" si="4"/>
        <v/>
      </c>
      <c r="AF33" s="83" t="str">
        <f t="shared" ca="1" si="18"/>
        <v/>
      </c>
      <c r="AG33" s="81" t="str">
        <f t="shared" ca="1" si="6"/>
        <v/>
      </c>
      <c r="AH33" s="82" t="str">
        <f t="shared" ca="1" si="7"/>
        <v/>
      </c>
      <c r="AI33" s="38">
        <v>42944</v>
      </c>
      <c r="AJ33" s="39" t="s">
        <v>15</v>
      </c>
      <c r="AK33" s="32"/>
      <c r="AL33" s="32"/>
      <c r="AM33" s="32"/>
      <c r="AN33" s="32"/>
      <c r="AO33" s="32"/>
    </row>
    <row r="34" spans="1:41" ht="20.100000000000001" customHeight="1" thickBot="1" x14ac:dyDescent="0.3">
      <c r="A34" s="40">
        <v>42945</v>
      </c>
      <c r="B34" s="40" t="s">
        <v>38</v>
      </c>
      <c r="C34" s="41" t="s">
        <v>16</v>
      </c>
      <c r="D34" s="40" t="s">
        <v>33</v>
      </c>
      <c r="E34" s="40" t="s">
        <v>33</v>
      </c>
      <c r="F34" s="40" t="s">
        <v>33</v>
      </c>
      <c r="G34" s="40" t="s">
        <v>33</v>
      </c>
      <c r="H34" s="40" t="s">
        <v>33</v>
      </c>
      <c r="I34" s="40" t="s">
        <v>33</v>
      </c>
      <c r="J34" s="71"/>
      <c r="K34" s="32"/>
      <c r="L34" s="68">
        <f t="shared" si="8"/>
        <v>6</v>
      </c>
      <c r="M34" s="68">
        <f t="shared" si="9"/>
        <v>0</v>
      </c>
      <c r="N34" s="68">
        <f t="shared" si="10"/>
        <v>0</v>
      </c>
      <c r="O34" s="68">
        <f t="shared" si="11"/>
        <v>0</v>
      </c>
      <c r="P34" s="32"/>
      <c r="Q34" s="94">
        <f>(Feuil1!$B$25)*L34</f>
        <v>0</v>
      </c>
      <c r="R34" s="94">
        <f ca="1">(Feuil1!$C$25)*M34</f>
        <v>0</v>
      </c>
      <c r="S34" s="94">
        <f ca="1">(Feuil1!$D$25)*N34</f>
        <v>0</v>
      </c>
      <c r="T34" s="94">
        <f ca="1">(Feuil1!$E$25)*O34</f>
        <v>0</v>
      </c>
      <c r="U34" s="32"/>
      <c r="V34" s="94">
        <f t="shared" ca="1" si="12"/>
        <v>0</v>
      </c>
      <c r="W34" s="78">
        <f t="shared" ca="1" si="13"/>
        <v>0</v>
      </c>
      <c r="X34" s="78" t="str">
        <f t="shared" ca="1" si="14"/>
        <v/>
      </c>
      <c r="Y34" s="83" t="str">
        <f t="shared" ca="1" si="15"/>
        <v/>
      </c>
      <c r="Z34" s="83" t="str">
        <f t="shared" ca="1" si="16"/>
        <v/>
      </c>
      <c r="AA34" s="82" t="str">
        <f t="shared" ca="1" si="17"/>
        <v/>
      </c>
      <c r="AB34" s="83" t="str">
        <f t="shared" ca="1" si="1"/>
        <v/>
      </c>
      <c r="AC34" s="81" t="str">
        <f t="shared" ca="1" si="2"/>
        <v/>
      </c>
      <c r="AD34" s="83" t="str">
        <f t="shared" ca="1" si="3"/>
        <v/>
      </c>
      <c r="AE34" s="81" t="str">
        <f t="shared" ca="1" si="4"/>
        <v/>
      </c>
      <c r="AF34" s="83" t="str">
        <f t="shared" ca="1" si="18"/>
        <v/>
      </c>
      <c r="AG34" s="81" t="str">
        <f t="shared" ca="1" si="6"/>
        <v/>
      </c>
      <c r="AH34" s="82" t="str">
        <f t="shared" ca="1" si="7"/>
        <v/>
      </c>
      <c r="AI34" s="40">
        <v>42945</v>
      </c>
      <c r="AJ34" s="41" t="s">
        <v>16</v>
      </c>
      <c r="AK34" s="32"/>
      <c r="AL34" s="32"/>
      <c r="AM34" s="32"/>
      <c r="AN34" s="32"/>
      <c r="AO34" s="32"/>
    </row>
    <row r="35" spans="1:41" ht="20.100000000000001" customHeight="1" thickBot="1" x14ac:dyDescent="0.3">
      <c r="A35" s="40">
        <v>42946</v>
      </c>
      <c r="B35" s="40" t="s">
        <v>38</v>
      </c>
      <c r="C35" s="41" t="s">
        <v>17</v>
      </c>
      <c r="D35" s="40" t="s">
        <v>33</v>
      </c>
      <c r="E35" s="40" t="s">
        <v>33</v>
      </c>
      <c r="F35" s="40" t="s">
        <v>33</v>
      </c>
      <c r="G35" s="40" t="s">
        <v>33</v>
      </c>
      <c r="H35" s="40" t="s">
        <v>33</v>
      </c>
      <c r="I35" s="40" t="s">
        <v>33</v>
      </c>
      <c r="J35" s="71"/>
      <c r="K35" s="32"/>
      <c r="L35" s="68">
        <f t="shared" si="8"/>
        <v>6</v>
      </c>
      <c r="M35" s="68">
        <f t="shared" si="9"/>
        <v>0</v>
      </c>
      <c r="N35" s="68">
        <f t="shared" si="10"/>
        <v>0</v>
      </c>
      <c r="O35" s="68">
        <f t="shared" si="11"/>
        <v>0</v>
      </c>
      <c r="P35" s="32"/>
      <c r="Q35" s="94">
        <f>(Feuil1!$B$25)*L35</f>
        <v>0</v>
      </c>
      <c r="R35" s="94">
        <f ca="1">(Feuil1!$C$25)*M35</f>
        <v>0</v>
      </c>
      <c r="S35" s="94">
        <f ca="1">(Feuil1!$D$25)*N35</f>
        <v>0</v>
      </c>
      <c r="T35" s="94">
        <f ca="1">(Feuil1!$E$25)*O35</f>
        <v>0</v>
      </c>
      <c r="U35" s="32"/>
      <c r="V35" s="94">
        <f t="shared" ca="1" si="12"/>
        <v>0</v>
      </c>
      <c r="W35" s="78">
        <f t="shared" ca="1" si="13"/>
        <v>0</v>
      </c>
      <c r="X35" s="78" t="str">
        <f t="shared" ca="1" si="14"/>
        <v/>
      </c>
      <c r="Y35" s="83" t="str">
        <f t="shared" ca="1" si="15"/>
        <v/>
      </c>
      <c r="Z35" s="83" t="str">
        <f t="shared" ca="1" si="16"/>
        <v/>
      </c>
      <c r="AA35" s="82" t="str">
        <f t="shared" ca="1" si="17"/>
        <v/>
      </c>
      <c r="AB35" s="83" t="str">
        <f t="shared" ca="1" si="1"/>
        <v/>
      </c>
      <c r="AC35" s="81" t="str">
        <f t="shared" ca="1" si="2"/>
        <v/>
      </c>
      <c r="AD35" s="83" t="str">
        <f t="shared" ca="1" si="3"/>
        <v/>
      </c>
      <c r="AE35" s="81" t="str">
        <f t="shared" ca="1" si="4"/>
        <v/>
      </c>
      <c r="AF35" s="83" t="str">
        <f t="shared" ca="1" si="18"/>
        <v/>
      </c>
      <c r="AG35" s="81" t="str">
        <f t="shared" ca="1" si="6"/>
        <v/>
      </c>
      <c r="AH35" s="82" t="str">
        <f t="shared" ca="1" si="7"/>
        <v/>
      </c>
      <c r="AI35" s="40">
        <v>42946</v>
      </c>
      <c r="AJ35" s="41" t="s">
        <v>17</v>
      </c>
      <c r="AK35" s="32"/>
      <c r="AL35" s="32"/>
      <c r="AM35" s="32"/>
      <c r="AN35" s="32"/>
      <c r="AO35" s="32"/>
    </row>
    <row r="36" spans="1:41" ht="20.100000000000001" customHeight="1" thickBot="1" x14ac:dyDescent="0.3">
      <c r="A36" s="38">
        <v>42947</v>
      </c>
      <c r="B36" s="38" t="s">
        <v>37</v>
      </c>
      <c r="C36" s="39" t="s">
        <v>18</v>
      </c>
      <c r="D36" s="38" t="s">
        <v>30</v>
      </c>
      <c r="E36" s="38" t="s">
        <v>30</v>
      </c>
      <c r="F36" s="38" t="s">
        <v>30</v>
      </c>
      <c r="G36" s="38" t="s">
        <v>30</v>
      </c>
      <c r="H36" s="38" t="s">
        <v>30</v>
      </c>
      <c r="I36" s="38" t="s">
        <v>30</v>
      </c>
      <c r="J36" s="71"/>
      <c r="K36" s="32"/>
      <c r="L36" s="68">
        <f t="shared" si="8"/>
        <v>0</v>
      </c>
      <c r="M36" s="68">
        <f t="shared" si="9"/>
        <v>0</v>
      </c>
      <c r="N36" s="68">
        <f t="shared" si="10"/>
        <v>6</v>
      </c>
      <c r="O36" s="68">
        <f t="shared" si="11"/>
        <v>0</v>
      </c>
      <c r="P36" s="32"/>
      <c r="Q36" s="94">
        <f>(Feuil1!$B$25)*L36</f>
        <v>0</v>
      </c>
      <c r="R36" s="94">
        <f ca="1">(Feuil1!$C$25)*M36</f>
        <v>0</v>
      </c>
      <c r="S36" s="94">
        <f ca="1">(Feuil1!$D$25)*N36</f>
        <v>1.8125000000000002</v>
      </c>
      <c r="T36" s="94">
        <f ca="1">(Feuil1!$E$25)*O36</f>
        <v>0</v>
      </c>
      <c r="U36" s="32"/>
      <c r="V36" s="94">
        <f t="shared" ca="1" si="12"/>
        <v>1.8125000000000002</v>
      </c>
      <c r="W36" s="78">
        <f t="shared" ca="1" si="13"/>
        <v>43.500000000000007</v>
      </c>
      <c r="X36" s="78" t="str">
        <f t="shared" ca="1" si="14"/>
        <v/>
      </c>
      <c r="Y36" s="83" t="str">
        <f t="shared" ca="1" si="15"/>
        <v/>
      </c>
      <c r="Z36" s="83" t="str">
        <f t="shared" ca="1" si="16"/>
        <v/>
      </c>
      <c r="AA36" s="82" t="str">
        <f t="shared" ca="1" si="17"/>
        <v/>
      </c>
      <c r="AB36" s="83" t="str">
        <f t="shared" ca="1" si="1"/>
        <v/>
      </c>
      <c r="AC36" s="81" t="str">
        <f t="shared" ca="1" si="2"/>
        <v/>
      </c>
      <c r="AD36" s="83" t="str">
        <f t="shared" ca="1" si="3"/>
        <v/>
      </c>
      <c r="AE36" s="81" t="str">
        <f t="shared" ca="1" si="4"/>
        <v/>
      </c>
      <c r="AF36" s="83" t="str">
        <f t="shared" ca="1" si="18"/>
        <v/>
      </c>
      <c r="AG36" s="81" t="str">
        <f t="shared" ca="1" si="6"/>
        <v/>
      </c>
      <c r="AH36" s="82" t="str">
        <f t="shared" ca="1" si="7"/>
        <v/>
      </c>
      <c r="AI36" s="38">
        <v>42947</v>
      </c>
      <c r="AJ36" s="39" t="s">
        <v>18</v>
      </c>
      <c r="AK36" s="32"/>
      <c r="AL36" s="32"/>
      <c r="AM36" s="32"/>
      <c r="AN36" s="32"/>
      <c r="AO36" s="32"/>
    </row>
    <row r="37" spans="1:41" ht="20.100000000000001" customHeight="1" thickBot="1" x14ac:dyDescent="0.3">
      <c r="A37" s="38">
        <v>42948</v>
      </c>
      <c r="B37" s="38" t="s">
        <v>37</v>
      </c>
      <c r="C37" s="39" t="s">
        <v>19</v>
      </c>
      <c r="D37" s="38" t="s">
        <v>30</v>
      </c>
      <c r="E37" s="38" t="s">
        <v>30</v>
      </c>
      <c r="F37" s="38" t="s">
        <v>30</v>
      </c>
      <c r="G37" s="38" t="s">
        <v>30</v>
      </c>
      <c r="H37" s="38" t="s">
        <v>30</v>
      </c>
      <c r="I37" s="38" t="s">
        <v>30</v>
      </c>
      <c r="J37" s="71"/>
      <c r="K37" s="32"/>
      <c r="L37" s="68">
        <f t="shared" si="8"/>
        <v>0</v>
      </c>
      <c r="M37" s="68">
        <f t="shared" si="9"/>
        <v>0</v>
      </c>
      <c r="N37" s="68">
        <f t="shared" si="10"/>
        <v>6</v>
      </c>
      <c r="O37" s="68">
        <f t="shared" si="11"/>
        <v>0</v>
      </c>
      <c r="P37" s="32"/>
      <c r="Q37" s="94">
        <f>(Feuil1!$B$25)*L37</f>
        <v>0</v>
      </c>
      <c r="R37" s="94">
        <f ca="1">(Feuil1!$C$25)*M37</f>
        <v>0</v>
      </c>
      <c r="S37" s="94">
        <f ca="1">(Feuil1!$D$25)*N37</f>
        <v>1.8125000000000002</v>
      </c>
      <c r="T37" s="94">
        <f ca="1">(Feuil1!$E$25)*O37</f>
        <v>0</v>
      </c>
      <c r="U37" s="32"/>
      <c r="V37" s="94">
        <f t="shared" ca="1" si="12"/>
        <v>1.8125000000000002</v>
      </c>
      <c r="W37" s="78">
        <f t="shared" ca="1" si="13"/>
        <v>43.500000000000007</v>
      </c>
      <c r="X37" s="78" t="str">
        <f t="shared" ca="1" si="14"/>
        <v/>
      </c>
      <c r="Y37" s="83" t="str">
        <f t="shared" ca="1" si="15"/>
        <v/>
      </c>
      <c r="Z37" s="83" t="str">
        <f t="shared" ca="1" si="16"/>
        <v/>
      </c>
      <c r="AA37" s="82" t="str">
        <f t="shared" ca="1" si="17"/>
        <v/>
      </c>
      <c r="AB37" s="83" t="str">
        <f t="shared" ca="1" si="1"/>
        <v/>
      </c>
      <c r="AC37" s="81" t="str">
        <f t="shared" ca="1" si="2"/>
        <v/>
      </c>
      <c r="AD37" s="83" t="str">
        <f t="shared" ca="1" si="3"/>
        <v/>
      </c>
      <c r="AE37" s="81" t="str">
        <f t="shared" ca="1" si="4"/>
        <v/>
      </c>
      <c r="AF37" s="83" t="str">
        <f t="shared" ca="1" si="18"/>
        <v/>
      </c>
      <c r="AG37" s="81" t="str">
        <f t="shared" ca="1" si="6"/>
        <v/>
      </c>
      <c r="AH37" s="82" t="str">
        <f t="shared" ca="1" si="7"/>
        <v/>
      </c>
      <c r="AI37" s="38">
        <v>42948</v>
      </c>
      <c r="AJ37" s="39" t="s">
        <v>19</v>
      </c>
      <c r="AK37" s="32"/>
      <c r="AL37" s="32"/>
      <c r="AM37" s="32"/>
      <c r="AN37" s="32"/>
      <c r="AO37" s="32"/>
    </row>
    <row r="38" spans="1:41" ht="20.100000000000001" customHeight="1" thickBot="1" x14ac:dyDescent="0.3">
      <c r="A38" s="38">
        <v>42949</v>
      </c>
      <c r="B38" s="38" t="s">
        <v>37</v>
      </c>
      <c r="C38" s="39" t="s">
        <v>20</v>
      </c>
      <c r="D38" s="38" t="s">
        <v>30</v>
      </c>
      <c r="E38" s="38" t="s">
        <v>30</v>
      </c>
      <c r="F38" s="38" t="s">
        <v>30</v>
      </c>
      <c r="G38" s="38" t="s">
        <v>30</v>
      </c>
      <c r="H38" s="38" t="s">
        <v>30</v>
      </c>
      <c r="I38" s="38" t="s">
        <v>30</v>
      </c>
      <c r="J38" s="71"/>
      <c r="K38" s="32"/>
      <c r="L38" s="68">
        <f t="shared" si="8"/>
        <v>0</v>
      </c>
      <c r="M38" s="68">
        <f t="shared" si="9"/>
        <v>0</v>
      </c>
      <c r="N38" s="68">
        <f t="shared" si="10"/>
        <v>6</v>
      </c>
      <c r="O38" s="68">
        <f t="shared" si="11"/>
        <v>0</v>
      </c>
      <c r="P38" s="32"/>
      <c r="Q38" s="94">
        <f>(Feuil1!$B$25)*L38</f>
        <v>0</v>
      </c>
      <c r="R38" s="94">
        <f ca="1">(Feuil1!$C$25)*M38</f>
        <v>0</v>
      </c>
      <c r="S38" s="94">
        <f ca="1">(Feuil1!$D$25)*N38</f>
        <v>1.8125000000000002</v>
      </c>
      <c r="T38" s="94">
        <f ca="1">(Feuil1!$E$25)*O38</f>
        <v>0</v>
      </c>
      <c r="U38" s="32"/>
      <c r="V38" s="94">
        <f t="shared" ca="1" si="12"/>
        <v>1.8125000000000002</v>
      </c>
      <c r="W38" s="78">
        <f t="shared" ca="1" si="13"/>
        <v>43.500000000000007</v>
      </c>
      <c r="X38" s="78" t="str">
        <f t="shared" ca="1" si="14"/>
        <v/>
      </c>
      <c r="Y38" s="83" t="str">
        <f t="shared" ca="1" si="15"/>
        <v/>
      </c>
      <c r="Z38" s="83" t="str">
        <f t="shared" ca="1" si="16"/>
        <v/>
      </c>
      <c r="AA38" s="82" t="str">
        <f t="shared" ca="1" si="17"/>
        <v/>
      </c>
      <c r="AB38" s="83" t="str">
        <f t="shared" ca="1" si="1"/>
        <v/>
      </c>
      <c r="AC38" s="81" t="str">
        <f t="shared" ca="1" si="2"/>
        <v/>
      </c>
      <c r="AD38" s="83" t="str">
        <f t="shared" ca="1" si="3"/>
        <v/>
      </c>
      <c r="AE38" s="81" t="str">
        <f t="shared" ca="1" si="4"/>
        <v/>
      </c>
      <c r="AF38" s="83" t="str">
        <f t="shared" ca="1" si="18"/>
        <v/>
      </c>
      <c r="AG38" s="81" t="str">
        <f t="shared" ca="1" si="6"/>
        <v/>
      </c>
      <c r="AH38" s="82" t="str">
        <f t="shared" ca="1" si="7"/>
        <v/>
      </c>
      <c r="AI38" s="38">
        <v>42949</v>
      </c>
      <c r="AJ38" s="39" t="s">
        <v>20</v>
      </c>
      <c r="AK38" s="32"/>
      <c r="AL38" s="32"/>
      <c r="AM38" s="32"/>
      <c r="AN38" s="32"/>
      <c r="AO38" s="32"/>
    </row>
    <row r="39" spans="1:41" ht="20.100000000000001" customHeight="1" thickBot="1" x14ac:dyDescent="0.3">
      <c r="A39" s="38">
        <v>42950</v>
      </c>
      <c r="B39" s="38" t="s">
        <v>37</v>
      </c>
      <c r="C39" s="39" t="s">
        <v>14</v>
      </c>
      <c r="D39" s="38" t="s">
        <v>33</v>
      </c>
      <c r="E39" s="38" t="s">
        <v>30</v>
      </c>
      <c r="F39" s="38" t="s">
        <v>30</v>
      </c>
      <c r="G39" s="38" t="s">
        <v>30</v>
      </c>
      <c r="H39" s="38" t="s">
        <v>30</v>
      </c>
      <c r="I39" s="38" t="s">
        <v>30</v>
      </c>
      <c r="J39" s="71"/>
      <c r="K39" s="32"/>
      <c r="L39" s="68">
        <f t="shared" si="8"/>
        <v>1</v>
      </c>
      <c r="M39" s="68">
        <f t="shared" si="9"/>
        <v>0</v>
      </c>
      <c r="N39" s="68">
        <f t="shared" si="10"/>
        <v>5</v>
      </c>
      <c r="O39" s="68">
        <f t="shared" si="11"/>
        <v>0</v>
      </c>
      <c r="P39" s="32"/>
      <c r="Q39" s="94">
        <f>(Feuil1!$B$25)*L39</f>
        <v>0</v>
      </c>
      <c r="R39" s="94">
        <f ca="1">(Feuil1!$C$25)*M39</f>
        <v>0</v>
      </c>
      <c r="S39" s="94">
        <f ca="1">(Feuil1!$D$25)*N39</f>
        <v>1.510416666666667</v>
      </c>
      <c r="T39" s="94">
        <f ca="1">(Feuil1!$E$25)*O39</f>
        <v>0</v>
      </c>
      <c r="U39" s="32"/>
      <c r="V39" s="94">
        <f t="shared" ca="1" si="12"/>
        <v>1.510416666666667</v>
      </c>
      <c r="W39" s="78">
        <f t="shared" ca="1" si="13"/>
        <v>36.250000000000007</v>
      </c>
      <c r="X39" s="78" t="str">
        <f t="shared" ca="1" si="14"/>
        <v/>
      </c>
      <c r="Y39" s="83" t="str">
        <f t="shared" ca="1" si="15"/>
        <v/>
      </c>
      <c r="Z39" s="83" t="str">
        <f t="shared" ca="1" si="16"/>
        <v/>
      </c>
      <c r="AA39" s="82" t="str">
        <f t="shared" ca="1" si="17"/>
        <v/>
      </c>
      <c r="AB39" s="83" t="str">
        <f t="shared" ca="1" si="1"/>
        <v/>
      </c>
      <c r="AC39" s="81" t="str">
        <f t="shared" ca="1" si="2"/>
        <v/>
      </c>
      <c r="AD39" s="83" t="str">
        <f t="shared" ca="1" si="3"/>
        <v/>
      </c>
      <c r="AE39" s="81" t="str">
        <f t="shared" ca="1" si="4"/>
        <v/>
      </c>
      <c r="AF39" s="83" t="str">
        <f t="shared" ca="1" si="18"/>
        <v/>
      </c>
      <c r="AG39" s="81" t="str">
        <f t="shared" ca="1" si="6"/>
        <v/>
      </c>
      <c r="AH39" s="82" t="str">
        <f t="shared" ca="1" si="7"/>
        <v/>
      </c>
      <c r="AI39" s="38">
        <v>42950</v>
      </c>
      <c r="AJ39" s="39" t="s">
        <v>14</v>
      </c>
      <c r="AK39" s="32"/>
      <c r="AL39" s="32"/>
      <c r="AM39" s="32"/>
      <c r="AN39" s="32"/>
      <c r="AO39" s="32"/>
    </row>
    <row r="40" spans="1:41" ht="20.100000000000001" customHeight="1" thickBot="1" x14ac:dyDescent="0.3">
      <c r="A40" s="38">
        <v>42951</v>
      </c>
      <c r="B40" s="38" t="s">
        <v>37</v>
      </c>
      <c r="C40" s="39" t="s">
        <v>15</v>
      </c>
      <c r="D40" s="38" t="s">
        <v>31</v>
      </c>
      <c r="E40" s="38" t="s">
        <v>31</v>
      </c>
      <c r="F40" s="38" t="s">
        <v>31</v>
      </c>
      <c r="G40" s="38" t="s">
        <v>31</v>
      </c>
      <c r="H40" s="38" t="s">
        <v>31</v>
      </c>
      <c r="I40" s="38" t="s">
        <v>31</v>
      </c>
      <c r="J40" s="71"/>
      <c r="K40" s="32"/>
      <c r="L40" s="68">
        <f t="shared" si="8"/>
        <v>0</v>
      </c>
      <c r="M40" s="68">
        <f t="shared" si="9"/>
        <v>0</v>
      </c>
      <c r="N40" s="68">
        <f t="shared" si="10"/>
        <v>0</v>
      </c>
      <c r="O40" s="68">
        <f t="shared" si="11"/>
        <v>6</v>
      </c>
      <c r="P40" s="32"/>
      <c r="Q40" s="94">
        <f>(Feuil1!$B$25)*L40</f>
        <v>0</v>
      </c>
      <c r="R40" s="94">
        <f ca="1">(Feuil1!$C$25)*M40</f>
        <v>0</v>
      </c>
      <c r="S40" s="94">
        <f ca="1">(Feuil1!$D$25)*N40</f>
        <v>0</v>
      </c>
      <c r="T40" s="94">
        <f ca="1">(Feuil1!$E$25)*O40</f>
        <v>1.5624999999999998</v>
      </c>
      <c r="U40" s="32"/>
      <c r="V40" s="94">
        <f t="shared" ca="1" si="12"/>
        <v>1.5624999999999998</v>
      </c>
      <c r="W40" s="78">
        <f t="shared" ca="1" si="13"/>
        <v>37.499999999999993</v>
      </c>
      <c r="X40" s="78" t="str">
        <f t="shared" ca="1" si="14"/>
        <v/>
      </c>
      <c r="Y40" s="83" t="str">
        <f t="shared" ca="1" si="15"/>
        <v/>
      </c>
      <c r="Z40" s="83" t="str">
        <f t="shared" ca="1" si="16"/>
        <v/>
      </c>
      <c r="AA40" s="82" t="str">
        <f t="shared" ca="1" si="17"/>
        <v/>
      </c>
      <c r="AB40" s="83" t="str">
        <f t="shared" ca="1" si="1"/>
        <v/>
      </c>
      <c r="AC40" s="81" t="str">
        <f t="shared" ca="1" si="2"/>
        <v/>
      </c>
      <c r="AD40" s="83" t="str">
        <f t="shared" ca="1" si="3"/>
        <v/>
      </c>
      <c r="AE40" s="81" t="str">
        <f t="shared" ca="1" si="4"/>
        <v/>
      </c>
      <c r="AF40" s="83" t="str">
        <f t="shared" ca="1" si="18"/>
        <v/>
      </c>
      <c r="AG40" s="81" t="str">
        <f t="shared" ca="1" si="6"/>
        <v/>
      </c>
      <c r="AH40" s="82" t="str">
        <f t="shared" ca="1" si="7"/>
        <v/>
      </c>
      <c r="AI40" s="38">
        <v>42951</v>
      </c>
      <c r="AJ40" s="39" t="s">
        <v>15</v>
      </c>
      <c r="AK40" s="32"/>
      <c r="AL40" s="32"/>
      <c r="AM40" s="32"/>
      <c r="AN40" s="32"/>
      <c r="AO40" s="32"/>
    </row>
    <row r="41" spans="1:41" ht="20.100000000000001" customHeight="1" thickBot="1" x14ac:dyDescent="0.3">
      <c r="A41" s="40">
        <v>42952</v>
      </c>
      <c r="B41" s="40" t="s">
        <v>38</v>
      </c>
      <c r="C41" s="41" t="s">
        <v>16</v>
      </c>
      <c r="D41" s="40" t="s">
        <v>33</v>
      </c>
      <c r="E41" s="40" t="s">
        <v>33</v>
      </c>
      <c r="F41" s="40" t="s">
        <v>33</v>
      </c>
      <c r="G41" s="40" t="s">
        <v>33</v>
      </c>
      <c r="H41" s="40" t="s">
        <v>33</v>
      </c>
      <c r="I41" s="40" t="s">
        <v>33</v>
      </c>
      <c r="J41" s="71"/>
      <c r="K41" s="32"/>
      <c r="L41" s="68">
        <f t="shared" si="8"/>
        <v>6</v>
      </c>
      <c r="M41" s="68">
        <f t="shared" si="9"/>
        <v>0</v>
      </c>
      <c r="N41" s="68">
        <f t="shared" si="10"/>
        <v>0</v>
      </c>
      <c r="O41" s="68">
        <f t="shared" si="11"/>
        <v>0</v>
      </c>
      <c r="P41" s="32"/>
      <c r="Q41" s="94">
        <f>(Feuil1!$B$25)*L41</f>
        <v>0</v>
      </c>
      <c r="R41" s="94">
        <f ca="1">(Feuil1!$C$25)*M41</f>
        <v>0</v>
      </c>
      <c r="S41" s="94">
        <f ca="1">(Feuil1!$D$25)*N41</f>
        <v>0</v>
      </c>
      <c r="T41" s="94">
        <f ca="1">(Feuil1!$E$25)*O41</f>
        <v>0</v>
      </c>
      <c r="U41" s="32"/>
      <c r="V41" s="94">
        <f t="shared" ca="1" si="12"/>
        <v>0</v>
      </c>
      <c r="W41" s="78">
        <f t="shared" ca="1" si="13"/>
        <v>0</v>
      </c>
      <c r="X41" s="78" t="str">
        <f t="shared" ca="1" si="14"/>
        <v/>
      </c>
      <c r="Y41" s="83" t="str">
        <f t="shared" ca="1" si="15"/>
        <v/>
      </c>
      <c r="Z41" s="83" t="str">
        <f t="shared" ca="1" si="16"/>
        <v/>
      </c>
      <c r="AA41" s="82" t="str">
        <f t="shared" ca="1" si="17"/>
        <v/>
      </c>
      <c r="AB41" s="83" t="str">
        <f t="shared" ca="1" si="1"/>
        <v/>
      </c>
      <c r="AC41" s="81" t="str">
        <f t="shared" ca="1" si="2"/>
        <v/>
      </c>
      <c r="AD41" s="83" t="str">
        <f t="shared" ca="1" si="3"/>
        <v/>
      </c>
      <c r="AE41" s="81" t="str">
        <f t="shared" ca="1" si="4"/>
        <v/>
      </c>
      <c r="AF41" s="83" t="str">
        <f t="shared" ca="1" si="18"/>
        <v/>
      </c>
      <c r="AG41" s="81" t="str">
        <f t="shared" ca="1" si="6"/>
        <v/>
      </c>
      <c r="AH41" s="82" t="str">
        <f t="shared" ca="1" si="7"/>
        <v/>
      </c>
      <c r="AI41" s="40">
        <v>42952</v>
      </c>
      <c r="AJ41" s="41" t="s">
        <v>16</v>
      </c>
      <c r="AK41" s="32"/>
      <c r="AL41" s="32"/>
      <c r="AM41" s="32"/>
      <c r="AN41" s="32"/>
      <c r="AO41" s="32"/>
    </row>
    <row r="42" spans="1:41" ht="20.100000000000001" customHeight="1" thickBot="1" x14ac:dyDescent="0.3">
      <c r="A42" s="40">
        <v>42953</v>
      </c>
      <c r="B42" s="40" t="s">
        <v>38</v>
      </c>
      <c r="C42" s="41" t="s">
        <v>17</v>
      </c>
      <c r="D42" s="40" t="s">
        <v>33</v>
      </c>
      <c r="E42" s="40" t="s">
        <v>33</v>
      </c>
      <c r="F42" s="40" t="s">
        <v>33</v>
      </c>
      <c r="G42" s="40" t="s">
        <v>33</v>
      </c>
      <c r="H42" s="40" t="s">
        <v>33</v>
      </c>
      <c r="I42" s="40" t="s">
        <v>33</v>
      </c>
      <c r="J42" s="71"/>
      <c r="K42" s="32"/>
      <c r="L42" s="68">
        <f t="shared" si="8"/>
        <v>6</v>
      </c>
      <c r="M42" s="68">
        <f t="shared" si="9"/>
        <v>0</v>
      </c>
      <c r="N42" s="68">
        <f t="shared" si="10"/>
        <v>0</v>
      </c>
      <c r="O42" s="68">
        <f t="shared" si="11"/>
        <v>0</v>
      </c>
      <c r="P42" s="32"/>
      <c r="Q42" s="94">
        <f>(Feuil1!$B$25)*L42</f>
        <v>0</v>
      </c>
      <c r="R42" s="94">
        <f ca="1">(Feuil1!$C$25)*M42</f>
        <v>0</v>
      </c>
      <c r="S42" s="94">
        <f ca="1">(Feuil1!$D$25)*N42</f>
        <v>0</v>
      </c>
      <c r="T42" s="94">
        <f ca="1">(Feuil1!$E$25)*O42</f>
        <v>0</v>
      </c>
      <c r="U42" s="32"/>
      <c r="V42" s="94">
        <f t="shared" ca="1" si="12"/>
        <v>0</v>
      </c>
      <c r="W42" s="78">
        <f t="shared" ca="1" si="13"/>
        <v>0</v>
      </c>
      <c r="X42" s="78" t="str">
        <f t="shared" ca="1" si="14"/>
        <v/>
      </c>
      <c r="Y42" s="83" t="str">
        <f t="shared" ca="1" si="15"/>
        <v/>
      </c>
      <c r="Z42" s="83" t="str">
        <f t="shared" ca="1" si="16"/>
        <v/>
      </c>
      <c r="AA42" s="82" t="str">
        <f t="shared" ca="1" si="17"/>
        <v/>
      </c>
      <c r="AB42" s="83" t="str">
        <f t="shared" ca="1" si="1"/>
        <v/>
      </c>
      <c r="AC42" s="81" t="str">
        <f t="shared" ca="1" si="2"/>
        <v/>
      </c>
      <c r="AD42" s="83" t="str">
        <f t="shared" ca="1" si="3"/>
        <v/>
      </c>
      <c r="AE42" s="81" t="str">
        <f t="shared" ca="1" si="4"/>
        <v/>
      </c>
      <c r="AF42" s="83" t="str">
        <f t="shared" ca="1" si="18"/>
        <v/>
      </c>
      <c r="AG42" s="81" t="str">
        <f t="shared" ca="1" si="6"/>
        <v/>
      </c>
      <c r="AH42" s="82" t="str">
        <f t="shared" ca="1" si="7"/>
        <v/>
      </c>
      <c r="AI42" s="40">
        <v>42953</v>
      </c>
      <c r="AJ42" s="41" t="s">
        <v>17</v>
      </c>
      <c r="AK42" s="32"/>
      <c r="AL42" s="32"/>
      <c r="AM42" s="32"/>
      <c r="AN42" s="32"/>
      <c r="AO42" s="32"/>
    </row>
    <row r="43" spans="1:41" ht="20.100000000000001" customHeight="1" thickBot="1" x14ac:dyDescent="0.3">
      <c r="A43" s="38">
        <v>42954</v>
      </c>
      <c r="B43" s="38" t="s">
        <v>37</v>
      </c>
      <c r="C43" s="39" t="s">
        <v>18</v>
      </c>
      <c r="D43" s="38" t="s">
        <v>30</v>
      </c>
      <c r="E43" s="38" t="s">
        <v>30</v>
      </c>
      <c r="F43" s="38" t="s">
        <v>30</v>
      </c>
      <c r="G43" s="38" t="s">
        <v>30</v>
      </c>
      <c r="H43" s="38" t="s">
        <v>30</v>
      </c>
      <c r="I43" s="38" t="s">
        <v>30</v>
      </c>
      <c r="J43" s="71"/>
      <c r="K43" s="32"/>
      <c r="L43" s="68">
        <f t="shared" si="8"/>
        <v>0</v>
      </c>
      <c r="M43" s="68">
        <f t="shared" si="9"/>
        <v>0</v>
      </c>
      <c r="N43" s="68">
        <f t="shared" si="10"/>
        <v>6</v>
      </c>
      <c r="O43" s="68">
        <f t="shared" si="11"/>
        <v>0</v>
      </c>
      <c r="P43" s="32"/>
      <c r="Q43" s="94">
        <f>(Feuil1!$B$25)*L43</f>
        <v>0</v>
      </c>
      <c r="R43" s="94">
        <f ca="1">(Feuil1!$C$25)*M43</f>
        <v>0</v>
      </c>
      <c r="S43" s="94">
        <f ca="1">(Feuil1!$D$25)*N43</f>
        <v>1.8125000000000002</v>
      </c>
      <c r="T43" s="94">
        <f ca="1">(Feuil1!$E$25)*O43</f>
        <v>0</v>
      </c>
      <c r="U43" s="32"/>
      <c r="V43" s="94">
        <f t="shared" ca="1" si="12"/>
        <v>1.8125000000000002</v>
      </c>
      <c r="W43" s="78">
        <f t="shared" ca="1" si="13"/>
        <v>43.500000000000007</v>
      </c>
      <c r="X43" s="78" t="str">
        <f t="shared" ca="1" si="14"/>
        <v/>
      </c>
      <c r="Y43" s="83" t="str">
        <f t="shared" ca="1" si="15"/>
        <v/>
      </c>
      <c r="Z43" s="83" t="str">
        <f t="shared" ca="1" si="16"/>
        <v/>
      </c>
      <c r="AA43" s="82" t="str">
        <f t="shared" ca="1" si="17"/>
        <v/>
      </c>
      <c r="AB43" s="83" t="str">
        <f t="shared" ca="1" si="1"/>
        <v/>
      </c>
      <c r="AC43" s="81" t="str">
        <f t="shared" ca="1" si="2"/>
        <v/>
      </c>
      <c r="AD43" s="83" t="str">
        <f t="shared" ca="1" si="3"/>
        <v/>
      </c>
      <c r="AE43" s="81" t="str">
        <f t="shared" ca="1" si="4"/>
        <v/>
      </c>
      <c r="AF43" s="83" t="str">
        <f t="shared" ca="1" si="18"/>
        <v/>
      </c>
      <c r="AG43" s="81" t="str">
        <f t="shared" ca="1" si="6"/>
        <v/>
      </c>
      <c r="AH43" s="82" t="str">
        <f t="shared" ca="1" si="7"/>
        <v/>
      </c>
      <c r="AI43" s="38">
        <v>42954</v>
      </c>
      <c r="AJ43" s="39" t="s">
        <v>18</v>
      </c>
      <c r="AK43" s="32"/>
      <c r="AL43" s="32"/>
      <c r="AM43" s="32"/>
      <c r="AN43" s="32"/>
      <c r="AO43" s="32"/>
    </row>
    <row r="44" spans="1:41" ht="20.100000000000001" customHeight="1" thickBot="1" x14ac:dyDescent="0.3">
      <c r="A44" s="38">
        <v>42955</v>
      </c>
      <c r="B44" s="38" t="s">
        <v>37</v>
      </c>
      <c r="C44" s="39" t="s">
        <v>19</v>
      </c>
      <c r="D44" s="38" t="s">
        <v>30</v>
      </c>
      <c r="E44" s="38" t="s">
        <v>30</v>
      </c>
      <c r="F44" s="38" t="s">
        <v>30</v>
      </c>
      <c r="G44" s="38" t="s">
        <v>30</v>
      </c>
      <c r="H44" s="38" t="s">
        <v>30</v>
      </c>
      <c r="I44" s="38" t="s">
        <v>30</v>
      </c>
      <c r="J44" s="71"/>
      <c r="K44" s="32"/>
      <c r="L44" s="68">
        <f t="shared" si="8"/>
        <v>0</v>
      </c>
      <c r="M44" s="68">
        <f t="shared" si="9"/>
        <v>0</v>
      </c>
      <c r="N44" s="68">
        <f t="shared" si="10"/>
        <v>6</v>
      </c>
      <c r="O44" s="68">
        <f t="shared" si="11"/>
        <v>0</v>
      </c>
      <c r="P44" s="32"/>
      <c r="Q44" s="94">
        <f>(Feuil1!$B$25)*L44</f>
        <v>0</v>
      </c>
      <c r="R44" s="94">
        <f ca="1">(Feuil1!$C$25)*M44</f>
        <v>0</v>
      </c>
      <c r="S44" s="94">
        <f ca="1">(Feuil1!$D$25)*N44</f>
        <v>1.8125000000000002</v>
      </c>
      <c r="T44" s="94">
        <f ca="1">(Feuil1!$E$25)*O44</f>
        <v>0</v>
      </c>
      <c r="U44" s="32"/>
      <c r="V44" s="94">
        <f t="shared" ca="1" si="12"/>
        <v>1.8125000000000002</v>
      </c>
      <c r="W44" s="78">
        <f t="shared" ca="1" si="13"/>
        <v>43.500000000000007</v>
      </c>
      <c r="X44" s="78" t="str">
        <f t="shared" ca="1" si="14"/>
        <v/>
      </c>
      <c r="Y44" s="83" t="str">
        <f t="shared" ca="1" si="15"/>
        <v/>
      </c>
      <c r="Z44" s="83" t="str">
        <f t="shared" ca="1" si="16"/>
        <v/>
      </c>
      <c r="AA44" s="82" t="str">
        <f t="shared" ca="1" si="17"/>
        <v/>
      </c>
      <c r="AB44" s="83" t="str">
        <f t="shared" ca="1" si="1"/>
        <v/>
      </c>
      <c r="AC44" s="81" t="str">
        <f t="shared" ca="1" si="2"/>
        <v/>
      </c>
      <c r="AD44" s="83" t="str">
        <f t="shared" ca="1" si="3"/>
        <v/>
      </c>
      <c r="AE44" s="81" t="str">
        <f t="shared" ca="1" si="4"/>
        <v/>
      </c>
      <c r="AF44" s="83" t="str">
        <f t="shared" ca="1" si="18"/>
        <v/>
      </c>
      <c r="AG44" s="81" t="str">
        <f t="shared" ca="1" si="6"/>
        <v/>
      </c>
      <c r="AH44" s="82" t="str">
        <f t="shared" ca="1" si="7"/>
        <v/>
      </c>
      <c r="AI44" s="38">
        <v>42955</v>
      </c>
      <c r="AJ44" s="39" t="s">
        <v>19</v>
      </c>
      <c r="AK44" s="32"/>
      <c r="AL44" s="32"/>
      <c r="AM44" s="32"/>
      <c r="AN44" s="32"/>
      <c r="AO44" s="32"/>
    </row>
    <row r="45" spans="1:41" ht="20.100000000000001" customHeight="1" thickBot="1" x14ac:dyDescent="0.3">
      <c r="A45" s="38">
        <v>42956</v>
      </c>
      <c r="B45" s="38" t="s">
        <v>37</v>
      </c>
      <c r="C45" s="39" t="s">
        <v>20</v>
      </c>
      <c r="D45" s="38" t="s">
        <v>30</v>
      </c>
      <c r="E45" s="38" t="s">
        <v>30</v>
      </c>
      <c r="F45" s="38" t="s">
        <v>30</v>
      </c>
      <c r="G45" s="38" t="s">
        <v>30</v>
      </c>
      <c r="H45" s="38" t="s">
        <v>30</v>
      </c>
      <c r="I45" s="38" t="s">
        <v>30</v>
      </c>
      <c r="J45" s="71"/>
      <c r="K45" s="32"/>
      <c r="L45" s="68">
        <f t="shared" si="8"/>
        <v>0</v>
      </c>
      <c r="M45" s="68">
        <f t="shared" si="9"/>
        <v>0</v>
      </c>
      <c r="N45" s="68">
        <f t="shared" si="10"/>
        <v>6</v>
      </c>
      <c r="O45" s="68">
        <f t="shared" si="11"/>
        <v>0</v>
      </c>
      <c r="P45" s="32"/>
      <c r="Q45" s="94">
        <f>(Feuil1!$B$25)*L45</f>
        <v>0</v>
      </c>
      <c r="R45" s="94">
        <f ca="1">(Feuil1!$C$25)*M45</f>
        <v>0</v>
      </c>
      <c r="S45" s="94">
        <f ca="1">(Feuil1!$D$25)*N45</f>
        <v>1.8125000000000002</v>
      </c>
      <c r="T45" s="94">
        <f ca="1">(Feuil1!$E$25)*O45</f>
        <v>0</v>
      </c>
      <c r="U45" s="32"/>
      <c r="V45" s="94">
        <f t="shared" ca="1" si="12"/>
        <v>1.8125000000000002</v>
      </c>
      <c r="W45" s="78">
        <f t="shared" ca="1" si="13"/>
        <v>43.500000000000007</v>
      </c>
      <c r="X45" s="78" t="str">
        <f t="shared" ca="1" si="14"/>
        <v/>
      </c>
      <c r="Y45" s="83" t="str">
        <f t="shared" ca="1" si="15"/>
        <v/>
      </c>
      <c r="Z45" s="83" t="str">
        <f t="shared" ca="1" si="16"/>
        <v/>
      </c>
      <c r="AA45" s="82" t="str">
        <f t="shared" ca="1" si="17"/>
        <v/>
      </c>
      <c r="AB45" s="83" t="str">
        <f t="shared" ca="1" si="1"/>
        <v/>
      </c>
      <c r="AC45" s="81" t="str">
        <f t="shared" ca="1" si="2"/>
        <v/>
      </c>
      <c r="AD45" s="83" t="str">
        <f t="shared" ca="1" si="3"/>
        <v/>
      </c>
      <c r="AE45" s="81" t="str">
        <f t="shared" ca="1" si="4"/>
        <v/>
      </c>
      <c r="AF45" s="83" t="str">
        <f t="shared" ca="1" si="18"/>
        <v/>
      </c>
      <c r="AG45" s="81" t="str">
        <f t="shared" ca="1" si="6"/>
        <v/>
      </c>
      <c r="AH45" s="82" t="str">
        <f t="shared" ca="1" si="7"/>
        <v/>
      </c>
      <c r="AI45" s="38">
        <v>42956</v>
      </c>
      <c r="AJ45" s="39" t="s">
        <v>20</v>
      </c>
      <c r="AK45" s="32"/>
      <c r="AL45" s="32"/>
      <c r="AM45" s="32"/>
      <c r="AN45" s="32"/>
      <c r="AO45" s="32"/>
    </row>
    <row r="46" spans="1:41" ht="20.100000000000001" customHeight="1" thickBot="1" x14ac:dyDescent="0.3">
      <c r="A46" s="38">
        <v>42957</v>
      </c>
      <c r="B46" s="38" t="s">
        <v>37</v>
      </c>
      <c r="C46" s="39" t="s">
        <v>14</v>
      </c>
      <c r="D46" s="38" t="s">
        <v>33</v>
      </c>
      <c r="E46" s="38" t="s">
        <v>30</v>
      </c>
      <c r="F46" s="38" t="s">
        <v>30</v>
      </c>
      <c r="G46" s="38" t="s">
        <v>30</v>
      </c>
      <c r="H46" s="38" t="s">
        <v>30</v>
      </c>
      <c r="I46" s="38" t="s">
        <v>30</v>
      </c>
      <c r="J46" s="71"/>
      <c r="K46" s="32"/>
      <c r="L46" s="68">
        <f t="shared" si="8"/>
        <v>1</v>
      </c>
      <c r="M46" s="68">
        <f t="shared" si="9"/>
        <v>0</v>
      </c>
      <c r="N46" s="68">
        <f t="shared" si="10"/>
        <v>5</v>
      </c>
      <c r="O46" s="68">
        <f t="shared" si="11"/>
        <v>0</v>
      </c>
      <c r="P46" s="32"/>
      <c r="Q46" s="94">
        <f>(Feuil1!$B$25)*L46</f>
        <v>0</v>
      </c>
      <c r="R46" s="94">
        <f ca="1">(Feuil1!$C$25)*M46</f>
        <v>0</v>
      </c>
      <c r="S46" s="94">
        <f ca="1">(Feuil1!$D$25)*N46</f>
        <v>1.510416666666667</v>
      </c>
      <c r="T46" s="94">
        <f ca="1">(Feuil1!$E$25)*O46</f>
        <v>0</v>
      </c>
      <c r="U46" s="32"/>
      <c r="V46" s="94">
        <f t="shared" ca="1" si="12"/>
        <v>1.510416666666667</v>
      </c>
      <c r="W46" s="78">
        <f t="shared" ca="1" si="13"/>
        <v>36.250000000000007</v>
      </c>
      <c r="X46" s="78" t="str">
        <f t="shared" ca="1" si="14"/>
        <v/>
      </c>
      <c r="Y46" s="83" t="str">
        <f t="shared" ca="1" si="15"/>
        <v/>
      </c>
      <c r="Z46" s="83" t="str">
        <f t="shared" ca="1" si="16"/>
        <v/>
      </c>
      <c r="AA46" s="82" t="str">
        <f t="shared" ca="1" si="17"/>
        <v/>
      </c>
      <c r="AB46" s="83" t="str">
        <f t="shared" ca="1" si="1"/>
        <v/>
      </c>
      <c r="AC46" s="81" t="str">
        <f t="shared" ca="1" si="2"/>
        <v/>
      </c>
      <c r="AD46" s="83" t="str">
        <f t="shared" ca="1" si="3"/>
        <v/>
      </c>
      <c r="AE46" s="81" t="str">
        <f t="shared" ca="1" si="4"/>
        <v/>
      </c>
      <c r="AF46" s="83" t="str">
        <f t="shared" ca="1" si="18"/>
        <v/>
      </c>
      <c r="AG46" s="81" t="str">
        <f t="shared" ca="1" si="6"/>
        <v/>
      </c>
      <c r="AH46" s="82" t="str">
        <f t="shared" ca="1" si="7"/>
        <v/>
      </c>
      <c r="AI46" s="38">
        <v>42957</v>
      </c>
      <c r="AJ46" s="39" t="s">
        <v>14</v>
      </c>
      <c r="AK46" s="32"/>
      <c r="AL46" s="32"/>
      <c r="AM46" s="32"/>
      <c r="AN46" s="32"/>
      <c r="AO46" s="32"/>
    </row>
    <row r="47" spans="1:41" ht="20.100000000000001" customHeight="1" thickBot="1" x14ac:dyDescent="0.3">
      <c r="A47" s="38">
        <v>42958</v>
      </c>
      <c r="B47" s="38" t="s">
        <v>37</v>
      </c>
      <c r="C47" s="39" t="s">
        <v>15</v>
      </c>
      <c r="D47" s="38" t="s">
        <v>31</v>
      </c>
      <c r="E47" s="38" t="s">
        <v>31</v>
      </c>
      <c r="F47" s="38" t="s">
        <v>31</v>
      </c>
      <c r="G47" s="38" t="s">
        <v>31</v>
      </c>
      <c r="H47" s="38" t="s">
        <v>31</v>
      </c>
      <c r="I47" s="38" t="s">
        <v>31</v>
      </c>
      <c r="J47" s="71"/>
      <c r="K47" s="32"/>
      <c r="L47" s="68">
        <f t="shared" si="8"/>
        <v>0</v>
      </c>
      <c r="M47" s="68">
        <f t="shared" si="9"/>
        <v>0</v>
      </c>
      <c r="N47" s="68">
        <f t="shared" si="10"/>
        <v>0</v>
      </c>
      <c r="O47" s="68">
        <f t="shared" si="11"/>
        <v>6</v>
      </c>
      <c r="P47" s="32"/>
      <c r="Q47" s="94">
        <f>(Feuil1!$B$25)*L47</f>
        <v>0</v>
      </c>
      <c r="R47" s="94">
        <f ca="1">(Feuil1!$C$25)*M47</f>
        <v>0</v>
      </c>
      <c r="S47" s="94">
        <f ca="1">(Feuil1!$D$25)*N47</f>
        <v>0</v>
      </c>
      <c r="T47" s="94">
        <f ca="1">(Feuil1!$E$25)*O47</f>
        <v>1.5624999999999998</v>
      </c>
      <c r="U47" s="32"/>
      <c r="V47" s="94">
        <f t="shared" ca="1" si="12"/>
        <v>1.5624999999999998</v>
      </c>
      <c r="W47" s="78">
        <f t="shared" ca="1" si="13"/>
        <v>37.499999999999993</v>
      </c>
      <c r="X47" s="78" t="str">
        <f t="shared" ca="1" si="14"/>
        <v/>
      </c>
      <c r="Y47" s="83" t="str">
        <f t="shared" ca="1" si="15"/>
        <v/>
      </c>
      <c r="Z47" s="83" t="str">
        <f t="shared" ca="1" si="16"/>
        <v/>
      </c>
      <c r="AA47" s="82" t="str">
        <f t="shared" ca="1" si="17"/>
        <v/>
      </c>
      <c r="AB47" s="83" t="str">
        <f t="shared" ca="1" si="1"/>
        <v/>
      </c>
      <c r="AC47" s="81" t="str">
        <f t="shared" ca="1" si="2"/>
        <v/>
      </c>
      <c r="AD47" s="83" t="str">
        <f t="shared" ca="1" si="3"/>
        <v/>
      </c>
      <c r="AE47" s="81" t="str">
        <f t="shared" ca="1" si="4"/>
        <v/>
      </c>
      <c r="AF47" s="83" t="str">
        <f t="shared" ca="1" si="18"/>
        <v/>
      </c>
      <c r="AG47" s="81" t="str">
        <f t="shared" ca="1" si="6"/>
        <v/>
      </c>
      <c r="AH47" s="82" t="str">
        <f t="shared" ca="1" si="7"/>
        <v/>
      </c>
      <c r="AI47" s="38">
        <v>42958</v>
      </c>
      <c r="AJ47" s="39" t="s">
        <v>15</v>
      </c>
      <c r="AK47" s="32"/>
      <c r="AL47" s="32"/>
      <c r="AM47" s="32"/>
      <c r="AN47" s="32"/>
      <c r="AO47" s="32"/>
    </row>
    <row r="48" spans="1:41" ht="20.100000000000001" customHeight="1" thickBot="1" x14ac:dyDescent="0.3">
      <c r="A48" s="40">
        <v>42959</v>
      </c>
      <c r="B48" s="40" t="s">
        <v>38</v>
      </c>
      <c r="C48" s="41" t="s">
        <v>16</v>
      </c>
      <c r="D48" s="40" t="s">
        <v>33</v>
      </c>
      <c r="E48" s="40" t="s">
        <v>33</v>
      </c>
      <c r="F48" s="40" t="s">
        <v>33</v>
      </c>
      <c r="G48" s="40" t="s">
        <v>33</v>
      </c>
      <c r="H48" s="40" t="s">
        <v>33</v>
      </c>
      <c r="I48" s="40" t="s">
        <v>33</v>
      </c>
      <c r="J48" s="71"/>
      <c r="K48" s="32"/>
      <c r="L48" s="68">
        <f t="shared" si="8"/>
        <v>6</v>
      </c>
      <c r="M48" s="68">
        <f t="shared" si="9"/>
        <v>0</v>
      </c>
      <c r="N48" s="68">
        <f t="shared" si="10"/>
        <v>0</v>
      </c>
      <c r="O48" s="68">
        <f t="shared" si="11"/>
        <v>0</v>
      </c>
      <c r="P48" s="32"/>
      <c r="Q48" s="94">
        <f>(Feuil1!$B$25)*L48</f>
        <v>0</v>
      </c>
      <c r="R48" s="94">
        <f ca="1">(Feuil1!$C$25)*M48</f>
        <v>0</v>
      </c>
      <c r="S48" s="94">
        <f ca="1">(Feuil1!$D$25)*N48</f>
        <v>0</v>
      </c>
      <c r="T48" s="94">
        <f ca="1">(Feuil1!$E$25)*O48</f>
        <v>0</v>
      </c>
      <c r="U48" s="32"/>
      <c r="V48" s="94">
        <f t="shared" ca="1" si="12"/>
        <v>0</v>
      </c>
      <c r="W48" s="78">
        <f t="shared" ca="1" si="13"/>
        <v>0</v>
      </c>
      <c r="X48" s="78" t="str">
        <f t="shared" ca="1" si="14"/>
        <v/>
      </c>
      <c r="Y48" s="83" t="str">
        <f t="shared" ca="1" si="15"/>
        <v/>
      </c>
      <c r="Z48" s="83" t="str">
        <f t="shared" ca="1" si="16"/>
        <v/>
      </c>
      <c r="AA48" s="82" t="str">
        <f t="shared" ca="1" si="17"/>
        <v/>
      </c>
      <c r="AB48" s="83" t="str">
        <f t="shared" ca="1" si="1"/>
        <v/>
      </c>
      <c r="AC48" s="81" t="str">
        <f t="shared" ca="1" si="2"/>
        <v/>
      </c>
      <c r="AD48" s="83" t="str">
        <f t="shared" ca="1" si="3"/>
        <v/>
      </c>
      <c r="AE48" s="81" t="str">
        <f t="shared" ca="1" si="4"/>
        <v/>
      </c>
      <c r="AF48" s="83" t="str">
        <f t="shared" ca="1" si="18"/>
        <v/>
      </c>
      <c r="AG48" s="81" t="str">
        <f t="shared" ca="1" si="6"/>
        <v/>
      </c>
      <c r="AH48" s="82" t="str">
        <f t="shared" ca="1" si="7"/>
        <v/>
      </c>
      <c r="AI48" s="40">
        <v>42959</v>
      </c>
      <c r="AJ48" s="41" t="s">
        <v>16</v>
      </c>
      <c r="AK48" s="32"/>
      <c r="AL48" s="32"/>
      <c r="AM48" s="32"/>
      <c r="AN48" s="32"/>
      <c r="AO48" s="32"/>
    </row>
    <row r="49" spans="1:41" ht="20.100000000000001" customHeight="1" thickBot="1" x14ac:dyDescent="0.3">
      <c r="A49" s="40">
        <v>42960</v>
      </c>
      <c r="B49" s="40" t="s">
        <v>38</v>
      </c>
      <c r="C49" s="41" t="s">
        <v>17</v>
      </c>
      <c r="D49" s="40" t="s">
        <v>33</v>
      </c>
      <c r="E49" s="40" t="s">
        <v>33</v>
      </c>
      <c r="F49" s="40" t="s">
        <v>33</v>
      </c>
      <c r="G49" s="40" t="s">
        <v>33</v>
      </c>
      <c r="H49" s="40" t="s">
        <v>33</v>
      </c>
      <c r="I49" s="40" t="s">
        <v>33</v>
      </c>
      <c r="J49" s="71"/>
      <c r="K49" s="32"/>
      <c r="L49" s="68">
        <f t="shared" si="8"/>
        <v>6</v>
      </c>
      <c r="M49" s="68">
        <f t="shared" si="9"/>
        <v>0</v>
      </c>
      <c r="N49" s="68">
        <f t="shared" si="10"/>
        <v>0</v>
      </c>
      <c r="O49" s="68">
        <f t="shared" si="11"/>
        <v>0</v>
      </c>
      <c r="P49" s="32"/>
      <c r="Q49" s="94">
        <f>(Feuil1!$B$25)*L49</f>
        <v>0</v>
      </c>
      <c r="R49" s="94">
        <f ca="1">(Feuil1!$C$25)*M49</f>
        <v>0</v>
      </c>
      <c r="S49" s="94">
        <f ca="1">(Feuil1!$D$25)*N49</f>
        <v>0</v>
      </c>
      <c r="T49" s="94">
        <f ca="1">(Feuil1!$E$25)*O49</f>
        <v>0</v>
      </c>
      <c r="U49" s="32"/>
      <c r="V49" s="94">
        <f t="shared" ca="1" si="12"/>
        <v>0</v>
      </c>
      <c r="W49" s="78">
        <f t="shared" ca="1" si="13"/>
        <v>0</v>
      </c>
      <c r="X49" s="78" t="str">
        <f t="shared" ca="1" si="14"/>
        <v/>
      </c>
      <c r="Y49" s="83" t="str">
        <f t="shared" ca="1" si="15"/>
        <v/>
      </c>
      <c r="Z49" s="83" t="str">
        <f t="shared" ca="1" si="16"/>
        <v/>
      </c>
      <c r="AA49" s="82" t="str">
        <f t="shared" ca="1" si="17"/>
        <v/>
      </c>
      <c r="AB49" s="83" t="str">
        <f t="shared" ca="1" si="1"/>
        <v/>
      </c>
      <c r="AC49" s="81" t="str">
        <f t="shared" ca="1" si="2"/>
        <v/>
      </c>
      <c r="AD49" s="83" t="str">
        <f t="shared" ca="1" si="3"/>
        <v/>
      </c>
      <c r="AE49" s="81" t="str">
        <f t="shared" ca="1" si="4"/>
        <v/>
      </c>
      <c r="AF49" s="83" t="str">
        <f t="shared" ca="1" si="18"/>
        <v/>
      </c>
      <c r="AG49" s="81" t="str">
        <f t="shared" ca="1" si="6"/>
        <v/>
      </c>
      <c r="AH49" s="82" t="str">
        <f t="shared" ca="1" si="7"/>
        <v/>
      </c>
      <c r="AI49" s="40">
        <v>42960</v>
      </c>
      <c r="AJ49" s="41" t="s">
        <v>17</v>
      </c>
      <c r="AK49" s="32"/>
      <c r="AL49" s="32"/>
      <c r="AM49" s="32"/>
      <c r="AN49" s="32"/>
      <c r="AO49" s="32"/>
    </row>
    <row r="50" spans="1:41" ht="20.100000000000001" customHeight="1" thickBot="1" x14ac:dyDescent="0.3">
      <c r="A50" s="38">
        <v>42961</v>
      </c>
      <c r="B50" s="38" t="s">
        <v>37</v>
      </c>
      <c r="C50" s="39" t="s">
        <v>18</v>
      </c>
      <c r="D50" s="38" t="s">
        <v>30</v>
      </c>
      <c r="E50" s="38" t="s">
        <v>30</v>
      </c>
      <c r="F50" s="38" t="s">
        <v>30</v>
      </c>
      <c r="G50" s="38" t="s">
        <v>30</v>
      </c>
      <c r="H50" s="38" t="s">
        <v>30</v>
      </c>
      <c r="I50" s="38" t="s">
        <v>30</v>
      </c>
      <c r="J50" s="71"/>
      <c r="K50" s="32"/>
      <c r="L50" s="81">
        <f t="shared" si="8"/>
        <v>0</v>
      </c>
      <c r="M50" s="81">
        <f t="shared" si="9"/>
        <v>0</v>
      </c>
      <c r="N50" s="81">
        <f t="shared" si="10"/>
        <v>6</v>
      </c>
      <c r="O50" s="81">
        <f t="shared" si="11"/>
        <v>0</v>
      </c>
      <c r="P50" s="32"/>
      <c r="Q50" s="95">
        <f>(Feuil1!$B$25)*L50</f>
        <v>0</v>
      </c>
      <c r="R50" s="95">
        <f ca="1">(Feuil1!$C$25)*M50</f>
        <v>0</v>
      </c>
      <c r="S50" s="95">
        <f ca="1">(Feuil1!$D$25)*N50</f>
        <v>1.8125000000000002</v>
      </c>
      <c r="T50" s="95">
        <f ca="1">(Feuil1!$E$25)*O50</f>
        <v>0</v>
      </c>
      <c r="U50" s="32"/>
      <c r="V50" s="95">
        <f t="shared" ca="1" si="12"/>
        <v>1.8125000000000002</v>
      </c>
      <c r="W50" s="78">
        <f t="shared" ca="1" si="13"/>
        <v>43.500000000000007</v>
      </c>
      <c r="X50" s="83" t="str">
        <f t="shared" ca="1" si="14"/>
        <v/>
      </c>
      <c r="Y50" s="83" t="str">
        <f ca="1">IF(AND(X50&lt;0,X49&gt;0),(X49/SUM(M50:O50)),"")</f>
        <v/>
      </c>
      <c r="Z50" s="83" t="str">
        <f ca="1">IF(AND(X49&gt;0,X50&lt;0), "Fin du travail aujourd'hui vers","")</f>
        <v/>
      </c>
      <c r="AA50" s="82" t="str">
        <f ca="1">IF(Z50="Fin du travail aujourd'hui vers",(Y50+8)/24,"")</f>
        <v/>
      </c>
      <c r="AB50" s="83" t="str">
        <f t="shared" ca="1" si="1"/>
        <v/>
      </c>
      <c r="AC50" s="81" t="str">
        <f t="shared" ref="AC50:AC74" ca="1" si="19">IF(AB50="","",IF(AB50&gt;9.75,0.25,0))</f>
        <v/>
      </c>
      <c r="AD50" s="83" t="str">
        <f t="shared" ref="AD50" ca="1" si="20">IF(Z50="","",(AC50+AB50))</f>
        <v/>
      </c>
      <c r="AE50" s="81" t="str">
        <f ca="1">IF(Z50="","",IF(AD50&gt;12,1,0))</f>
        <v/>
      </c>
      <c r="AF50" s="83" t="str">
        <f ca="1">IF(Z50="","",IF(AE50=0,0,(AE50+AD50)))</f>
        <v/>
      </c>
      <c r="AG50" s="81" t="str">
        <f t="shared" ref="AG50" ca="1" si="21">IF(Z50="","",IF(AF50&gt;15,0.25,0))</f>
        <v/>
      </c>
      <c r="AH50" s="82" t="str">
        <f t="shared" ref="AH50" ca="1" si="22">IF(AA50="","",(AB50+AC50+AE50+AG50)/24)</f>
        <v/>
      </c>
      <c r="AI50" s="38">
        <v>42961</v>
      </c>
      <c r="AJ50" s="39" t="s">
        <v>18</v>
      </c>
      <c r="AK50" s="32"/>
      <c r="AL50" s="32"/>
      <c r="AM50" s="32"/>
      <c r="AN50" s="32"/>
      <c r="AO50" s="32"/>
    </row>
    <row r="51" spans="1:41" ht="20.100000000000001" customHeight="1" thickBot="1" x14ac:dyDescent="0.3">
      <c r="A51" s="42">
        <v>42962</v>
      </c>
      <c r="B51" s="42" t="s">
        <v>38</v>
      </c>
      <c r="C51" s="43" t="s">
        <v>19</v>
      </c>
      <c r="D51" s="42" t="s">
        <v>33</v>
      </c>
      <c r="E51" s="42" t="s">
        <v>33</v>
      </c>
      <c r="F51" s="42" t="s">
        <v>33</v>
      </c>
      <c r="G51" s="42" t="s">
        <v>33</v>
      </c>
      <c r="H51" s="42" t="s">
        <v>33</v>
      </c>
      <c r="I51" s="42" t="s">
        <v>33</v>
      </c>
      <c r="J51" s="71"/>
      <c r="K51" s="32"/>
      <c r="L51" s="68">
        <f t="shared" si="8"/>
        <v>6</v>
      </c>
      <c r="M51" s="68">
        <f t="shared" si="9"/>
        <v>0</v>
      </c>
      <c r="N51" s="68">
        <f t="shared" si="10"/>
        <v>0</v>
      </c>
      <c r="O51" s="68">
        <f t="shared" si="11"/>
        <v>0</v>
      </c>
      <c r="P51" s="32"/>
      <c r="Q51" s="94">
        <f>(Feuil1!$B$25)*L51</f>
        <v>0</v>
      </c>
      <c r="R51" s="94">
        <f ca="1">(Feuil1!$C$25)*M51</f>
        <v>0</v>
      </c>
      <c r="S51" s="94">
        <f ca="1">(Feuil1!$D$25)*N51</f>
        <v>0</v>
      </c>
      <c r="T51" s="94">
        <f ca="1">(Feuil1!$E$25)*O51</f>
        <v>0</v>
      </c>
      <c r="U51" s="32"/>
      <c r="V51" s="94">
        <f t="shared" ca="1" si="12"/>
        <v>0</v>
      </c>
      <c r="W51" s="78">
        <f t="shared" ca="1" si="13"/>
        <v>0</v>
      </c>
      <c r="X51" s="78" t="str">
        <f ca="1">IF(OR(X50&lt;0,X50=""),"",IF(W51=0,X50,(X50-W51)))</f>
        <v/>
      </c>
      <c r="Y51" s="83" t="str">
        <f t="shared" ref="Y51:Y114" ca="1" si="23">IF(AND(X51&lt;0,X50&gt;0),(X50/SUM(M51:O51)),"")</f>
        <v/>
      </c>
      <c r="Z51" s="83" t="str">
        <f t="shared" ref="Z51:Z114" ca="1" si="24">IF(AND(X50&gt;0,X51&lt;0), "Fin du travail aujourd'hui vers","")</f>
        <v/>
      </c>
      <c r="AA51" s="82" t="str">
        <f t="shared" ref="AA51:AA114" ca="1" si="25">IF(Z51="Fin du travail aujourd'hui vers",(Y51+8)/24,"")</f>
        <v/>
      </c>
      <c r="AB51" s="83" t="str">
        <f t="shared" ca="1" si="1"/>
        <v/>
      </c>
      <c r="AC51" s="81" t="str">
        <f t="shared" ca="1" si="19"/>
        <v/>
      </c>
      <c r="AD51" s="83" t="str">
        <f t="shared" ref="AD51:AD114" ca="1" si="26">IF(Z51="","",(AC51+AB51))</f>
        <v/>
      </c>
      <c r="AE51" s="81" t="str">
        <f t="shared" ref="AE51:AE114" ca="1" si="27">IF(Z51="","",IF(AD51&gt;12,1,0))</f>
        <v/>
      </c>
      <c r="AF51" s="83" t="str">
        <f t="shared" ref="AF51:AF114" ca="1" si="28">IF(Z51="","",IF(AE51=0,0,(AE51+AD51)))</f>
        <v/>
      </c>
      <c r="AG51" s="81" t="str">
        <f t="shared" ref="AG51:AG114" ca="1" si="29">IF(Z51="","",IF(AF51&gt;15,0.25,0))</f>
        <v/>
      </c>
      <c r="AH51" s="82" t="str">
        <f t="shared" ref="AH51:AH114" ca="1" si="30">IF(AA51="","",(AB51+AC51+AE51+AG51)/24)</f>
        <v/>
      </c>
      <c r="AI51" s="42">
        <v>42962</v>
      </c>
      <c r="AJ51" s="43" t="s">
        <v>19</v>
      </c>
      <c r="AK51" s="32"/>
      <c r="AL51" s="32"/>
      <c r="AM51" s="32"/>
      <c r="AN51" s="32"/>
      <c r="AO51" s="32"/>
    </row>
    <row r="52" spans="1:41" ht="20.100000000000001" customHeight="1" thickBot="1" x14ac:dyDescent="0.3">
      <c r="A52" s="38">
        <v>42963</v>
      </c>
      <c r="B52" s="38" t="s">
        <v>37</v>
      </c>
      <c r="C52" s="39" t="s">
        <v>20</v>
      </c>
      <c r="D52" s="38" t="s">
        <v>30</v>
      </c>
      <c r="E52" s="38" t="s">
        <v>30</v>
      </c>
      <c r="F52" s="38" t="s">
        <v>30</v>
      </c>
      <c r="G52" s="38" t="s">
        <v>30</v>
      </c>
      <c r="H52" s="38" t="s">
        <v>30</v>
      </c>
      <c r="I52" s="38" t="s">
        <v>30</v>
      </c>
      <c r="J52" s="71"/>
      <c r="K52" s="32"/>
      <c r="L52" s="68">
        <f t="shared" si="8"/>
        <v>0</v>
      </c>
      <c r="M52" s="68">
        <f t="shared" si="9"/>
        <v>0</v>
      </c>
      <c r="N52" s="68">
        <f t="shared" si="10"/>
        <v>6</v>
      </c>
      <c r="O52" s="68">
        <f t="shared" si="11"/>
        <v>0</v>
      </c>
      <c r="P52" s="32"/>
      <c r="Q52" s="94">
        <f>(Feuil1!$B$25)*L52</f>
        <v>0</v>
      </c>
      <c r="R52" s="94">
        <f ca="1">(Feuil1!$C$25)*M52</f>
        <v>0</v>
      </c>
      <c r="S52" s="94">
        <f ca="1">(Feuil1!$D$25)*N52</f>
        <v>1.8125000000000002</v>
      </c>
      <c r="T52" s="94">
        <f ca="1">(Feuil1!$E$25)*O52</f>
        <v>0</v>
      </c>
      <c r="U52" s="32"/>
      <c r="V52" s="94">
        <f t="shared" ca="1" si="12"/>
        <v>1.8125000000000002</v>
      </c>
      <c r="W52" s="78">
        <f t="shared" ca="1" si="13"/>
        <v>43.500000000000007</v>
      </c>
      <c r="X52" s="78" t="str">
        <f t="shared" ref="X52:X115" ca="1" si="31">IF(OR(X51&lt;0,X51=""),"",IF(W52=0,X51,(X51-W52)))</f>
        <v/>
      </c>
      <c r="Y52" s="83" t="str">
        <f t="shared" ca="1" si="23"/>
        <v/>
      </c>
      <c r="Z52" s="83" t="str">
        <f t="shared" ca="1" si="24"/>
        <v/>
      </c>
      <c r="AA52" s="82" t="str">
        <f t="shared" ca="1" si="25"/>
        <v/>
      </c>
      <c r="AB52" s="83" t="str">
        <f t="shared" ca="1" si="1"/>
        <v/>
      </c>
      <c r="AC52" s="81" t="str">
        <f t="shared" ca="1" si="19"/>
        <v/>
      </c>
      <c r="AD52" s="83" t="str">
        <f t="shared" ca="1" si="26"/>
        <v/>
      </c>
      <c r="AE52" s="81" t="str">
        <f t="shared" ca="1" si="27"/>
        <v/>
      </c>
      <c r="AF52" s="83" t="str">
        <f t="shared" ca="1" si="28"/>
        <v/>
      </c>
      <c r="AG52" s="81" t="str">
        <f t="shared" ca="1" si="29"/>
        <v/>
      </c>
      <c r="AH52" s="82" t="str">
        <f t="shared" ca="1" si="30"/>
        <v/>
      </c>
      <c r="AI52" s="38">
        <v>42963</v>
      </c>
      <c r="AJ52" s="39" t="s">
        <v>20</v>
      </c>
      <c r="AK52" s="32"/>
      <c r="AL52" s="32"/>
      <c r="AM52" s="32"/>
      <c r="AN52" s="32"/>
      <c r="AO52" s="32"/>
    </row>
    <row r="53" spans="1:41" ht="20.100000000000001" customHeight="1" thickBot="1" x14ac:dyDescent="0.3">
      <c r="A53" s="38">
        <v>42964</v>
      </c>
      <c r="B53" s="38" t="s">
        <v>37</v>
      </c>
      <c r="C53" s="39" t="s">
        <v>14</v>
      </c>
      <c r="D53" s="38" t="s">
        <v>33</v>
      </c>
      <c r="E53" s="38" t="s">
        <v>30</v>
      </c>
      <c r="F53" s="38" t="s">
        <v>30</v>
      </c>
      <c r="G53" s="38" t="s">
        <v>30</v>
      </c>
      <c r="H53" s="38" t="s">
        <v>30</v>
      </c>
      <c r="I53" s="38" t="s">
        <v>30</v>
      </c>
      <c r="J53" s="71"/>
      <c r="K53" s="32"/>
      <c r="L53" s="68">
        <f t="shared" si="8"/>
        <v>1</v>
      </c>
      <c r="M53" s="68">
        <f t="shared" si="9"/>
        <v>0</v>
      </c>
      <c r="N53" s="68">
        <f t="shared" si="10"/>
        <v>5</v>
      </c>
      <c r="O53" s="68">
        <f t="shared" si="11"/>
        <v>0</v>
      </c>
      <c r="P53" s="32"/>
      <c r="Q53" s="94">
        <f>(Feuil1!$B$25)*L53</f>
        <v>0</v>
      </c>
      <c r="R53" s="94">
        <f ca="1">(Feuil1!$C$25)*M53</f>
        <v>0</v>
      </c>
      <c r="S53" s="94">
        <f ca="1">(Feuil1!$D$25)*N53</f>
        <v>1.510416666666667</v>
      </c>
      <c r="T53" s="94">
        <f ca="1">(Feuil1!$E$25)*O53</f>
        <v>0</v>
      </c>
      <c r="U53" s="32"/>
      <c r="V53" s="94">
        <f t="shared" ca="1" si="12"/>
        <v>1.510416666666667</v>
      </c>
      <c r="W53" s="78">
        <f t="shared" ca="1" si="13"/>
        <v>36.250000000000007</v>
      </c>
      <c r="X53" s="78" t="str">
        <f t="shared" ca="1" si="31"/>
        <v/>
      </c>
      <c r="Y53" s="83" t="str">
        <f t="shared" ca="1" si="23"/>
        <v/>
      </c>
      <c r="Z53" s="83" t="str">
        <f t="shared" ca="1" si="24"/>
        <v/>
      </c>
      <c r="AA53" s="82" t="str">
        <f t="shared" ca="1" si="25"/>
        <v/>
      </c>
      <c r="AB53" s="83" t="str">
        <f t="shared" ca="1" si="1"/>
        <v/>
      </c>
      <c r="AC53" s="81" t="str">
        <f t="shared" ca="1" si="19"/>
        <v/>
      </c>
      <c r="AD53" s="83" t="str">
        <f t="shared" ca="1" si="26"/>
        <v/>
      </c>
      <c r="AE53" s="81" t="str">
        <f t="shared" ca="1" si="27"/>
        <v/>
      </c>
      <c r="AF53" s="83" t="str">
        <f t="shared" ca="1" si="28"/>
        <v/>
      </c>
      <c r="AG53" s="81" t="str">
        <f t="shared" ca="1" si="29"/>
        <v/>
      </c>
      <c r="AH53" s="82" t="str">
        <f t="shared" ca="1" si="30"/>
        <v/>
      </c>
      <c r="AI53" s="38">
        <v>42964</v>
      </c>
      <c r="AJ53" s="39" t="s">
        <v>14</v>
      </c>
      <c r="AK53" s="32"/>
      <c r="AL53" s="32"/>
      <c r="AM53" s="32"/>
      <c r="AN53" s="32"/>
      <c r="AO53" s="32"/>
    </row>
    <row r="54" spans="1:41" ht="20.100000000000001" customHeight="1" thickBot="1" x14ac:dyDescent="0.3">
      <c r="A54" s="38">
        <v>42965</v>
      </c>
      <c r="B54" s="38" t="s">
        <v>37</v>
      </c>
      <c r="C54" s="39" t="s">
        <v>15</v>
      </c>
      <c r="D54" s="38" t="s">
        <v>31</v>
      </c>
      <c r="E54" s="38" t="s">
        <v>31</v>
      </c>
      <c r="F54" s="38" t="s">
        <v>31</v>
      </c>
      <c r="G54" s="38" t="s">
        <v>31</v>
      </c>
      <c r="H54" s="38" t="s">
        <v>31</v>
      </c>
      <c r="I54" s="38" t="s">
        <v>31</v>
      </c>
      <c r="J54" s="71"/>
      <c r="K54" s="32"/>
      <c r="L54" s="68">
        <f t="shared" si="8"/>
        <v>0</v>
      </c>
      <c r="M54" s="68">
        <f t="shared" si="9"/>
        <v>0</v>
      </c>
      <c r="N54" s="68">
        <f t="shared" si="10"/>
        <v>0</v>
      </c>
      <c r="O54" s="68">
        <f t="shared" si="11"/>
        <v>6</v>
      </c>
      <c r="P54" s="32"/>
      <c r="Q54" s="94">
        <f>(Feuil1!$B$25)*L54</f>
        <v>0</v>
      </c>
      <c r="R54" s="94">
        <f ca="1">(Feuil1!$C$25)*M54</f>
        <v>0</v>
      </c>
      <c r="S54" s="94">
        <f ca="1">(Feuil1!$D$25)*N54</f>
        <v>0</v>
      </c>
      <c r="T54" s="94">
        <f ca="1">(Feuil1!$E$25)*O54</f>
        <v>1.5624999999999998</v>
      </c>
      <c r="U54" s="32"/>
      <c r="V54" s="94">
        <f t="shared" ca="1" si="12"/>
        <v>1.5624999999999998</v>
      </c>
      <c r="W54" s="78">
        <f t="shared" ca="1" si="13"/>
        <v>37.499999999999993</v>
      </c>
      <c r="X54" s="78" t="str">
        <f t="shared" ca="1" si="31"/>
        <v/>
      </c>
      <c r="Y54" s="83" t="str">
        <f t="shared" ca="1" si="23"/>
        <v/>
      </c>
      <c r="Z54" s="83" t="str">
        <f t="shared" ca="1" si="24"/>
        <v/>
      </c>
      <c r="AA54" s="82" t="str">
        <f t="shared" ca="1" si="25"/>
        <v/>
      </c>
      <c r="AB54" s="83" t="str">
        <f t="shared" ca="1" si="1"/>
        <v/>
      </c>
      <c r="AC54" s="81" t="str">
        <f t="shared" ca="1" si="19"/>
        <v/>
      </c>
      <c r="AD54" s="83" t="str">
        <f t="shared" ca="1" si="26"/>
        <v/>
      </c>
      <c r="AE54" s="81" t="str">
        <f t="shared" ca="1" si="27"/>
        <v/>
      </c>
      <c r="AF54" s="83" t="str">
        <f t="shared" ca="1" si="28"/>
        <v/>
      </c>
      <c r="AG54" s="81" t="str">
        <f t="shared" ca="1" si="29"/>
        <v/>
      </c>
      <c r="AH54" s="82" t="str">
        <f t="shared" ca="1" si="30"/>
        <v/>
      </c>
      <c r="AI54" s="38">
        <v>42965</v>
      </c>
      <c r="AJ54" s="39" t="s">
        <v>15</v>
      </c>
      <c r="AK54" s="32"/>
      <c r="AL54" s="32"/>
      <c r="AM54" s="32"/>
      <c r="AN54" s="32"/>
      <c r="AO54" s="32"/>
    </row>
    <row r="55" spans="1:41" ht="20.100000000000001" customHeight="1" thickBot="1" x14ac:dyDescent="0.3">
      <c r="A55" s="40">
        <v>42966</v>
      </c>
      <c r="B55" s="40" t="s">
        <v>38</v>
      </c>
      <c r="C55" s="41" t="s">
        <v>16</v>
      </c>
      <c r="D55" s="40" t="s">
        <v>33</v>
      </c>
      <c r="E55" s="40" t="s">
        <v>33</v>
      </c>
      <c r="F55" s="40" t="s">
        <v>33</v>
      </c>
      <c r="G55" s="40" t="s">
        <v>33</v>
      </c>
      <c r="H55" s="40" t="s">
        <v>33</v>
      </c>
      <c r="I55" s="40" t="s">
        <v>33</v>
      </c>
      <c r="J55" s="71"/>
      <c r="K55" s="32"/>
      <c r="L55" s="68">
        <f t="shared" si="8"/>
        <v>6</v>
      </c>
      <c r="M55" s="68">
        <f t="shared" si="9"/>
        <v>0</v>
      </c>
      <c r="N55" s="68">
        <f t="shared" si="10"/>
        <v>0</v>
      </c>
      <c r="O55" s="68">
        <f t="shared" si="11"/>
        <v>0</v>
      </c>
      <c r="P55" s="32"/>
      <c r="Q55" s="94">
        <f>(Feuil1!$B$25)*L55</f>
        <v>0</v>
      </c>
      <c r="R55" s="94">
        <f ca="1">(Feuil1!$C$25)*M55</f>
        <v>0</v>
      </c>
      <c r="S55" s="94">
        <f ca="1">(Feuil1!$D$25)*N55</f>
        <v>0</v>
      </c>
      <c r="T55" s="94">
        <f ca="1">(Feuil1!$E$25)*O55</f>
        <v>0</v>
      </c>
      <c r="U55" s="32"/>
      <c r="V55" s="94">
        <f t="shared" ca="1" si="12"/>
        <v>0</v>
      </c>
      <c r="W55" s="78">
        <f t="shared" ca="1" si="13"/>
        <v>0</v>
      </c>
      <c r="X55" s="78" t="str">
        <f t="shared" ca="1" si="31"/>
        <v/>
      </c>
      <c r="Y55" s="83" t="str">
        <f t="shared" ca="1" si="23"/>
        <v/>
      </c>
      <c r="Z55" s="83" t="str">
        <f t="shared" ca="1" si="24"/>
        <v/>
      </c>
      <c r="AA55" s="82" t="str">
        <f t="shared" ca="1" si="25"/>
        <v/>
      </c>
      <c r="AB55" s="83" t="str">
        <f t="shared" ca="1" si="1"/>
        <v/>
      </c>
      <c r="AC55" s="81" t="str">
        <f t="shared" ca="1" si="19"/>
        <v/>
      </c>
      <c r="AD55" s="83" t="str">
        <f t="shared" ca="1" si="26"/>
        <v/>
      </c>
      <c r="AE55" s="81" t="str">
        <f t="shared" ca="1" si="27"/>
        <v/>
      </c>
      <c r="AF55" s="83" t="str">
        <f t="shared" ca="1" si="28"/>
        <v/>
      </c>
      <c r="AG55" s="81" t="str">
        <f t="shared" ca="1" si="29"/>
        <v/>
      </c>
      <c r="AH55" s="82" t="str">
        <f t="shared" ca="1" si="30"/>
        <v/>
      </c>
      <c r="AI55" s="40">
        <v>42966</v>
      </c>
      <c r="AJ55" s="41" t="s">
        <v>16</v>
      </c>
      <c r="AK55" s="32"/>
      <c r="AL55" s="32"/>
      <c r="AM55" s="32"/>
      <c r="AN55" s="32"/>
      <c r="AO55" s="32"/>
    </row>
    <row r="56" spans="1:41" ht="20.100000000000001" customHeight="1" thickBot="1" x14ac:dyDescent="0.3">
      <c r="A56" s="40">
        <v>42967</v>
      </c>
      <c r="B56" s="40" t="s">
        <v>38</v>
      </c>
      <c r="C56" s="41" t="s">
        <v>17</v>
      </c>
      <c r="D56" s="40" t="s">
        <v>33</v>
      </c>
      <c r="E56" s="40" t="s">
        <v>33</v>
      </c>
      <c r="F56" s="40" t="s">
        <v>33</v>
      </c>
      <c r="G56" s="40" t="s">
        <v>33</v>
      </c>
      <c r="H56" s="40" t="s">
        <v>33</v>
      </c>
      <c r="I56" s="40" t="s">
        <v>33</v>
      </c>
      <c r="J56" s="71"/>
      <c r="K56" s="32"/>
      <c r="L56" s="68">
        <f t="shared" si="8"/>
        <v>6</v>
      </c>
      <c r="M56" s="68">
        <f t="shared" si="9"/>
        <v>0</v>
      </c>
      <c r="N56" s="68">
        <f t="shared" si="10"/>
        <v>0</v>
      </c>
      <c r="O56" s="68">
        <f t="shared" si="11"/>
        <v>0</v>
      </c>
      <c r="P56" s="32"/>
      <c r="Q56" s="94">
        <f>(Feuil1!$B$25)*L56</f>
        <v>0</v>
      </c>
      <c r="R56" s="94">
        <f ca="1">(Feuil1!$C$25)*M56</f>
        <v>0</v>
      </c>
      <c r="S56" s="94">
        <f ca="1">(Feuil1!$D$25)*N56</f>
        <v>0</v>
      </c>
      <c r="T56" s="94">
        <f ca="1">(Feuil1!$E$25)*O56</f>
        <v>0</v>
      </c>
      <c r="U56" s="32"/>
      <c r="V56" s="94">
        <f t="shared" ca="1" si="12"/>
        <v>0</v>
      </c>
      <c r="W56" s="78">
        <f t="shared" ca="1" si="13"/>
        <v>0</v>
      </c>
      <c r="X56" s="78" t="str">
        <f t="shared" ca="1" si="31"/>
        <v/>
      </c>
      <c r="Y56" s="83" t="str">
        <f t="shared" ca="1" si="23"/>
        <v/>
      </c>
      <c r="Z56" s="83" t="str">
        <f t="shared" ca="1" si="24"/>
        <v/>
      </c>
      <c r="AA56" s="82" t="str">
        <f t="shared" ca="1" si="25"/>
        <v/>
      </c>
      <c r="AB56" s="83" t="str">
        <f t="shared" ca="1" si="1"/>
        <v/>
      </c>
      <c r="AC56" s="81" t="str">
        <f t="shared" ca="1" si="19"/>
        <v/>
      </c>
      <c r="AD56" s="83" t="str">
        <f t="shared" ca="1" si="26"/>
        <v/>
      </c>
      <c r="AE56" s="81" t="str">
        <f t="shared" ca="1" si="27"/>
        <v/>
      </c>
      <c r="AF56" s="83" t="str">
        <f t="shared" ca="1" si="28"/>
        <v/>
      </c>
      <c r="AG56" s="81" t="str">
        <f t="shared" ca="1" si="29"/>
        <v/>
      </c>
      <c r="AH56" s="82" t="str">
        <f t="shared" ca="1" si="30"/>
        <v/>
      </c>
      <c r="AI56" s="40">
        <v>42967</v>
      </c>
      <c r="AJ56" s="41" t="s">
        <v>17</v>
      </c>
      <c r="AK56" s="32"/>
      <c r="AL56" s="32"/>
      <c r="AM56" s="32"/>
      <c r="AN56" s="32"/>
      <c r="AO56" s="32"/>
    </row>
    <row r="57" spans="1:41" ht="20.100000000000001" customHeight="1" thickBot="1" x14ac:dyDescent="0.3">
      <c r="A57" s="38">
        <v>42968</v>
      </c>
      <c r="B57" s="38" t="s">
        <v>37</v>
      </c>
      <c r="C57" s="39" t="s">
        <v>18</v>
      </c>
      <c r="D57" s="38" t="s">
        <v>30</v>
      </c>
      <c r="E57" s="38" t="s">
        <v>30</v>
      </c>
      <c r="F57" s="38" t="s">
        <v>30</v>
      </c>
      <c r="G57" s="38" t="s">
        <v>30</v>
      </c>
      <c r="H57" s="38" t="s">
        <v>30</v>
      </c>
      <c r="I57" s="38" t="s">
        <v>30</v>
      </c>
      <c r="J57" s="71"/>
      <c r="K57" s="32"/>
      <c r="L57" s="68">
        <f t="shared" si="8"/>
        <v>0</v>
      </c>
      <c r="M57" s="68">
        <f t="shared" si="9"/>
        <v>0</v>
      </c>
      <c r="N57" s="68">
        <f t="shared" si="10"/>
        <v>6</v>
      </c>
      <c r="O57" s="68">
        <f t="shared" si="11"/>
        <v>0</v>
      </c>
      <c r="P57" s="32"/>
      <c r="Q57" s="94">
        <f>(Feuil1!$B$25)*L57</f>
        <v>0</v>
      </c>
      <c r="R57" s="94">
        <f ca="1">(Feuil1!$C$25)*M57</f>
        <v>0</v>
      </c>
      <c r="S57" s="94">
        <f ca="1">(Feuil1!$D$25)*N57</f>
        <v>1.8125000000000002</v>
      </c>
      <c r="T57" s="94">
        <f ca="1">(Feuil1!$E$25)*O57</f>
        <v>0</v>
      </c>
      <c r="U57" s="32"/>
      <c r="V57" s="94">
        <f t="shared" ca="1" si="12"/>
        <v>1.8125000000000002</v>
      </c>
      <c r="W57" s="78">
        <f t="shared" ca="1" si="13"/>
        <v>43.500000000000007</v>
      </c>
      <c r="X57" s="78" t="str">
        <f t="shared" ca="1" si="31"/>
        <v/>
      </c>
      <c r="Y57" s="83" t="str">
        <f t="shared" ca="1" si="23"/>
        <v/>
      </c>
      <c r="Z57" s="83" t="str">
        <f t="shared" ca="1" si="24"/>
        <v/>
      </c>
      <c r="AA57" s="82" t="str">
        <f t="shared" ca="1" si="25"/>
        <v/>
      </c>
      <c r="AB57" s="83" t="str">
        <f t="shared" ca="1" si="1"/>
        <v/>
      </c>
      <c r="AC57" s="81" t="str">
        <f t="shared" ca="1" si="19"/>
        <v/>
      </c>
      <c r="AD57" s="83" t="str">
        <f t="shared" ca="1" si="26"/>
        <v/>
      </c>
      <c r="AE57" s="81" t="str">
        <f t="shared" ca="1" si="27"/>
        <v/>
      </c>
      <c r="AF57" s="83" t="str">
        <f t="shared" ca="1" si="28"/>
        <v/>
      </c>
      <c r="AG57" s="81" t="str">
        <f t="shared" ca="1" si="29"/>
        <v/>
      </c>
      <c r="AH57" s="82" t="str">
        <f t="shared" ca="1" si="30"/>
        <v/>
      </c>
      <c r="AI57" s="38">
        <v>42968</v>
      </c>
      <c r="AJ57" s="39" t="s">
        <v>18</v>
      </c>
      <c r="AK57" s="32"/>
      <c r="AL57" s="32"/>
      <c r="AM57" s="32"/>
      <c r="AN57" s="32"/>
      <c r="AO57" s="32"/>
    </row>
    <row r="58" spans="1:41" ht="20.100000000000001" customHeight="1" thickBot="1" x14ac:dyDescent="0.3">
      <c r="A58" s="38">
        <v>42969</v>
      </c>
      <c r="B58" s="38" t="s">
        <v>37</v>
      </c>
      <c r="C58" s="39" t="s">
        <v>19</v>
      </c>
      <c r="D58" s="38" t="s">
        <v>30</v>
      </c>
      <c r="E58" s="38" t="s">
        <v>30</v>
      </c>
      <c r="F58" s="38" t="s">
        <v>30</v>
      </c>
      <c r="G58" s="38" t="s">
        <v>30</v>
      </c>
      <c r="H58" s="38" t="s">
        <v>30</v>
      </c>
      <c r="I58" s="38" t="s">
        <v>30</v>
      </c>
      <c r="J58" s="71"/>
      <c r="K58" s="32"/>
      <c r="L58" s="68">
        <f t="shared" si="8"/>
        <v>0</v>
      </c>
      <c r="M58" s="68">
        <f t="shared" si="9"/>
        <v>0</v>
      </c>
      <c r="N58" s="68">
        <f t="shared" si="10"/>
        <v>6</v>
      </c>
      <c r="O58" s="68">
        <f t="shared" si="11"/>
        <v>0</v>
      </c>
      <c r="P58" s="32"/>
      <c r="Q58" s="94">
        <f>(Feuil1!$B$25)*L58</f>
        <v>0</v>
      </c>
      <c r="R58" s="94">
        <f ca="1">(Feuil1!$C$25)*M58</f>
        <v>0</v>
      </c>
      <c r="S58" s="94">
        <f ca="1">(Feuil1!$D$25)*N58</f>
        <v>1.8125000000000002</v>
      </c>
      <c r="T58" s="94">
        <f ca="1">(Feuil1!$E$25)*O58</f>
        <v>0</v>
      </c>
      <c r="U58" s="32"/>
      <c r="V58" s="94">
        <f t="shared" ca="1" si="12"/>
        <v>1.8125000000000002</v>
      </c>
      <c r="W58" s="78">
        <f t="shared" ca="1" si="13"/>
        <v>43.500000000000007</v>
      </c>
      <c r="X58" s="78" t="str">
        <f t="shared" ca="1" si="31"/>
        <v/>
      </c>
      <c r="Y58" s="83" t="str">
        <f t="shared" ca="1" si="23"/>
        <v/>
      </c>
      <c r="Z58" s="83" t="str">
        <f t="shared" ca="1" si="24"/>
        <v/>
      </c>
      <c r="AA58" s="82" t="str">
        <f t="shared" ca="1" si="25"/>
        <v/>
      </c>
      <c r="AB58" s="83" t="str">
        <f t="shared" ca="1" si="1"/>
        <v/>
      </c>
      <c r="AC58" s="81" t="str">
        <f t="shared" ca="1" si="19"/>
        <v/>
      </c>
      <c r="AD58" s="83" t="str">
        <f t="shared" ca="1" si="26"/>
        <v/>
      </c>
      <c r="AE58" s="81" t="str">
        <f t="shared" ca="1" si="27"/>
        <v/>
      </c>
      <c r="AF58" s="83" t="str">
        <f t="shared" ca="1" si="28"/>
        <v/>
      </c>
      <c r="AG58" s="81" t="str">
        <f t="shared" ca="1" si="29"/>
        <v/>
      </c>
      <c r="AH58" s="82" t="str">
        <f t="shared" ca="1" si="30"/>
        <v/>
      </c>
      <c r="AI58" s="38">
        <v>42969</v>
      </c>
      <c r="AJ58" s="39" t="s">
        <v>19</v>
      </c>
      <c r="AK58" s="32"/>
      <c r="AL58" s="32"/>
      <c r="AM58" s="32"/>
      <c r="AN58" s="32"/>
      <c r="AO58" s="32"/>
    </row>
    <row r="59" spans="1:41" ht="20.100000000000001" customHeight="1" thickBot="1" x14ac:dyDescent="0.3">
      <c r="A59" s="38">
        <v>42970</v>
      </c>
      <c r="B59" s="38" t="s">
        <v>37</v>
      </c>
      <c r="C59" s="39" t="s">
        <v>20</v>
      </c>
      <c r="D59" s="38" t="s">
        <v>30</v>
      </c>
      <c r="E59" s="38" t="s">
        <v>30</v>
      </c>
      <c r="F59" s="38" t="s">
        <v>30</v>
      </c>
      <c r="G59" s="38" t="s">
        <v>30</v>
      </c>
      <c r="H59" s="38" t="s">
        <v>30</v>
      </c>
      <c r="I59" s="38" t="s">
        <v>30</v>
      </c>
      <c r="J59" s="71"/>
      <c r="K59" s="32"/>
      <c r="L59" s="68">
        <f t="shared" si="8"/>
        <v>0</v>
      </c>
      <c r="M59" s="68">
        <f t="shared" si="9"/>
        <v>0</v>
      </c>
      <c r="N59" s="68">
        <f t="shared" si="10"/>
        <v>6</v>
      </c>
      <c r="O59" s="68">
        <f t="shared" si="11"/>
        <v>0</v>
      </c>
      <c r="P59" s="32"/>
      <c r="Q59" s="94">
        <f>(Feuil1!$B$25)*L59</f>
        <v>0</v>
      </c>
      <c r="R59" s="94">
        <f ca="1">(Feuil1!$C$25)*M59</f>
        <v>0</v>
      </c>
      <c r="S59" s="94">
        <f ca="1">(Feuil1!$D$25)*N59</f>
        <v>1.8125000000000002</v>
      </c>
      <c r="T59" s="94">
        <f ca="1">(Feuil1!$E$25)*O59</f>
        <v>0</v>
      </c>
      <c r="U59" s="32"/>
      <c r="V59" s="94">
        <f t="shared" ca="1" si="12"/>
        <v>1.8125000000000002</v>
      </c>
      <c r="W59" s="78">
        <f t="shared" ca="1" si="13"/>
        <v>43.500000000000007</v>
      </c>
      <c r="X59" s="78" t="str">
        <f t="shared" ca="1" si="31"/>
        <v/>
      </c>
      <c r="Y59" s="83" t="str">
        <f t="shared" ca="1" si="23"/>
        <v/>
      </c>
      <c r="Z59" s="83" t="str">
        <f t="shared" ca="1" si="24"/>
        <v/>
      </c>
      <c r="AA59" s="82" t="str">
        <f t="shared" ca="1" si="25"/>
        <v/>
      </c>
      <c r="AB59" s="83" t="str">
        <f t="shared" ca="1" si="1"/>
        <v/>
      </c>
      <c r="AC59" s="81" t="str">
        <f t="shared" ca="1" si="19"/>
        <v/>
      </c>
      <c r="AD59" s="83" t="str">
        <f t="shared" ca="1" si="26"/>
        <v/>
      </c>
      <c r="AE59" s="81" t="str">
        <f t="shared" ca="1" si="27"/>
        <v/>
      </c>
      <c r="AF59" s="83" t="str">
        <f t="shared" ca="1" si="28"/>
        <v/>
      </c>
      <c r="AG59" s="81" t="str">
        <f t="shared" ca="1" si="29"/>
        <v/>
      </c>
      <c r="AH59" s="82" t="str">
        <f t="shared" ca="1" si="30"/>
        <v/>
      </c>
      <c r="AI59" s="38">
        <v>42970</v>
      </c>
      <c r="AJ59" s="39" t="s">
        <v>20</v>
      </c>
      <c r="AK59" s="32"/>
      <c r="AL59" s="32"/>
      <c r="AM59" s="32"/>
      <c r="AN59" s="32"/>
      <c r="AO59" s="32"/>
    </row>
    <row r="60" spans="1:41" ht="20.100000000000001" customHeight="1" thickBot="1" x14ac:dyDescent="0.3">
      <c r="A60" s="38">
        <v>42971</v>
      </c>
      <c r="B60" s="38" t="s">
        <v>37</v>
      </c>
      <c r="C60" s="39" t="s">
        <v>14</v>
      </c>
      <c r="D60" s="38" t="s">
        <v>33</v>
      </c>
      <c r="E60" s="38" t="s">
        <v>30</v>
      </c>
      <c r="F60" s="38" t="s">
        <v>30</v>
      </c>
      <c r="G60" s="38" t="s">
        <v>30</v>
      </c>
      <c r="H60" s="38" t="s">
        <v>30</v>
      </c>
      <c r="I60" s="38" t="s">
        <v>30</v>
      </c>
      <c r="J60" s="71"/>
      <c r="K60" s="32"/>
      <c r="L60" s="68">
        <f t="shared" si="8"/>
        <v>1</v>
      </c>
      <c r="M60" s="68">
        <f t="shared" si="9"/>
        <v>0</v>
      </c>
      <c r="N60" s="68">
        <f t="shared" si="10"/>
        <v>5</v>
      </c>
      <c r="O60" s="68">
        <f t="shared" si="11"/>
        <v>0</v>
      </c>
      <c r="P60" s="32"/>
      <c r="Q60" s="94">
        <f>(Feuil1!$B$25)*L60</f>
        <v>0</v>
      </c>
      <c r="R60" s="94">
        <f ca="1">(Feuil1!$C$25)*M60</f>
        <v>0</v>
      </c>
      <c r="S60" s="94">
        <f ca="1">(Feuil1!$D$25)*N60</f>
        <v>1.510416666666667</v>
      </c>
      <c r="T60" s="94">
        <f ca="1">(Feuil1!$E$25)*O60</f>
        <v>0</v>
      </c>
      <c r="U60" s="32"/>
      <c r="V60" s="94">
        <f t="shared" ca="1" si="12"/>
        <v>1.510416666666667</v>
      </c>
      <c r="W60" s="78">
        <f t="shared" ca="1" si="13"/>
        <v>36.250000000000007</v>
      </c>
      <c r="X60" s="78" t="str">
        <f t="shared" ca="1" si="31"/>
        <v/>
      </c>
      <c r="Y60" s="83" t="str">
        <f t="shared" ca="1" si="23"/>
        <v/>
      </c>
      <c r="Z60" s="83" t="str">
        <f t="shared" ca="1" si="24"/>
        <v/>
      </c>
      <c r="AA60" s="82" t="str">
        <f t="shared" ca="1" si="25"/>
        <v/>
      </c>
      <c r="AB60" s="83" t="str">
        <f t="shared" ca="1" si="1"/>
        <v/>
      </c>
      <c r="AC60" s="81" t="str">
        <f t="shared" ca="1" si="19"/>
        <v/>
      </c>
      <c r="AD60" s="83" t="str">
        <f t="shared" ca="1" si="26"/>
        <v/>
      </c>
      <c r="AE60" s="81" t="str">
        <f t="shared" ca="1" si="27"/>
        <v/>
      </c>
      <c r="AF60" s="83" t="str">
        <f t="shared" ca="1" si="28"/>
        <v/>
      </c>
      <c r="AG60" s="81" t="str">
        <f t="shared" ca="1" si="29"/>
        <v/>
      </c>
      <c r="AH60" s="82" t="str">
        <f t="shared" ca="1" si="30"/>
        <v/>
      </c>
      <c r="AI60" s="38">
        <v>42971</v>
      </c>
      <c r="AJ60" s="39" t="s">
        <v>14</v>
      </c>
      <c r="AK60" s="32"/>
      <c r="AL60" s="32"/>
      <c r="AM60" s="32"/>
      <c r="AN60" s="32"/>
      <c r="AO60" s="32"/>
    </row>
    <row r="61" spans="1:41" ht="20.100000000000001" customHeight="1" thickBot="1" x14ac:dyDescent="0.3">
      <c r="A61" s="38">
        <v>42972</v>
      </c>
      <c r="B61" s="38" t="s">
        <v>37</v>
      </c>
      <c r="C61" s="39" t="s">
        <v>15</v>
      </c>
      <c r="D61" s="38" t="s">
        <v>31</v>
      </c>
      <c r="E61" s="38" t="s">
        <v>31</v>
      </c>
      <c r="F61" s="38" t="s">
        <v>31</v>
      </c>
      <c r="G61" s="38" t="s">
        <v>31</v>
      </c>
      <c r="H61" s="38" t="s">
        <v>31</v>
      </c>
      <c r="I61" s="38" t="s">
        <v>31</v>
      </c>
      <c r="J61" s="71"/>
      <c r="K61" s="32"/>
      <c r="L61" s="68">
        <f t="shared" si="8"/>
        <v>0</v>
      </c>
      <c r="M61" s="68">
        <f t="shared" si="9"/>
        <v>0</v>
      </c>
      <c r="N61" s="68">
        <f t="shared" si="10"/>
        <v>0</v>
      </c>
      <c r="O61" s="68">
        <f t="shared" si="11"/>
        <v>6</v>
      </c>
      <c r="P61" s="32"/>
      <c r="Q61" s="94">
        <f>(Feuil1!$B$25)*L61</f>
        <v>0</v>
      </c>
      <c r="R61" s="94">
        <f ca="1">(Feuil1!$C$25)*M61</f>
        <v>0</v>
      </c>
      <c r="S61" s="94">
        <f ca="1">(Feuil1!$D$25)*N61</f>
        <v>0</v>
      </c>
      <c r="T61" s="94">
        <f ca="1">(Feuil1!$E$25)*O61</f>
        <v>1.5624999999999998</v>
      </c>
      <c r="U61" s="32"/>
      <c r="V61" s="94">
        <f t="shared" ca="1" si="12"/>
        <v>1.5624999999999998</v>
      </c>
      <c r="W61" s="78">
        <f t="shared" ca="1" si="13"/>
        <v>37.499999999999993</v>
      </c>
      <c r="X61" s="78" t="str">
        <f t="shared" ca="1" si="31"/>
        <v/>
      </c>
      <c r="Y61" s="83" t="str">
        <f t="shared" ca="1" si="23"/>
        <v/>
      </c>
      <c r="Z61" s="83" t="str">
        <f t="shared" ca="1" si="24"/>
        <v/>
      </c>
      <c r="AA61" s="82" t="str">
        <f t="shared" ca="1" si="25"/>
        <v/>
      </c>
      <c r="AB61" s="83" t="str">
        <f t="shared" ca="1" si="1"/>
        <v/>
      </c>
      <c r="AC61" s="81" t="str">
        <f t="shared" ca="1" si="19"/>
        <v/>
      </c>
      <c r="AD61" s="83" t="str">
        <f t="shared" ca="1" si="26"/>
        <v/>
      </c>
      <c r="AE61" s="81" t="str">
        <f t="shared" ca="1" si="27"/>
        <v/>
      </c>
      <c r="AF61" s="83" t="str">
        <f t="shared" ca="1" si="28"/>
        <v/>
      </c>
      <c r="AG61" s="81" t="str">
        <f t="shared" ca="1" si="29"/>
        <v/>
      </c>
      <c r="AH61" s="82" t="str">
        <f t="shared" ca="1" si="30"/>
        <v/>
      </c>
      <c r="AI61" s="38">
        <v>42972</v>
      </c>
      <c r="AJ61" s="39" t="s">
        <v>15</v>
      </c>
      <c r="AK61" s="32"/>
      <c r="AL61" s="32"/>
      <c r="AM61" s="32"/>
      <c r="AN61" s="32"/>
      <c r="AO61" s="32"/>
    </row>
    <row r="62" spans="1:41" ht="20.100000000000001" customHeight="1" thickBot="1" x14ac:dyDescent="0.3">
      <c r="A62" s="40">
        <v>42973</v>
      </c>
      <c r="B62" s="40" t="s">
        <v>38</v>
      </c>
      <c r="C62" s="41" t="s">
        <v>16</v>
      </c>
      <c r="D62" s="40" t="s">
        <v>33</v>
      </c>
      <c r="E62" s="40" t="s">
        <v>33</v>
      </c>
      <c r="F62" s="40" t="s">
        <v>33</v>
      </c>
      <c r="G62" s="40" t="s">
        <v>33</v>
      </c>
      <c r="H62" s="40" t="s">
        <v>33</v>
      </c>
      <c r="I62" s="40" t="s">
        <v>33</v>
      </c>
      <c r="J62" s="71"/>
      <c r="K62" s="32"/>
      <c r="L62" s="68">
        <f t="shared" si="8"/>
        <v>6</v>
      </c>
      <c r="M62" s="68">
        <f t="shared" si="9"/>
        <v>0</v>
      </c>
      <c r="N62" s="68">
        <f t="shared" si="10"/>
        <v>0</v>
      </c>
      <c r="O62" s="68">
        <f t="shared" si="11"/>
        <v>0</v>
      </c>
      <c r="P62" s="32"/>
      <c r="Q62" s="94">
        <f>(Feuil1!$B$25)*L62</f>
        <v>0</v>
      </c>
      <c r="R62" s="94">
        <f ca="1">(Feuil1!$C$25)*M62</f>
        <v>0</v>
      </c>
      <c r="S62" s="94">
        <f ca="1">(Feuil1!$D$25)*N62</f>
        <v>0</v>
      </c>
      <c r="T62" s="94">
        <f ca="1">(Feuil1!$E$25)*O62</f>
        <v>0</v>
      </c>
      <c r="U62" s="32"/>
      <c r="V62" s="94">
        <f t="shared" ca="1" si="12"/>
        <v>0</v>
      </c>
      <c r="W62" s="78">
        <f t="shared" ca="1" si="13"/>
        <v>0</v>
      </c>
      <c r="X62" s="78" t="str">
        <f t="shared" ca="1" si="31"/>
        <v/>
      </c>
      <c r="Y62" s="83" t="str">
        <f t="shared" ca="1" si="23"/>
        <v/>
      </c>
      <c r="Z62" s="83" t="str">
        <f t="shared" ca="1" si="24"/>
        <v/>
      </c>
      <c r="AA62" s="82" t="str">
        <f t="shared" ca="1" si="25"/>
        <v/>
      </c>
      <c r="AB62" s="83" t="str">
        <f t="shared" ca="1" si="1"/>
        <v/>
      </c>
      <c r="AC62" s="81" t="str">
        <f t="shared" ca="1" si="19"/>
        <v/>
      </c>
      <c r="AD62" s="83" t="str">
        <f t="shared" ca="1" si="26"/>
        <v/>
      </c>
      <c r="AE62" s="81" t="str">
        <f t="shared" ca="1" si="27"/>
        <v/>
      </c>
      <c r="AF62" s="83" t="str">
        <f t="shared" ca="1" si="28"/>
        <v/>
      </c>
      <c r="AG62" s="81" t="str">
        <f t="shared" ca="1" si="29"/>
        <v/>
      </c>
      <c r="AH62" s="82" t="str">
        <f t="shared" ca="1" si="30"/>
        <v/>
      </c>
      <c r="AI62" s="40">
        <v>42973</v>
      </c>
      <c r="AJ62" s="41" t="s">
        <v>16</v>
      </c>
      <c r="AK62" s="32"/>
      <c r="AL62" s="32"/>
      <c r="AM62" s="32"/>
      <c r="AN62" s="32"/>
      <c r="AO62" s="32"/>
    </row>
    <row r="63" spans="1:41" ht="20.100000000000001" customHeight="1" thickBot="1" x14ac:dyDescent="0.3">
      <c r="A63" s="40">
        <v>42974</v>
      </c>
      <c r="B63" s="40" t="s">
        <v>38</v>
      </c>
      <c r="C63" s="41" t="s">
        <v>17</v>
      </c>
      <c r="D63" s="40" t="s">
        <v>33</v>
      </c>
      <c r="E63" s="40" t="s">
        <v>33</v>
      </c>
      <c r="F63" s="40" t="s">
        <v>33</v>
      </c>
      <c r="G63" s="40" t="s">
        <v>33</v>
      </c>
      <c r="H63" s="40" t="s">
        <v>33</v>
      </c>
      <c r="I63" s="40" t="s">
        <v>33</v>
      </c>
      <c r="J63" s="71"/>
      <c r="K63" s="32"/>
      <c r="L63" s="68">
        <f t="shared" si="8"/>
        <v>6</v>
      </c>
      <c r="M63" s="68">
        <f t="shared" si="9"/>
        <v>0</v>
      </c>
      <c r="N63" s="68">
        <f t="shared" si="10"/>
        <v>0</v>
      </c>
      <c r="O63" s="68">
        <f t="shared" si="11"/>
        <v>0</v>
      </c>
      <c r="P63" s="32"/>
      <c r="Q63" s="94">
        <f>(Feuil1!$B$25)*L63</f>
        <v>0</v>
      </c>
      <c r="R63" s="94">
        <f ca="1">(Feuil1!$C$25)*M63</f>
        <v>0</v>
      </c>
      <c r="S63" s="94">
        <f ca="1">(Feuil1!$D$25)*N63</f>
        <v>0</v>
      </c>
      <c r="T63" s="94">
        <f ca="1">(Feuil1!$E$25)*O63</f>
        <v>0</v>
      </c>
      <c r="U63" s="32"/>
      <c r="V63" s="94">
        <f t="shared" ca="1" si="12"/>
        <v>0</v>
      </c>
      <c r="W63" s="78">
        <f t="shared" ca="1" si="13"/>
        <v>0</v>
      </c>
      <c r="X63" s="78" t="str">
        <f t="shared" ca="1" si="31"/>
        <v/>
      </c>
      <c r="Y63" s="83" t="str">
        <f t="shared" ca="1" si="23"/>
        <v/>
      </c>
      <c r="Z63" s="83" t="str">
        <f t="shared" ca="1" si="24"/>
        <v/>
      </c>
      <c r="AA63" s="82" t="str">
        <f t="shared" ca="1" si="25"/>
        <v/>
      </c>
      <c r="AB63" s="83" t="str">
        <f t="shared" ca="1" si="1"/>
        <v/>
      </c>
      <c r="AC63" s="81" t="str">
        <f t="shared" ca="1" si="19"/>
        <v/>
      </c>
      <c r="AD63" s="83" t="str">
        <f t="shared" ca="1" si="26"/>
        <v/>
      </c>
      <c r="AE63" s="81" t="str">
        <f t="shared" ca="1" si="27"/>
        <v/>
      </c>
      <c r="AF63" s="83" t="str">
        <f t="shared" ca="1" si="28"/>
        <v/>
      </c>
      <c r="AG63" s="81" t="str">
        <f t="shared" ca="1" si="29"/>
        <v/>
      </c>
      <c r="AH63" s="82" t="str">
        <f t="shared" ca="1" si="30"/>
        <v/>
      </c>
      <c r="AI63" s="40">
        <v>42974</v>
      </c>
      <c r="AJ63" s="41" t="s">
        <v>17</v>
      </c>
      <c r="AK63" s="32"/>
      <c r="AL63" s="32"/>
      <c r="AM63" s="32"/>
      <c r="AN63" s="32"/>
      <c r="AO63" s="32"/>
    </row>
    <row r="64" spans="1:41" ht="20.100000000000001" customHeight="1" thickBot="1" x14ac:dyDescent="0.3">
      <c r="A64" s="38">
        <v>42975</v>
      </c>
      <c r="B64" s="38" t="s">
        <v>37</v>
      </c>
      <c r="C64" s="39" t="s">
        <v>18</v>
      </c>
      <c r="D64" s="38" t="s">
        <v>30</v>
      </c>
      <c r="E64" s="38" t="s">
        <v>30</v>
      </c>
      <c r="F64" s="38" t="s">
        <v>30</v>
      </c>
      <c r="G64" s="38" t="s">
        <v>30</v>
      </c>
      <c r="H64" s="38" t="s">
        <v>30</v>
      </c>
      <c r="I64" s="38" t="s">
        <v>30</v>
      </c>
      <c r="J64" s="71"/>
      <c r="K64" s="32"/>
      <c r="L64" s="68">
        <f t="shared" si="8"/>
        <v>0</v>
      </c>
      <c r="M64" s="68">
        <f t="shared" si="9"/>
        <v>0</v>
      </c>
      <c r="N64" s="68">
        <f t="shared" si="10"/>
        <v>6</v>
      </c>
      <c r="O64" s="68">
        <f t="shared" si="11"/>
        <v>0</v>
      </c>
      <c r="P64" s="32"/>
      <c r="Q64" s="94">
        <f>(Feuil1!$B$25)*L64</f>
        <v>0</v>
      </c>
      <c r="R64" s="94">
        <f ca="1">(Feuil1!$C$25)*M64</f>
        <v>0</v>
      </c>
      <c r="S64" s="94">
        <f ca="1">(Feuil1!$D$25)*N64</f>
        <v>1.8125000000000002</v>
      </c>
      <c r="T64" s="94">
        <f ca="1">(Feuil1!$E$25)*O64</f>
        <v>0</v>
      </c>
      <c r="U64" s="32"/>
      <c r="V64" s="94">
        <f t="shared" ca="1" si="12"/>
        <v>1.8125000000000002</v>
      </c>
      <c r="W64" s="78">
        <f t="shared" ca="1" si="13"/>
        <v>43.500000000000007</v>
      </c>
      <c r="X64" s="78" t="str">
        <f t="shared" ca="1" si="31"/>
        <v/>
      </c>
      <c r="Y64" s="83" t="str">
        <f t="shared" ca="1" si="23"/>
        <v/>
      </c>
      <c r="Z64" s="83" t="str">
        <f t="shared" ca="1" si="24"/>
        <v/>
      </c>
      <c r="AA64" s="82" t="str">
        <f t="shared" ca="1" si="25"/>
        <v/>
      </c>
      <c r="AB64" s="83" t="str">
        <f t="shared" ca="1" si="1"/>
        <v/>
      </c>
      <c r="AC64" s="81" t="str">
        <f t="shared" ca="1" si="19"/>
        <v/>
      </c>
      <c r="AD64" s="83" t="str">
        <f t="shared" ca="1" si="26"/>
        <v/>
      </c>
      <c r="AE64" s="81" t="str">
        <f t="shared" ca="1" si="27"/>
        <v/>
      </c>
      <c r="AF64" s="83" t="str">
        <f t="shared" ca="1" si="28"/>
        <v/>
      </c>
      <c r="AG64" s="81" t="str">
        <f t="shared" ca="1" si="29"/>
        <v/>
      </c>
      <c r="AH64" s="82" t="str">
        <f t="shared" ca="1" si="30"/>
        <v/>
      </c>
      <c r="AI64" s="38">
        <v>42975</v>
      </c>
      <c r="AJ64" s="39" t="s">
        <v>18</v>
      </c>
      <c r="AK64" s="32"/>
      <c r="AL64" s="32"/>
      <c r="AM64" s="32"/>
      <c r="AN64" s="32"/>
      <c r="AO64" s="32"/>
    </row>
    <row r="65" spans="1:41" ht="20.100000000000001" customHeight="1" thickBot="1" x14ac:dyDescent="0.3">
      <c r="A65" s="38">
        <v>42976</v>
      </c>
      <c r="B65" s="38" t="s">
        <v>37</v>
      </c>
      <c r="C65" s="39" t="s">
        <v>19</v>
      </c>
      <c r="D65" s="38" t="s">
        <v>30</v>
      </c>
      <c r="E65" s="38" t="s">
        <v>30</v>
      </c>
      <c r="F65" s="38" t="s">
        <v>30</v>
      </c>
      <c r="G65" s="38" t="s">
        <v>30</v>
      </c>
      <c r="H65" s="38" t="s">
        <v>30</v>
      </c>
      <c r="I65" s="38" t="s">
        <v>30</v>
      </c>
      <c r="J65" s="71"/>
      <c r="K65" s="32"/>
      <c r="L65" s="68">
        <f t="shared" si="8"/>
        <v>0</v>
      </c>
      <c r="M65" s="68">
        <f t="shared" si="9"/>
        <v>0</v>
      </c>
      <c r="N65" s="68">
        <f t="shared" si="10"/>
        <v>6</v>
      </c>
      <c r="O65" s="68">
        <f t="shared" si="11"/>
        <v>0</v>
      </c>
      <c r="P65" s="32"/>
      <c r="Q65" s="94">
        <f>(Feuil1!$B$25)*L65</f>
        <v>0</v>
      </c>
      <c r="R65" s="94">
        <f ca="1">(Feuil1!$C$25)*M65</f>
        <v>0</v>
      </c>
      <c r="S65" s="94">
        <f ca="1">(Feuil1!$D$25)*N65</f>
        <v>1.8125000000000002</v>
      </c>
      <c r="T65" s="94">
        <f ca="1">(Feuil1!$E$25)*O65</f>
        <v>0</v>
      </c>
      <c r="U65" s="32"/>
      <c r="V65" s="94">
        <f t="shared" ca="1" si="12"/>
        <v>1.8125000000000002</v>
      </c>
      <c r="W65" s="78">
        <f t="shared" ca="1" si="13"/>
        <v>43.500000000000007</v>
      </c>
      <c r="X65" s="78" t="str">
        <f t="shared" ca="1" si="31"/>
        <v/>
      </c>
      <c r="Y65" s="83" t="str">
        <f t="shared" ca="1" si="23"/>
        <v/>
      </c>
      <c r="Z65" s="83" t="str">
        <f t="shared" ca="1" si="24"/>
        <v/>
      </c>
      <c r="AA65" s="82" t="str">
        <f t="shared" ca="1" si="25"/>
        <v/>
      </c>
      <c r="AB65" s="83" t="str">
        <f t="shared" ca="1" si="1"/>
        <v/>
      </c>
      <c r="AC65" s="81" t="str">
        <f t="shared" ca="1" si="19"/>
        <v/>
      </c>
      <c r="AD65" s="83" t="str">
        <f t="shared" ca="1" si="26"/>
        <v/>
      </c>
      <c r="AE65" s="81" t="str">
        <f t="shared" ca="1" si="27"/>
        <v/>
      </c>
      <c r="AF65" s="83" t="str">
        <f t="shared" ca="1" si="28"/>
        <v/>
      </c>
      <c r="AG65" s="81" t="str">
        <f t="shared" ca="1" si="29"/>
        <v/>
      </c>
      <c r="AH65" s="82" t="str">
        <f t="shared" ca="1" si="30"/>
        <v/>
      </c>
      <c r="AI65" s="38">
        <v>42976</v>
      </c>
      <c r="AJ65" s="39" t="s">
        <v>19</v>
      </c>
      <c r="AK65" s="32"/>
      <c r="AL65" s="32"/>
      <c r="AM65" s="32"/>
      <c r="AN65" s="32"/>
      <c r="AO65" s="32"/>
    </row>
    <row r="66" spans="1:41" ht="20.100000000000001" customHeight="1" thickBot="1" x14ac:dyDescent="0.3">
      <c r="A66" s="38">
        <v>42977</v>
      </c>
      <c r="B66" s="38" t="s">
        <v>37</v>
      </c>
      <c r="C66" s="39" t="s">
        <v>20</v>
      </c>
      <c r="D66" s="38" t="s">
        <v>30</v>
      </c>
      <c r="E66" s="38" t="s">
        <v>30</v>
      </c>
      <c r="F66" s="38" t="s">
        <v>30</v>
      </c>
      <c r="G66" s="38" t="s">
        <v>30</v>
      </c>
      <c r="H66" s="38" t="s">
        <v>30</v>
      </c>
      <c r="I66" s="38" t="s">
        <v>30</v>
      </c>
      <c r="J66" s="71"/>
      <c r="K66" s="32"/>
      <c r="L66" s="68">
        <f t="shared" si="8"/>
        <v>0</v>
      </c>
      <c r="M66" s="68">
        <f t="shared" si="9"/>
        <v>0</v>
      </c>
      <c r="N66" s="68">
        <f t="shared" si="10"/>
        <v>6</v>
      </c>
      <c r="O66" s="68">
        <f t="shared" si="11"/>
        <v>0</v>
      </c>
      <c r="P66" s="32"/>
      <c r="Q66" s="94">
        <f>(Feuil1!$B$25)*L66</f>
        <v>0</v>
      </c>
      <c r="R66" s="94">
        <f ca="1">(Feuil1!$C$25)*M66</f>
        <v>0</v>
      </c>
      <c r="S66" s="94">
        <f ca="1">(Feuil1!$D$25)*N66</f>
        <v>1.8125000000000002</v>
      </c>
      <c r="T66" s="94">
        <f ca="1">(Feuil1!$E$25)*O66</f>
        <v>0</v>
      </c>
      <c r="U66" s="32"/>
      <c r="V66" s="94">
        <f t="shared" ca="1" si="12"/>
        <v>1.8125000000000002</v>
      </c>
      <c r="W66" s="78">
        <f t="shared" ca="1" si="13"/>
        <v>43.500000000000007</v>
      </c>
      <c r="X66" s="78" t="str">
        <f t="shared" ca="1" si="31"/>
        <v/>
      </c>
      <c r="Y66" s="83" t="str">
        <f t="shared" ca="1" si="23"/>
        <v/>
      </c>
      <c r="Z66" s="83" t="str">
        <f t="shared" ca="1" si="24"/>
        <v/>
      </c>
      <c r="AA66" s="82" t="str">
        <f t="shared" ca="1" si="25"/>
        <v/>
      </c>
      <c r="AB66" s="83" t="str">
        <f t="shared" ca="1" si="1"/>
        <v/>
      </c>
      <c r="AC66" s="81" t="str">
        <f t="shared" ca="1" si="19"/>
        <v/>
      </c>
      <c r="AD66" s="83" t="str">
        <f t="shared" ca="1" si="26"/>
        <v/>
      </c>
      <c r="AE66" s="81" t="str">
        <f t="shared" ca="1" si="27"/>
        <v/>
      </c>
      <c r="AF66" s="83" t="str">
        <f t="shared" ca="1" si="28"/>
        <v/>
      </c>
      <c r="AG66" s="81" t="str">
        <f t="shared" ca="1" si="29"/>
        <v/>
      </c>
      <c r="AH66" s="82" t="str">
        <f t="shared" ca="1" si="30"/>
        <v/>
      </c>
      <c r="AI66" s="38">
        <v>42977</v>
      </c>
      <c r="AJ66" s="39" t="s">
        <v>20</v>
      </c>
      <c r="AK66" s="32"/>
      <c r="AL66" s="32"/>
      <c r="AM66" s="32"/>
      <c r="AN66" s="32"/>
      <c r="AO66" s="32"/>
    </row>
    <row r="67" spans="1:41" ht="20.100000000000001" customHeight="1" thickBot="1" x14ac:dyDescent="0.3">
      <c r="A67" s="38">
        <v>42978</v>
      </c>
      <c r="B67" s="38" t="s">
        <v>37</v>
      </c>
      <c r="C67" s="39" t="s">
        <v>14</v>
      </c>
      <c r="D67" s="38" t="s">
        <v>33</v>
      </c>
      <c r="E67" s="38" t="s">
        <v>30</v>
      </c>
      <c r="F67" s="38" t="s">
        <v>30</v>
      </c>
      <c r="G67" s="38" t="s">
        <v>30</v>
      </c>
      <c r="H67" s="38" t="s">
        <v>30</v>
      </c>
      <c r="I67" s="38" t="s">
        <v>30</v>
      </c>
      <c r="J67" s="71"/>
      <c r="K67" s="32"/>
      <c r="L67" s="68">
        <f t="shared" si="8"/>
        <v>1</v>
      </c>
      <c r="M67" s="68">
        <f t="shared" si="9"/>
        <v>0</v>
      </c>
      <c r="N67" s="68">
        <f t="shared" si="10"/>
        <v>5</v>
      </c>
      <c r="O67" s="68">
        <f t="shared" si="11"/>
        <v>0</v>
      </c>
      <c r="P67" s="32"/>
      <c r="Q67" s="94">
        <f>(Feuil1!$B$25)*L67</f>
        <v>0</v>
      </c>
      <c r="R67" s="94">
        <f ca="1">(Feuil1!$C$25)*M67</f>
        <v>0</v>
      </c>
      <c r="S67" s="94">
        <f ca="1">(Feuil1!$D$25)*N67</f>
        <v>1.510416666666667</v>
      </c>
      <c r="T67" s="94">
        <f ca="1">(Feuil1!$E$25)*O67</f>
        <v>0</v>
      </c>
      <c r="U67" s="32"/>
      <c r="V67" s="94">
        <f t="shared" ca="1" si="12"/>
        <v>1.510416666666667</v>
      </c>
      <c r="W67" s="78">
        <f t="shared" ca="1" si="13"/>
        <v>36.250000000000007</v>
      </c>
      <c r="X67" s="78" t="str">
        <f t="shared" ca="1" si="31"/>
        <v/>
      </c>
      <c r="Y67" s="83" t="str">
        <f t="shared" ca="1" si="23"/>
        <v/>
      </c>
      <c r="Z67" s="83" t="str">
        <f t="shared" ca="1" si="24"/>
        <v/>
      </c>
      <c r="AA67" s="82" t="str">
        <f t="shared" ca="1" si="25"/>
        <v/>
      </c>
      <c r="AB67" s="83" t="str">
        <f t="shared" ca="1" si="1"/>
        <v/>
      </c>
      <c r="AC67" s="81" t="str">
        <f t="shared" ca="1" si="19"/>
        <v/>
      </c>
      <c r="AD67" s="83" t="str">
        <f t="shared" ca="1" si="26"/>
        <v/>
      </c>
      <c r="AE67" s="81" t="str">
        <f t="shared" ca="1" si="27"/>
        <v/>
      </c>
      <c r="AF67" s="83" t="str">
        <f t="shared" ca="1" si="28"/>
        <v/>
      </c>
      <c r="AG67" s="81" t="str">
        <f t="shared" ca="1" si="29"/>
        <v/>
      </c>
      <c r="AH67" s="82" t="str">
        <f t="shared" ca="1" si="30"/>
        <v/>
      </c>
      <c r="AI67" s="38">
        <v>42978</v>
      </c>
      <c r="AJ67" s="39" t="s">
        <v>14</v>
      </c>
      <c r="AK67" s="32"/>
      <c r="AL67" s="32"/>
      <c r="AM67" s="32"/>
      <c r="AN67" s="32"/>
      <c r="AO67" s="32"/>
    </row>
    <row r="68" spans="1:41" ht="20.100000000000001" customHeight="1" thickBot="1" x14ac:dyDescent="0.3">
      <c r="A68" s="38">
        <v>42979</v>
      </c>
      <c r="B68" s="38" t="s">
        <v>37</v>
      </c>
      <c r="C68" s="39" t="s">
        <v>15</v>
      </c>
      <c r="D68" s="38" t="s">
        <v>31</v>
      </c>
      <c r="E68" s="38" t="s">
        <v>31</v>
      </c>
      <c r="F68" s="38" t="s">
        <v>31</v>
      </c>
      <c r="G68" s="38" t="s">
        <v>31</v>
      </c>
      <c r="H68" s="38" t="s">
        <v>31</v>
      </c>
      <c r="I68" s="38" t="s">
        <v>31</v>
      </c>
      <c r="J68" s="71"/>
      <c r="K68" s="32"/>
      <c r="L68" s="68">
        <f t="shared" si="8"/>
        <v>0</v>
      </c>
      <c r="M68" s="68">
        <f t="shared" si="9"/>
        <v>0</v>
      </c>
      <c r="N68" s="68">
        <f t="shared" si="10"/>
        <v>0</v>
      </c>
      <c r="O68" s="68">
        <f t="shared" si="11"/>
        <v>6</v>
      </c>
      <c r="P68" s="32"/>
      <c r="Q68" s="94">
        <f>(Feuil1!$B$25)*L68</f>
        <v>0</v>
      </c>
      <c r="R68" s="94">
        <f ca="1">(Feuil1!$C$25)*M68</f>
        <v>0</v>
      </c>
      <c r="S68" s="94">
        <f ca="1">(Feuil1!$D$25)*N68</f>
        <v>0</v>
      </c>
      <c r="T68" s="94">
        <f ca="1">(Feuil1!$E$25)*O68</f>
        <v>1.5624999999999998</v>
      </c>
      <c r="U68" s="32"/>
      <c r="V68" s="94">
        <f t="shared" ca="1" si="12"/>
        <v>1.5624999999999998</v>
      </c>
      <c r="W68" s="78">
        <f t="shared" ca="1" si="13"/>
        <v>37.499999999999993</v>
      </c>
      <c r="X68" s="78" t="str">
        <f t="shared" ca="1" si="31"/>
        <v/>
      </c>
      <c r="Y68" s="83" t="str">
        <f t="shared" ca="1" si="23"/>
        <v/>
      </c>
      <c r="Z68" s="83" t="str">
        <f t="shared" ca="1" si="24"/>
        <v/>
      </c>
      <c r="AA68" s="82" t="str">
        <f t="shared" ca="1" si="25"/>
        <v/>
      </c>
      <c r="AB68" s="83" t="str">
        <f t="shared" ref="AB68:AB131" ca="1" si="32">IF(AA68="","",(AA68-INT(AA68))*24)</f>
        <v/>
      </c>
      <c r="AC68" s="81" t="str">
        <f t="shared" ca="1" si="19"/>
        <v/>
      </c>
      <c r="AD68" s="83" t="str">
        <f t="shared" ca="1" si="26"/>
        <v/>
      </c>
      <c r="AE68" s="81" t="str">
        <f t="shared" ca="1" si="27"/>
        <v/>
      </c>
      <c r="AF68" s="83" t="str">
        <f t="shared" ca="1" si="28"/>
        <v/>
      </c>
      <c r="AG68" s="81" t="str">
        <f t="shared" ca="1" si="29"/>
        <v/>
      </c>
      <c r="AH68" s="82" t="str">
        <f t="shared" ca="1" si="30"/>
        <v/>
      </c>
      <c r="AI68" s="38">
        <v>42979</v>
      </c>
      <c r="AJ68" s="39" t="s">
        <v>15</v>
      </c>
      <c r="AK68" s="32"/>
      <c r="AL68" s="32"/>
      <c r="AM68" s="32"/>
      <c r="AN68" s="32"/>
      <c r="AO68" s="32"/>
    </row>
    <row r="69" spans="1:41" ht="20.100000000000001" customHeight="1" thickBot="1" x14ac:dyDescent="0.3">
      <c r="A69" s="40">
        <v>42980</v>
      </c>
      <c r="B69" s="40" t="s">
        <v>38</v>
      </c>
      <c r="C69" s="41" t="s">
        <v>16</v>
      </c>
      <c r="D69" s="40" t="s">
        <v>33</v>
      </c>
      <c r="E69" s="40" t="s">
        <v>33</v>
      </c>
      <c r="F69" s="40" t="s">
        <v>33</v>
      </c>
      <c r="G69" s="40" t="s">
        <v>33</v>
      </c>
      <c r="H69" s="40" t="s">
        <v>33</v>
      </c>
      <c r="I69" s="40" t="s">
        <v>33</v>
      </c>
      <c r="J69" s="71"/>
      <c r="K69" s="32"/>
      <c r="L69" s="68">
        <f t="shared" ref="L69:L132" si="33">COUNTIF($D69:$I69,"Horaire_C")</f>
        <v>6</v>
      </c>
      <c r="M69" s="68">
        <f t="shared" ref="M69:M132" si="34">COUNTIF($D69:$I69,"Horaire_1/2 C")</f>
        <v>0</v>
      </c>
      <c r="N69" s="68">
        <f t="shared" ref="N69:N132" si="35">COUNTIF($D69:$I69,"Horaire_8-17")</f>
        <v>0</v>
      </c>
      <c r="O69" s="68">
        <f t="shared" ref="O69:O132" si="36">COUNTIF($D69:$I69,"Horaire_8-16")</f>
        <v>0</v>
      </c>
      <c r="P69" s="32"/>
      <c r="Q69" s="94">
        <f>(Feuil1!$B$25)*L69</f>
        <v>0</v>
      </c>
      <c r="R69" s="94">
        <f ca="1">(Feuil1!$C$25)*M69</f>
        <v>0</v>
      </c>
      <c r="S69" s="94">
        <f ca="1">(Feuil1!$D$25)*N69</f>
        <v>0</v>
      </c>
      <c r="T69" s="94">
        <f ca="1">(Feuil1!$E$25)*O69</f>
        <v>0</v>
      </c>
      <c r="U69" s="32"/>
      <c r="V69" s="94">
        <f t="shared" ref="V69:V132" ca="1" si="37">SUM(R69:T69)</f>
        <v>0</v>
      </c>
      <c r="W69" s="78">
        <f t="shared" ref="W69:W132" ca="1" si="38">V69*24</f>
        <v>0</v>
      </c>
      <c r="X69" s="78" t="str">
        <f t="shared" ca="1" si="31"/>
        <v/>
      </c>
      <c r="Y69" s="83" t="str">
        <f t="shared" ca="1" si="23"/>
        <v/>
      </c>
      <c r="Z69" s="83" t="str">
        <f t="shared" ca="1" si="24"/>
        <v/>
      </c>
      <c r="AA69" s="82" t="str">
        <f t="shared" ca="1" si="25"/>
        <v/>
      </c>
      <c r="AB69" s="83" t="str">
        <f t="shared" ca="1" si="32"/>
        <v/>
      </c>
      <c r="AC69" s="81" t="str">
        <f t="shared" ca="1" si="19"/>
        <v/>
      </c>
      <c r="AD69" s="83" t="str">
        <f t="shared" ca="1" si="26"/>
        <v/>
      </c>
      <c r="AE69" s="81" t="str">
        <f t="shared" ca="1" si="27"/>
        <v/>
      </c>
      <c r="AF69" s="83" t="str">
        <f t="shared" ca="1" si="28"/>
        <v/>
      </c>
      <c r="AG69" s="81" t="str">
        <f t="shared" ca="1" si="29"/>
        <v/>
      </c>
      <c r="AH69" s="82" t="str">
        <f t="shared" ca="1" si="30"/>
        <v/>
      </c>
      <c r="AI69" s="40">
        <v>42980</v>
      </c>
      <c r="AJ69" s="41" t="s">
        <v>16</v>
      </c>
      <c r="AK69" s="32"/>
      <c r="AL69" s="32"/>
      <c r="AM69" s="32"/>
      <c r="AN69" s="32"/>
      <c r="AO69" s="32"/>
    </row>
    <row r="70" spans="1:41" ht="20.100000000000001" customHeight="1" thickBot="1" x14ac:dyDescent="0.3">
      <c r="A70" s="40">
        <v>42981</v>
      </c>
      <c r="B70" s="40" t="s">
        <v>38</v>
      </c>
      <c r="C70" s="41" t="s">
        <v>17</v>
      </c>
      <c r="D70" s="40" t="s">
        <v>33</v>
      </c>
      <c r="E70" s="40" t="s">
        <v>33</v>
      </c>
      <c r="F70" s="40" t="s">
        <v>33</v>
      </c>
      <c r="G70" s="40" t="s">
        <v>33</v>
      </c>
      <c r="H70" s="40" t="s">
        <v>33</v>
      </c>
      <c r="I70" s="40" t="s">
        <v>33</v>
      </c>
      <c r="J70" s="71"/>
      <c r="K70" s="32"/>
      <c r="L70" s="68">
        <f t="shared" si="33"/>
        <v>6</v>
      </c>
      <c r="M70" s="68">
        <f t="shared" si="34"/>
        <v>0</v>
      </c>
      <c r="N70" s="68">
        <f t="shared" si="35"/>
        <v>0</v>
      </c>
      <c r="O70" s="68">
        <f t="shared" si="36"/>
        <v>0</v>
      </c>
      <c r="P70" s="32"/>
      <c r="Q70" s="94">
        <f>(Feuil1!$B$25)*L70</f>
        <v>0</v>
      </c>
      <c r="R70" s="94">
        <f ca="1">(Feuil1!$C$25)*M70</f>
        <v>0</v>
      </c>
      <c r="S70" s="94">
        <f ca="1">(Feuil1!$D$25)*N70</f>
        <v>0</v>
      </c>
      <c r="T70" s="94">
        <f ca="1">(Feuil1!$E$25)*O70</f>
        <v>0</v>
      </c>
      <c r="U70" s="32"/>
      <c r="V70" s="94">
        <f t="shared" ca="1" si="37"/>
        <v>0</v>
      </c>
      <c r="W70" s="78">
        <f t="shared" ca="1" si="38"/>
        <v>0</v>
      </c>
      <c r="X70" s="78" t="str">
        <f t="shared" ca="1" si="31"/>
        <v/>
      </c>
      <c r="Y70" s="83" t="str">
        <f t="shared" ca="1" si="23"/>
        <v/>
      </c>
      <c r="Z70" s="83" t="str">
        <f t="shared" ca="1" si="24"/>
        <v/>
      </c>
      <c r="AA70" s="82" t="str">
        <f t="shared" ca="1" si="25"/>
        <v/>
      </c>
      <c r="AB70" s="83" t="str">
        <f t="shared" ca="1" si="32"/>
        <v/>
      </c>
      <c r="AC70" s="81" t="str">
        <f t="shared" ca="1" si="19"/>
        <v/>
      </c>
      <c r="AD70" s="83" t="str">
        <f t="shared" ca="1" si="26"/>
        <v/>
      </c>
      <c r="AE70" s="81" t="str">
        <f t="shared" ca="1" si="27"/>
        <v/>
      </c>
      <c r="AF70" s="83" t="str">
        <f t="shared" ca="1" si="28"/>
        <v/>
      </c>
      <c r="AG70" s="81" t="str">
        <f t="shared" ca="1" si="29"/>
        <v/>
      </c>
      <c r="AH70" s="82" t="str">
        <f t="shared" ca="1" si="30"/>
        <v/>
      </c>
      <c r="AI70" s="40">
        <v>42981</v>
      </c>
      <c r="AJ70" s="41" t="s">
        <v>17</v>
      </c>
      <c r="AK70" s="32"/>
      <c r="AL70" s="32"/>
      <c r="AM70" s="32"/>
      <c r="AN70" s="32"/>
      <c r="AO70" s="32"/>
    </row>
    <row r="71" spans="1:41" ht="20.100000000000001" customHeight="1" thickBot="1" x14ac:dyDescent="0.3">
      <c r="A71" s="38">
        <v>42982</v>
      </c>
      <c r="B71" s="38" t="s">
        <v>37</v>
      </c>
      <c r="C71" s="39" t="s">
        <v>18</v>
      </c>
      <c r="D71" s="38" t="s">
        <v>30</v>
      </c>
      <c r="E71" s="38" t="s">
        <v>30</v>
      </c>
      <c r="F71" s="38" t="s">
        <v>30</v>
      </c>
      <c r="G71" s="38" t="s">
        <v>30</v>
      </c>
      <c r="H71" s="38" t="s">
        <v>30</v>
      </c>
      <c r="I71" s="38" t="s">
        <v>30</v>
      </c>
      <c r="J71" s="71"/>
      <c r="K71" s="32"/>
      <c r="L71" s="68">
        <f t="shared" si="33"/>
        <v>0</v>
      </c>
      <c r="M71" s="68">
        <f t="shared" si="34"/>
        <v>0</v>
      </c>
      <c r="N71" s="68">
        <f t="shared" si="35"/>
        <v>6</v>
      </c>
      <c r="O71" s="68">
        <f t="shared" si="36"/>
        <v>0</v>
      </c>
      <c r="P71" s="32"/>
      <c r="Q71" s="94">
        <f>(Feuil1!$B$25)*L71</f>
        <v>0</v>
      </c>
      <c r="R71" s="94">
        <f ca="1">(Feuil1!$C$25)*M71</f>
        <v>0</v>
      </c>
      <c r="S71" s="94">
        <f ca="1">(Feuil1!$D$25)*N71</f>
        <v>1.8125000000000002</v>
      </c>
      <c r="T71" s="94">
        <f ca="1">(Feuil1!$E$25)*O71</f>
        <v>0</v>
      </c>
      <c r="U71" s="32"/>
      <c r="V71" s="94">
        <f t="shared" ca="1" si="37"/>
        <v>1.8125000000000002</v>
      </c>
      <c r="W71" s="78">
        <f t="shared" ca="1" si="38"/>
        <v>43.500000000000007</v>
      </c>
      <c r="X71" s="78" t="str">
        <f t="shared" ca="1" si="31"/>
        <v/>
      </c>
      <c r="Y71" s="83" t="str">
        <f t="shared" ca="1" si="23"/>
        <v/>
      </c>
      <c r="Z71" s="83" t="str">
        <f t="shared" ca="1" si="24"/>
        <v/>
      </c>
      <c r="AA71" s="82" t="str">
        <f t="shared" ca="1" si="25"/>
        <v/>
      </c>
      <c r="AB71" s="83" t="str">
        <f t="shared" ca="1" si="32"/>
        <v/>
      </c>
      <c r="AC71" s="81" t="str">
        <f t="shared" ca="1" si="19"/>
        <v/>
      </c>
      <c r="AD71" s="83" t="str">
        <f t="shared" ca="1" si="26"/>
        <v/>
      </c>
      <c r="AE71" s="81" t="str">
        <f t="shared" ca="1" si="27"/>
        <v/>
      </c>
      <c r="AF71" s="83" t="str">
        <f t="shared" ca="1" si="28"/>
        <v/>
      </c>
      <c r="AG71" s="81" t="str">
        <f t="shared" ca="1" si="29"/>
        <v/>
      </c>
      <c r="AH71" s="82" t="str">
        <f t="shared" ca="1" si="30"/>
        <v/>
      </c>
      <c r="AI71" s="38">
        <v>42982</v>
      </c>
      <c r="AJ71" s="39" t="s">
        <v>18</v>
      </c>
      <c r="AK71" s="32"/>
      <c r="AL71" s="32"/>
      <c r="AM71" s="32"/>
      <c r="AN71" s="32"/>
      <c r="AO71" s="32"/>
    </row>
    <row r="72" spans="1:41" ht="20.100000000000001" customHeight="1" thickBot="1" x14ac:dyDescent="0.3">
      <c r="A72" s="38">
        <v>42983</v>
      </c>
      <c r="B72" s="38" t="s">
        <v>37</v>
      </c>
      <c r="C72" s="39" t="s">
        <v>19</v>
      </c>
      <c r="D72" s="38" t="s">
        <v>30</v>
      </c>
      <c r="E72" s="38" t="s">
        <v>30</v>
      </c>
      <c r="F72" s="38" t="s">
        <v>30</v>
      </c>
      <c r="G72" s="38" t="s">
        <v>30</v>
      </c>
      <c r="H72" s="38" t="s">
        <v>30</v>
      </c>
      <c r="I72" s="38" t="s">
        <v>30</v>
      </c>
      <c r="J72" s="71"/>
      <c r="K72" s="32"/>
      <c r="L72" s="68">
        <f t="shared" si="33"/>
        <v>0</v>
      </c>
      <c r="M72" s="68">
        <f t="shared" si="34"/>
        <v>0</v>
      </c>
      <c r="N72" s="68">
        <f t="shared" si="35"/>
        <v>6</v>
      </c>
      <c r="O72" s="68">
        <f t="shared" si="36"/>
        <v>0</v>
      </c>
      <c r="P72" s="32"/>
      <c r="Q72" s="94">
        <f>(Feuil1!$B$25)*L72</f>
        <v>0</v>
      </c>
      <c r="R72" s="94">
        <f ca="1">(Feuil1!$C$25)*M72</f>
        <v>0</v>
      </c>
      <c r="S72" s="94">
        <f ca="1">(Feuil1!$D$25)*N72</f>
        <v>1.8125000000000002</v>
      </c>
      <c r="T72" s="94">
        <f ca="1">(Feuil1!$E$25)*O72</f>
        <v>0</v>
      </c>
      <c r="U72" s="32"/>
      <c r="V72" s="94">
        <f t="shared" ca="1" si="37"/>
        <v>1.8125000000000002</v>
      </c>
      <c r="W72" s="78">
        <f t="shared" ca="1" si="38"/>
        <v>43.500000000000007</v>
      </c>
      <c r="X72" s="78" t="str">
        <f t="shared" ca="1" si="31"/>
        <v/>
      </c>
      <c r="Y72" s="83" t="str">
        <f t="shared" ca="1" si="23"/>
        <v/>
      </c>
      <c r="Z72" s="83" t="str">
        <f t="shared" ca="1" si="24"/>
        <v/>
      </c>
      <c r="AA72" s="82" t="str">
        <f t="shared" ca="1" si="25"/>
        <v/>
      </c>
      <c r="AB72" s="83" t="str">
        <f t="shared" ca="1" si="32"/>
        <v/>
      </c>
      <c r="AC72" s="81" t="str">
        <f t="shared" ca="1" si="19"/>
        <v/>
      </c>
      <c r="AD72" s="83" t="str">
        <f t="shared" ca="1" si="26"/>
        <v/>
      </c>
      <c r="AE72" s="81" t="str">
        <f t="shared" ca="1" si="27"/>
        <v/>
      </c>
      <c r="AF72" s="83" t="str">
        <f t="shared" ca="1" si="28"/>
        <v/>
      </c>
      <c r="AG72" s="81" t="str">
        <f t="shared" ca="1" si="29"/>
        <v/>
      </c>
      <c r="AH72" s="82" t="str">
        <f t="shared" ca="1" si="30"/>
        <v/>
      </c>
      <c r="AI72" s="38">
        <v>42983</v>
      </c>
      <c r="AJ72" s="39" t="s">
        <v>19</v>
      </c>
      <c r="AK72" s="32"/>
      <c r="AL72" s="32"/>
      <c r="AM72" s="32"/>
      <c r="AN72" s="32"/>
      <c r="AO72" s="32"/>
    </row>
    <row r="73" spans="1:41" ht="20.100000000000001" customHeight="1" thickBot="1" x14ac:dyDescent="0.3">
      <c r="A73" s="38">
        <v>42984</v>
      </c>
      <c r="B73" s="38" t="s">
        <v>37</v>
      </c>
      <c r="C73" s="39" t="s">
        <v>20</v>
      </c>
      <c r="D73" s="38" t="s">
        <v>30</v>
      </c>
      <c r="E73" s="38" t="s">
        <v>30</v>
      </c>
      <c r="F73" s="38" t="s">
        <v>30</v>
      </c>
      <c r="G73" s="38" t="s">
        <v>30</v>
      </c>
      <c r="H73" s="38" t="s">
        <v>30</v>
      </c>
      <c r="I73" s="38" t="s">
        <v>30</v>
      </c>
      <c r="J73" s="71"/>
      <c r="K73" s="32"/>
      <c r="L73" s="68">
        <f t="shared" si="33"/>
        <v>0</v>
      </c>
      <c r="M73" s="68">
        <f t="shared" si="34"/>
        <v>0</v>
      </c>
      <c r="N73" s="68">
        <f t="shared" si="35"/>
        <v>6</v>
      </c>
      <c r="O73" s="68">
        <f t="shared" si="36"/>
        <v>0</v>
      </c>
      <c r="P73" s="32"/>
      <c r="Q73" s="94">
        <f>(Feuil1!$B$25)*L73</f>
        <v>0</v>
      </c>
      <c r="R73" s="94">
        <f ca="1">(Feuil1!$C$25)*M73</f>
        <v>0</v>
      </c>
      <c r="S73" s="94">
        <f ca="1">(Feuil1!$D$25)*N73</f>
        <v>1.8125000000000002</v>
      </c>
      <c r="T73" s="94">
        <f ca="1">(Feuil1!$E$25)*O73</f>
        <v>0</v>
      </c>
      <c r="U73" s="32"/>
      <c r="V73" s="94">
        <f t="shared" ca="1" si="37"/>
        <v>1.8125000000000002</v>
      </c>
      <c r="W73" s="78">
        <f t="shared" ca="1" si="38"/>
        <v>43.500000000000007</v>
      </c>
      <c r="X73" s="78" t="str">
        <f t="shared" ca="1" si="31"/>
        <v/>
      </c>
      <c r="Y73" s="83" t="str">
        <f t="shared" ca="1" si="23"/>
        <v/>
      </c>
      <c r="Z73" s="83" t="str">
        <f t="shared" ca="1" si="24"/>
        <v/>
      </c>
      <c r="AA73" s="82" t="str">
        <f t="shared" ca="1" si="25"/>
        <v/>
      </c>
      <c r="AB73" s="83" t="str">
        <f t="shared" ca="1" si="32"/>
        <v/>
      </c>
      <c r="AC73" s="81" t="str">
        <f t="shared" ca="1" si="19"/>
        <v/>
      </c>
      <c r="AD73" s="83" t="str">
        <f t="shared" ca="1" si="26"/>
        <v/>
      </c>
      <c r="AE73" s="81" t="str">
        <f t="shared" ca="1" si="27"/>
        <v/>
      </c>
      <c r="AF73" s="83" t="str">
        <f t="shared" ca="1" si="28"/>
        <v/>
      </c>
      <c r="AG73" s="81" t="str">
        <f t="shared" ca="1" si="29"/>
        <v/>
      </c>
      <c r="AH73" s="82" t="str">
        <f t="shared" ca="1" si="30"/>
        <v/>
      </c>
      <c r="AI73" s="38">
        <v>42984</v>
      </c>
      <c r="AJ73" s="39" t="s">
        <v>20</v>
      </c>
      <c r="AK73" s="32"/>
      <c r="AL73" s="32"/>
      <c r="AM73" s="32"/>
      <c r="AN73" s="32"/>
      <c r="AO73" s="32"/>
    </row>
    <row r="74" spans="1:41" ht="20.100000000000001" customHeight="1" thickBot="1" x14ac:dyDescent="0.3">
      <c r="A74" s="38">
        <v>42985</v>
      </c>
      <c r="B74" s="38" t="s">
        <v>37</v>
      </c>
      <c r="C74" s="39" t="s">
        <v>14</v>
      </c>
      <c r="D74" s="38" t="s">
        <v>33</v>
      </c>
      <c r="E74" s="38" t="s">
        <v>30</v>
      </c>
      <c r="F74" s="38" t="s">
        <v>30</v>
      </c>
      <c r="G74" s="38" t="s">
        <v>30</v>
      </c>
      <c r="H74" s="38" t="s">
        <v>30</v>
      </c>
      <c r="I74" s="38" t="s">
        <v>30</v>
      </c>
      <c r="J74" s="71"/>
      <c r="K74" s="32"/>
      <c r="L74" s="68">
        <f t="shared" si="33"/>
        <v>1</v>
      </c>
      <c r="M74" s="68">
        <f t="shared" si="34"/>
        <v>0</v>
      </c>
      <c r="N74" s="68">
        <f t="shared" si="35"/>
        <v>5</v>
      </c>
      <c r="O74" s="68">
        <f t="shared" si="36"/>
        <v>0</v>
      </c>
      <c r="P74" s="32"/>
      <c r="Q74" s="94">
        <f>(Feuil1!$B$25)*L74</f>
        <v>0</v>
      </c>
      <c r="R74" s="94">
        <f ca="1">(Feuil1!$C$25)*M74</f>
        <v>0</v>
      </c>
      <c r="S74" s="94">
        <f ca="1">(Feuil1!$D$25)*N74</f>
        <v>1.510416666666667</v>
      </c>
      <c r="T74" s="94">
        <f ca="1">(Feuil1!$E$25)*O74</f>
        <v>0</v>
      </c>
      <c r="U74" s="32"/>
      <c r="V74" s="94">
        <f t="shared" ca="1" si="37"/>
        <v>1.510416666666667</v>
      </c>
      <c r="W74" s="78">
        <f t="shared" ca="1" si="38"/>
        <v>36.250000000000007</v>
      </c>
      <c r="X74" s="78" t="str">
        <f t="shared" ca="1" si="31"/>
        <v/>
      </c>
      <c r="Y74" s="83" t="str">
        <f t="shared" ca="1" si="23"/>
        <v/>
      </c>
      <c r="Z74" s="83" t="str">
        <f t="shared" ca="1" si="24"/>
        <v/>
      </c>
      <c r="AA74" s="82" t="str">
        <f t="shared" ca="1" si="25"/>
        <v/>
      </c>
      <c r="AB74" s="83" t="str">
        <f t="shared" ca="1" si="32"/>
        <v/>
      </c>
      <c r="AC74" s="81" t="str">
        <f t="shared" ca="1" si="19"/>
        <v/>
      </c>
      <c r="AD74" s="83" t="str">
        <f t="shared" ca="1" si="26"/>
        <v/>
      </c>
      <c r="AE74" s="81" t="str">
        <f t="shared" ca="1" si="27"/>
        <v/>
      </c>
      <c r="AF74" s="83" t="str">
        <f t="shared" ca="1" si="28"/>
        <v/>
      </c>
      <c r="AG74" s="81" t="str">
        <f t="shared" ca="1" si="29"/>
        <v/>
      </c>
      <c r="AH74" s="82" t="str">
        <f t="shared" ca="1" si="30"/>
        <v/>
      </c>
      <c r="AI74" s="38">
        <v>42985</v>
      </c>
      <c r="AJ74" s="39" t="s">
        <v>14</v>
      </c>
      <c r="AK74" s="32"/>
      <c r="AL74" s="32"/>
      <c r="AM74" s="32"/>
      <c r="AN74" s="32"/>
      <c r="AO74" s="32"/>
    </row>
    <row r="75" spans="1:41" ht="20.100000000000001" customHeight="1" thickBot="1" x14ac:dyDescent="0.3">
      <c r="A75" s="38">
        <v>42986</v>
      </c>
      <c r="B75" s="38" t="s">
        <v>37</v>
      </c>
      <c r="C75" s="39" t="s">
        <v>15</v>
      </c>
      <c r="D75" s="38" t="s">
        <v>31</v>
      </c>
      <c r="E75" s="38" t="s">
        <v>31</v>
      </c>
      <c r="F75" s="38" t="s">
        <v>31</v>
      </c>
      <c r="G75" s="38" t="s">
        <v>31</v>
      </c>
      <c r="H75" s="38" t="s">
        <v>31</v>
      </c>
      <c r="I75" s="38" t="s">
        <v>31</v>
      </c>
      <c r="J75" s="71"/>
      <c r="K75" s="32"/>
      <c r="L75" s="68">
        <f t="shared" si="33"/>
        <v>0</v>
      </c>
      <c r="M75" s="68">
        <f t="shared" si="34"/>
        <v>0</v>
      </c>
      <c r="N75" s="68">
        <f t="shared" si="35"/>
        <v>0</v>
      </c>
      <c r="O75" s="68">
        <f t="shared" si="36"/>
        <v>6</v>
      </c>
      <c r="P75" s="32"/>
      <c r="Q75" s="94">
        <f>(Feuil1!$B$25)*L75</f>
        <v>0</v>
      </c>
      <c r="R75" s="94">
        <f ca="1">(Feuil1!$C$25)*M75</f>
        <v>0</v>
      </c>
      <c r="S75" s="94">
        <f ca="1">(Feuil1!$D$25)*N75</f>
        <v>0</v>
      </c>
      <c r="T75" s="94">
        <f ca="1">(Feuil1!$E$25)*O75</f>
        <v>1.5624999999999998</v>
      </c>
      <c r="U75" s="32"/>
      <c r="V75" s="94">
        <f t="shared" ca="1" si="37"/>
        <v>1.5624999999999998</v>
      </c>
      <c r="W75" s="78">
        <f t="shared" ca="1" si="38"/>
        <v>37.499999999999993</v>
      </c>
      <c r="X75" s="78" t="str">
        <f t="shared" ca="1" si="31"/>
        <v/>
      </c>
      <c r="Y75" s="83" t="str">
        <f t="shared" ca="1" si="23"/>
        <v/>
      </c>
      <c r="Z75" s="83" t="str">
        <f t="shared" ca="1" si="24"/>
        <v/>
      </c>
      <c r="AA75" s="82" t="str">
        <f t="shared" ca="1" si="25"/>
        <v/>
      </c>
      <c r="AB75" s="83" t="str">
        <f t="shared" ca="1" si="32"/>
        <v/>
      </c>
      <c r="AC75" s="81" t="str">
        <f t="shared" ref="AC75:AC138" ca="1" si="39">IF(AB75="","",IF(AB75&gt;9.75,0.25,0))</f>
        <v/>
      </c>
      <c r="AD75" s="83" t="str">
        <f t="shared" ca="1" si="26"/>
        <v/>
      </c>
      <c r="AE75" s="81" t="str">
        <f t="shared" ca="1" si="27"/>
        <v/>
      </c>
      <c r="AF75" s="83" t="str">
        <f t="shared" ca="1" si="28"/>
        <v/>
      </c>
      <c r="AG75" s="81" t="str">
        <f t="shared" ca="1" si="29"/>
        <v/>
      </c>
      <c r="AH75" s="82" t="str">
        <f t="shared" ca="1" si="30"/>
        <v/>
      </c>
      <c r="AI75" s="38">
        <v>42986</v>
      </c>
      <c r="AJ75" s="39" t="s">
        <v>15</v>
      </c>
      <c r="AK75" s="32"/>
      <c r="AL75" s="32"/>
      <c r="AM75" s="32"/>
      <c r="AN75" s="32"/>
      <c r="AO75" s="32"/>
    </row>
    <row r="76" spans="1:41" ht="20.100000000000001" customHeight="1" thickBot="1" x14ac:dyDescent="0.3">
      <c r="A76" s="40">
        <v>42987</v>
      </c>
      <c r="B76" s="40" t="s">
        <v>38</v>
      </c>
      <c r="C76" s="41" t="s">
        <v>16</v>
      </c>
      <c r="D76" s="40" t="s">
        <v>33</v>
      </c>
      <c r="E76" s="40" t="s">
        <v>33</v>
      </c>
      <c r="F76" s="40" t="s">
        <v>33</v>
      </c>
      <c r="G76" s="40" t="s">
        <v>33</v>
      </c>
      <c r="H76" s="40" t="s">
        <v>33</v>
      </c>
      <c r="I76" s="40" t="s">
        <v>33</v>
      </c>
      <c r="J76" s="71"/>
      <c r="K76" s="32"/>
      <c r="L76" s="68">
        <f t="shared" si="33"/>
        <v>6</v>
      </c>
      <c r="M76" s="68">
        <f t="shared" si="34"/>
        <v>0</v>
      </c>
      <c r="N76" s="68">
        <f t="shared" si="35"/>
        <v>0</v>
      </c>
      <c r="O76" s="68">
        <f t="shared" si="36"/>
        <v>0</v>
      </c>
      <c r="P76" s="32"/>
      <c r="Q76" s="94">
        <f>(Feuil1!$B$25)*L76</f>
        <v>0</v>
      </c>
      <c r="R76" s="94">
        <f ca="1">(Feuil1!$C$25)*M76</f>
        <v>0</v>
      </c>
      <c r="S76" s="94">
        <f ca="1">(Feuil1!$D$25)*N76</f>
        <v>0</v>
      </c>
      <c r="T76" s="94">
        <f ca="1">(Feuil1!$E$25)*O76</f>
        <v>0</v>
      </c>
      <c r="U76" s="32"/>
      <c r="V76" s="94">
        <f t="shared" ca="1" si="37"/>
        <v>0</v>
      </c>
      <c r="W76" s="78">
        <f t="shared" ca="1" si="38"/>
        <v>0</v>
      </c>
      <c r="X76" s="78" t="str">
        <f t="shared" ca="1" si="31"/>
        <v/>
      </c>
      <c r="Y76" s="83" t="str">
        <f t="shared" ca="1" si="23"/>
        <v/>
      </c>
      <c r="Z76" s="83" t="str">
        <f t="shared" ca="1" si="24"/>
        <v/>
      </c>
      <c r="AA76" s="82" t="str">
        <f t="shared" ca="1" si="25"/>
        <v/>
      </c>
      <c r="AB76" s="83" t="str">
        <f t="shared" ca="1" si="32"/>
        <v/>
      </c>
      <c r="AC76" s="81" t="str">
        <f t="shared" ca="1" si="39"/>
        <v/>
      </c>
      <c r="AD76" s="83" t="str">
        <f t="shared" ca="1" si="26"/>
        <v/>
      </c>
      <c r="AE76" s="81" t="str">
        <f t="shared" ca="1" si="27"/>
        <v/>
      </c>
      <c r="AF76" s="83" t="str">
        <f t="shared" ca="1" si="28"/>
        <v/>
      </c>
      <c r="AG76" s="81" t="str">
        <f t="shared" ca="1" si="29"/>
        <v/>
      </c>
      <c r="AH76" s="82" t="str">
        <f t="shared" ca="1" si="30"/>
        <v/>
      </c>
      <c r="AI76" s="40">
        <v>42987</v>
      </c>
      <c r="AJ76" s="41" t="s">
        <v>16</v>
      </c>
      <c r="AK76" s="32"/>
      <c r="AL76" s="32"/>
      <c r="AM76" s="32"/>
      <c r="AN76" s="32"/>
      <c r="AO76" s="32"/>
    </row>
    <row r="77" spans="1:41" ht="20.100000000000001" customHeight="1" thickBot="1" x14ac:dyDescent="0.3">
      <c r="A77" s="40">
        <v>42988</v>
      </c>
      <c r="B77" s="40" t="s">
        <v>38</v>
      </c>
      <c r="C77" s="41" t="s">
        <v>17</v>
      </c>
      <c r="D77" s="40" t="s">
        <v>33</v>
      </c>
      <c r="E77" s="40" t="s">
        <v>33</v>
      </c>
      <c r="F77" s="40" t="s">
        <v>33</v>
      </c>
      <c r="G77" s="40" t="s">
        <v>33</v>
      </c>
      <c r="H77" s="40" t="s">
        <v>33</v>
      </c>
      <c r="I77" s="40" t="s">
        <v>33</v>
      </c>
      <c r="J77" s="71"/>
      <c r="K77" s="32"/>
      <c r="L77" s="68">
        <f t="shared" si="33"/>
        <v>6</v>
      </c>
      <c r="M77" s="68">
        <f t="shared" si="34"/>
        <v>0</v>
      </c>
      <c r="N77" s="68">
        <f t="shared" si="35"/>
        <v>0</v>
      </c>
      <c r="O77" s="68">
        <f t="shared" si="36"/>
        <v>0</v>
      </c>
      <c r="P77" s="32"/>
      <c r="Q77" s="94">
        <f>(Feuil1!$B$25)*L77</f>
        <v>0</v>
      </c>
      <c r="R77" s="94">
        <f ca="1">(Feuil1!$C$25)*M77</f>
        <v>0</v>
      </c>
      <c r="S77" s="94">
        <f ca="1">(Feuil1!$D$25)*N77</f>
        <v>0</v>
      </c>
      <c r="T77" s="94">
        <f ca="1">(Feuil1!$E$25)*O77</f>
        <v>0</v>
      </c>
      <c r="U77" s="32"/>
      <c r="V77" s="94">
        <f t="shared" ca="1" si="37"/>
        <v>0</v>
      </c>
      <c r="W77" s="78">
        <f t="shared" ca="1" si="38"/>
        <v>0</v>
      </c>
      <c r="X77" s="78" t="str">
        <f t="shared" ca="1" si="31"/>
        <v/>
      </c>
      <c r="Y77" s="83" t="str">
        <f t="shared" ca="1" si="23"/>
        <v/>
      </c>
      <c r="Z77" s="83" t="str">
        <f t="shared" ca="1" si="24"/>
        <v/>
      </c>
      <c r="AA77" s="82" t="str">
        <f t="shared" ca="1" si="25"/>
        <v/>
      </c>
      <c r="AB77" s="83" t="str">
        <f t="shared" ca="1" si="32"/>
        <v/>
      </c>
      <c r="AC77" s="81" t="str">
        <f t="shared" ca="1" si="39"/>
        <v/>
      </c>
      <c r="AD77" s="83" t="str">
        <f t="shared" ca="1" si="26"/>
        <v/>
      </c>
      <c r="AE77" s="81" t="str">
        <f t="shared" ca="1" si="27"/>
        <v/>
      </c>
      <c r="AF77" s="83" t="str">
        <f t="shared" ca="1" si="28"/>
        <v/>
      </c>
      <c r="AG77" s="81" t="str">
        <f t="shared" ca="1" si="29"/>
        <v/>
      </c>
      <c r="AH77" s="82" t="str">
        <f t="shared" ca="1" si="30"/>
        <v/>
      </c>
      <c r="AI77" s="40">
        <v>42988</v>
      </c>
      <c r="AJ77" s="41" t="s">
        <v>17</v>
      </c>
      <c r="AK77" s="32"/>
      <c r="AL77" s="32"/>
      <c r="AM77" s="32"/>
      <c r="AN77" s="32"/>
      <c r="AO77" s="32"/>
    </row>
    <row r="78" spans="1:41" ht="20.100000000000001" customHeight="1" thickBot="1" x14ac:dyDescent="0.3">
      <c r="A78" s="38">
        <v>42989</v>
      </c>
      <c r="B78" s="38" t="s">
        <v>37</v>
      </c>
      <c r="C78" s="39" t="s">
        <v>18</v>
      </c>
      <c r="D78" s="38" t="s">
        <v>30</v>
      </c>
      <c r="E78" s="38" t="s">
        <v>30</v>
      </c>
      <c r="F78" s="38" t="s">
        <v>30</v>
      </c>
      <c r="G78" s="38" t="s">
        <v>30</v>
      </c>
      <c r="H78" s="38" t="s">
        <v>30</v>
      </c>
      <c r="I78" s="38" t="s">
        <v>30</v>
      </c>
      <c r="J78" s="71"/>
      <c r="K78" s="32"/>
      <c r="L78" s="68">
        <f t="shared" si="33"/>
        <v>0</v>
      </c>
      <c r="M78" s="68">
        <f t="shared" si="34"/>
        <v>0</v>
      </c>
      <c r="N78" s="68">
        <f t="shared" si="35"/>
        <v>6</v>
      </c>
      <c r="O78" s="68">
        <f t="shared" si="36"/>
        <v>0</v>
      </c>
      <c r="P78" s="32"/>
      <c r="Q78" s="94">
        <f>(Feuil1!$B$25)*L78</f>
        <v>0</v>
      </c>
      <c r="R78" s="94">
        <f ca="1">(Feuil1!$C$25)*M78</f>
        <v>0</v>
      </c>
      <c r="S78" s="94">
        <f ca="1">(Feuil1!$D$25)*N78</f>
        <v>1.8125000000000002</v>
      </c>
      <c r="T78" s="94">
        <f ca="1">(Feuil1!$E$25)*O78</f>
        <v>0</v>
      </c>
      <c r="U78" s="32"/>
      <c r="V78" s="94">
        <f t="shared" ca="1" si="37"/>
        <v>1.8125000000000002</v>
      </c>
      <c r="W78" s="78">
        <f t="shared" ca="1" si="38"/>
        <v>43.500000000000007</v>
      </c>
      <c r="X78" s="78" t="str">
        <f t="shared" ca="1" si="31"/>
        <v/>
      </c>
      <c r="Y78" s="83" t="str">
        <f t="shared" ca="1" si="23"/>
        <v/>
      </c>
      <c r="Z78" s="83" t="str">
        <f t="shared" ca="1" si="24"/>
        <v/>
      </c>
      <c r="AA78" s="82" t="str">
        <f t="shared" ca="1" si="25"/>
        <v/>
      </c>
      <c r="AB78" s="83" t="str">
        <f t="shared" ca="1" si="32"/>
        <v/>
      </c>
      <c r="AC78" s="81" t="str">
        <f t="shared" ca="1" si="39"/>
        <v/>
      </c>
      <c r="AD78" s="83" t="str">
        <f t="shared" ca="1" si="26"/>
        <v/>
      </c>
      <c r="AE78" s="81" t="str">
        <f t="shared" ca="1" si="27"/>
        <v/>
      </c>
      <c r="AF78" s="83" t="str">
        <f t="shared" ca="1" si="28"/>
        <v/>
      </c>
      <c r="AG78" s="81" t="str">
        <f t="shared" ca="1" si="29"/>
        <v/>
      </c>
      <c r="AH78" s="82" t="str">
        <f t="shared" ca="1" si="30"/>
        <v/>
      </c>
      <c r="AI78" s="38">
        <v>42989</v>
      </c>
      <c r="AJ78" s="39" t="s">
        <v>18</v>
      </c>
      <c r="AK78" s="32"/>
      <c r="AL78" s="32"/>
      <c r="AM78" s="32"/>
      <c r="AN78" s="32"/>
      <c r="AO78" s="32"/>
    </row>
    <row r="79" spans="1:41" ht="20.100000000000001" customHeight="1" thickBot="1" x14ac:dyDescent="0.3">
      <c r="A79" s="38">
        <v>42990</v>
      </c>
      <c r="B79" s="38" t="s">
        <v>37</v>
      </c>
      <c r="C79" s="39" t="s">
        <v>19</v>
      </c>
      <c r="D79" s="38" t="s">
        <v>30</v>
      </c>
      <c r="E79" s="38" t="s">
        <v>30</v>
      </c>
      <c r="F79" s="38" t="s">
        <v>30</v>
      </c>
      <c r="G79" s="38" t="s">
        <v>30</v>
      </c>
      <c r="H79" s="38" t="s">
        <v>30</v>
      </c>
      <c r="I79" s="38" t="s">
        <v>30</v>
      </c>
      <c r="J79" s="71"/>
      <c r="K79" s="32"/>
      <c r="L79" s="68">
        <f t="shared" si="33"/>
        <v>0</v>
      </c>
      <c r="M79" s="68">
        <f t="shared" si="34"/>
        <v>0</v>
      </c>
      <c r="N79" s="68">
        <f t="shared" si="35"/>
        <v>6</v>
      </c>
      <c r="O79" s="68">
        <f t="shared" si="36"/>
        <v>0</v>
      </c>
      <c r="P79" s="32"/>
      <c r="Q79" s="94">
        <f>(Feuil1!$B$25)*L79</f>
        <v>0</v>
      </c>
      <c r="R79" s="94">
        <f ca="1">(Feuil1!$C$25)*M79</f>
        <v>0</v>
      </c>
      <c r="S79" s="94">
        <f ca="1">(Feuil1!$D$25)*N79</f>
        <v>1.8125000000000002</v>
      </c>
      <c r="T79" s="94">
        <f ca="1">(Feuil1!$E$25)*O79</f>
        <v>0</v>
      </c>
      <c r="U79" s="32"/>
      <c r="V79" s="94">
        <f t="shared" ca="1" si="37"/>
        <v>1.8125000000000002</v>
      </c>
      <c r="W79" s="78">
        <f t="shared" ca="1" si="38"/>
        <v>43.500000000000007</v>
      </c>
      <c r="X79" s="78" t="str">
        <f t="shared" ca="1" si="31"/>
        <v/>
      </c>
      <c r="Y79" s="83" t="str">
        <f t="shared" ca="1" si="23"/>
        <v/>
      </c>
      <c r="Z79" s="83" t="str">
        <f t="shared" ca="1" si="24"/>
        <v/>
      </c>
      <c r="AA79" s="82" t="str">
        <f t="shared" ca="1" si="25"/>
        <v/>
      </c>
      <c r="AB79" s="83" t="str">
        <f t="shared" ca="1" si="32"/>
        <v/>
      </c>
      <c r="AC79" s="81" t="str">
        <f t="shared" ca="1" si="39"/>
        <v/>
      </c>
      <c r="AD79" s="83" t="str">
        <f t="shared" ca="1" si="26"/>
        <v/>
      </c>
      <c r="AE79" s="81" t="str">
        <f t="shared" ca="1" si="27"/>
        <v/>
      </c>
      <c r="AF79" s="83" t="str">
        <f t="shared" ca="1" si="28"/>
        <v/>
      </c>
      <c r="AG79" s="81" t="str">
        <f t="shared" ca="1" si="29"/>
        <v/>
      </c>
      <c r="AH79" s="82" t="str">
        <f t="shared" ca="1" si="30"/>
        <v/>
      </c>
      <c r="AI79" s="38">
        <v>42990</v>
      </c>
      <c r="AJ79" s="39" t="s">
        <v>19</v>
      </c>
      <c r="AK79" s="32"/>
      <c r="AL79" s="32"/>
      <c r="AM79" s="32"/>
      <c r="AN79" s="32"/>
      <c r="AO79" s="32"/>
    </row>
    <row r="80" spans="1:41" ht="20.100000000000001" customHeight="1" thickBot="1" x14ac:dyDescent="0.3">
      <c r="A80" s="38">
        <v>42991</v>
      </c>
      <c r="B80" s="38" t="s">
        <v>37</v>
      </c>
      <c r="C80" s="39" t="s">
        <v>20</v>
      </c>
      <c r="D80" s="38" t="s">
        <v>30</v>
      </c>
      <c r="E80" s="38" t="s">
        <v>30</v>
      </c>
      <c r="F80" s="38" t="s">
        <v>30</v>
      </c>
      <c r="G80" s="38" t="s">
        <v>30</v>
      </c>
      <c r="H80" s="38" t="s">
        <v>30</v>
      </c>
      <c r="I80" s="38" t="s">
        <v>30</v>
      </c>
      <c r="J80" s="71"/>
      <c r="K80" s="32"/>
      <c r="L80" s="68">
        <f t="shared" si="33"/>
        <v>0</v>
      </c>
      <c r="M80" s="68">
        <f t="shared" si="34"/>
        <v>0</v>
      </c>
      <c r="N80" s="68">
        <f t="shared" si="35"/>
        <v>6</v>
      </c>
      <c r="O80" s="68">
        <f t="shared" si="36"/>
        <v>0</v>
      </c>
      <c r="P80" s="32"/>
      <c r="Q80" s="94">
        <f>(Feuil1!$B$25)*L80</f>
        <v>0</v>
      </c>
      <c r="R80" s="94">
        <f ca="1">(Feuil1!$C$25)*M80</f>
        <v>0</v>
      </c>
      <c r="S80" s="94">
        <f ca="1">(Feuil1!$D$25)*N80</f>
        <v>1.8125000000000002</v>
      </c>
      <c r="T80" s="94">
        <f ca="1">(Feuil1!$E$25)*O80</f>
        <v>0</v>
      </c>
      <c r="U80" s="32"/>
      <c r="V80" s="94">
        <f t="shared" ca="1" si="37"/>
        <v>1.8125000000000002</v>
      </c>
      <c r="W80" s="78">
        <f t="shared" ca="1" si="38"/>
        <v>43.500000000000007</v>
      </c>
      <c r="X80" s="78" t="str">
        <f t="shared" ca="1" si="31"/>
        <v/>
      </c>
      <c r="Y80" s="83" t="str">
        <f t="shared" ca="1" si="23"/>
        <v/>
      </c>
      <c r="Z80" s="83" t="str">
        <f t="shared" ca="1" si="24"/>
        <v/>
      </c>
      <c r="AA80" s="82" t="str">
        <f t="shared" ca="1" si="25"/>
        <v/>
      </c>
      <c r="AB80" s="83" t="str">
        <f t="shared" ca="1" si="32"/>
        <v/>
      </c>
      <c r="AC80" s="81" t="str">
        <f t="shared" ca="1" si="39"/>
        <v/>
      </c>
      <c r="AD80" s="83" t="str">
        <f t="shared" ca="1" si="26"/>
        <v/>
      </c>
      <c r="AE80" s="81" t="str">
        <f t="shared" ca="1" si="27"/>
        <v/>
      </c>
      <c r="AF80" s="83" t="str">
        <f t="shared" ca="1" si="28"/>
        <v/>
      </c>
      <c r="AG80" s="81" t="str">
        <f t="shared" ca="1" si="29"/>
        <v/>
      </c>
      <c r="AH80" s="82" t="str">
        <f t="shared" ca="1" si="30"/>
        <v/>
      </c>
      <c r="AI80" s="38">
        <v>42991</v>
      </c>
      <c r="AJ80" s="39" t="s">
        <v>20</v>
      </c>
      <c r="AK80" s="32"/>
      <c r="AL80" s="32"/>
      <c r="AM80" s="32"/>
      <c r="AN80" s="32"/>
      <c r="AO80" s="32"/>
    </row>
    <row r="81" spans="1:41" ht="20.100000000000001" customHeight="1" thickBot="1" x14ac:dyDescent="0.3">
      <c r="A81" s="38">
        <v>42992</v>
      </c>
      <c r="B81" s="38" t="s">
        <v>37</v>
      </c>
      <c r="C81" s="39" t="s">
        <v>14</v>
      </c>
      <c r="D81" s="38" t="s">
        <v>33</v>
      </c>
      <c r="E81" s="38" t="s">
        <v>30</v>
      </c>
      <c r="F81" s="38" t="s">
        <v>30</v>
      </c>
      <c r="G81" s="38" t="s">
        <v>30</v>
      </c>
      <c r="H81" s="38" t="s">
        <v>30</v>
      </c>
      <c r="I81" s="38" t="s">
        <v>30</v>
      </c>
      <c r="J81" s="71"/>
      <c r="K81" s="32"/>
      <c r="L81" s="68">
        <f t="shared" si="33"/>
        <v>1</v>
      </c>
      <c r="M81" s="68">
        <f t="shared" si="34"/>
        <v>0</v>
      </c>
      <c r="N81" s="68">
        <f t="shared" si="35"/>
        <v>5</v>
      </c>
      <c r="O81" s="68">
        <f t="shared" si="36"/>
        <v>0</v>
      </c>
      <c r="P81" s="32"/>
      <c r="Q81" s="94">
        <f>(Feuil1!$B$25)*L81</f>
        <v>0</v>
      </c>
      <c r="R81" s="94">
        <f ca="1">(Feuil1!$C$25)*M81</f>
        <v>0</v>
      </c>
      <c r="S81" s="94">
        <f ca="1">(Feuil1!$D$25)*N81</f>
        <v>1.510416666666667</v>
      </c>
      <c r="T81" s="94">
        <f ca="1">(Feuil1!$E$25)*O81</f>
        <v>0</v>
      </c>
      <c r="U81" s="32"/>
      <c r="V81" s="94">
        <f t="shared" ca="1" si="37"/>
        <v>1.510416666666667</v>
      </c>
      <c r="W81" s="78">
        <f t="shared" ca="1" si="38"/>
        <v>36.250000000000007</v>
      </c>
      <c r="X81" s="78" t="str">
        <f t="shared" ca="1" si="31"/>
        <v/>
      </c>
      <c r="Y81" s="83" t="str">
        <f t="shared" ca="1" si="23"/>
        <v/>
      </c>
      <c r="Z81" s="83" t="str">
        <f t="shared" ca="1" si="24"/>
        <v/>
      </c>
      <c r="AA81" s="82" t="str">
        <f t="shared" ca="1" si="25"/>
        <v/>
      </c>
      <c r="AB81" s="83" t="str">
        <f t="shared" ca="1" si="32"/>
        <v/>
      </c>
      <c r="AC81" s="81" t="str">
        <f t="shared" ca="1" si="39"/>
        <v/>
      </c>
      <c r="AD81" s="83" t="str">
        <f t="shared" ca="1" si="26"/>
        <v/>
      </c>
      <c r="AE81" s="81" t="str">
        <f t="shared" ca="1" si="27"/>
        <v/>
      </c>
      <c r="AF81" s="83" t="str">
        <f t="shared" ca="1" si="28"/>
        <v/>
      </c>
      <c r="AG81" s="81" t="str">
        <f t="shared" ca="1" si="29"/>
        <v/>
      </c>
      <c r="AH81" s="82" t="str">
        <f t="shared" ca="1" si="30"/>
        <v/>
      </c>
      <c r="AI81" s="38">
        <v>42992</v>
      </c>
      <c r="AJ81" s="39" t="s">
        <v>14</v>
      </c>
      <c r="AK81" s="32"/>
      <c r="AL81" s="32"/>
      <c r="AM81" s="32"/>
      <c r="AN81" s="32"/>
      <c r="AO81" s="32"/>
    </row>
    <row r="82" spans="1:41" ht="20.100000000000001" customHeight="1" thickBot="1" x14ac:dyDescent="0.3">
      <c r="A82" s="38">
        <v>42993</v>
      </c>
      <c r="B82" s="38" t="s">
        <v>37</v>
      </c>
      <c r="C82" s="39" t="s">
        <v>15</v>
      </c>
      <c r="D82" s="38" t="s">
        <v>31</v>
      </c>
      <c r="E82" s="38" t="s">
        <v>31</v>
      </c>
      <c r="F82" s="38" t="s">
        <v>31</v>
      </c>
      <c r="G82" s="38" t="s">
        <v>31</v>
      </c>
      <c r="H82" s="38" t="s">
        <v>31</v>
      </c>
      <c r="I82" s="38" t="s">
        <v>31</v>
      </c>
      <c r="J82" s="71"/>
      <c r="K82" s="32"/>
      <c r="L82" s="68">
        <f t="shared" si="33"/>
        <v>0</v>
      </c>
      <c r="M82" s="68">
        <f t="shared" si="34"/>
        <v>0</v>
      </c>
      <c r="N82" s="68">
        <f t="shared" si="35"/>
        <v>0</v>
      </c>
      <c r="O82" s="68">
        <f t="shared" si="36"/>
        <v>6</v>
      </c>
      <c r="P82" s="32"/>
      <c r="Q82" s="94">
        <f>(Feuil1!$B$25)*L82</f>
        <v>0</v>
      </c>
      <c r="R82" s="94">
        <f ca="1">(Feuil1!$C$25)*M82</f>
        <v>0</v>
      </c>
      <c r="S82" s="94">
        <f ca="1">(Feuil1!$D$25)*N82</f>
        <v>0</v>
      </c>
      <c r="T82" s="94">
        <f ca="1">(Feuil1!$E$25)*O82</f>
        <v>1.5624999999999998</v>
      </c>
      <c r="U82" s="32"/>
      <c r="V82" s="94">
        <f t="shared" ca="1" si="37"/>
        <v>1.5624999999999998</v>
      </c>
      <c r="W82" s="78">
        <f t="shared" ca="1" si="38"/>
        <v>37.499999999999993</v>
      </c>
      <c r="X82" s="78" t="str">
        <f t="shared" ca="1" si="31"/>
        <v/>
      </c>
      <c r="Y82" s="83" t="str">
        <f t="shared" ca="1" si="23"/>
        <v/>
      </c>
      <c r="Z82" s="83" t="str">
        <f t="shared" ca="1" si="24"/>
        <v/>
      </c>
      <c r="AA82" s="82" t="str">
        <f t="shared" ca="1" si="25"/>
        <v/>
      </c>
      <c r="AB82" s="83" t="str">
        <f t="shared" ca="1" si="32"/>
        <v/>
      </c>
      <c r="AC82" s="81" t="str">
        <f t="shared" ca="1" si="39"/>
        <v/>
      </c>
      <c r="AD82" s="83" t="str">
        <f t="shared" ca="1" si="26"/>
        <v/>
      </c>
      <c r="AE82" s="81" t="str">
        <f t="shared" ca="1" si="27"/>
        <v/>
      </c>
      <c r="AF82" s="83" t="str">
        <f t="shared" ca="1" si="28"/>
        <v/>
      </c>
      <c r="AG82" s="81" t="str">
        <f t="shared" ca="1" si="29"/>
        <v/>
      </c>
      <c r="AH82" s="82" t="str">
        <f t="shared" ca="1" si="30"/>
        <v/>
      </c>
      <c r="AI82" s="38">
        <v>42993</v>
      </c>
      <c r="AJ82" s="39" t="s">
        <v>15</v>
      </c>
      <c r="AK82" s="32"/>
      <c r="AL82" s="32"/>
      <c r="AM82" s="32"/>
      <c r="AN82" s="32"/>
      <c r="AO82" s="32"/>
    </row>
    <row r="83" spans="1:41" ht="20.100000000000001" customHeight="1" thickBot="1" x14ac:dyDescent="0.3">
      <c r="A83" s="40">
        <v>42994</v>
      </c>
      <c r="B83" s="40" t="s">
        <v>38</v>
      </c>
      <c r="C83" s="41" t="s">
        <v>16</v>
      </c>
      <c r="D83" s="40" t="s">
        <v>33</v>
      </c>
      <c r="E83" s="40" t="s">
        <v>33</v>
      </c>
      <c r="F83" s="40" t="s">
        <v>33</v>
      </c>
      <c r="G83" s="40" t="s">
        <v>33</v>
      </c>
      <c r="H83" s="40" t="s">
        <v>33</v>
      </c>
      <c r="I83" s="40" t="s">
        <v>33</v>
      </c>
      <c r="J83" s="71"/>
      <c r="K83" s="32"/>
      <c r="L83" s="68">
        <f t="shared" si="33"/>
        <v>6</v>
      </c>
      <c r="M83" s="68">
        <f t="shared" si="34"/>
        <v>0</v>
      </c>
      <c r="N83" s="68">
        <f t="shared" si="35"/>
        <v>0</v>
      </c>
      <c r="O83" s="68">
        <f t="shared" si="36"/>
        <v>0</v>
      </c>
      <c r="P83" s="32"/>
      <c r="Q83" s="94">
        <f>(Feuil1!$B$25)*L83</f>
        <v>0</v>
      </c>
      <c r="R83" s="94">
        <f ca="1">(Feuil1!$C$25)*M83</f>
        <v>0</v>
      </c>
      <c r="S83" s="94">
        <f ca="1">(Feuil1!$D$25)*N83</f>
        <v>0</v>
      </c>
      <c r="T83" s="94">
        <f ca="1">(Feuil1!$E$25)*O83</f>
        <v>0</v>
      </c>
      <c r="U83" s="32"/>
      <c r="V83" s="94">
        <f t="shared" ca="1" si="37"/>
        <v>0</v>
      </c>
      <c r="W83" s="78">
        <f t="shared" ca="1" si="38"/>
        <v>0</v>
      </c>
      <c r="X83" s="78" t="str">
        <f t="shared" ca="1" si="31"/>
        <v/>
      </c>
      <c r="Y83" s="83" t="str">
        <f t="shared" ca="1" si="23"/>
        <v/>
      </c>
      <c r="Z83" s="83" t="str">
        <f t="shared" ca="1" si="24"/>
        <v/>
      </c>
      <c r="AA83" s="82" t="str">
        <f t="shared" ca="1" si="25"/>
        <v/>
      </c>
      <c r="AB83" s="83" t="str">
        <f t="shared" ca="1" si="32"/>
        <v/>
      </c>
      <c r="AC83" s="81" t="str">
        <f t="shared" ca="1" si="39"/>
        <v/>
      </c>
      <c r="AD83" s="83" t="str">
        <f t="shared" ca="1" si="26"/>
        <v/>
      </c>
      <c r="AE83" s="81" t="str">
        <f t="shared" ca="1" si="27"/>
        <v/>
      </c>
      <c r="AF83" s="83" t="str">
        <f t="shared" ca="1" si="28"/>
        <v/>
      </c>
      <c r="AG83" s="81" t="str">
        <f t="shared" ca="1" si="29"/>
        <v/>
      </c>
      <c r="AH83" s="82" t="str">
        <f t="shared" ca="1" si="30"/>
        <v/>
      </c>
      <c r="AI83" s="40">
        <v>42994</v>
      </c>
      <c r="AJ83" s="41" t="s">
        <v>16</v>
      </c>
      <c r="AK83" s="32"/>
      <c r="AL83" s="32"/>
      <c r="AM83" s="32"/>
      <c r="AN83" s="32"/>
      <c r="AO83" s="32"/>
    </row>
    <row r="84" spans="1:41" ht="20.100000000000001" customHeight="1" thickBot="1" x14ac:dyDescent="0.3">
      <c r="A84" s="40">
        <v>42995</v>
      </c>
      <c r="B84" s="40" t="s">
        <v>38</v>
      </c>
      <c r="C84" s="41" t="s">
        <v>17</v>
      </c>
      <c r="D84" s="40" t="s">
        <v>33</v>
      </c>
      <c r="E84" s="40" t="s">
        <v>33</v>
      </c>
      <c r="F84" s="40" t="s">
        <v>33</v>
      </c>
      <c r="G84" s="40" t="s">
        <v>33</v>
      </c>
      <c r="H84" s="40" t="s">
        <v>33</v>
      </c>
      <c r="I84" s="40" t="s">
        <v>33</v>
      </c>
      <c r="J84" s="71"/>
      <c r="K84" s="32"/>
      <c r="L84" s="68">
        <f t="shared" si="33"/>
        <v>6</v>
      </c>
      <c r="M84" s="68">
        <f t="shared" si="34"/>
        <v>0</v>
      </c>
      <c r="N84" s="68">
        <f t="shared" si="35"/>
        <v>0</v>
      </c>
      <c r="O84" s="68">
        <f t="shared" si="36"/>
        <v>0</v>
      </c>
      <c r="P84" s="32"/>
      <c r="Q84" s="94">
        <f>(Feuil1!$B$25)*L84</f>
        <v>0</v>
      </c>
      <c r="R84" s="94">
        <f ca="1">(Feuil1!$C$25)*M84</f>
        <v>0</v>
      </c>
      <c r="S84" s="94">
        <f ca="1">(Feuil1!$D$25)*N84</f>
        <v>0</v>
      </c>
      <c r="T84" s="94">
        <f ca="1">(Feuil1!$E$25)*O84</f>
        <v>0</v>
      </c>
      <c r="U84" s="32"/>
      <c r="V84" s="94">
        <f t="shared" ca="1" si="37"/>
        <v>0</v>
      </c>
      <c r="W84" s="78">
        <f t="shared" ca="1" si="38"/>
        <v>0</v>
      </c>
      <c r="X84" s="78" t="str">
        <f t="shared" ca="1" si="31"/>
        <v/>
      </c>
      <c r="Y84" s="83" t="str">
        <f t="shared" ca="1" si="23"/>
        <v/>
      </c>
      <c r="Z84" s="83" t="str">
        <f t="shared" ca="1" si="24"/>
        <v/>
      </c>
      <c r="AA84" s="82" t="str">
        <f t="shared" ca="1" si="25"/>
        <v/>
      </c>
      <c r="AB84" s="83" t="str">
        <f t="shared" ca="1" si="32"/>
        <v/>
      </c>
      <c r="AC84" s="81" t="str">
        <f t="shared" ca="1" si="39"/>
        <v/>
      </c>
      <c r="AD84" s="83" t="str">
        <f t="shared" ca="1" si="26"/>
        <v/>
      </c>
      <c r="AE84" s="81" t="str">
        <f t="shared" ca="1" si="27"/>
        <v/>
      </c>
      <c r="AF84" s="83" t="str">
        <f t="shared" ca="1" si="28"/>
        <v/>
      </c>
      <c r="AG84" s="81" t="str">
        <f t="shared" ca="1" si="29"/>
        <v/>
      </c>
      <c r="AH84" s="82" t="str">
        <f t="shared" ca="1" si="30"/>
        <v/>
      </c>
      <c r="AI84" s="40">
        <v>42995</v>
      </c>
      <c r="AJ84" s="41" t="s">
        <v>17</v>
      </c>
      <c r="AK84" s="32"/>
      <c r="AL84" s="32"/>
      <c r="AM84" s="32"/>
      <c r="AN84" s="32"/>
      <c r="AO84" s="32"/>
    </row>
    <row r="85" spans="1:41" ht="20.100000000000001" customHeight="1" thickBot="1" x14ac:dyDescent="0.3">
      <c r="A85" s="38">
        <v>42996</v>
      </c>
      <c r="B85" s="38" t="s">
        <v>37</v>
      </c>
      <c r="C85" s="39" t="s">
        <v>18</v>
      </c>
      <c r="D85" s="38" t="s">
        <v>30</v>
      </c>
      <c r="E85" s="38" t="s">
        <v>30</v>
      </c>
      <c r="F85" s="38" t="s">
        <v>30</v>
      </c>
      <c r="G85" s="38" t="s">
        <v>30</v>
      </c>
      <c r="H85" s="38" t="s">
        <v>30</v>
      </c>
      <c r="I85" s="38" t="s">
        <v>30</v>
      </c>
      <c r="J85" s="71"/>
      <c r="K85" s="32"/>
      <c r="L85" s="68">
        <f t="shared" si="33"/>
        <v>0</v>
      </c>
      <c r="M85" s="68">
        <f t="shared" si="34"/>
        <v>0</v>
      </c>
      <c r="N85" s="68">
        <f t="shared" si="35"/>
        <v>6</v>
      </c>
      <c r="O85" s="68">
        <f t="shared" si="36"/>
        <v>0</v>
      </c>
      <c r="P85" s="32"/>
      <c r="Q85" s="94">
        <f>(Feuil1!$B$25)*L85</f>
        <v>0</v>
      </c>
      <c r="R85" s="94">
        <f ca="1">(Feuil1!$C$25)*M85</f>
        <v>0</v>
      </c>
      <c r="S85" s="94">
        <f ca="1">(Feuil1!$D$25)*N85</f>
        <v>1.8125000000000002</v>
      </c>
      <c r="T85" s="94">
        <f ca="1">(Feuil1!$E$25)*O85</f>
        <v>0</v>
      </c>
      <c r="U85" s="32"/>
      <c r="V85" s="94">
        <f t="shared" ca="1" si="37"/>
        <v>1.8125000000000002</v>
      </c>
      <c r="W85" s="78">
        <f t="shared" ca="1" si="38"/>
        <v>43.500000000000007</v>
      </c>
      <c r="X85" s="78" t="str">
        <f t="shared" ca="1" si="31"/>
        <v/>
      </c>
      <c r="Y85" s="83" t="str">
        <f t="shared" ca="1" si="23"/>
        <v/>
      </c>
      <c r="Z85" s="83" t="str">
        <f t="shared" ca="1" si="24"/>
        <v/>
      </c>
      <c r="AA85" s="82" t="str">
        <f t="shared" ca="1" si="25"/>
        <v/>
      </c>
      <c r="AB85" s="83" t="str">
        <f t="shared" ca="1" si="32"/>
        <v/>
      </c>
      <c r="AC85" s="81" t="str">
        <f t="shared" ca="1" si="39"/>
        <v/>
      </c>
      <c r="AD85" s="83" t="str">
        <f t="shared" ca="1" si="26"/>
        <v/>
      </c>
      <c r="AE85" s="81" t="str">
        <f t="shared" ca="1" si="27"/>
        <v/>
      </c>
      <c r="AF85" s="83" t="str">
        <f t="shared" ca="1" si="28"/>
        <v/>
      </c>
      <c r="AG85" s="81" t="str">
        <f t="shared" ca="1" si="29"/>
        <v/>
      </c>
      <c r="AH85" s="82" t="str">
        <f t="shared" ca="1" si="30"/>
        <v/>
      </c>
      <c r="AI85" s="38">
        <v>42996</v>
      </c>
      <c r="AJ85" s="39" t="s">
        <v>18</v>
      </c>
      <c r="AK85" s="32"/>
      <c r="AL85" s="32"/>
      <c r="AM85" s="32"/>
      <c r="AN85" s="32"/>
      <c r="AO85" s="32"/>
    </row>
    <row r="86" spans="1:41" ht="20.100000000000001" customHeight="1" thickBot="1" x14ac:dyDescent="0.3">
      <c r="A86" s="38">
        <v>42997</v>
      </c>
      <c r="B86" s="38" t="s">
        <v>37</v>
      </c>
      <c r="C86" s="39" t="s">
        <v>19</v>
      </c>
      <c r="D86" s="38" t="s">
        <v>30</v>
      </c>
      <c r="E86" s="38" t="s">
        <v>30</v>
      </c>
      <c r="F86" s="38" t="s">
        <v>30</v>
      </c>
      <c r="G86" s="38" t="s">
        <v>30</v>
      </c>
      <c r="H86" s="38" t="s">
        <v>30</v>
      </c>
      <c r="I86" s="38" t="s">
        <v>30</v>
      </c>
      <c r="J86" s="71"/>
      <c r="K86" s="32"/>
      <c r="L86" s="68">
        <f t="shared" si="33"/>
        <v>0</v>
      </c>
      <c r="M86" s="68">
        <f t="shared" si="34"/>
        <v>0</v>
      </c>
      <c r="N86" s="68">
        <f t="shared" si="35"/>
        <v>6</v>
      </c>
      <c r="O86" s="68">
        <f t="shared" si="36"/>
        <v>0</v>
      </c>
      <c r="P86" s="32"/>
      <c r="Q86" s="94">
        <f>(Feuil1!$B$25)*L86</f>
        <v>0</v>
      </c>
      <c r="R86" s="94">
        <f ca="1">(Feuil1!$C$25)*M86</f>
        <v>0</v>
      </c>
      <c r="S86" s="94">
        <f ca="1">(Feuil1!$D$25)*N86</f>
        <v>1.8125000000000002</v>
      </c>
      <c r="T86" s="94">
        <f ca="1">(Feuil1!$E$25)*O86</f>
        <v>0</v>
      </c>
      <c r="U86" s="32"/>
      <c r="V86" s="94">
        <f t="shared" ca="1" si="37"/>
        <v>1.8125000000000002</v>
      </c>
      <c r="W86" s="78">
        <f t="shared" ca="1" si="38"/>
        <v>43.500000000000007</v>
      </c>
      <c r="X86" s="78" t="str">
        <f t="shared" ca="1" si="31"/>
        <v/>
      </c>
      <c r="Y86" s="83" t="str">
        <f t="shared" ca="1" si="23"/>
        <v/>
      </c>
      <c r="Z86" s="83" t="str">
        <f t="shared" ca="1" si="24"/>
        <v/>
      </c>
      <c r="AA86" s="82" t="str">
        <f t="shared" ca="1" si="25"/>
        <v/>
      </c>
      <c r="AB86" s="83" t="str">
        <f t="shared" ca="1" si="32"/>
        <v/>
      </c>
      <c r="AC86" s="81" t="str">
        <f t="shared" ca="1" si="39"/>
        <v/>
      </c>
      <c r="AD86" s="83" t="str">
        <f t="shared" ca="1" si="26"/>
        <v/>
      </c>
      <c r="AE86" s="81" t="str">
        <f t="shared" ca="1" si="27"/>
        <v/>
      </c>
      <c r="AF86" s="83" t="str">
        <f t="shared" ca="1" si="28"/>
        <v/>
      </c>
      <c r="AG86" s="81" t="str">
        <f t="shared" ca="1" si="29"/>
        <v/>
      </c>
      <c r="AH86" s="82" t="str">
        <f t="shared" ca="1" si="30"/>
        <v/>
      </c>
      <c r="AI86" s="38">
        <v>42997</v>
      </c>
      <c r="AJ86" s="39" t="s">
        <v>19</v>
      </c>
      <c r="AK86" s="32"/>
      <c r="AL86" s="32"/>
      <c r="AM86" s="32"/>
      <c r="AN86" s="32"/>
      <c r="AO86" s="32"/>
    </row>
    <row r="87" spans="1:41" ht="20.100000000000001" customHeight="1" thickBot="1" x14ac:dyDescent="0.3">
      <c r="A87" s="38">
        <v>42998</v>
      </c>
      <c r="B87" s="38" t="s">
        <v>37</v>
      </c>
      <c r="C87" s="39" t="s">
        <v>20</v>
      </c>
      <c r="D87" s="38" t="s">
        <v>30</v>
      </c>
      <c r="E87" s="38" t="s">
        <v>30</v>
      </c>
      <c r="F87" s="38" t="s">
        <v>30</v>
      </c>
      <c r="G87" s="38" t="s">
        <v>30</v>
      </c>
      <c r="H87" s="38" t="s">
        <v>30</v>
      </c>
      <c r="I87" s="38" t="s">
        <v>30</v>
      </c>
      <c r="J87" s="71"/>
      <c r="K87" s="32"/>
      <c r="L87" s="68">
        <f t="shared" si="33"/>
        <v>0</v>
      </c>
      <c r="M87" s="68">
        <f t="shared" si="34"/>
        <v>0</v>
      </c>
      <c r="N87" s="68">
        <f t="shared" si="35"/>
        <v>6</v>
      </c>
      <c r="O87" s="68">
        <f t="shared" si="36"/>
        <v>0</v>
      </c>
      <c r="P87" s="32"/>
      <c r="Q87" s="94">
        <f>(Feuil1!$B$25)*L87</f>
        <v>0</v>
      </c>
      <c r="R87" s="94">
        <f ca="1">(Feuil1!$C$25)*M87</f>
        <v>0</v>
      </c>
      <c r="S87" s="94">
        <f ca="1">(Feuil1!$D$25)*N87</f>
        <v>1.8125000000000002</v>
      </c>
      <c r="T87" s="94">
        <f ca="1">(Feuil1!$E$25)*O87</f>
        <v>0</v>
      </c>
      <c r="U87" s="32"/>
      <c r="V87" s="94">
        <f t="shared" ca="1" si="37"/>
        <v>1.8125000000000002</v>
      </c>
      <c r="W87" s="78">
        <f t="shared" ca="1" si="38"/>
        <v>43.500000000000007</v>
      </c>
      <c r="X87" s="78" t="str">
        <f t="shared" ca="1" si="31"/>
        <v/>
      </c>
      <c r="Y87" s="83" t="str">
        <f t="shared" ca="1" si="23"/>
        <v/>
      </c>
      <c r="Z87" s="83" t="str">
        <f t="shared" ca="1" si="24"/>
        <v/>
      </c>
      <c r="AA87" s="82" t="str">
        <f t="shared" ca="1" si="25"/>
        <v/>
      </c>
      <c r="AB87" s="83" t="str">
        <f t="shared" ca="1" si="32"/>
        <v/>
      </c>
      <c r="AC87" s="81" t="str">
        <f t="shared" ca="1" si="39"/>
        <v/>
      </c>
      <c r="AD87" s="83" t="str">
        <f t="shared" ca="1" si="26"/>
        <v/>
      </c>
      <c r="AE87" s="81" t="str">
        <f t="shared" ca="1" si="27"/>
        <v/>
      </c>
      <c r="AF87" s="83" t="str">
        <f t="shared" ca="1" si="28"/>
        <v/>
      </c>
      <c r="AG87" s="81" t="str">
        <f t="shared" ca="1" si="29"/>
        <v/>
      </c>
      <c r="AH87" s="82" t="str">
        <f t="shared" ca="1" si="30"/>
        <v/>
      </c>
      <c r="AI87" s="38">
        <v>42998</v>
      </c>
      <c r="AJ87" s="39" t="s">
        <v>20</v>
      </c>
      <c r="AK87" s="32"/>
      <c r="AL87" s="32"/>
      <c r="AM87" s="32"/>
      <c r="AN87" s="32"/>
      <c r="AO87" s="32"/>
    </row>
    <row r="88" spans="1:41" ht="20.100000000000001" customHeight="1" thickBot="1" x14ac:dyDescent="0.3">
      <c r="A88" s="38">
        <v>42999</v>
      </c>
      <c r="B88" s="38" t="s">
        <v>37</v>
      </c>
      <c r="C88" s="39" t="s">
        <v>14</v>
      </c>
      <c r="D88" s="38" t="s">
        <v>33</v>
      </c>
      <c r="E88" s="38" t="s">
        <v>30</v>
      </c>
      <c r="F88" s="38" t="s">
        <v>30</v>
      </c>
      <c r="G88" s="38" t="s">
        <v>30</v>
      </c>
      <c r="H88" s="38" t="s">
        <v>30</v>
      </c>
      <c r="I88" s="38" t="s">
        <v>30</v>
      </c>
      <c r="J88" s="71"/>
      <c r="K88" s="32"/>
      <c r="L88" s="68">
        <f t="shared" si="33"/>
        <v>1</v>
      </c>
      <c r="M88" s="68">
        <f t="shared" si="34"/>
        <v>0</v>
      </c>
      <c r="N88" s="68">
        <f t="shared" si="35"/>
        <v>5</v>
      </c>
      <c r="O88" s="68">
        <f t="shared" si="36"/>
        <v>0</v>
      </c>
      <c r="P88" s="32"/>
      <c r="Q88" s="94">
        <f>(Feuil1!$B$25)*L88</f>
        <v>0</v>
      </c>
      <c r="R88" s="94">
        <f ca="1">(Feuil1!$C$25)*M88</f>
        <v>0</v>
      </c>
      <c r="S88" s="94">
        <f ca="1">(Feuil1!$D$25)*N88</f>
        <v>1.510416666666667</v>
      </c>
      <c r="T88" s="94">
        <f ca="1">(Feuil1!$E$25)*O88</f>
        <v>0</v>
      </c>
      <c r="U88" s="32"/>
      <c r="V88" s="94">
        <f t="shared" ca="1" si="37"/>
        <v>1.510416666666667</v>
      </c>
      <c r="W88" s="78">
        <f t="shared" ca="1" si="38"/>
        <v>36.250000000000007</v>
      </c>
      <c r="X88" s="78" t="str">
        <f t="shared" ca="1" si="31"/>
        <v/>
      </c>
      <c r="Y88" s="83" t="str">
        <f t="shared" ca="1" si="23"/>
        <v/>
      </c>
      <c r="Z88" s="83" t="str">
        <f t="shared" ca="1" si="24"/>
        <v/>
      </c>
      <c r="AA88" s="82" t="str">
        <f t="shared" ca="1" si="25"/>
        <v/>
      </c>
      <c r="AB88" s="83" t="str">
        <f t="shared" ca="1" si="32"/>
        <v/>
      </c>
      <c r="AC88" s="81" t="str">
        <f t="shared" ca="1" si="39"/>
        <v/>
      </c>
      <c r="AD88" s="83" t="str">
        <f t="shared" ca="1" si="26"/>
        <v/>
      </c>
      <c r="AE88" s="81" t="str">
        <f t="shared" ca="1" si="27"/>
        <v/>
      </c>
      <c r="AF88" s="83" t="str">
        <f t="shared" ca="1" si="28"/>
        <v/>
      </c>
      <c r="AG88" s="81" t="str">
        <f t="shared" ca="1" si="29"/>
        <v/>
      </c>
      <c r="AH88" s="82" t="str">
        <f t="shared" ca="1" si="30"/>
        <v/>
      </c>
      <c r="AI88" s="38">
        <v>42999</v>
      </c>
      <c r="AJ88" s="39" t="s">
        <v>14</v>
      </c>
      <c r="AK88" s="32"/>
      <c r="AL88" s="32"/>
      <c r="AM88" s="32"/>
      <c r="AN88" s="32"/>
      <c r="AO88" s="32"/>
    </row>
    <row r="89" spans="1:41" ht="20.100000000000001" customHeight="1" thickBot="1" x14ac:dyDescent="0.3">
      <c r="A89" s="38">
        <v>43000</v>
      </c>
      <c r="B89" s="38" t="s">
        <v>37</v>
      </c>
      <c r="C89" s="39" t="s">
        <v>15</v>
      </c>
      <c r="D89" s="38" t="s">
        <v>31</v>
      </c>
      <c r="E89" s="38" t="s">
        <v>31</v>
      </c>
      <c r="F89" s="38" t="s">
        <v>31</v>
      </c>
      <c r="G89" s="38" t="s">
        <v>31</v>
      </c>
      <c r="H89" s="38" t="s">
        <v>31</v>
      </c>
      <c r="I89" s="38" t="s">
        <v>31</v>
      </c>
      <c r="J89" s="71"/>
      <c r="K89" s="32"/>
      <c r="L89" s="68">
        <f t="shared" si="33"/>
        <v>0</v>
      </c>
      <c r="M89" s="68">
        <f t="shared" si="34"/>
        <v>0</v>
      </c>
      <c r="N89" s="68">
        <f t="shared" si="35"/>
        <v>0</v>
      </c>
      <c r="O89" s="68">
        <f t="shared" si="36"/>
        <v>6</v>
      </c>
      <c r="P89" s="32"/>
      <c r="Q89" s="94">
        <f>(Feuil1!$B$25)*L89</f>
        <v>0</v>
      </c>
      <c r="R89" s="94">
        <f ca="1">(Feuil1!$C$25)*M89</f>
        <v>0</v>
      </c>
      <c r="S89" s="94">
        <f ca="1">(Feuil1!$D$25)*N89</f>
        <v>0</v>
      </c>
      <c r="T89" s="94">
        <f ca="1">(Feuil1!$E$25)*O89</f>
        <v>1.5624999999999998</v>
      </c>
      <c r="U89" s="32"/>
      <c r="V89" s="94">
        <f t="shared" ca="1" si="37"/>
        <v>1.5624999999999998</v>
      </c>
      <c r="W89" s="78">
        <f t="shared" ca="1" si="38"/>
        <v>37.499999999999993</v>
      </c>
      <c r="X89" s="78" t="str">
        <f t="shared" ca="1" si="31"/>
        <v/>
      </c>
      <c r="Y89" s="83" t="str">
        <f t="shared" ca="1" si="23"/>
        <v/>
      </c>
      <c r="Z89" s="83" t="str">
        <f t="shared" ca="1" si="24"/>
        <v/>
      </c>
      <c r="AA89" s="82" t="str">
        <f t="shared" ca="1" si="25"/>
        <v/>
      </c>
      <c r="AB89" s="83" t="str">
        <f t="shared" ca="1" si="32"/>
        <v/>
      </c>
      <c r="AC89" s="81" t="str">
        <f t="shared" ca="1" si="39"/>
        <v/>
      </c>
      <c r="AD89" s="83" t="str">
        <f t="shared" ca="1" si="26"/>
        <v/>
      </c>
      <c r="AE89" s="81" t="str">
        <f t="shared" ca="1" si="27"/>
        <v/>
      </c>
      <c r="AF89" s="83" t="str">
        <f t="shared" ca="1" si="28"/>
        <v/>
      </c>
      <c r="AG89" s="81" t="str">
        <f t="shared" ca="1" si="29"/>
        <v/>
      </c>
      <c r="AH89" s="82" t="str">
        <f t="shared" ca="1" si="30"/>
        <v/>
      </c>
      <c r="AI89" s="38">
        <v>43000</v>
      </c>
      <c r="AJ89" s="39" t="s">
        <v>15</v>
      </c>
      <c r="AK89" s="32"/>
      <c r="AL89" s="32"/>
      <c r="AM89" s="32"/>
      <c r="AN89" s="32"/>
      <c r="AO89" s="32"/>
    </row>
    <row r="90" spans="1:41" ht="20.100000000000001" customHeight="1" thickBot="1" x14ac:dyDescent="0.3">
      <c r="A90" s="40">
        <v>43001</v>
      </c>
      <c r="B90" s="40" t="s">
        <v>38</v>
      </c>
      <c r="C90" s="41" t="s">
        <v>16</v>
      </c>
      <c r="D90" s="40" t="s">
        <v>33</v>
      </c>
      <c r="E90" s="40" t="s">
        <v>33</v>
      </c>
      <c r="F90" s="40" t="s">
        <v>33</v>
      </c>
      <c r="G90" s="40" t="s">
        <v>33</v>
      </c>
      <c r="H90" s="40" t="s">
        <v>33</v>
      </c>
      <c r="I90" s="40" t="s">
        <v>33</v>
      </c>
      <c r="J90" s="71"/>
      <c r="K90" s="32"/>
      <c r="L90" s="68">
        <f t="shared" si="33"/>
        <v>6</v>
      </c>
      <c r="M90" s="68">
        <f t="shared" si="34"/>
        <v>0</v>
      </c>
      <c r="N90" s="68">
        <f t="shared" si="35"/>
        <v>0</v>
      </c>
      <c r="O90" s="68">
        <f t="shared" si="36"/>
        <v>0</v>
      </c>
      <c r="P90" s="32"/>
      <c r="Q90" s="94">
        <f>(Feuil1!$B$25)*L90</f>
        <v>0</v>
      </c>
      <c r="R90" s="94">
        <f ca="1">(Feuil1!$C$25)*M90</f>
        <v>0</v>
      </c>
      <c r="S90" s="94">
        <f ca="1">(Feuil1!$D$25)*N90</f>
        <v>0</v>
      </c>
      <c r="T90" s="94">
        <f ca="1">(Feuil1!$E$25)*O90</f>
        <v>0</v>
      </c>
      <c r="U90" s="32"/>
      <c r="V90" s="94">
        <f t="shared" ca="1" si="37"/>
        <v>0</v>
      </c>
      <c r="W90" s="78">
        <f t="shared" ca="1" si="38"/>
        <v>0</v>
      </c>
      <c r="X90" s="78" t="str">
        <f t="shared" ca="1" si="31"/>
        <v/>
      </c>
      <c r="Y90" s="83" t="str">
        <f t="shared" ca="1" si="23"/>
        <v/>
      </c>
      <c r="Z90" s="83" t="str">
        <f t="shared" ca="1" si="24"/>
        <v/>
      </c>
      <c r="AA90" s="82" t="str">
        <f t="shared" ca="1" si="25"/>
        <v/>
      </c>
      <c r="AB90" s="83" t="str">
        <f t="shared" ca="1" si="32"/>
        <v/>
      </c>
      <c r="AC90" s="81" t="str">
        <f t="shared" ca="1" si="39"/>
        <v/>
      </c>
      <c r="AD90" s="83" t="str">
        <f t="shared" ca="1" si="26"/>
        <v/>
      </c>
      <c r="AE90" s="81" t="str">
        <f t="shared" ca="1" si="27"/>
        <v/>
      </c>
      <c r="AF90" s="83" t="str">
        <f t="shared" ca="1" si="28"/>
        <v/>
      </c>
      <c r="AG90" s="81" t="str">
        <f t="shared" ca="1" si="29"/>
        <v/>
      </c>
      <c r="AH90" s="82" t="str">
        <f t="shared" ca="1" si="30"/>
        <v/>
      </c>
      <c r="AI90" s="40">
        <v>43001</v>
      </c>
      <c r="AJ90" s="41" t="s">
        <v>16</v>
      </c>
      <c r="AK90" s="32"/>
      <c r="AL90" s="32"/>
      <c r="AM90" s="32"/>
      <c r="AN90" s="32"/>
      <c r="AO90" s="32"/>
    </row>
    <row r="91" spans="1:41" ht="20.100000000000001" customHeight="1" thickBot="1" x14ac:dyDescent="0.3">
      <c r="A91" s="40">
        <v>43002</v>
      </c>
      <c r="B91" s="40" t="s">
        <v>38</v>
      </c>
      <c r="C91" s="41" t="s">
        <v>17</v>
      </c>
      <c r="D91" s="40" t="s">
        <v>33</v>
      </c>
      <c r="E91" s="40" t="s">
        <v>33</v>
      </c>
      <c r="F91" s="40" t="s">
        <v>33</v>
      </c>
      <c r="G91" s="40" t="s">
        <v>33</v>
      </c>
      <c r="H91" s="40" t="s">
        <v>33</v>
      </c>
      <c r="I91" s="40" t="s">
        <v>33</v>
      </c>
      <c r="J91" s="71"/>
      <c r="K91" s="32"/>
      <c r="L91" s="68">
        <f t="shared" si="33"/>
        <v>6</v>
      </c>
      <c r="M91" s="68">
        <f t="shared" si="34"/>
        <v>0</v>
      </c>
      <c r="N91" s="68">
        <f t="shared" si="35"/>
        <v>0</v>
      </c>
      <c r="O91" s="68">
        <f t="shared" si="36"/>
        <v>0</v>
      </c>
      <c r="P91" s="32"/>
      <c r="Q91" s="94">
        <f>(Feuil1!$B$25)*L91</f>
        <v>0</v>
      </c>
      <c r="R91" s="94">
        <f ca="1">(Feuil1!$C$25)*M91</f>
        <v>0</v>
      </c>
      <c r="S91" s="94">
        <f ca="1">(Feuil1!$D$25)*N91</f>
        <v>0</v>
      </c>
      <c r="T91" s="94">
        <f ca="1">(Feuil1!$E$25)*O91</f>
        <v>0</v>
      </c>
      <c r="U91" s="32"/>
      <c r="V91" s="94">
        <f t="shared" ca="1" si="37"/>
        <v>0</v>
      </c>
      <c r="W91" s="78">
        <f t="shared" ca="1" si="38"/>
        <v>0</v>
      </c>
      <c r="X91" s="78" t="str">
        <f t="shared" ca="1" si="31"/>
        <v/>
      </c>
      <c r="Y91" s="83" t="str">
        <f t="shared" ca="1" si="23"/>
        <v/>
      </c>
      <c r="Z91" s="83" t="str">
        <f t="shared" ca="1" si="24"/>
        <v/>
      </c>
      <c r="AA91" s="82" t="str">
        <f t="shared" ca="1" si="25"/>
        <v/>
      </c>
      <c r="AB91" s="83" t="str">
        <f t="shared" ca="1" si="32"/>
        <v/>
      </c>
      <c r="AC91" s="81" t="str">
        <f t="shared" ca="1" si="39"/>
        <v/>
      </c>
      <c r="AD91" s="83" t="str">
        <f t="shared" ca="1" si="26"/>
        <v/>
      </c>
      <c r="AE91" s="81" t="str">
        <f t="shared" ca="1" si="27"/>
        <v/>
      </c>
      <c r="AF91" s="83" t="str">
        <f t="shared" ca="1" si="28"/>
        <v/>
      </c>
      <c r="AG91" s="81" t="str">
        <f t="shared" ca="1" si="29"/>
        <v/>
      </c>
      <c r="AH91" s="82" t="str">
        <f t="shared" ca="1" si="30"/>
        <v/>
      </c>
      <c r="AI91" s="40">
        <v>43002</v>
      </c>
      <c r="AJ91" s="41" t="s">
        <v>17</v>
      </c>
      <c r="AK91" s="32"/>
      <c r="AL91" s="32"/>
      <c r="AM91" s="32"/>
      <c r="AN91" s="32"/>
      <c r="AO91" s="32"/>
    </row>
    <row r="92" spans="1:41" ht="20.100000000000001" customHeight="1" thickBot="1" x14ac:dyDescent="0.3">
      <c r="A92" s="38">
        <v>43003</v>
      </c>
      <c r="B92" s="38" t="s">
        <v>37</v>
      </c>
      <c r="C92" s="39" t="s">
        <v>18</v>
      </c>
      <c r="D92" s="38" t="s">
        <v>30</v>
      </c>
      <c r="E92" s="38" t="s">
        <v>30</v>
      </c>
      <c r="F92" s="38" t="s">
        <v>30</v>
      </c>
      <c r="G92" s="38" t="s">
        <v>30</v>
      </c>
      <c r="H92" s="38" t="s">
        <v>30</v>
      </c>
      <c r="I92" s="38" t="s">
        <v>30</v>
      </c>
      <c r="J92" s="71"/>
      <c r="K92" s="32"/>
      <c r="L92" s="68">
        <f t="shared" si="33"/>
        <v>0</v>
      </c>
      <c r="M92" s="68">
        <f t="shared" si="34"/>
        <v>0</v>
      </c>
      <c r="N92" s="68">
        <f t="shared" si="35"/>
        <v>6</v>
      </c>
      <c r="O92" s="68">
        <f t="shared" si="36"/>
        <v>0</v>
      </c>
      <c r="P92" s="32"/>
      <c r="Q92" s="94">
        <f>(Feuil1!$B$25)*L92</f>
        <v>0</v>
      </c>
      <c r="R92" s="94">
        <f ca="1">(Feuil1!$C$25)*M92</f>
        <v>0</v>
      </c>
      <c r="S92" s="94">
        <f ca="1">(Feuil1!$D$25)*N92</f>
        <v>1.8125000000000002</v>
      </c>
      <c r="T92" s="94">
        <f ca="1">(Feuil1!$E$25)*O92</f>
        <v>0</v>
      </c>
      <c r="U92" s="32"/>
      <c r="V92" s="94">
        <f t="shared" ca="1" si="37"/>
        <v>1.8125000000000002</v>
      </c>
      <c r="W92" s="78">
        <f t="shared" ca="1" si="38"/>
        <v>43.500000000000007</v>
      </c>
      <c r="X92" s="78" t="str">
        <f t="shared" ca="1" si="31"/>
        <v/>
      </c>
      <c r="Y92" s="83" t="str">
        <f t="shared" ca="1" si="23"/>
        <v/>
      </c>
      <c r="Z92" s="83" t="str">
        <f t="shared" ca="1" si="24"/>
        <v/>
      </c>
      <c r="AA92" s="82" t="str">
        <f t="shared" ca="1" si="25"/>
        <v/>
      </c>
      <c r="AB92" s="83" t="str">
        <f t="shared" ca="1" si="32"/>
        <v/>
      </c>
      <c r="AC92" s="81" t="str">
        <f t="shared" ca="1" si="39"/>
        <v/>
      </c>
      <c r="AD92" s="83" t="str">
        <f t="shared" ca="1" si="26"/>
        <v/>
      </c>
      <c r="AE92" s="81" t="str">
        <f t="shared" ca="1" si="27"/>
        <v/>
      </c>
      <c r="AF92" s="83" t="str">
        <f t="shared" ca="1" si="28"/>
        <v/>
      </c>
      <c r="AG92" s="81" t="str">
        <f t="shared" ca="1" si="29"/>
        <v/>
      </c>
      <c r="AH92" s="82" t="str">
        <f t="shared" ca="1" si="30"/>
        <v/>
      </c>
      <c r="AI92" s="38">
        <v>43003</v>
      </c>
      <c r="AJ92" s="39" t="s">
        <v>18</v>
      </c>
      <c r="AK92" s="32"/>
      <c r="AL92" s="32"/>
      <c r="AM92" s="32"/>
      <c r="AN92" s="32"/>
      <c r="AO92" s="32"/>
    </row>
    <row r="93" spans="1:41" ht="20.100000000000001" customHeight="1" thickBot="1" x14ac:dyDescent="0.3">
      <c r="A93" s="38">
        <v>43004</v>
      </c>
      <c r="B93" s="38" t="s">
        <v>37</v>
      </c>
      <c r="C93" s="39" t="s">
        <v>19</v>
      </c>
      <c r="D93" s="38" t="s">
        <v>30</v>
      </c>
      <c r="E93" s="38" t="s">
        <v>30</v>
      </c>
      <c r="F93" s="38" t="s">
        <v>30</v>
      </c>
      <c r="G93" s="38" t="s">
        <v>30</v>
      </c>
      <c r="H93" s="38" t="s">
        <v>30</v>
      </c>
      <c r="I93" s="38" t="s">
        <v>30</v>
      </c>
      <c r="J93" s="71"/>
      <c r="K93" s="32"/>
      <c r="L93" s="68">
        <f t="shared" si="33"/>
        <v>0</v>
      </c>
      <c r="M93" s="68">
        <f t="shared" si="34"/>
        <v>0</v>
      </c>
      <c r="N93" s="68">
        <f t="shared" si="35"/>
        <v>6</v>
      </c>
      <c r="O93" s="68">
        <f t="shared" si="36"/>
        <v>0</v>
      </c>
      <c r="P93" s="32"/>
      <c r="Q93" s="94">
        <f>(Feuil1!$B$25)*L93</f>
        <v>0</v>
      </c>
      <c r="R93" s="94">
        <f ca="1">(Feuil1!$C$25)*M93</f>
        <v>0</v>
      </c>
      <c r="S93" s="94">
        <f ca="1">(Feuil1!$D$25)*N93</f>
        <v>1.8125000000000002</v>
      </c>
      <c r="T93" s="94">
        <f ca="1">(Feuil1!$E$25)*O93</f>
        <v>0</v>
      </c>
      <c r="U93" s="32"/>
      <c r="V93" s="94">
        <f t="shared" ca="1" si="37"/>
        <v>1.8125000000000002</v>
      </c>
      <c r="W93" s="78">
        <f t="shared" ca="1" si="38"/>
        <v>43.500000000000007</v>
      </c>
      <c r="X93" s="78" t="str">
        <f t="shared" ca="1" si="31"/>
        <v/>
      </c>
      <c r="Y93" s="83" t="str">
        <f t="shared" ca="1" si="23"/>
        <v/>
      </c>
      <c r="Z93" s="83" t="str">
        <f t="shared" ca="1" si="24"/>
        <v/>
      </c>
      <c r="AA93" s="82" t="str">
        <f t="shared" ca="1" si="25"/>
        <v/>
      </c>
      <c r="AB93" s="83" t="str">
        <f t="shared" ca="1" si="32"/>
        <v/>
      </c>
      <c r="AC93" s="81" t="str">
        <f t="shared" ca="1" si="39"/>
        <v/>
      </c>
      <c r="AD93" s="83" t="str">
        <f t="shared" ca="1" si="26"/>
        <v/>
      </c>
      <c r="AE93" s="81" t="str">
        <f t="shared" ca="1" si="27"/>
        <v/>
      </c>
      <c r="AF93" s="83" t="str">
        <f t="shared" ca="1" si="28"/>
        <v/>
      </c>
      <c r="AG93" s="81" t="str">
        <f t="shared" ca="1" si="29"/>
        <v/>
      </c>
      <c r="AH93" s="82" t="str">
        <f t="shared" ca="1" si="30"/>
        <v/>
      </c>
      <c r="AI93" s="38">
        <v>43004</v>
      </c>
      <c r="AJ93" s="39" t="s">
        <v>19</v>
      </c>
      <c r="AK93" s="32"/>
      <c r="AL93" s="32"/>
      <c r="AM93" s="32"/>
      <c r="AN93" s="32"/>
      <c r="AO93" s="32"/>
    </row>
    <row r="94" spans="1:41" ht="20.100000000000001" customHeight="1" thickBot="1" x14ac:dyDescent="0.3">
      <c r="A94" s="38">
        <v>43005</v>
      </c>
      <c r="B94" s="38" t="s">
        <v>37</v>
      </c>
      <c r="C94" s="39" t="s">
        <v>20</v>
      </c>
      <c r="D94" s="38" t="s">
        <v>30</v>
      </c>
      <c r="E94" s="38" t="s">
        <v>30</v>
      </c>
      <c r="F94" s="38" t="s">
        <v>30</v>
      </c>
      <c r="G94" s="38" t="s">
        <v>30</v>
      </c>
      <c r="H94" s="38" t="s">
        <v>30</v>
      </c>
      <c r="I94" s="38" t="s">
        <v>30</v>
      </c>
      <c r="J94" s="71"/>
      <c r="K94" s="32"/>
      <c r="L94" s="68">
        <f t="shared" si="33"/>
        <v>0</v>
      </c>
      <c r="M94" s="68">
        <f t="shared" si="34"/>
        <v>0</v>
      </c>
      <c r="N94" s="68">
        <f t="shared" si="35"/>
        <v>6</v>
      </c>
      <c r="O94" s="68">
        <f t="shared" si="36"/>
        <v>0</v>
      </c>
      <c r="P94" s="32"/>
      <c r="Q94" s="94">
        <f>(Feuil1!$B$25)*L94</f>
        <v>0</v>
      </c>
      <c r="R94" s="94">
        <f ca="1">(Feuil1!$C$25)*M94</f>
        <v>0</v>
      </c>
      <c r="S94" s="94">
        <f ca="1">(Feuil1!$D$25)*N94</f>
        <v>1.8125000000000002</v>
      </c>
      <c r="T94" s="94">
        <f ca="1">(Feuil1!$E$25)*O94</f>
        <v>0</v>
      </c>
      <c r="U94" s="32"/>
      <c r="V94" s="94">
        <f t="shared" ca="1" si="37"/>
        <v>1.8125000000000002</v>
      </c>
      <c r="W94" s="78">
        <f t="shared" ca="1" si="38"/>
        <v>43.500000000000007</v>
      </c>
      <c r="X94" s="78" t="str">
        <f t="shared" ca="1" si="31"/>
        <v/>
      </c>
      <c r="Y94" s="83" t="str">
        <f t="shared" ca="1" si="23"/>
        <v/>
      </c>
      <c r="Z94" s="83" t="str">
        <f t="shared" ca="1" si="24"/>
        <v/>
      </c>
      <c r="AA94" s="82" t="str">
        <f t="shared" ca="1" si="25"/>
        <v/>
      </c>
      <c r="AB94" s="83" t="str">
        <f t="shared" ca="1" si="32"/>
        <v/>
      </c>
      <c r="AC94" s="81" t="str">
        <f t="shared" ca="1" si="39"/>
        <v/>
      </c>
      <c r="AD94" s="83" t="str">
        <f t="shared" ca="1" si="26"/>
        <v/>
      </c>
      <c r="AE94" s="81" t="str">
        <f t="shared" ca="1" si="27"/>
        <v/>
      </c>
      <c r="AF94" s="83" t="str">
        <f t="shared" ca="1" si="28"/>
        <v/>
      </c>
      <c r="AG94" s="81" t="str">
        <f t="shared" ca="1" si="29"/>
        <v/>
      </c>
      <c r="AH94" s="82" t="str">
        <f t="shared" ca="1" si="30"/>
        <v/>
      </c>
      <c r="AI94" s="38">
        <v>43005</v>
      </c>
      <c r="AJ94" s="39" t="s">
        <v>20</v>
      </c>
      <c r="AK94" s="32"/>
      <c r="AL94" s="32"/>
      <c r="AM94" s="32"/>
      <c r="AN94" s="32"/>
      <c r="AO94" s="32"/>
    </row>
    <row r="95" spans="1:41" ht="20.100000000000001" customHeight="1" thickBot="1" x14ac:dyDescent="0.3">
      <c r="A95" s="38">
        <v>43006</v>
      </c>
      <c r="B95" s="38" t="s">
        <v>37</v>
      </c>
      <c r="C95" s="39" t="s">
        <v>14</v>
      </c>
      <c r="D95" s="38" t="s">
        <v>33</v>
      </c>
      <c r="E95" s="38" t="s">
        <v>30</v>
      </c>
      <c r="F95" s="38" t="s">
        <v>30</v>
      </c>
      <c r="G95" s="38" t="s">
        <v>30</v>
      </c>
      <c r="H95" s="38" t="s">
        <v>30</v>
      </c>
      <c r="I95" s="38" t="s">
        <v>30</v>
      </c>
      <c r="J95" s="71"/>
      <c r="K95" s="32"/>
      <c r="L95" s="68">
        <f t="shared" si="33"/>
        <v>1</v>
      </c>
      <c r="M95" s="68">
        <f t="shared" si="34"/>
        <v>0</v>
      </c>
      <c r="N95" s="68">
        <f t="shared" si="35"/>
        <v>5</v>
      </c>
      <c r="O95" s="68">
        <f t="shared" si="36"/>
        <v>0</v>
      </c>
      <c r="P95" s="32"/>
      <c r="Q95" s="94">
        <f>(Feuil1!$B$25)*L95</f>
        <v>0</v>
      </c>
      <c r="R95" s="94">
        <f ca="1">(Feuil1!$C$25)*M95</f>
        <v>0</v>
      </c>
      <c r="S95" s="94">
        <f ca="1">(Feuil1!$D$25)*N95</f>
        <v>1.510416666666667</v>
      </c>
      <c r="T95" s="94">
        <f ca="1">(Feuil1!$E$25)*O95</f>
        <v>0</v>
      </c>
      <c r="U95" s="32"/>
      <c r="V95" s="94">
        <f t="shared" ca="1" si="37"/>
        <v>1.510416666666667</v>
      </c>
      <c r="W95" s="78">
        <f t="shared" ca="1" si="38"/>
        <v>36.250000000000007</v>
      </c>
      <c r="X95" s="78" t="str">
        <f t="shared" ca="1" si="31"/>
        <v/>
      </c>
      <c r="Y95" s="83" t="str">
        <f t="shared" ca="1" si="23"/>
        <v/>
      </c>
      <c r="Z95" s="83" t="str">
        <f t="shared" ca="1" si="24"/>
        <v/>
      </c>
      <c r="AA95" s="82" t="str">
        <f t="shared" ca="1" si="25"/>
        <v/>
      </c>
      <c r="AB95" s="83" t="str">
        <f t="shared" ca="1" si="32"/>
        <v/>
      </c>
      <c r="AC95" s="81" t="str">
        <f t="shared" ca="1" si="39"/>
        <v/>
      </c>
      <c r="AD95" s="83" t="str">
        <f t="shared" ca="1" si="26"/>
        <v/>
      </c>
      <c r="AE95" s="81" t="str">
        <f t="shared" ca="1" si="27"/>
        <v/>
      </c>
      <c r="AF95" s="83" t="str">
        <f t="shared" ca="1" si="28"/>
        <v/>
      </c>
      <c r="AG95" s="81" t="str">
        <f t="shared" ca="1" si="29"/>
        <v/>
      </c>
      <c r="AH95" s="82" t="str">
        <f t="shared" ca="1" si="30"/>
        <v/>
      </c>
      <c r="AI95" s="38">
        <v>43006</v>
      </c>
      <c r="AJ95" s="39" t="s">
        <v>14</v>
      </c>
      <c r="AK95" s="32"/>
      <c r="AL95" s="32"/>
      <c r="AM95" s="32"/>
      <c r="AN95" s="32"/>
      <c r="AO95" s="32"/>
    </row>
    <row r="96" spans="1:41" ht="20.100000000000001" customHeight="1" thickBot="1" x14ac:dyDescent="0.3">
      <c r="A96" s="38">
        <v>43007</v>
      </c>
      <c r="B96" s="38" t="s">
        <v>37</v>
      </c>
      <c r="C96" s="39" t="s">
        <v>15</v>
      </c>
      <c r="D96" s="38" t="s">
        <v>31</v>
      </c>
      <c r="E96" s="38" t="s">
        <v>31</v>
      </c>
      <c r="F96" s="38" t="s">
        <v>31</v>
      </c>
      <c r="G96" s="38" t="s">
        <v>31</v>
      </c>
      <c r="H96" s="38" t="s">
        <v>31</v>
      </c>
      <c r="I96" s="38" t="s">
        <v>31</v>
      </c>
      <c r="J96" s="71"/>
      <c r="K96" s="32"/>
      <c r="L96" s="68">
        <f t="shared" si="33"/>
        <v>0</v>
      </c>
      <c r="M96" s="68">
        <f t="shared" si="34"/>
        <v>0</v>
      </c>
      <c r="N96" s="68">
        <f t="shared" si="35"/>
        <v>0</v>
      </c>
      <c r="O96" s="68">
        <f t="shared" si="36"/>
        <v>6</v>
      </c>
      <c r="P96" s="32"/>
      <c r="Q96" s="94">
        <f>(Feuil1!$B$25)*L96</f>
        <v>0</v>
      </c>
      <c r="R96" s="94">
        <f ca="1">(Feuil1!$C$25)*M96</f>
        <v>0</v>
      </c>
      <c r="S96" s="94">
        <f ca="1">(Feuil1!$D$25)*N96</f>
        <v>0</v>
      </c>
      <c r="T96" s="94">
        <f ca="1">(Feuil1!$E$25)*O96</f>
        <v>1.5624999999999998</v>
      </c>
      <c r="U96" s="32"/>
      <c r="V96" s="94">
        <f t="shared" ca="1" si="37"/>
        <v>1.5624999999999998</v>
      </c>
      <c r="W96" s="78">
        <f t="shared" ca="1" si="38"/>
        <v>37.499999999999993</v>
      </c>
      <c r="X96" s="78" t="str">
        <f t="shared" ca="1" si="31"/>
        <v/>
      </c>
      <c r="Y96" s="83" t="str">
        <f t="shared" ca="1" si="23"/>
        <v/>
      </c>
      <c r="Z96" s="83" t="str">
        <f t="shared" ca="1" si="24"/>
        <v/>
      </c>
      <c r="AA96" s="82" t="str">
        <f t="shared" ca="1" si="25"/>
        <v/>
      </c>
      <c r="AB96" s="83" t="str">
        <f t="shared" ca="1" si="32"/>
        <v/>
      </c>
      <c r="AC96" s="81" t="str">
        <f t="shared" ca="1" si="39"/>
        <v/>
      </c>
      <c r="AD96" s="83" t="str">
        <f t="shared" ca="1" si="26"/>
        <v/>
      </c>
      <c r="AE96" s="81" t="str">
        <f t="shared" ca="1" si="27"/>
        <v/>
      </c>
      <c r="AF96" s="83" t="str">
        <f t="shared" ca="1" si="28"/>
        <v/>
      </c>
      <c r="AG96" s="81" t="str">
        <f t="shared" ca="1" si="29"/>
        <v/>
      </c>
      <c r="AH96" s="82" t="str">
        <f t="shared" ca="1" si="30"/>
        <v/>
      </c>
      <c r="AI96" s="38">
        <v>43007</v>
      </c>
      <c r="AJ96" s="39" t="s">
        <v>15</v>
      </c>
      <c r="AK96" s="32"/>
      <c r="AL96" s="32"/>
      <c r="AM96" s="32"/>
      <c r="AN96" s="32"/>
      <c r="AO96" s="32"/>
    </row>
    <row r="97" spans="1:41" ht="20.100000000000001" customHeight="1" thickBot="1" x14ac:dyDescent="0.3">
      <c r="A97" s="40">
        <v>43008</v>
      </c>
      <c r="B97" s="40" t="s">
        <v>38</v>
      </c>
      <c r="C97" s="41" t="s">
        <v>16</v>
      </c>
      <c r="D97" s="40" t="s">
        <v>33</v>
      </c>
      <c r="E97" s="40" t="s">
        <v>33</v>
      </c>
      <c r="F97" s="40" t="s">
        <v>33</v>
      </c>
      <c r="G97" s="40" t="s">
        <v>33</v>
      </c>
      <c r="H97" s="40" t="s">
        <v>33</v>
      </c>
      <c r="I97" s="40" t="s">
        <v>33</v>
      </c>
      <c r="J97" s="71"/>
      <c r="K97" s="32"/>
      <c r="L97" s="68">
        <f t="shared" si="33"/>
        <v>6</v>
      </c>
      <c r="M97" s="68">
        <f t="shared" si="34"/>
        <v>0</v>
      </c>
      <c r="N97" s="68">
        <f t="shared" si="35"/>
        <v>0</v>
      </c>
      <c r="O97" s="68">
        <f t="shared" si="36"/>
        <v>0</v>
      </c>
      <c r="P97" s="32"/>
      <c r="Q97" s="94">
        <f>(Feuil1!$B$25)*L97</f>
        <v>0</v>
      </c>
      <c r="R97" s="94">
        <f ca="1">(Feuil1!$C$25)*M97</f>
        <v>0</v>
      </c>
      <c r="S97" s="94">
        <f ca="1">(Feuil1!$D$25)*N97</f>
        <v>0</v>
      </c>
      <c r="T97" s="94">
        <f ca="1">(Feuil1!$E$25)*O97</f>
        <v>0</v>
      </c>
      <c r="U97" s="32"/>
      <c r="V97" s="94">
        <f t="shared" ca="1" si="37"/>
        <v>0</v>
      </c>
      <c r="W97" s="78">
        <f t="shared" ca="1" si="38"/>
        <v>0</v>
      </c>
      <c r="X97" s="78" t="str">
        <f t="shared" ca="1" si="31"/>
        <v/>
      </c>
      <c r="Y97" s="83" t="str">
        <f t="shared" ca="1" si="23"/>
        <v/>
      </c>
      <c r="Z97" s="83" t="str">
        <f t="shared" ca="1" si="24"/>
        <v/>
      </c>
      <c r="AA97" s="82" t="str">
        <f t="shared" ca="1" si="25"/>
        <v/>
      </c>
      <c r="AB97" s="83" t="str">
        <f t="shared" ca="1" si="32"/>
        <v/>
      </c>
      <c r="AC97" s="81" t="str">
        <f t="shared" ca="1" si="39"/>
        <v/>
      </c>
      <c r="AD97" s="83" t="str">
        <f t="shared" ca="1" si="26"/>
        <v/>
      </c>
      <c r="AE97" s="81" t="str">
        <f t="shared" ca="1" si="27"/>
        <v/>
      </c>
      <c r="AF97" s="83" t="str">
        <f t="shared" ca="1" si="28"/>
        <v/>
      </c>
      <c r="AG97" s="81" t="str">
        <f t="shared" ca="1" si="29"/>
        <v/>
      </c>
      <c r="AH97" s="82" t="str">
        <f t="shared" ca="1" si="30"/>
        <v/>
      </c>
      <c r="AI97" s="40">
        <v>43008</v>
      </c>
      <c r="AJ97" s="41" t="s">
        <v>16</v>
      </c>
      <c r="AK97" s="32"/>
      <c r="AL97" s="32"/>
      <c r="AM97" s="32"/>
      <c r="AN97" s="32"/>
      <c r="AO97" s="32"/>
    </row>
    <row r="98" spans="1:41" ht="20.100000000000001" customHeight="1" thickBot="1" x14ac:dyDescent="0.3">
      <c r="A98" s="40">
        <v>43009</v>
      </c>
      <c r="B98" s="40" t="s">
        <v>38</v>
      </c>
      <c r="C98" s="41" t="s">
        <v>17</v>
      </c>
      <c r="D98" s="40" t="s">
        <v>33</v>
      </c>
      <c r="E98" s="40" t="s">
        <v>33</v>
      </c>
      <c r="F98" s="40" t="s">
        <v>33</v>
      </c>
      <c r="G98" s="40" t="s">
        <v>33</v>
      </c>
      <c r="H98" s="40" t="s">
        <v>33</v>
      </c>
      <c r="I98" s="40" t="s">
        <v>33</v>
      </c>
      <c r="J98" s="71"/>
      <c r="K98" s="32"/>
      <c r="L98" s="68">
        <f t="shared" si="33"/>
        <v>6</v>
      </c>
      <c r="M98" s="68">
        <f t="shared" si="34"/>
        <v>0</v>
      </c>
      <c r="N98" s="68">
        <f t="shared" si="35"/>
        <v>0</v>
      </c>
      <c r="O98" s="68">
        <f t="shared" si="36"/>
        <v>0</v>
      </c>
      <c r="P98" s="32"/>
      <c r="Q98" s="94">
        <f>(Feuil1!$B$25)*L98</f>
        <v>0</v>
      </c>
      <c r="R98" s="94">
        <f ca="1">(Feuil1!$C$25)*M98</f>
        <v>0</v>
      </c>
      <c r="S98" s="94">
        <f ca="1">(Feuil1!$D$25)*N98</f>
        <v>0</v>
      </c>
      <c r="T98" s="94">
        <f ca="1">(Feuil1!$E$25)*O98</f>
        <v>0</v>
      </c>
      <c r="U98" s="32"/>
      <c r="V98" s="94">
        <f t="shared" ca="1" si="37"/>
        <v>0</v>
      </c>
      <c r="W98" s="78">
        <f t="shared" ca="1" si="38"/>
        <v>0</v>
      </c>
      <c r="X98" s="78" t="str">
        <f t="shared" ca="1" si="31"/>
        <v/>
      </c>
      <c r="Y98" s="83" t="str">
        <f t="shared" ca="1" si="23"/>
        <v/>
      </c>
      <c r="Z98" s="83" t="str">
        <f t="shared" ca="1" si="24"/>
        <v/>
      </c>
      <c r="AA98" s="82" t="str">
        <f t="shared" ca="1" si="25"/>
        <v/>
      </c>
      <c r="AB98" s="83" t="str">
        <f t="shared" ca="1" si="32"/>
        <v/>
      </c>
      <c r="AC98" s="81" t="str">
        <f t="shared" ca="1" si="39"/>
        <v/>
      </c>
      <c r="AD98" s="83" t="str">
        <f t="shared" ca="1" si="26"/>
        <v/>
      </c>
      <c r="AE98" s="81" t="str">
        <f t="shared" ca="1" si="27"/>
        <v/>
      </c>
      <c r="AF98" s="83" t="str">
        <f t="shared" ca="1" si="28"/>
        <v/>
      </c>
      <c r="AG98" s="81" t="str">
        <f t="shared" ca="1" si="29"/>
        <v/>
      </c>
      <c r="AH98" s="82" t="str">
        <f t="shared" ca="1" si="30"/>
        <v/>
      </c>
      <c r="AI98" s="40">
        <v>43009</v>
      </c>
      <c r="AJ98" s="41" t="s">
        <v>17</v>
      </c>
      <c r="AK98" s="32"/>
      <c r="AL98" s="32"/>
      <c r="AM98" s="32"/>
      <c r="AN98" s="32"/>
      <c r="AO98" s="32"/>
    </row>
    <row r="99" spans="1:41" ht="20.100000000000001" customHeight="1" thickBot="1" x14ac:dyDescent="0.3">
      <c r="A99" s="38">
        <v>43010</v>
      </c>
      <c r="B99" s="38" t="s">
        <v>37</v>
      </c>
      <c r="C99" s="39" t="s">
        <v>18</v>
      </c>
      <c r="D99" s="38" t="s">
        <v>30</v>
      </c>
      <c r="E99" s="38" t="s">
        <v>30</v>
      </c>
      <c r="F99" s="38" t="s">
        <v>30</v>
      </c>
      <c r="G99" s="38" t="s">
        <v>30</v>
      </c>
      <c r="H99" s="38" t="s">
        <v>30</v>
      </c>
      <c r="I99" s="38" t="s">
        <v>30</v>
      </c>
      <c r="J99" s="71"/>
      <c r="K99" s="32"/>
      <c r="L99" s="68">
        <f t="shared" si="33"/>
        <v>0</v>
      </c>
      <c r="M99" s="68">
        <f t="shared" si="34"/>
        <v>0</v>
      </c>
      <c r="N99" s="68">
        <f t="shared" si="35"/>
        <v>6</v>
      </c>
      <c r="O99" s="68">
        <f t="shared" si="36"/>
        <v>0</v>
      </c>
      <c r="P99" s="32"/>
      <c r="Q99" s="94">
        <f>(Feuil1!$B$25)*L99</f>
        <v>0</v>
      </c>
      <c r="R99" s="94">
        <f ca="1">(Feuil1!$C$25)*M99</f>
        <v>0</v>
      </c>
      <c r="S99" s="94">
        <f ca="1">(Feuil1!$D$25)*N99</f>
        <v>1.8125000000000002</v>
      </c>
      <c r="T99" s="94">
        <f ca="1">(Feuil1!$E$25)*O99</f>
        <v>0</v>
      </c>
      <c r="U99" s="32"/>
      <c r="V99" s="94">
        <f t="shared" ca="1" si="37"/>
        <v>1.8125000000000002</v>
      </c>
      <c r="W99" s="78">
        <f t="shared" ca="1" si="38"/>
        <v>43.500000000000007</v>
      </c>
      <c r="X99" s="78" t="str">
        <f t="shared" ca="1" si="31"/>
        <v/>
      </c>
      <c r="Y99" s="83" t="str">
        <f t="shared" ca="1" si="23"/>
        <v/>
      </c>
      <c r="Z99" s="83" t="str">
        <f t="shared" ca="1" si="24"/>
        <v/>
      </c>
      <c r="AA99" s="82" t="str">
        <f t="shared" ca="1" si="25"/>
        <v/>
      </c>
      <c r="AB99" s="83" t="str">
        <f t="shared" ca="1" si="32"/>
        <v/>
      </c>
      <c r="AC99" s="81" t="str">
        <f t="shared" ca="1" si="39"/>
        <v/>
      </c>
      <c r="AD99" s="83" t="str">
        <f t="shared" ca="1" si="26"/>
        <v/>
      </c>
      <c r="AE99" s="81" t="str">
        <f t="shared" ca="1" si="27"/>
        <v/>
      </c>
      <c r="AF99" s="83" t="str">
        <f t="shared" ca="1" si="28"/>
        <v/>
      </c>
      <c r="AG99" s="81" t="str">
        <f t="shared" ca="1" si="29"/>
        <v/>
      </c>
      <c r="AH99" s="82" t="str">
        <f t="shared" ca="1" si="30"/>
        <v/>
      </c>
      <c r="AI99" s="38">
        <v>43010</v>
      </c>
      <c r="AJ99" s="39" t="s">
        <v>18</v>
      </c>
      <c r="AK99" s="32"/>
      <c r="AL99" s="32"/>
      <c r="AM99" s="32"/>
      <c r="AN99" s="32"/>
      <c r="AO99" s="32"/>
    </row>
    <row r="100" spans="1:41" ht="20.100000000000001" customHeight="1" thickBot="1" x14ac:dyDescent="0.3">
      <c r="A100" s="38">
        <v>43011</v>
      </c>
      <c r="B100" s="38" t="s">
        <v>37</v>
      </c>
      <c r="C100" s="39" t="s">
        <v>19</v>
      </c>
      <c r="D100" s="38" t="s">
        <v>30</v>
      </c>
      <c r="E100" s="38" t="s">
        <v>30</v>
      </c>
      <c r="F100" s="38" t="s">
        <v>30</v>
      </c>
      <c r="G100" s="38" t="s">
        <v>30</v>
      </c>
      <c r="H100" s="38" t="s">
        <v>30</v>
      </c>
      <c r="I100" s="38" t="s">
        <v>30</v>
      </c>
      <c r="J100" s="71"/>
      <c r="K100" s="32"/>
      <c r="L100" s="68">
        <f t="shared" si="33"/>
        <v>0</v>
      </c>
      <c r="M100" s="68">
        <f t="shared" si="34"/>
        <v>0</v>
      </c>
      <c r="N100" s="68">
        <f t="shared" si="35"/>
        <v>6</v>
      </c>
      <c r="O100" s="68">
        <f t="shared" si="36"/>
        <v>0</v>
      </c>
      <c r="P100" s="32"/>
      <c r="Q100" s="94">
        <f>(Feuil1!$B$25)*L100</f>
        <v>0</v>
      </c>
      <c r="R100" s="94">
        <f ca="1">(Feuil1!$C$25)*M100</f>
        <v>0</v>
      </c>
      <c r="S100" s="94">
        <f ca="1">(Feuil1!$D$25)*N100</f>
        <v>1.8125000000000002</v>
      </c>
      <c r="T100" s="94">
        <f ca="1">(Feuil1!$E$25)*O100</f>
        <v>0</v>
      </c>
      <c r="U100" s="32"/>
      <c r="V100" s="94">
        <f t="shared" ca="1" si="37"/>
        <v>1.8125000000000002</v>
      </c>
      <c r="W100" s="78">
        <f t="shared" ca="1" si="38"/>
        <v>43.500000000000007</v>
      </c>
      <c r="X100" s="78" t="str">
        <f t="shared" ca="1" si="31"/>
        <v/>
      </c>
      <c r="Y100" s="83" t="str">
        <f t="shared" ca="1" si="23"/>
        <v/>
      </c>
      <c r="Z100" s="83" t="str">
        <f t="shared" ca="1" si="24"/>
        <v/>
      </c>
      <c r="AA100" s="82" t="str">
        <f t="shared" ca="1" si="25"/>
        <v/>
      </c>
      <c r="AB100" s="83" t="str">
        <f t="shared" ca="1" si="32"/>
        <v/>
      </c>
      <c r="AC100" s="81" t="str">
        <f t="shared" ca="1" si="39"/>
        <v/>
      </c>
      <c r="AD100" s="83" t="str">
        <f t="shared" ca="1" si="26"/>
        <v/>
      </c>
      <c r="AE100" s="81" t="str">
        <f t="shared" ca="1" si="27"/>
        <v/>
      </c>
      <c r="AF100" s="83" t="str">
        <f t="shared" ca="1" si="28"/>
        <v/>
      </c>
      <c r="AG100" s="81" t="str">
        <f t="shared" ca="1" si="29"/>
        <v/>
      </c>
      <c r="AH100" s="82" t="str">
        <f t="shared" ca="1" si="30"/>
        <v/>
      </c>
      <c r="AI100" s="38">
        <v>43011</v>
      </c>
      <c r="AJ100" s="39" t="s">
        <v>19</v>
      </c>
      <c r="AK100" s="32"/>
      <c r="AL100" s="32"/>
      <c r="AM100" s="32"/>
      <c r="AN100" s="32"/>
      <c r="AO100" s="32"/>
    </row>
    <row r="101" spans="1:41" ht="20.100000000000001" customHeight="1" thickBot="1" x14ac:dyDescent="0.3">
      <c r="A101" s="38">
        <v>43012</v>
      </c>
      <c r="B101" s="38" t="s">
        <v>37</v>
      </c>
      <c r="C101" s="39" t="s">
        <v>20</v>
      </c>
      <c r="D101" s="38" t="s">
        <v>30</v>
      </c>
      <c r="E101" s="38" t="s">
        <v>30</v>
      </c>
      <c r="F101" s="38" t="s">
        <v>30</v>
      </c>
      <c r="G101" s="38" t="s">
        <v>30</v>
      </c>
      <c r="H101" s="38" t="s">
        <v>30</v>
      </c>
      <c r="I101" s="38" t="s">
        <v>30</v>
      </c>
      <c r="J101" s="71"/>
      <c r="K101" s="32"/>
      <c r="L101" s="68">
        <f t="shared" si="33"/>
        <v>0</v>
      </c>
      <c r="M101" s="68">
        <f t="shared" si="34"/>
        <v>0</v>
      </c>
      <c r="N101" s="68">
        <f t="shared" si="35"/>
        <v>6</v>
      </c>
      <c r="O101" s="68">
        <f t="shared" si="36"/>
        <v>0</v>
      </c>
      <c r="P101" s="32"/>
      <c r="Q101" s="94">
        <f>(Feuil1!$B$25)*L101</f>
        <v>0</v>
      </c>
      <c r="R101" s="94">
        <f ca="1">(Feuil1!$C$25)*M101</f>
        <v>0</v>
      </c>
      <c r="S101" s="94">
        <f ca="1">(Feuil1!$D$25)*N101</f>
        <v>1.8125000000000002</v>
      </c>
      <c r="T101" s="94">
        <f ca="1">(Feuil1!$E$25)*O101</f>
        <v>0</v>
      </c>
      <c r="U101" s="32"/>
      <c r="V101" s="94">
        <f t="shared" ca="1" si="37"/>
        <v>1.8125000000000002</v>
      </c>
      <c r="W101" s="78">
        <f t="shared" ca="1" si="38"/>
        <v>43.500000000000007</v>
      </c>
      <c r="X101" s="78" t="str">
        <f t="shared" ca="1" si="31"/>
        <v/>
      </c>
      <c r="Y101" s="83" t="str">
        <f t="shared" ca="1" si="23"/>
        <v/>
      </c>
      <c r="Z101" s="83" t="str">
        <f t="shared" ca="1" si="24"/>
        <v/>
      </c>
      <c r="AA101" s="82" t="str">
        <f t="shared" ca="1" si="25"/>
        <v/>
      </c>
      <c r="AB101" s="83" t="str">
        <f t="shared" ca="1" si="32"/>
        <v/>
      </c>
      <c r="AC101" s="81" t="str">
        <f t="shared" ca="1" si="39"/>
        <v/>
      </c>
      <c r="AD101" s="83" t="str">
        <f t="shared" ca="1" si="26"/>
        <v/>
      </c>
      <c r="AE101" s="81" t="str">
        <f t="shared" ca="1" si="27"/>
        <v/>
      </c>
      <c r="AF101" s="83" t="str">
        <f t="shared" ca="1" si="28"/>
        <v/>
      </c>
      <c r="AG101" s="81" t="str">
        <f t="shared" ca="1" si="29"/>
        <v/>
      </c>
      <c r="AH101" s="82" t="str">
        <f t="shared" ca="1" si="30"/>
        <v/>
      </c>
      <c r="AI101" s="38">
        <v>43012</v>
      </c>
      <c r="AJ101" s="39" t="s">
        <v>20</v>
      </c>
      <c r="AK101" s="32"/>
      <c r="AL101" s="32"/>
      <c r="AM101" s="32"/>
      <c r="AN101" s="32"/>
      <c r="AO101" s="32"/>
    </row>
    <row r="102" spans="1:41" ht="20.100000000000001" customHeight="1" thickBot="1" x14ac:dyDescent="0.3">
      <c r="A102" s="38">
        <v>43013</v>
      </c>
      <c r="B102" s="38" t="s">
        <v>37</v>
      </c>
      <c r="C102" s="39" t="s">
        <v>14</v>
      </c>
      <c r="D102" s="38" t="s">
        <v>33</v>
      </c>
      <c r="E102" s="38" t="s">
        <v>30</v>
      </c>
      <c r="F102" s="38" t="s">
        <v>30</v>
      </c>
      <c r="G102" s="38" t="s">
        <v>30</v>
      </c>
      <c r="H102" s="38" t="s">
        <v>30</v>
      </c>
      <c r="I102" s="38" t="s">
        <v>30</v>
      </c>
      <c r="J102" s="71"/>
      <c r="K102" s="32"/>
      <c r="L102" s="68">
        <f t="shared" si="33"/>
        <v>1</v>
      </c>
      <c r="M102" s="68">
        <f t="shared" si="34"/>
        <v>0</v>
      </c>
      <c r="N102" s="68">
        <f t="shared" si="35"/>
        <v>5</v>
      </c>
      <c r="O102" s="68">
        <f t="shared" si="36"/>
        <v>0</v>
      </c>
      <c r="P102" s="32"/>
      <c r="Q102" s="94">
        <f>(Feuil1!$B$25)*L102</f>
        <v>0</v>
      </c>
      <c r="R102" s="94">
        <f ca="1">(Feuil1!$C$25)*M102</f>
        <v>0</v>
      </c>
      <c r="S102" s="94">
        <f ca="1">(Feuil1!$D$25)*N102</f>
        <v>1.510416666666667</v>
      </c>
      <c r="T102" s="94">
        <f ca="1">(Feuil1!$E$25)*O102</f>
        <v>0</v>
      </c>
      <c r="U102" s="32"/>
      <c r="V102" s="94">
        <f t="shared" ca="1" si="37"/>
        <v>1.510416666666667</v>
      </c>
      <c r="W102" s="78">
        <f t="shared" ca="1" si="38"/>
        <v>36.250000000000007</v>
      </c>
      <c r="X102" s="78" t="str">
        <f t="shared" ca="1" si="31"/>
        <v/>
      </c>
      <c r="Y102" s="83" t="str">
        <f t="shared" ca="1" si="23"/>
        <v/>
      </c>
      <c r="Z102" s="83" t="str">
        <f t="shared" ca="1" si="24"/>
        <v/>
      </c>
      <c r="AA102" s="82" t="str">
        <f t="shared" ca="1" si="25"/>
        <v/>
      </c>
      <c r="AB102" s="83" t="str">
        <f t="shared" ca="1" si="32"/>
        <v/>
      </c>
      <c r="AC102" s="81" t="str">
        <f t="shared" ca="1" si="39"/>
        <v/>
      </c>
      <c r="AD102" s="83" t="str">
        <f t="shared" ca="1" si="26"/>
        <v/>
      </c>
      <c r="AE102" s="81" t="str">
        <f t="shared" ca="1" si="27"/>
        <v/>
      </c>
      <c r="AF102" s="83" t="str">
        <f t="shared" ca="1" si="28"/>
        <v/>
      </c>
      <c r="AG102" s="81" t="str">
        <f t="shared" ca="1" si="29"/>
        <v/>
      </c>
      <c r="AH102" s="82" t="str">
        <f t="shared" ca="1" si="30"/>
        <v/>
      </c>
      <c r="AI102" s="38">
        <v>43013</v>
      </c>
      <c r="AJ102" s="39" t="s">
        <v>14</v>
      </c>
      <c r="AK102" s="32"/>
      <c r="AL102" s="32"/>
      <c r="AM102" s="32"/>
      <c r="AN102" s="32"/>
      <c r="AO102" s="32"/>
    </row>
    <row r="103" spans="1:41" ht="20.100000000000001" customHeight="1" thickBot="1" x14ac:dyDescent="0.3">
      <c r="A103" s="38">
        <v>43014</v>
      </c>
      <c r="B103" s="38" t="s">
        <v>37</v>
      </c>
      <c r="C103" s="39" t="s">
        <v>15</v>
      </c>
      <c r="D103" s="38" t="s">
        <v>31</v>
      </c>
      <c r="E103" s="38" t="s">
        <v>31</v>
      </c>
      <c r="F103" s="38" t="s">
        <v>31</v>
      </c>
      <c r="G103" s="38" t="s">
        <v>31</v>
      </c>
      <c r="H103" s="38" t="s">
        <v>31</v>
      </c>
      <c r="I103" s="38" t="s">
        <v>31</v>
      </c>
      <c r="J103" s="71"/>
      <c r="K103" s="32"/>
      <c r="L103" s="68">
        <f t="shared" si="33"/>
        <v>0</v>
      </c>
      <c r="M103" s="68">
        <f t="shared" si="34"/>
        <v>0</v>
      </c>
      <c r="N103" s="68">
        <f t="shared" si="35"/>
        <v>0</v>
      </c>
      <c r="O103" s="68">
        <f t="shared" si="36"/>
        <v>6</v>
      </c>
      <c r="P103" s="32"/>
      <c r="Q103" s="94">
        <f>(Feuil1!$B$25)*L103</f>
        <v>0</v>
      </c>
      <c r="R103" s="94">
        <f ca="1">(Feuil1!$C$25)*M103</f>
        <v>0</v>
      </c>
      <c r="S103" s="94">
        <f ca="1">(Feuil1!$D$25)*N103</f>
        <v>0</v>
      </c>
      <c r="T103" s="94">
        <f ca="1">(Feuil1!$E$25)*O103</f>
        <v>1.5624999999999998</v>
      </c>
      <c r="U103" s="32"/>
      <c r="V103" s="94">
        <f t="shared" ca="1" si="37"/>
        <v>1.5624999999999998</v>
      </c>
      <c r="W103" s="78">
        <f t="shared" ca="1" si="38"/>
        <v>37.499999999999993</v>
      </c>
      <c r="X103" s="78" t="str">
        <f t="shared" ca="1" si="31"/>
        <v/>
      </c>
      <c r="Y103" s="83" t="str">
        <f t="shared" ca="1" si="23"/>
        <v/>
      </c>
      <c r="Z103" s="83" t="str">
        <f t="shared" ca="1" si="24"/>
        <v/>
      </c>
      <c r="AA103" s="82" t="str">
        <f t="shared" ca="1" si="25"/>
        <v/>
      </c>
      <c r="AB103" s="83" t="str">
        <f t="shared" ca="1" si="32"/>
        <v/>
      </c>
      <c r="AC103" s="81" t="str">
        <f t="shared" ca="1" si="39"/>
        <v/>
      </c>
      <c r="AD103" s="83" t="str">
        <f t="shared" ca="1" si="26"/>
        <v/>
      </c>
      <c r="AE103" s="81" t="str">
        <f t="shared" ca="1" si="27"/>
        <v/>
      </c>
      <c r="AF103" s="83" t="str">
        <f t="shared" ca="1" si="28"/>
        <v/>
      </c>
      <c r="AG103" s="81" t="str">
        <f t="shared" ca="1" si="29"/>
        <v/>
      </c>
      <c r="AH103" s="82" t="str">
        <f t="shared" ca="1" si="30"/>
        <v/>
      </c>
      <c r="AI103" s="38">
        <v>43014</v>
      </c>
      <c r="AJ103" s="39" t="s">
        <v>15</v>
      </c>
      <c r="AK103" s="32"/>
      <c r="AL103" s="32"/>
      <c r="AM103" s="32"/>
      <c r="AN103" s="32"/>
      <c r="AO103" s="32"/>
    </row>
    <row r="104" spans="1:41" ht="20.100000000000001" customHeight="1" thickBot="1" x14ac:dyDescent="0.3">
      <c r="A104" s="40">
        <v>43015</v>
      </c>
      <c r="B104" s="40" t="s">
        <v>38</v>
      </c>
      <c r="C104" s="41" t="s">
        <v>16</v>
      </c>
      <c r="D104" s="40" t="s">
        <v>33</v>
      </c>
      <c r="E104" s="40" t="s">
        <v>33</v>
      </c>
      <c r="F104" s="40" t="s">
        <v>33</v>
      </c>
      <c r="G104" s="40" t="s">
        <v>33</v>
      </c>
      <c r="H104" s="40" t="s">
        <v>33</v>
      </c>
      <c r="I104" s="40" t="s">
        <v>33</v>
      </c>
      <c r="J104" s="71"/>
      <c r="K104" s="32"/>
      <c r="L104" s="68">
        <f t="shared" si="33"/>
        <v>6</v>
      </c>
      <c r="M104" s="68">
        <f t="shared" si="34"/>
        <v>0</v>
      </c>
      <c r="N104" s="68">
        <f t="shared" si="35"/>
        <v>0</v>
      </c>
      <c r="O104" s="68">
        <f t="shared" si="36"/>
        <v>0</v>
      </c>
      <c r="P104" s="32"/>
      <c r="Q104" s="94">
        <f>(Feuil1!$B$25)*L104</f>
        <v>0</v>
      </c>
      <c r="R104" s="94">
        <f ca="1">(Feuil1!$C$25)*M104</f>
        <v>0</v>
      </c>
      <c r="S104" s="94">
        <f ca="1">(Feuil1!$D$25)*N104</f>
        <v>0</v>
      </c>
      <c r="T104" s="94">
        <f ca="1">(Feuil1!$E$25)*O104</f>
        <v>0</v>
      </c>
      <c r="U104" s="32"/>
      <c r="V104" s="94">
        <f t="shared" ca="1" si="37"/>
        <v>0</v>
      </c>
      <c r="W104" s="78">
        <f t="shared" ca="1" si="38"/>
        <v>0</v>
      </c>
      <c r="X104" s="78" t="str">
        <f t="shared" ca="1" si="31"/>
        <v/>
      </c>
      <c r="Y104" s="83" t="str">
        <f t="shared" ca="1" si="23"/>
        <v/>
      </c>
      <c r="Z104" s="83" t="str">
        <f t="shared" ca="1" si="24"/>
        <v/>
      </c>
      <c r="AA104" s="82" t="str">
        <f t="shared" ca="1" si="25"/>
        <v/>
      </c>
      <c r="AB104" s="83" t="str">
        <f t="shared" ca="1" si="32"/>
        <v/>
      </c>
      <c r="AC104" s="81" t="str">
        <f t="shared" ca="1" si="39"/>
        <v/>
      </c>
      <c r="AD104" s="83" t="str">
        <f t="shared" ca="1" si="26"/>
        <v/>
      </c>
      <c r="AE104" s="81" t="str">
        <f t="shared" ca="1" si="27"/>
        <v/>
      </c>
      <c r="AF104" s="83" t="str">
        <f t="shared" ca="1" si="28"/>
        <v/>
      </c>
      <c r="AG104" s="81" t="str">
        <f t="shared" ca="1" si="29"/>
        <v/>
      </c>
      <c r="AH104" s="82" t="str">
        <f t="shared" ca="1" si="30"/>
        <v/>
      </c>
      <c r="AI104" s="40">
        <v>43015</v>
      </c>
      <c r="AJ104" s="41" t="s">
        <v>16</v>
      </c>
      <c r="AK104" s="32"/>
      <c r="AL104" s="32"/>
      <c r="AM104" s="32"/>
      <c r="AN104" s="32"/>
      <c r="AO104" s="32"/>
    </row>
    <row r="105" spans="1:41" ht="20.100000000000001" customHeight="1" thickBot="1" x14ac:dyDescent="0.3">
      <c r="A105" s="40">
        <v>43016</v>
      </c>
      <c r="B105" s="40" t="s">
        <v>38</v>
      </c>
      <c r="C105" s="41" t="s">
        <v>17</v>
      </c>
      <c r="D105" s="40" t="s">
        <v>33</v>
      </c>
      <c r="E105" s="40" t="s">
        <v>33</v>
      </c>
      <c r="F105" s="40" t="s">
        <v>33</v>
      </c>
      <c r="G105" s="40" t="s">
        <v>33</v>
      </c>
      <c r="H105" s="40" t="s">
        <v>33</v>
      </c>
      <c r="I105" s="40" t="s">
        <v>33</v>
      </c>
      <c r="J105" s="71"/>
      <c r="K105" s="32"/>
      <c r="L105" s="68">
        <f t="shared" si="33"/>
        <v>6</v>
      </c>
      <c r="M105" s="68">
        <f t="shared" si="34"/>
        <v>0</v>
      </c>
      <c r="N105" s="68">
        <f t="shared" si="35"/>
        <v>0</v>
      </c>
      <c r="O105" s="68">
        <f t="shared" si="36"/>
        <v>0</v>
      </c>
      <c r="P105" s="32"/>
      <c r="Q105" s="94">
        <f>(Feuil1!$B$25)*L105</f>
        <v>0</v>
      </c>
      <c r="R105" s="94">
        <f ca="1">(Feuil1!$C$25)*M105</f>
        <v>0</v>
      </c>
      <c r="S105" s="94">
        <f ca="1">(Feuil1!$D$25)*N105</f>
        <v>0</v>
      </c>
      <c r="T105" s="94">
        <f ca="1">(Feuil1!$E$25)*O105</f>
        <v>0</v>
      </c>
      <c r="U105" s="32"/>
      <c r="V105" s="94">
        <f t="shared" ca="1" si="37"/>
        <v>0</v>
      </c>
      <c r="W105" s="78">
        <f t="shared" ca="1" si="38"/>
        <v>0</v>
      </c>
      <c r="X105" s="78" t="str">
        <f t="shared" ca="1" si="31"/>
        <v/>
      </c>
      <c r="Y105" s="83" t="str">
        <f t="shared" ca="1" si="23"/>
        <v/>
      </c>
      <c r="Z105" s="83" t="str">
        <f t="shared" ca="1" si="24"/>
        <v/>
      </c>
      <c r="AA105" s="82" t="str">
        <f t="shared" ca="1" si="25"/>
        <v/>
      </c>
      <c r="AB105" s="83" t="str">
        <f t="shared" ca="1" si="32"/>
        <v/>
      </c>
      <c r="AC105" s="81" t="str">
        <f t="shared" ca="1" si="39"/>
        <v/>
      </c>
      <c r="AD105" s="83" t="str">
        <f t="shared" ca="1" si="26"/>
        <v/>
      </c>
      <c r="AE105" s="81" t="str">
        <f t="shared" ca="1" si="27"/>
        <v/>
      </c>
      <c r="AF105" s="83" t="str">
        <f t="shared" ca="1" si="28"/>
        <v/>
      </c>
      <c r="AG105" s="81" t="str">
        <f t="shared" ca="1" si="29"/>
        <v/>
      </c>
      <c r="AH105" s="82" t="str">
        <f t="shared" ca="1" si="30"/>
        <v/>
      </c>
      <c r="AI105" s="40">
        <v>43016</v>
      </c>
      <c r="AJ105" s="41" t="s">
        <v>17</v>
      </c>
      <c r="AK105" s="32"/>
      <c r="AL105" s="32"/>
      <c r="AM105" s="32"/>
      <c r="AN105" s="32"/>
      <c r="AO105" s="32"/>
    </row>
    <row r="106" spans="1:41" ht="20.100000000000001" customHeight="1" thickBot="1" x14ac:dyDescent="0.3">
      <c r="A106" s="38">
        <v>43017</v>
      </c>
      <c r="B106" s="38" t="s">
        <v>37</v>
      </c>
      <c r="C106" s="39" t="s">
        <v>18</v>
      </c>
      <c r="D106" s="38" t="s">
        <v>30</v>
      </c>
      <c r="E106" s="38" t="s">
        <v>30</v>
      </c>
      <c r="F106" s="38" t="s">
        <v>30</v>
      </c>
      <c r="G106" s="38" t="s">
        <v>30</v>
      </c>
      <c r="H106" s="38" t="s">
        <v>30</v>
      </c>
      <c r="I106" s="38" t="s">
        <v>30</v>
      </c>
      <c r="J106" s="71"/>
      <c r="K106" s="32"/>
      <c r="L106" s="68">
        <f t="shared" si="33"/>
        <v>0</v>
      </c>
      <c r="M106" s="68">
        <f t="shared" si="34"/>
        <v>0</v>
      </c>
      <c r="N106" s="68">
        <f t="shared" si="35"/>
        <v>6</v>
      </c>
      <c r="O106" s="68">
        <f t="shared" si="36"/>
        <v>0</v>
      </c>
      <c r="P106" s="32"/>
      <c r="Q106" s="94">
        <f>(Feuil1!$B$25)*L106</f>
        <v>0</v>
      </c>
      <c r="R106" s="94">
        <f ca="1">(Feuil1!$C$25)*M106</f>
        <v>0</v>
      </c>
      <c r="S106" s="94">
        <f ca="1">(Feuil1!$D$25)*N106</f>
        <v>1.8125000000000002</v>
      </c>
      <c r="T106" s="94">
        <f ca="1">(Feuil1!$E$25)*O106</f>
        <v>0</v>
      </c>
      <c r="U106" s="32"/>
      <c r="V106" s="94">
        <f t="shared" ca="1" si="37"/>
        <v>1.8125000000000002</v>
      </c>
      <c r="W106" s="78">
        <f t="shared" ca="1" si="38"/>
        <v>43.500000000000007</v>
      </c>
      <c r="X106" s="78" t="str">
        <f t="shared" ca="1" si="31"/>
        <v/>
      </c>
      <c r="Y106" s="83" t="str">
        <f t="shared" ca="1" si="23"/>
        <v/>
      </c>
      <c r="Z106" s="83" t="str">
        <f t="shared" ca="1" si="24"/>
        <v/>
      </c>
      <c r="AA106" s="82" t="str">
        <f t="shared" ca="1" si="25"/>
        <v/>
      </c>
      <c r="AB106" s="83" t="str">
        <f t="shared" ca="1" si="32"/>
        <v/>
      </c>
      <c r="AC106" s="81" t="str">
        <f t="shared" ca="1" si="39"/>
        <v/>
      </c>
      <c r="AD106" s="83" t="str">
        <f t="shared" ca="1" si="26"/>
        <v/>
      </c>
      <c r="AE106" s="81" t="str">
        <f t="shared" ca="1" si="27"/>
        <v/>
      </c>
      <c r="AF106" s="83" t="str">
        <f t="shared" ca="1" si="28"/>
        <v/>
      </c>
      <c r="AG106" s="81" t="str">
        <f t="shared" ca="1" si="29"/>
        <v/>
      </c>
      <c r="AH106" s="82" t="str">
        <f t="shared" ca="1" si="30"/>
        <v/>
      </c>
      <c r="AI106" s="38">
        <v>43017</v>
      </c>
      <c r="AJ106" s="39" t="s">
        <v>18</v>
      </c>
      <c r="AK106" s="32"/>
      <c r="AL106" s="32"/>
      <c r="AM106" s="32"/>
      <c r="AN106" s="32"/>
      <c r="AO106" s="32"/>
    </row>
    <row r="107" spans="1:41" ht="20.100000000000001" customHeight="1" thickBot="1" x14ac:dyDescent="0.3">
      <c r="A107" s="38">
        <v>43018</v>
      </c>
      <c r="B107" s="38" t="s">
        <v>37</v>
      </c>
      <c r="C107" s="39" t="s">
        <v>19</v>
      </c>
      <c r="D107" s="38" t="s">
        <v>30</v>
      </c>
      <c r="E107" s="38" t="s">
        <v>30</v>
      </c>
      <c r="F107" s="38" t="s">
        <v>30</v>
      </c>
      <c r="G107" s="38" t="s">
        <v>30</v>
      </c>
      <c r="H107" s="38" t="s">
        <v>30</v>
      </c>
      <c r="I107" s="38" t="s">
        <v>30</v>
      </c>
      <c r="J107" s="71"/>
      <c r="K107" s="32"/>
      <c r="L107" s="68">
        <f t="shared" si="33"/>
        <v>0</v>
      </c>
      <c r="M107" s="68">
        <f t="shared" si="34"/>
        <v>0</v>
      </c>
      <c r="N107" s="68">
        <f t="shared" si="35"/>
        <v>6</v>
      </c>
      <c r="O107" s="68">
        <f t="shared" si="36"/>
        <v>0</v>
      </c>
      <c r="P107" s="32"/>
      <c r="Q107" s="94">
        <f>(Feuil1!$B$25)*L107</f>
        <v>0</v>
      </c>
      <c r="R107" s="94">
        <f ca="1">(Feuil1!$C$25)*M107</f>
        <v>0</v>
      </c>
      <c r="S107" s="94">
        <f ca="1">(Feuil1!$D$25)*N107</f>
        <v>1.8125000000000002</v>
      </c>
      <c r="T107" s="94">
        <f ca="1">(Feuil1!$E$25)*O107</f>
        <v>0</v>
      </c>
      <c r="U107" s="32"/>
      <c r="V107" s="94">
        <f t="shared" ca="1" si="37"/>
        <v>1.8125000000000002</v>
      </c>
      <c r="W107" s="78">
        <f t="shared" ca="1" si="38"/>
        <v>43.500000000000007</v>
      </c>
      <c r="X107" s="78" t="str">
        <f t="shared" ca="1" si="31"/>
        <v/>
      </c>
      <c r="Y107" s="83" t="str">
        <f t="shared" ca="1" si="23"/>
        <v/>
      </c>
      <c r="Z107" s="83" t="str">
        <f t="shared" ca="1" si="24"/>
        <v/>
      </c>
      <c r="AA107" s="82" t="str">
        <f t="shared" ca="1" si="25"/>
        <v/>
      </c>
      <c r="AB107" s="83" t="str">
        <f t="shared" ca="1" si="32"/>
        <v/>
      </c>
      <c r="AC107" s="81" t="str">
        <f t="shared" ca="1" si="39"/>
        <v/>
      </c>
      <c r="AD107" s="83" t="str">
        <f t="shared" ca="1" si="26"/>
        <v/>
      </c>
      <c r="AE107" s="81" t="str">
        <f t="shared" ca="1" si="27"/>
        <v/>
      </c>
      <c r="AF107" s="83" t="str">
        <f t="shared" ca="1" si="28"/>
        <v/>
      </c>
      <c r="AG107" s="81" t="str">
        <f t="shared" ca="1" si="29"/>
        <v/>
      </c>
      <c r="AH107" s="82" t="str">
        <f t="shared" ca="1" si="30"/>
        <v/>
      </c>
      <c r="AI107" s="38">
        <v>43018</v>
      </c>
      <c r="AJ107" s="39" t="s">
        <v>19</v>
      </c>
      <c r="AK107" s="32"/>
      <c r="AL107" s="32"/>
      <c r="AM107" s="32"/>
      <c r="AN107" s="32"/>
      <c r="AO107" s="32"/>
    </row>
    <row r="108" spans="1:41" ht="20.100000000000001" customHeight="1" thickBot="1" x14ac:dyDescent="0.3">
      <c r="A108" s="38">
        <v>43019</v>
      </c>
      <c r="B108" s="38" t="s">
        <v>37</v>
      </c>
      <c r="C108" s="39" t="s">
        <v>20</v>
      </c>
      <c r="D108" s="38" t="s">
        <v>30</v>
      </c>
      <c r="E108" s="38" t="s">
        <v>30</v>
      </c>
      <c r="F108" s="38" t="s">
        <v>30</v>
      </c>
      <c r="G108" s="38" t="s">
        <v>30</v>
      </c>
      <c r="H108" s="38" t="s">
        <v>30</v>
      </c>
      <c r="I108" s="38" t="s">
        <v>30</v>
      </c>
      <c r="J108" s="71"/>
      <c r="K108" s="32"/>
      <c r="L108" s="68">
        <f t="shared" si="33"/>
        <v>0</v>
      </c>
      <c r="M108" s="68">
        <f t="shared" si="34"/>
        <v>0</v>
      </c>
      <c r="N108" s="68">
        <f t="shared" si="35"/>
        <v>6</v>
      </c>
      <c r="O108" s="68">
        <f t="shared" si="36"/>
        <v>0</v>
      </c>
      <c r="P108" s="32"/>
      <c r="Q108" s="94">
        <f>(Feuil1!$B$25)*L108</f>
        <v>0</v>
      </c>
      <c r="R108" s="94">
        <f ca="1">(Feuil1!$C$25)*M108</f>
        <v>0</v>
      </c>
      <c r="S108" s="94">
        <f ca="1">(Feuil1!$D$25)*N108</f>
        <v>1.8125000000000002</v>
      </c>
      <c r="T108" s="94">
        <f ca="1">(Feuil1!$E$25)*O108</f>
        <v>0</v>
      </c>
      <c r="U108" s="32"/>
      <c r="V108" s="94">
        <f t="shared" ca="1" si="37"/>
        <v>1.8125000000000002</v>
      </c>
      <c r="W108" s="78">
        <f t="shared" ca="1" si="38"/>
        <v>43.500000000000007</v>
      </c>
      <c r="X108" s="78" t="str">
        <f t="shared" ca="1" si="31"/>
        <v/>
      </c>
      <c r="Y108" s="83" t="str">
        <f t="shared" ca="1" si="23"/>
        <v/>
      </c>
      <c r="Z108" s="83" t="str">
        <f t="shared" ca="1" si="24"/>
        <v/>
      </c>
      <c r="AA108" s="82" t="str">
        <f t="shared" ca="1" si="25"/>
        <v/>
      </c>
      <c r="AB108" s="83" t="str">
        <f t="shared" ca="1" si="32"/>
        <v/>
      </c>
      <c r="AC108" s="81" t="str">
        <f t="shared" ca="1" si="39"/>
        <v/>
      </c>
      <c r="AD108" s="83" t="str">
        <f t="shared" ca="1" si="26"/>
        <v/>
      </c>
      <c r="AE108" s="81" t="str">
        <f t="shared" ca="1" si="27"/>
        <v/>
      </c>
      <c r="AF108" s="83" t="str">
        <f t="shared" ca="1" si="28"/>
        <v/>
      </c>
      <c r="AG108" s="81" t="str">
        <f t="shared" ca="1" si="29"/>
        <v/>
      </c>
      <c r="AH108" s="82" t="str">
        <f t="shared" ca="1" si="30"/>
        <v/>
      </c>
      <c r="AI108" s="38">
        <v>43019</v>
      </c>
      <c r="AJ108" s="39" t="s">
        <v>20</v>
      </c>
      <c r="AK108" s="32"/>
      <c r="AL108" s="32"/>
      <c r="AM108" s="32"/>
      <c r="AN108" s="32"/>
      <c r="AO108" s="32"/>
    </row>
    <row r="109" spans="1:41" ht="20.100000000000001" customHeight="1" thickBot="1" x14ac:dyDescent="0.3">
      <c r="A109" s="38">
        <v>43020</v>
      </c>
      <c r="B109" s="38" t="s">
        <v>37</v>
      </c>
      <c r="C109" s="39" t="s">
        <v>14</v>
      </c>
      <c r="D109" s="38" t="s">
        <v>33</v>
      </c>
      <c r="E109" s="38" t="s">
        <v>30</v>
      </c>
      <c r="F109" s="38" t="s">
        <v>30</v>
      </c>
      <c r="G109" s="38" t="s">
        <v>30</v>
      </c>
      <c r="H109" s="38" t="s">
        <v>30</v>
      </c>
      <c r="I109" s="38" t="s">
        <v>30</v>
      </c>
      <c r="J109" s="71"/>
      <c r="K109" s="32"/>
      <c r="L109" s="68">
        <f t="shared" si="33"/>
        <v>1</v>
      </c>
      <c r="M109" s="68">
        <f t="shared" si="34"/>
        <v>0</v>
      </c>
      <c r="N109" s="68">
        <f t="shared" si="35"/>
        <v>5</v>
      </c>
      <c r="O109" s="68">
        <f t="shared" si="36"/>
        <v>0</v>
      </c>
      <c r="P109" s="32"/>
      <c r="Q109" s="94">
        <f>(Feuil1!$B$25)*L109</f>
        <v>0</v>
      </c>
      <c r="R109" s="94">
        <f ca="1">(Feuil1!$C$25)*M109</f>
        <v>0</v>
      </c>
      <c r="S109" s="94">
        <f ca="1">(Feuil1!$D$25)*N109</f>
        <v>1.510416666666667</v>
      </c>
      <c r="T109" s="94">
        <f ca="1">(Feuil1!$E$25)*O109</f>
        <v>0</v>
      </c>
      <c r="U109" s="32"/>
      <c r="V109" s="94">
        <f t="shared" ca="1" si="37"/>
        <v>1.510416666666667</v>
      </c>
      <c r="W109" s="78">
        <f t="shared" ca="1" si="38"/>
        <v>36.250000000000007</v>
      </c>
      <c r="X109" s="78" t="str">
        <f t="shared" ca="1" si="31"/>
        <v/>
      </c>
      <c r="Y109" s="83" t="str">
        <f t="shared" ca="1" si="23"/>
        <v/>
      </c>
      <c r="Z109" s="83" t="str">
        <f t="shared" ca="1" si="24"/>
        <v/>
      </c>
      <c r="AA109" s="82" t="str">
        <f t="shared" ca="1" si="25"/>
        <v/>
      </c>
      <c r="AB109" s="83" t="str">
        <f t="shared" ca="1" si="32"/>
        <v/>
      </c>
      <c r="AC109" s="81" t="str">
        <f t="shared" ca="1" si="39"/>
        <v/>
      </c>
      <c r="AD109" s="83" t="str">
        <f t="shared" ca="1" si="26"/>
        <v/>
      </c>
      <c r="AE109" s="81" t="str">
        <f t="shared" ca="1" si="27"/>
        <v/>
      </c>
      <c r="AF109" s="83" t="str">
        <f t="shared" ca="1" si="28"/>
        <v/>
      </c>
      <c r="AG109" s="81" t="str">
        <f t="shared" ca="1" si="29"/>
        <v/>
      </c>
      <c r="AH109" s="82" t="str">
        <f t="shared" ca="1" si="30"/>
        <v/>
      </c>
      <c r="AI109" s="38">
        <v>43020</v>
      </c>
      <c r="AJ109" s="39" t="s">
        <v>14</v>
      </c>
      <c r="AK109" s="32"/>
      <c r="AL109" s="32"/>
      <c r="AM109" s="32"/>
      <c r="AN109" s="32"/>
      <c r="AO109" s="32"/>
    </row>
    <row r="110" spans="1:41" ht="20.100000000000001" customHeight="1" thickBot="1" x14ac:dyDescent="0.3">
      <c r="A110" s="38">
        <v>43021</v>
      </c>
      <c r="B110" s="38" t="s">
        <v>37</v>
      </c>
      <c r="C110" s="39" t="s">
        <v>15</v>
      </c>
      <c r="D110" s="38" t="s">
        <v>31</v>
      </c>
      <c r="E110" s="38" t="s">
        <v>31</v>
      </c>
      <c r="F110" s="38" t="s">
        <v>31</v>
      </c>
      <c r="G110" s="38" t="s">
        <v>31</v>
      </c>
      <c r="H110" s="38" t="s">
        <v>31</v>
      </c>
      <c r="I110" s="38" t="s">
        <v>31</v>
      </c>
      <c r="J110" s="71"/>
      <c r="K110" s="32"/>
      <c r="L110" s="68">
        <f t="shared" si="33"/>
        <v>0</v>
      </c>
      <c r="M110" s="68">
        <f t="shared" si="34"/>
        <v>0</v>
      </c>
      <c r="N110" s="68">
        <f t="shared" si="35"/>
        <v>0</v>
      </c>
      <c r="O110" s="68">
        <f t="shared" si="36"/>
        <v>6</v>
      </c>
      <c r="P110" s="32"/>
      <c r="Q110" s="94">
        <f>(Feuil1!$B$25)*L110</f>
        <v>0</v>
      </c>
      <c r="R110" s="94">
        <f ca="1">(Feuil1!$C$25)*M110</f>
        <v>0</v>
      </c>
      <c r="S110" s="94">
        <f ca="1">(Feuil1!$D$25)*N110</f>
        <v>0</v>
      </c>
      <c r="T110" s="94">
        <f ca="1">(Feuil1!$E$25)*O110</f>
        <v>1.5624999999999998</v>
      </c>
      <c r="U110" s="32"/>
      <c r="V110" s="94">
        <f t="shared" ca="1" si="37"/>
        <v>1.5624999999999998</v>
      </c>
      <c r="W110" s="78">
        <f t="shared" ca="1" si="38"/>
        <v>37.499999999999993</v>
      </c>
      <c r="X110" s="78" t="str">
        <f t="shared" ca="1" si="31"/>
        <v/>
      </c>
      <c r="Y110" s="83" t="str">
        <f t="shared" ca="1" si="23"/>
        <v/>
      </c>
      <c r="Z110" s="83" t="str">
        <f t="shared" ca="1" si="24"/>
        <v/>
      </c>
      <c r="AA110" s="82" t="str">
        <f t="shared" ca="1" si="25"/>
        <v/>
      </c>
      <c r="AB110" s="83" t="str">
        <f t="shared" ca="1" si="32"/>
        <v/>
      </c>
      <c r="AC110" s="81" t="str">
        <f t="shared" ca="1" si="39"/>
        <v/>
      </c>
      <c r="AD110" s="83" t="str">
        <f t="shared" ca="1" si="26"/>
        <v/>
      </c>
      <c r="AE110" s="81" t="str">
        <f t="shared" ca="1" si="27"/>
        <v/>
      </c>
      <c r="AF110" s="83" t="str">
        <f t="shared" ca="1" si="28"/>
        <v/>
      </c>
      <c r="AG110" s="81" t="str">
        <f t="shared" ca="1" si="29"/>
        <v/>
      </c>
      <c r="AH110" s="82" t="str">
        <f t="shared" ca="1" si="30"/>
        <v/>
      </c>
      <c r="AI110" s="38">
        <v>43021</v>
      </c>
      <c r="AJ110" s="39" t="s">
        <v>15</v>
      </c>
      <c r="AK110" s="32"/>
      <c r="AL110" s="32"/>
      <c r="AM110" s="32"/>
      <c r="AN110" s="32"/>
      <c r="AO110" s="32"/>
    </row>
    <row r="111" spans="1:41" ht="20.100000000000001" customHeight="1" thickBot="1" x14ac:dyDescent="0.3">
      <c r="A111" s="40">
        <v>43022</v>
      </c>
      <c r="B111" s="40" t="s">
        <v>38</v>
      </c>
      <c r="C111" s="41" t="s">
        <v>16</v>
      </c>
      <c r="D111" s="40" t="s">
        <v>33</v>
      </c>
      <c r="E111" s="40" t="s">
        <v>33</v>
      </c>
      <c r="F111" s="40" t="s">
        <v>33</v>
      </c>
      <c r="G111" s="40" t="s">
        <v>33</v>
      </c>
      <c r="H111" s="40" t="s">
        <v>33</v>
      </c>
      <c r="I111" s="40" t="s">
        <v>33</v>
      </c>
      <c r="J111" s="71"/>
      <c r="K111" s="32"/>
      <c r="L111" s="68">
        <f t="shared" si="33"/>
        <v>6</v>
      </c>
      <c r="M111" s="68">
        <f t="shared" si="34"/>
        <v>0</v>
      </c>
      <c r="N111" s="68">
        <f t="shared" si="35"/>
        <v>0</v>
      </c>
      <c r="O111" s="68">
        <f t="shared" si="36"/>
        <v>0</v>
      </c>
      <c r="P111" s="32"/>
      <c r="Q111" s="94">
        <f>(Feuil1!$B$25)*L111</f>
        <v>0</v>
      </c>
      <c r="R111" s="94">
        <f ca="1">(Feuil1!$C$25)*M111</f>
        <v>0</v>
      </c>
      <c r="S111" s="94">
        <f ca="1">(Feuil1!$D$25)*N111</f>
        <v>0</v>
      </c>
      <c r="T111" s="94">
        <f ca="1">(Feuil1!$E$25)*O111</f>
        <v>0</v>
      </c>
      <c r="U111" s="32"/>
      <c r="V111" s="94">
        <f t="shared" ca="1" si="37"/>
        <v>0</v>
      </c>
      <c r="W111" s="78">
        <f t="shared" ca="1" si="38"/>
        <v>0</v>
      </c>
      <c r="X111" s="78" t="str">
        <f t="shared" ca="1" si="31"/>
        <v/>
      </c>
      <c r="Y111" s="83" t="str">
        <f t="shared" ca="1" si="23"/>
        <v/>
      </c>
      <c r="Z111" s="83" t="str">
        <f t="shared" ca="1" si="24"/>
        <v/>
      </c>
      <c r="AA111" s="82" t="str">
        <f t="shared" ca="1" si="25"/>
        <v/>
      </c>
      <c r="AB111" s="83" t="str">
        <f t="shared" ca="1" si="32"/>
        <v/>
      </c>
      <c r="AC111" s="81" t="str">
        <f t="shared" ca="1" si="39"/>
        <v/>
      </c>
      <c r="AD111" s="83" t="str">
        <f t="shared" ca="1" si="26"/>
        <v/>
      </c>
      <c r="AE111" s="81" t="str">
        <f t="shared" ca="1" si="27"/>
        <v/>
      </c>
      <c r="AF111" s="83" t="str">
        <f t="shared" ca="1" si="28"/>
        <v/>
      </c>
      <c r="AG111" s="81" t="str">
        <f t="shared" ca="1" si="29"/>
        <v/>
      </c>
      <c r="AH111" s="82" t="str">
        <f t="shared" ca="1" si="30"/>
        <v/>
      </c>
      <c r="AI111" s="40">
        <v>43022</v>
      </c>
      <c r="AJ111" s="41" t="s">
        <v>16</v>
      </c>
      <c r="AK111" s="32"/>
      <c r="AL111" s="32"/>
      <c r="AM111" s="32"/>
      <c r="AN111" s="32"/>
      <c r="AO111" s="32"/>
    </row>
    <row r="112" spans="1:41" ht="20.100000000000001" customHeight="1" thickBot="1" x14ac:dyDescent="0.3">
      <c r="A112" s="40">
        <v>43023</v>
      </c>
      <c r="B112" s="40" t="s">
        <v>38</v>
      </c>
      <c r="C112" s="41" t="s">
        <v>17</v>
      </c>
      <c r="D112" s="40" t="s">
        <v>33</v>
      </c>
      <c r="E112" s="40" t="s">
        <v>33</v>
      </c>
      <c r="F112" s="40" t="s">
        <v>33</v>
      </c>
      <c r="G112" s="40" t="s">
        <v>33</v>
      </c>
      <c r="H112" s="40" t="s">
        <v>33</v>
      </c>
      <c r="I112" s="40" t="s">
        <v>33</v>
      </c>
      <c r="J112" s="71"/>
      <c r="K112" s="32"/>
      <c r="L112" s="68">
        <f t="shared" si="33"/>
        <v>6</v>
      </c>
      <c r="M112" s="68">
        <f t="shared" si="34"/>
        <v>0</v>
      </c>
      <c r="N112" s="68">
        <f t="shared" si="35"/>
        <v>0</v>
      </c>
      <c r="O112" s="68">
        <f t="shared" si="36"/>
        <v>0</v>
      </c>
      <c r="P112" s="32"/>
      <c r="Q112" s="94">
        <f>(Feuil1!$B$25)*L112</f>
        <v>0</v>
      </c>
      <c r="R112" s="94">
        <f ca="1">(Feuil1!$C$25)*M112</f>
        <v>0</v>
      </c>
      <c r="S112" s="94">
        <f ca="1">(Feuil1!$D$25)*N112</f>
        <v>0</v>
      </c>
      <c r="T112" s="94">
        <f ca="1">(Feuil1!$E$25)*O112</f>
        <v>0</v>
      </c>
      <c r="U112" s="32"/>
      <c r="V112" s="94">
        <f t="shared" ca="1" si="37"/>
        <v>0</v>
      </c>
      <c r="W112" s="78">
        <f t="shared" ca="1" si="38"/>
        <v>0</v>
      </c>
      <c r="X112" s="78" t="str">
        <f t="shared" ca="1" si="31"/>
        <v/>
      </c>
      <c r="Y112" s="83" t="str">
        <f t="shared" ca="1" si="23"/>
        <v/>
      </c>
      <c r="Z112" s="83" t="str">
        <f t="shared" ca="1" si="24"/>
        <v/>
      </c>
      <c r="AA112" s="82" t="str">
        <f t="shared" ca="1" si="25"/>
        <v/>
      </c>
      <c r="AB112" s="83" t="str">
        <f t="shared" ca="1" si="32"/>
        <v/>
      </c>
      <c r="AC112" s="81" t="str">
        <f t="shared" ca="1" si="39"/>
        <v/>
      </c>
      <c r="AD112" s="83" t="str">
        <f t="shared" ca="1" si="26"/>
        <v/>
      </c>
      <c r="AE112" s="81" t="str">
        <f t="shared" ca="1" si="27"/>
        <v/>
      </c>
      <c r="AF112" s="83" t="str">
        <f t="shared" ca="1" si="28"/>
        <v/>
      </c>
      <c r="AG112" s="81" t="str">
        <f t="shared" ca="1" si="29"/>
        <v/>
      </c>
      <c r="AH112" s="82" t="str">
        <f t="shared" ca="1" si="30"/>
        <v/>
      </c>
      <c r="AI112" s="40">
        <v>43023</v>
      </c>
      <c r="AJ112" s="41" t="s">
        <v>17</v>
      </c>
      <c r="AK112" s="32"/>
      <c r="AL112" s="32"/>
      <c r="AM112" s="32"/>
      <c r="AN112" s="32"/>
      <c r="AO112" s="32"/>
    </row>
    <row r="113" spans="1:41" ht="20.100000000000001" customHeight="1" thickBot="1" x14ac:dyDescent="0.3">
      <c r="A113" s="38">
        <v>43024</v>
      </c>
      <c r="B113" s="38" t="s">
        <v>37</v>
      </c>
      <c r="C113" s="39" t="s">
        <v>18</v>
      </c>
      <c r="D113" s="38" t="s">
        <v>30</v>
      </c>
      <c r="E113" s="38" t="s">
        <v>30</v>
      </c>
      <c r="F113" s="38" t="s">
        <v>30</v>
      </c>
      <c r="G113" s="38" t="s">
        <v>30</v>
      </c>
      <c r="H113" s="38" t="s">
        <v>30</v>
      </c>
      <c r="I113" s="38" t="s">
        <v>30</v>
      </c>
      <c r="J113" s="71"/>
      <c r="K113" s="32"/>
      <c r="L113" s="68">
        <f t="shared" si="33"/>
        <v>0</v>
      </c>
      <c r="M113" s="68">
        <f t="shared" si="34"/>
        <v>0</v>
      </c>
      <c r="N113" s="68">
        <f t="shared" si="35"/>
        <v>6</v>
      </c>
      <c r="O113" s="68">
        <f t="shared" si="36"/>
        <v>0</v>
      </c>
      <c r="P113" s="32"/>
      <c r="Q113" s="94">
        <f>(Feuil1!$B$25)*L113</f>
        <v>0</v>
      </c>
      <c r="R113" s="94">
        <f ca="1">(Feuil1!$C$25)*M113</f>
        <v>0</v>
      </c>
      <c r="S113" s="94">
        <f ca="1">(Feuil1!$D$25)*N113</f>
        <v>1.8125000000000002</v>
      </c>
      <c r="T113" s="94">
        <f ca="1">(Feuil1!$E$25)*O113</f>
        <v>0</v>
      </c>
      <c r="U113" s="32"/>
      <c r="V113" s="94">
        <f t="shared" ca="1" si="37"/>
        <v>1.8125000000000002</v>
      </c>
      <c r="W113" s="78">
        <f t="shared" ca="1" si="38"/>
        <v>43.500000000000007</v>
      </c>
      <c r="X113" s="78" t="str">
        <f t="shared" ca="1" si="31"/>
        <v/>
      </c>
      <c r="Y113" s="83" t="str">
        <f t="shared" ca="1" si="23"/>
        <v/>
      </c>
      <c r="Z113" s="83" t="str">
        <f t="shared" ca="1" si="24"/>
        <v/>
      </c>
      <c r="AA113" s="82" t="str">
        <f t="shared" ca="1" si="25"/>
        <v/>
      </c>
      <c r="AB113" s="83" t="str">
        <f t="shared" ca="1" si="32"/>
        <v/>
      </c>
      <c r="AC113" s="81" t="str">
        <f t="shared" ca="1" si="39"/>
        <v/>
      </c>
      <c r="AD113" s="83" t="str">
        <f t="shared" ca="1" si="26"/>
        <v/>
      </c>
      <c r="AE113" s="81" t="str">
        <f t="shared" ca="1" si="27"/>
        <v/>
      </c>
      <c r="AF113" s="83" t="str">
        <f t="shared" ca="1" si="28"/>
        <v/>
      </c>
      <c r="AG113" s="81" t="str">
        <f t="shared" ca="1" si="29"/>
        <v/>
      </c>
      <c r="AH113" s="82" t="str">
        <f t="shared" ca="1" si="30"/>
        <v/>
      </c>
      <c r="AI113" s="38">
        <v>43024</v>
      </c>
      <c r="AJ113" s="39" t="s">
        <v>18</v>
      </c>
      <c r="AK113" s="32"/>
      <c r="AL113" s="32"/>
      <c r="AM113" s="32"/>
      <c r="AN113" s="32"/>
      <c r="AO113" s="32"/>
    </row>
    <row r="114" spans="1:41" ht="20.100000000000001" customHeight="1" thickBot="1" x14ac:dyDescent="0.3">
      <c r="A114" s="38">
        <v>43025</v>
      </c>
      <c r="B114" s="38" t="s">
        <v>37</v>
      </c>
      <c r="C114" s="39" t="s">
        <v>19</v>
      </c>
      <c r="D114" s="38" t="s">
        <v>30</v>
      </c>
      <c r="E114" s="38" t="s">
        <v>30</v>
      </c>
      <c r="F114" s="38" t="s">
        <v>30</v>
      </c>
      <c r="G114" s="38" t="s">
        <v>30</v>
      </c>
      <c r="H114" s="38" t="s">
        <v>30</v>
      </c>
      <c r="I114" s="38" t="s">
        <v>30</v>
      </c>
      <c r="J114" s="71"/>
      <c r="K114" s="32"/>
      <c r="L114" s="68">
        <f t="shared" si="33"/>
        <v>0</v>
      </c>
      <c r="M114" s="68">
        <f t="shared" si="34"/>
        <v>0</v>
      </c>
      <c r="N114" s="68">
        <f t="shared" si="35"/>
        <v>6</v>
      </c>
      <c r="O114" s="68">
        <f t="shared" si="36"/>
        <v>0</v>
      </c>
      <c r="P114" s="32"/>
      <c r="Q114" s="94">
        <f>(Feuil1!$B$25)*L114</f>
        <v>0</v>
      </c>
      <c r="R114" s="94">
        <f ca="1">(Feuil1!$C$25)*M114</f>
        <v>0</v>
      </c>
      <c r="S114" s="94">
        <f ca="1">(Feuil1!$D$25)*N114</f>
        <v>1.8125000000000002</v>
      </c>
      <c r="T114" s="94">
        <f ca="1">(Feuil1!$E$25)*O114</f>
        <v>0</v>
      </c>
      <c r="U114" s="32"/>
      <c r="V114" s="94">
        <f t="shared" ca="1" si="37"/>
        <v>1.8125000000000002</v>
      </c>
      <c r="W114" s="78">
        <f t="shared" ca="1" si="38"/>
        <v>43.500000000000007</v>
      </c>
      <c r="X114" s="78" t="str">
        <f t="shared" ca="1" si="31"/>
        <v/>
      </c>
      <c r="Y114" s="83" t="str">
        <f t="shared" ca="1" si="23"/>
        <v/>
      </c>
      <c r="Z114" s="83" t="str">
        <f t="shared" ca="1" si="24"/>
        <v/>
      </c>
      <c r="AA114" s="82" t="str">
        <f t="shared" ca="1" si="25"/>
        <v/>
      </c>
      <c r="AB114" s="83" t="str">
        <f t="shared" ca="1" si="32"/>
        <v/>
      </c>
      <c r="AC114" s="81" t="str">
        <f t="shared" ca="1" si="39"/>
        <v/>
      </c>
      <c r="AD114" s="83" t="str">
        <f t="shared" ca="1" si="26"/>
        <v/>
      </c>
      <c r="AE114" s="81" t="str">
        <f t="shared" ca="1" si="27"/>
        <v/>
      </c>
      <c r="AF114" s="83" t="str">
        <f t="shared" ca="1" si="28"/>
        <v/>
      </c>
      <c r="AG114" s="81" t="str">
        <f t="shared" ca="1" si="29"/>
        <v/>
      </c>
      <c r="AH114" s="82" t="str">
        <f t="shared" ca="1" si="30"/>
        <v/>
      </c>
      <c r="AI114" s="38">
        <v>43025</v>
      </c>
      <c r="AJ114" s="39" t="s">
        <v>19</v>
      </c>
      <c r="AK114" s="32"/>
      <c r="AL114" s="32"/>
      <c r="AM114" s="32"/>
      <c r="AN114" s="32"/>
      <c r="AO114" s="32"/>
    </row>
    <row r="115" spans="1:41" ht="20.100000000000001" customHeight="1" thickBot="1" x14ac:dyDescent="0.3">
      <c r="A115" s="38">
        <v>43026</v>
      </c>
      <c r="B115" s="38" t="s">
        <v>37</v>
      </c>
      <c r="C115" s="39" t="s">
        <v>20</v>
      </c>
      <c r="D115" s="38" t="s">
        <v>30</v>
      </c>
      <c r="E115" s="38" t="s">
        <v>30</v>
      </c>
      <c r="F115" s="38" t="s">
        <v>30</v>
      </c>
      <c r="G115" s="38" t="s">
        <v>30</v>
      </c>
      <c r="H115" s="38" t="s">
        <v>30</v>
      </c>
      <c r="I115" s="38" t="s">
        <v>30</v>
      </c>
      <c r="J115" s="71"/>
      <c r="K115" s="32"/>
      <c r="L115" s="68">
        <f t="shared" si="33"/>
        <v>0</v>
      </c>
      <c r="M115" s="68">
        <f t="shared" si="34"/>
        <v>0</v>
      </c>
      <c r="N115" s="68">
        <f t="shared" si="35"/>
        <v>6</v>
      </c>
      <c r="O115" s="68">
        <f t="shared" si="36"/>
        <v>0</v>
      </c>
      <c r="P115" s="32"/>
      <c r="Q115" s="94">
        <f>(Feuil1!$B$25)*L115</f>
        <v>0</v>
      </c>
      <c r="R115" s="94">
        <f ca="1">(Feuil1!$C$25)*M115</f>
        <v>0</v>
      </c>
      <c r="S115" s="94">
        <f ca="1">(Feuil1!$D$25)*N115</f>
        <v>1.8125000000000002</v>
      </c>
      <c r="T115" s="94">
        <f ca="1">(Feuil1!$E$25)*O115</f>
        <v>0</v>
      </c>
      <c r="U115" s="32"/>
      <c r="V115" s="94">
        <f t="shared" ca="1" si="37"/>
        <v>1.8125000000000002</v>
      </c>
      <c r="W115" s="78">
        <f t="shared" ca="1" si="38"/>
        <v>43.500000000000007</v>
      </c>
      <c r="X115" s="78" t="str">
        <f t="shared" ca="1" si="31"/>
        <v/>
      </c>
      <c r="Y115" s="83" t="str">
        <f t="shared" ref="Y115:Y178" ca="1" si="40">IF(AND(X115&lt;0,X114&gt;0),(X114/SUM(M115:O115)),"")</f>
        <v/>
      </c>
      <c r="Z115" s="83" t="str">
        <f t="shared" ref="Z115:Z178" ca="1" si="41">IF(AND(X114&gt;0,X115&lt;0), "Fin du travail aujourd'hui vers","")</f>
        <v/>
      </c>
      <c r="AA115" s="82" t="str">
        <f t="shared" ref="AA115:AA178" ca="1" si="42">IF(Z115="Fin du travail aujourd'hui vers",(Y115+8)/24,"")</f>
        <v/>
      </c>
      <c r="AB115" s="83" t="str">
        <f t="shared" ca="1" si="32"/>
        <v/>
      </c>
      <c r="AC115" s="81" t="str">
        <f t="shared" ca="1" si="39"/>
        <v/>
      </c>
      <c r="AD115" s="83" t="str">
        <f t="shared" ref="AD115:AD178" ca="1" si="43">IF(Z115="","",(AC115+AB115))</f>
        <v/>
      </c>
      <c r="AE115" s="81" t="str">
        <f t="shared" ref="AE115:AE178" ca="1" si="44">IF(Z115="","",IF(AD115&gt;12,1,0))</f>
        <v/>
      </c>
      <c r="AF115" s="83" t="str">
        <f t="shared" ref="AF115:AF178" ca="1" si="45">IF(Z115="","",IF(AE115=0,0,(AE115+AD115)))</f>
        <v/>
      </c>
      <c r="AG115" s="81" t="str">
        <f t="shared" ref="AG115:AG178" ca="1" si="46">IF(Z115="","",IF(AF115&gt;15,0.25,0))</f>
        <v/>
      </c>
      <c r="AH115" s="82" t="str">
        <f t="shared" ref="AH115:AH178" ca="1" si="47">IF(AA115="","",(AB115+AC115+AE115+AG115)/24)</f>
        <v/>
      </c>
      <c r="AI115" s="38">
        <v>43026</v>
      </c>
      <c r="AJ115" s="39" t="s">
        <v>20</v>
      </c>
      <c r="AK115" s="32"/>
      <c r="AL115" s="32"/>
      <c r="AM115" s="32"/>
      <c r="AN115" s="32"/>
      <c r="AO115" s="32"/>
    </row>
    <row r="116" spans="1:41" ht="20.100000000000001" customHeight="1" thickBot="1" x14ac:dyDescent="0.3">
      <c r="A116" s="38">
        <v>43027</v>
      </c>
      <c r="B116" s="38" t="s">
        <v>37</v>
      </c>
      <c r="C116" s="39" t="s">
        <v>14</v>
      </c>
      <c r="D116" s="38" t="s">
        <v>33</v>
      </c>
      <c r="E116" s="38" t="s">
        <v>30</v>
      </c>
      <c r="F116" s="38" t="s">
        <v>30</v>
      </c>
      <c r="G116" s="38" t="s">
        <v>30</v>
      </c>
      <c r="H116" s="38" t="s">
        <v>30</v>
      </c>
      <c r="I116" s="38" t="s">
        <v>30</v>
      </c>
      <c r="J116" s="71"/>
      <c r="K116" s="32"/>
      <c r="L116" s="68">
        <f t="shared" si="33"/>
        <v>1</v>
      </c>
      <c r="M116" s="68">
        <f t="shared" si="34"/>
        <v>0</v>
      </c>
      <c r="N116" s="68">
        <f t="shared" si="35"/>
        <v>5</v>
      </c>
      <c r="O116" s="68">
        <f t="shared" si="36"/>
        <v>0</v>
      </c>
      <c r="P116" s="32"/>
      <c r="Q116" s="94">
        <f>(Feuil1!$B$25)*L116</f>
        <v>0</v>
      </c>
      <c r="R116" s="94">
        <f ca="1">(Feuil1!$C$25)*M116</f>
        <v>0</v>
      </c>
      <c r="S116" s="94">
        <f ca="1">(Feuil1!$D$25)*N116</f>
        <v>1.510416666666667</v>
      </c>
      <c r="T116" s="94">
        <f ca="1">(Feuil1!$E$25)*O116</f>
        <v>0</v>
      </c>
      <c r="U116" s="32"/>
      <c r="V116" s="94">
        <f t="shared" ca="1" si="37"/>
        <v>1.510416666666667</v>
      </c>
      <c r="W116" s="78">
        <f t="shared" ca="1" si="38"/>
        <v>36.250000000000007</v>
      </c>
      <c r="X116" s="78" t="str">
        <f t="shared" ref="X116:X179" ca="1" si="48">IF(OR(X115&lt;0,X115=""),"",IF(W116=0,X115,(X115-W116)))</f>
        <v/>
      </c>
      <c r="Y116" s="83" t="str">
        <f t="shared" ca="1" si="40"/>
        <v/>
      </c>
      <c r="Z116" s="83" t="str">
        <f t="shared" ca="1" si="41"/>
        <v/>
      </c>
      <c r="AA116" s="82" t="str">
        <f t="shared" ca="1" si="42"/>
        <v/>
      </c>
      <c r="AB116" s="83" t="str">
        <f t="shared" ca="1" si="32"/>
        <v/>
      </c>
      <c r="AC116" s="81" t="str">
        <f t="shared" ca="1" si="39"/>
        <v/>
      </c>
      <c r="AD116" s="83" t="str">
        <f t="shared" ca="1" si="43"/>
        <v/>
      </c>
      <c r="AE116" s="81" t="str">
        <f t="shared" ca="1" si="44"/>
        <v/>
      </c>
      <c r="AF116" s="83" t="str">
        <f t="shared" ca="1" si="45"/>
        <v/>
      </c>
      <c r="AG116" s="81" t="str">
        <f t="shared" ca="1" si="46"/>
        <v/>
      </c>
      <c r="AH116" s="82" t="str">
        <f t="shared" ca="1" si="47"/>
        <v/>
      </c>
      <c r="AI116" s="38">
        <v>43027</v>
      </c>
      <c r="AJ116" s="39" t="s">
        <v>14</v>
      </c>
      <c r="AK116" s="32"/>
      <c r="AL116" s="32"/>
      <c r="AM116" s="32"/>
      <c r="AN116" s="32"/>
      <c r="AO116" s="32"/>
    </row>
    <row r="117" spans="1:41" ht="20.100000000000001" customHeight="1" thickBot="1" x14ac:dyDescent="0.3">
      <c r="A117" s="38">
        <v>43028</v>
      </c>
      <c r="B117" s="38" t="s">
        <v>37</v>
      </c>
      <c r="C117" s="39" t="s">
        <v>15</v>
      </c>
      <c r="D117" s="38" t="s">
        <v>31</v>
      </c>
      <c r="E117" s="38" t="s">
        <v>31</v>
      </c>
      <c r="F117" s="38" t="s">
        <v>31</v>
      </c>
      <c r="G117" s="38" t="s">
        <v>31</v>
      </c>
      <c r="H117" s="38" t="s">
        <v>31</v>
      </c>
      <c r="I117" s="38" t="s">
        <v>31</v>
      </c>
      <c r="J117" s="71"/>
      <c r="K117" s="32"/>
      <c r="L117" s="68">
        <f t="shared" si="33"/>
        <v>0</v>
      </c>
      <c r="M117" s="68">
        <f t="shared" si="34"/>
        <v>0</v>
      </c>
      <c r="N117" s="68">
        <f t="shared" si="35"/>
        <v>0</v>
      </c>
      <c r="O117" s="68">
        <f t="shared" si="36"/>
        <v>6</v>
      </c>
      <c r="P117" s="32"/>
      <c r="Q117" s="94">
        <f>(Feuil1!$B$25)*L117</f>
        <v>0</v>
      </c>
      <c r="R117" s="94">
        <f ca="1">(Feuil1!$C$25)*M117</f>
        <v>0</v>
      </c>
      <c r="S117" s="94">
        <f ca="1">(Feuil1!$D$25)*N117</f>
        <v>0</v>
      </c>
      <c r="T117" s="94">
        <f ca="1">(Feuil1!$E$25)*O117</f>
        <v>1.5624999999999998</v>
      </c>
      <c r="U117" s="32"/>
      <c r="V117" s="94">
        <f t="shared" ca="1" si="37"/>
        <v>1.5624999999999998</v>
      </c>
      <c r="W117" s="78">
        <f t="shared" ca="1" si="38"/>
        <v>37.499999999999993</v>
      </c>
      <c r="X117" s="78" t="str">
        <f t="shared" ca="1" si="48"/>
        <v/>
      </c>
      <c r="Y117" s="83" t="str">
        <f t="shared" ca="1" si="40"/>
        <v/>
      </c>
      <c r="Z117" s="83" t="str">
        <f t="shared" ca="1" si="41"/>
        <v/>
      </c>
      <c r="AA117" s="82" t="str">
        <f t="shared" ca="1" si="42"/>
        <v/>
      </c>
      <c r="AB117" s="83" t="str">
        <f t="shared" ca="1" si="32"/>
        <v/>
      </c>
      <c r="AC117" s="81" t="str">
        <f t="shared" ca="1" si="39"/>
        <v/>
      </c>
      <c r="AD117" s="83" t="str">
        <f t="shared" ca="1" si="43"/>
        <v/>
      </c>
      <c r="AE117" s="81" t="str">
        <f t="shared" ca="1" si="44"/>
        <v/>
      </c>
      <c r="AF117" s="83" t="str">
        <f t="shared" ca="1" si="45"/>
        <v/>
      </c>
      <c r="AG117" s="81" t="str">
        <f t="shared" ca="1" si="46"/>
        <v/>
      </c>
      <c r="AH117" s="82" t="str">
        <f t="shared" ca="1" si="47"/>
        <v/>
      </c>
      <c r="AI117" s="38">
        <v>43028</v>
      </c>
      <c r="AJ117" s="39" t="s">
        <v>15</v>
      </c>
      <c r="AK117" s="32"/>
      <c r="AL117" s="32"/>
      <c r="AM117" s="32"/>
      <c r="AN117" s="32"/>
      <c r="AO117" s="32"/>
    </row>
    <row r="118" spans="1:41" ht="20.100000000000001" customHeight="1" thickBot="1" x14ac:dyDescent="0.3">
      <c r="A118" s="40">
        <v>43029</v>
      </c>
      <c r="B118" s="40" t="s">
        <v>38</v>
      </c>
      <c r="C118" s="41" t="s">
        <v>16</v>
      </c>
      <c r="D118" s="40" t="s">
        <v>33</v>
      </c>
      <c r="E118" s="40" t="s">
        <v>33</v>
      </c>
      <c r="F118" s="40" t="s">
        <v>33</v>
      </c>
      <c r="G118" s="40" t="s">
        <v>33</v>
      </c>
      <c r="H118" s="40" t="s">
        <v>33</v>
      </c>
      <c r="I118" s="40" t="s">
        <v>33</v>
      </c>
      <c r="J118" s="71"/>
      <c r="K118" s="32"/>
      <c r="L118" s="68">
        <f t="shared" si="33"/>
        <v>6</v>
      </c>
      <c r="M118" s="68">
        <f t="shared" si="34"/>
        <v>0</v>
      </c>
      <c r="N118" s="68">
        <f t="shared" si="35"/>
        <v>0</v>
      </c>
      <c r="O118" s="68">
        <f t="shared" si="36"/>
        <v>0</v>
      </c>
      <c r="P118" s="32"/>
      <c r="Q118" s="94">
        <f>(Feuil1!$B$25)*L118</f>
        <v>0</v>
      </c>
      <c r="R118" s="94">
        <f ca="1">(Feuil1!$C$25)*M118</f>
        <v>0</v>
      </c>
      <c r="S118" s="94">
        <f ca="1">(Feuil1!$D$25)*N118</f>
        <v>0</v>
      </c>
      <c r="T118" s="94">
        <f ca="1">(Feuil1!$E$25)*O118</f>
        <v>0</v>
      </c>
      <c r="U118" s="32"/>
      <c r="V118" s="94">
        <f t="shared" ca="1" si="37"/>
        <v>0</v>
      </c>
      <c r="W118" s="78">
        <f t="shared" ca="1" si="38"/>
        <v>0</v>
      </c>
      <c r="X118" s="78" t="str">
        <f t="shared" ca="1" si="48"/>
        <v/>
      </c>
      <c r="Y118" s="83" t="str">
        <f t="shared" ca="1" si="40"/>
        <v/>
      </c>
      <c r="Z118" s="83" t="str">
        <f t="shared" ca="1" si="41"/>
        <v/>
      </c>
      <c r="AA118" s="82" t="str">
        <f t="shared" ca="1" si="42"/>
        <v/>
      </c>
      <c r="AB118" s="83" t="str">
        <f t="shared" ca="1" si="32"/>
        <v/>
      </c>
      <c r="AC118" s="81" t="str">
        <f t="shared" ca="1" si="39"/>
        <v/>
      </c>
      <c r="AD118" s="83" t="str">
        <f t="shared" ca="1" si="43"/>
        <v/>
      </c>
      <c r="AE118" s="81" t="str">
        <f t="shared" ca="1" si="44"/>
        <v/>
      </c>
      <c r="AF118" s="83" t="str">
        <f t="shared" ca="1" si="45"/>
        <v/>
      </c>
      <c r="AG118" s="81" t="str">
        <f t="shared" ca="1" si="46"/>
        <v/>
      </c>
      <c r="AH118" s="82" t="str">
        <f t="shared" ca="1" si="47"/>
        <v/>
      </c>
      <c r="AI118" s="40">
        <v>43029</v>
      </c>
      <c r="AJ118" s="41" t="s">
        <v>16</v>
      </c>
      <c r="AK118" s="32"/>
      <c r="AL118" s="32"/>
      <c r="AM118" s="32"/>
      <c r="AN118" s="32"/>
      <c r="AO118" s="32"/>
    </row>
    <row r="119" spans="1:41" ht="20.100000000000001" customHeight="1" thickBot="1" x14ac:dyDescent="0.3">
      <c r="A119" s="40">
        <v>43030</v>
      </c>
      <c r="B119" s="40" t="s">
        <v>38</v>
      </c>
      <c r="C119" s="41" t="s">
        <v>17</v>
      </c>
      <c r="D119" s="40" t="s">
        <v>33</v>
      </c>
      <c r="E119" s="40" t="s">
        <v>33</v>
      </c>
      <c r="F119" s="40" t="s">
        <v>33</v>
      </c>
      <c r="G119" s="40" t="s">
        <v>33</v>
      </c>
      <c r="H119" s="40" t="s">
        <v>33</v>
      </c>
      <c r="I119" s="40" t="s">
        <v>33</v>
      </c>
      <c r="J119" s="71"/>
      <c r="K119" s="32"/>
      <c r="L119" s="68">
        <f t="shared" si="33"/>
        <v>6</v>
      </c>
      <c r="M119" s="68">
        <f t="shared" si="34"/>
        <v>0</v>
      </c>
      <c r="N119" s="68">
        <f t="shared" si="35"/>
        <v>0</v>
      </c>
      <c r="O119" s="68">
        <f t="shared" si="36"/>
        <v>0</v>
      </c>
      <c r="P119" s="32"/>
      <c r="Q119" s="94">
        <f>(Feuil1!$B$25)*L119</f>
        <v>0</v>
      </c>
      <c r="R119" s="94">
        <f ca="1">(Feuil1!$C$25)*M119</f>
        <v>0</v>
      </c>
      <c r="S119" s="94">
        <f ca="1">(Feuil1!$D$25)*N119</f>
        <v>0</v>
      </c>
      <c r="T119" s="94">
        <f ca="1">(Feuil1!$E$25)*O119</f>
        <v>0</v>
      </c>
      <c r="U119" s="32"/>
      <c r="V119" s="94">
        <f t="shared" ca="1" si="37"/>
        <v>0</v>
      </c>
      <c r="W119" s="78">
        <f t="shared" ca="1" si="38"/>
        <v>0</v>
      </c>
      <c r="X119" s="78" t="str">
        <f t="shared" ca="1" si="48"/>
        <v/>
      </c>
      <c r="Y119" s="83" t="str">
        <f t="shared" ca="1" si="40"/>
        <v/>
      </c>
      <c r="Z119" s="83" t="str">
        <f t="shared" ca="1" si="41"/>
        <v/>
      </c>
      <c r="AA119" s="82" t="str">
        <f t="shared" ca="1" si="42"/>
        <v/>
      </c>
      <c r="AB119" s="83" t="str">
        <f t="shared" ca="1" si="32"/>
        <v/>
      </c>
      <c r="AC119" s="81" t="str">
        <f t="shared" ca="1" si="39"/>
        <v/>
      </c>
      <c r="AD119" s="83" t="str">
        <f t="shared" ca="1" si="43"/>
        <v/>
      </c>
      <c r="AE119" s="81" t="str">
        <f t="shared" ca="1" si="44"/>
        <v/>
      </c>
      <c r="AF119" s="83" t="str">
        <f t="shared" ca="1" si="45"/>
        <v/>
      </c>
      <c r="AG119" s="81" t="str">
        <f t="shared" ca="1" si="46"/>
        <v/>
      </c>
      <c r="AH119" s="82" t="str">
        <f t="shared" ca="1" si="47"/>
        <v/>
      </c>
      <c r="AI119" s="40">
        <v>43030</v>
      </c>
      <c r="AJ119" s="41" t="s">
        <v>17</v>
      </c>
      <c r="AK119" s="32"/>
      <c r="AL119" s="32"/>
      <c r="AM119" s="32"/>
      <c r="AN119" s="32"/>
      <c r="AO119" s="32"/>
    </row>
    <row r="120" spans="1:41" ht="20.100000000000001" customHeight="1" thickBot="1" x14ac:dyDescent="0.3">
      <c r="A120" s="38">
        <v>43031</v>
      </c>
      <c r="B120" s="38" t="s">
        <v>37</v>
      </c>
      <c r="C120" s="39" t="s">
        <v>18</v>
      </c>
      <c r="D120" s="38" t="s">
        <v>30</v>
      </c>
      <c r="E120" s="38" t="s">
        <v>30</v>
      </c>
      <c r="F120" s="38" t="s">
        <v>30</v>
      </c>
      <c r="G120" s="38" t="s">
        <v>30</v>
      </c>
      <c r="H120" s="38" t="s">
        <v>30</v>
      </c>
      <c r="I120" s="38" t="s">
        <v>30</v>
      </c>
      <c r="J120" s="71"/>
      <c r="K120" s="32"/>
      <c r="L120" s="68">
        <f t="shared" si="33"/>
        <v>0</v>
      </c>
      <c r="M120" s="68">
        <f t="shared" si="34"/>
        <v>0</v>
      </c>
      <c r="N120" s="68">
        <f t="shared" si="35"/>
        <v>6</v>
      </c>
      <c r="O120" s="68">
        <f t="shared" si="36"/>
        <v>0</v>
      </c>
      <c r="P120" s="32"/>
      <c r="Q120" s="94">
        <f>(Feuil1!$B$25)*L120</f>
        <v>0</v>
      </c>
      <c r="R120" s="94">
        <f ca="1">(Feuil1!$C$25)*M120</f>
        <v>0</v>
      </c>
      <c r="S120" s="94">
        <f ca="1">(Feuil1!$D$25)*N120</f>
        <v>1.8125000000000002</v>
      </c>
      <c r="T120" s="94">
        <f ca="1">(Feuil1!$E$25)*O120</f>
        <v>0</v>
      </c>
      <c r="U120" s="32"/>
      <c r="V120" s="94">
        <f t="shared" ca="1" si="37"/>
        <v>1.8125000000000002</v>
      </c>
      <c r="W120" s="78">
        <f t="shared" ca="1" si="38"/>
        <v>43.500000000000007</v>
      </c>
      <c r="X120" s="78" t="str">
        <f t="shared" ca="1" si="48"/>
        <v/>
      </c>
      <c r="Y120" s="83" t="str">
        <f t="shared" ca="1" si="40"/>
        <v/>
      </c>
      <c r="Z120" s="83" t="str">
        <f t="shared" ca="1" si="41"/>
        <v/>
      </c>
      <c r="AA120" s="82" t="str">
        <f t="shared" ca="1" si="42"/>
        <v/>
      </c>
      <c r="AB120" s="83" t="str">
        <f t="shared" ca="1" si="32"/>
        <v/>
      </c>
      <c r="AC120" s="81" t="str">
        <f t="shared" ca="1" si="39"/>
        <v/>
      </c>
      <c r="AD120" s="83" t="str">
        <f t="shared" ca="1" si="43"/>
        <v/>
      </c>
      <c r="AE120" s="81" t="str">
        <f t="shared" ca="1" si="44"/>
        <v/>
      </c>
      <c r="AF120" s="83" t="str">
        <f t="shared" ca="1" si="45"/>
        <v/>
      </c>
      <c r="AG120" s="81" t="str">
        <f t="shared" ca="1" si="46"/>
        <v/>
      </c>
      <c r="AH120" s="82" t="str">
        <f t="shared" ca="1" si="47"/>
        <v/>
      </c>
      <c r="AI120" s="38">
        <v>43031</v>
      </c>
      <c r="AJ120" s="39" t="s">
        <v>18</v>
      </c>
      <c r="AK120" s="32"/>
      <c r="AL120" s="32"/>
      <c r="AM120" s="32"/>
      <c r="AN120" s="32"/>
      <c r="AO120" s="32"/>
    </row>
    <row r="121" spans="1:41" ht="20.100000000000001" customHeight="1" thickBot="1" x14ac:dyDescent="0.3">
      <c r="A121" s="38">
        <v>43032</v>
      </c>
      <c r="B121" s="38" t="s">
        <v>37</v>
      </c>
      <c r="C121" s="39" t="s">
        <v>19</v>
      </c>
      <c r="D121" s="38" t="s">
        <v>30</v>
      </c>
      <c r="E121" s="38" t="s">
        <v>30</v>
      </c>
      <c r="F121" s="38" t="s">
        <v>30</v>
      </c>
      <c r="G121" s="38" t="s">
        <v>30</v>
      </c>
      <c r="H121" s="38" t="s">
        <v>30</v>
      </c>
      <c r="I121" s="38" t="s">
        <v>30</v>
      </c>
      <c r="J121" s="71"/>
      <c r="K121" s="32"/>
      <c r="L121" s="68">
        <f t="shared" si="33"/>
        <v>0</v>
      </c>
      <c r="M121" s="68">
        <f t="shared" si="34"/>
        <v>0</v>
      </c>
      <c r="N121" s="68">
        <f t="shared" si="35"/>
        <v>6</v>
      </c>
      <c r="O121" s="68">
        <f t="shared" si="36"/>
        <v>0</v>
      </c>
      <c r="P121" s="32"/>
      <c r="Q121" s="94">
        <f>(Feuil1!$B$25)*L121</f>
        <v>0</v>
      </c>
      <c r="R121" s="94">
        <f ca="1">(Feuil1!$C$25)*M121</f>
        <v>0</v>
      </c>
      <c r="S121" s="94">
        <f ca="1">(Feuil1!$D$25)*N121</f>
        <v>1.8125000000000002</v>
      </c>
      <c r="T121" s="94">
        <f ca="1">(Feuil1!$E$25)*O121</f>
        <v>0</v>
      </c>
      <c r="U121" s="32"/>
      <c r="V121" s="94">
        <f t="shared" ca="1" si="37"/>
        <v>1.8125000000000002</v>
      </c>
      <c r="W121" s="78">
        <f t="shared" ca="1" si="38"/>
        <v>43.500000000000007</v>
      </c>
      <c r="X121" s="78" t="str">
        <f t="shared" ca="1" si="48"/>
        <v/>
      </c>
      <c r="Y121" s="83" t="str">
        <f t="shared" ca="1" si="40"/>
        <v/>
      </c>
      <c r="Z121" s="83" t="str">
        <f t="shared" ca="1" si="41"/>
        <v/>
      </c>
      <c r="AA121" s="82" t="str">
        <f t="shared" ca="1" si="42"/>
        <v/>
      </c>
      <c r="AB121" s="83" t="str">
        <f t="shared" ca="1" si="32"/>
        <v/>
      </c>
      <c r="AC121" s="81" t="str">
        <f t="shared" ca="1" si="39"/>
        <v/>
      </c>
      <c r="AD121" s="83" t="str">
        <f t="shared" ca="1" si="43"/>
        <v/>
      </c>
      <c r="AE121" s="81" t="str">
        <f t="shared" ca="1" si="44"/>
        <v/>
      </c>
      <c r="AF121" s="83" t="str">
        <f t="shared" ca="1" si="45"/>
        <v/>
      </c>
      <c r="AG121" s="81" t="str">
        <f t="shared" ca="1" si="46"/>
        <v/>
      </c>
      <c r="AH121" s="82" t="str">
        <f t="shared" ca="1" si="47"/>
        <v/>
      </c>
      <c r="AI121" s="38">
        <v>43032</v>
      </c>
      <c r="AJ121" s="39" t="s">
        <v>19</v>
      </c>
      <c r="AK121" s="32"/>
      <c r="AL121" s="32"/>
      <c r="AM121" s="32"/>
      <c r="AN121" s="32"/>
      <c r="AO121" s="32"/>
    </row>
    <row r="122" spans="1:41" ht="20.100000000000001" customHeight="1" thickBot="1" x14ac:dyDescent="0.3">
      <c r="A122" s="38">
        <v>43033</v>
      </c>
      <c r="B122" s="38" t="s">
        <v>37</v>
      </c>
      <c r="C122" s="39" t="s">
        <v>20</v>
      </c>
      <c r="D122" s="38" t="s">
        <v>30</v>
      </c>
      <c r="E122" s="38" t="s">
        <v>30</v>
      </c>
      <c r="F122" s="38" t="s">
        <v>30</v>
      </c>
      <c r="G122" s="38" t="s">
        <v>30</v>
      </c>
      <c r="H122" s="38" t="s">
        <v>30</v>
      </c>
      <c r="I122" s="38" t="s">
        <v>30</v>
      </c>
      <c r="J122" s="71"/>
      <c r="K122" s="32"/>
      <c r="L122" s="68">
        <f t="shared" si="33"/>
        <v>0</v>
      </c>
      <c r="M122" s="68">
        <f t="shared" si="34"/>
        <v>0</v>
      </c>
      <c r="N122" s="68">
        <f t="shared" si="35"/>
        <v>6</v>
      </c>
      <c r="O122" s="68">
        <f t="shared" si="36"/>
        <v>0</v>
      </c>
      <c r="P122" s="32"/>
      <c r="Q122" s="94">
        <f>(Feuil1!$B$25)*L122</f>
        <v>0</v>
      </c>
      <c r="R122" s="94">
        <f ca="1">(Feuil1!$C$25)*M122</f>
        <v>0</v>
      </c>
      <c r="S122" s="94">
        <f ca="1">(Feuil1!$D$25)*N122</f>
        <v>1.8125000000000002</v>
      </c>
      <c r="T122" s="94">
        <f ca="1">(Feuil1!$E$25)*O122</f>
        <v>0</v>
      </c>
      <c r="U122" s="32"/>
      <c r="V122" s="94">
        <f t="shared" ca="1" si="37"/>
        <v>1.8125000000000002</v>
      </c>
      <c r="W122" s="78">
        <f t="shared" ca="1" si="38"/>
        <v>43.500000000000007</v>
      </c>
      <c r="X122" s="78" t="str">
        <f t="shared" ca="1" si="48"/>
        <v/>
      </c>
      <c r="Y122" s="83" t="str">
        <f t="shared" ca="1" si="40"/>
        <v/>
      </c>
      <c r="Z122" s="83" t="str">
        <f t="shared" ca="1" si="41"/>
        <v/>
      </c>
      <c r="AA122" s="82" t="str">
        <f t="shared" ca="1" si="42"/>
        <v/>
      </c>
      <c r="AB122" s="83" t="str">
        <f t="shared" ca="1" si="32"/>
        <v/>
      </c>
      <c r="AC122" s="81" t="str">
        <f t="shared" ca="1" si="39"/>
        <v/>
      </c>
      <c r="AD122" s="83" t="str">
        <f t="shared" ca="1" si="43"/>
        <v/>
      </c>
      <c r="AE122" s="81" t="str">
        <f t="shared" ca="1" si="44"/>
        <v/>
      </c>
      <c r="AF122" s="83" t="str">
        <f t="shared" ca="1" si="45"/>
        <v/>
      </c>
      <c r="AG122" s="81" t="str">
        <f t="shared" ca="1" si="46"/>
        <v/>
      </c>
      <c r="AH122" s="82" t="str">
        <f t="shared" ca="1" si="47"/>
        <v/>
      </c>
      <c r="AI122" s="38">
        <v>43033</v>
      </c>
      <c r="AJ122" s="39" t="s">
        <v>20</v>
      </c>
      <c r="AK122" s="32"/>
      <c r="AL122" s="32"/>
      <c r="AM122" s="32"/>
      <c r="AN122" s="32"/>
      <c r="AO122" s="32"/>
    </row>
    <row r="123" spans="1:41" ht="20.100000000000001" customHeight="1" thickBot="1" x14ac:dyDescent="0.3">
      <c r="A123" s="38">
        <v>43034</v>
      </c>
      <c r="B123" s="38" t="s">
        <v>37</v>
      </c>
      <c r="C123" s="39" t="s">
        <v>14</v>
      </c>
      <c r="D123" s="38" t="s">
        <v>33</v>
      </c>
      <c r="E123" s="38" t="s">
        <v>30</v>
      </c>
      <c r="F123" s="38" t="s">
        <v>30</v>
      </c>
      <c r="G123" s="38" t="s">
        <v>30</v>
      </c>
      <c r="H123" s="38" t="s">
        <v>30</v>
      </c>
      <c r="I123" s="38" t="s">
        <v>30</v>
      </c>
      <c r="J123" s="71"/>
      <c r="K123" s="32"/>
      <c r="L123" s="68">
        <f t="shared" si="33"/>
        <v>1</v>
      </c>
      <c r="M123" s="68">
        <f t="shared" si="34"/>
        <v>0</v>
      </c>
      <c r="N123" s="68">
        <f t="shared" si="35"/>
        <v>5</v>
      </c>
      <c r="O123" s="68">
        <f t="shared" si="36"/>
        <v>0</v>
      </c>
      <c r="P123" s="32"/>
      <c r="Q123" s="94">
        <f>(Feuil1!$B$25)*L123</f>
        <v>0</v>
      </c>
      <c r="R123" s="94">
        <f ca="1">(Feuil1!$C$25)*M123</f>
        <v>0</v>
      </c>
      <c r="S123" s="94">
        <f ca="1">(Feuil1!$D$25)*N123</f>
        <v>1.510416666666667</v>
      </c>
      <c r="T123" s="94">
        <f ca="1">(Feuil1!$E$25)*O123</f>
        <v>0</v>
      </c>
      <c r="U123" s="32"/>
      <c r="V123" s="94">
        <f t="shared" ca="1" si="37"/>
        <v>1.510416666666667</v>
      </c>
      <c r="W123" s="78">
        <f t="shared" ca="1" si="38"/>
        <v>36.250000000000007</v>
      </c>
      <c r="X123" s="78" t="str">
        <f t="shared" ca="1" si="48"/>
        <v/>
      </c>
      <c r="Y123" s="83" t="str">
        <f t="shared" ca="1" si="40"/>
        <v/>
      </c>
      <c r="Z123" s="83" t="str">
        <f t="shared" ca="1" si="41"/>
        <v/>
      </c>
      <c r="AA123" s="82" t="str">
        <f t="shared" ca="1" si="42"/>
        <v/>
      </c>
      <c r="AB123" s="83" t="str">
        <f t="shared" ca="1" si="32"/>
        <v/>
      </c>
      <c r="AC123" s="81" t="str">
        <f t="shared" ca="1" si="39"/>
        <v/>
      </c>
      <c r="AD123" s="83" t="str">
        <f t="shared" ca="1" si="43"/>
        <v/>
      </c>
      <c r="AE123" s="81" t="str">
        <f t="shared" ca="1" si="44"/>
        <v/>
      </c>
      <c r="AF123" s="83" t="str">
        <f t="shared" ca="1" si="45"/>
        <v/>
      </c>
      <c r="AG123" s="81" t="str">
        <f t="shared" ca="1" si="46"/>
        <v/>
      </c>
      <c r="AH123" s="82" t="str">
        <f t="shared" ca="1" si="47"/>
        <v/>
      </c>
      <c r="AI123" s="38">
        <v>43034</v>
      </c>
      <c r="AJ123" s="39" t="s">
        <v>14</v>
      </c>
      <c r="AK123" s="32"/>
      <c r="AL123" s="32"/>
      <c r="AM123" s="32"/>
      <c r="AN123" s="32"/>
      <c r="AO123" s="32"/>
    </row>
    <row r="124" spans="1:41" ht="20.100000000000001" customHeight="1" thickBot="1" x14ac:dyDescent="0.3">
      <c r="A124" s="38">
        <v>43035</v>
      </c>
      <c r="B124" s="38" t="s">
        <v>37</v>
      </c>
      <c r="C124" s="39" t="s">
        <v>15</v>
      </c>
      <c r="D124" s="38" t="s">
        <v>31</v>
      </c>
      <c r="E124" s="38" t="s">
        <v>31</v>
      </c>
      <c r="F124" s="38" t="s">
        <v>31</v>
      </c>
      <c r="G124" s="38" t="s">
        <v>31</v>
      </c>
      <c r="H124" s="38" t="s">
        <v>31</v>
      </c>
      <c r="I124" s="38" t="s">
        <v>31</v>
      </c>
      <c r="J124" s="71"/>
      <c r="K124" s="32"/>
      <c r="L124" s="68">
        <f t="shared" si="33"/>
        <v>0</v>
      </c>
      <c r="M124" s="68">
        <f t="shared" si="34"/>
        <v>0</v>
      </c>
      <c r="N124" s="68">
        <f t="shared" si="35"/>
        <v>0</v>
      </c>
      <c r="O124" s="68">
        <f t="shared" si="36"/>
        <v>6</v>
      </c>
      <c r="P124" s="32"/>
      <c r="Q124" s="94">
        <f>(Feuil1!$B$25)*L124</f>
        <v>0</v>
      </c>
      <c r="R124" s="94">
        <f ca="1">(Feuil1!$C$25)*M124</f>
        <v>0</v>
      </c>
      <c r="S124" s="94">
        <f ca="1">(Feuil1!$D$25)*N124</f>
        <v>0</v>
      </c>
      <c r="T124" s="94">
        <f ca="1">(Feuil1!$E$25)*O124</f>
        <v>1.5624999999999998</v>
      </c>
      <c r="U124" s="32"/>
      <c r="V124" s="94">
        <f t="shared" ca="1" si="37"/>
        <v>1.5624999999999998</v>
      </c>
      <c r="W124" s="78">
        <f t="shared" ca="1" si="38"/>
        <v>37.499999999999993</v>
      </c>
      <c r="X124" s="78" t="str">
        <f t="shared" ca="1" si="48"/>
        <v/>
      </c>
      <c r="Y124" s="83" t="str">
        <f t="shared" ca="1" si="40"/>
        <v/>
      </c>
      <c r="Z124" s="83" t="str">
        <f t="shared" ca="1" si="41"/>
        <v/>
      </c>
      <c r="AA124" s="82" t="str">
        <f t="shared" ca="1" si="42"/>
        <v/>
      </c>
      <c r="AB124" s="83" t="str">
        <f t="shared" ca="1" si="32"/>
        <v/>
      </c>
      <c r="AC124" s="81" t="str">
        <f t="shared" ca="1" si="39"/>
        <v/>
      </c>
      <c r="AD124" s="83" t="str">
        <f t="shared" ca="1" si="43"/>
        <v/>
      </c>
      <c r="AE124" s="81" t="str">
        <f t="shared" ca="1" si="44"/>
        <v/>
      </c>
      <c r="AF124" s="83" t="str">
        <f t="shared" ca="1" si="45"/>
        <v/>
      </c>
      <c r="AG124" s="81" t="str">
        <f t="shared" ca="1" si="46"/>
        <v/>
      </c>
      <c r="AH124" s="82" t="str">
        <f t="shared" ca="1" si="47"/>
        <v/>
      </c>
      <c r="AI124" s="38">
        <v>43035</v>
      </c>
      <c r="AJ124" s="39" t="s">
        <v>15</v>
      </c>
      <c r="AK124" s="32"/>
      <c r="AL124" s="32"/>
      <c r="AM124" s="32"/>
      <c r="AN124" s="32"/>
      <c r="AO124" s="32"/>
    </row>
    <row r="125" spans="1:41" ht="20.100000000000001" customHeight="1" thickBot="1" x14ac:dyDescent="0.3">
      <c r="A125" s="40">
        <v>43036</v>
      </c>
      <c r="B125" s="40" t="s">
        <v>38</v>
      </c>
      <c r="C125" s="41" t="s">
        <v>16</v>
      </c>
      <c r="D125" s="40" t="s">
        <v>33</v>
      </c>
      <c r="E125" s="40" t="s">
        <v>33</v>
      </c>
      <c r="F125" s="40" t="s">
        <v>33</v>
      </c>
      <c r="G125" s="40" t="s">
        <v>33</v>
      </c>
      <c r="H125" s="40" t="s">
        <v>33</v>
      </c>
      <c r="I125" s="40" t="s">
        <v>33</v>
      </c>
      <c r="J125" s="71"/>
      <c r="K125" s="32"/>
      <c r="L125" s="68">
        <f t="shared" si="33"/>
        <v>6</v>
      </c>
      <c r="M125" s="68">
        <f t="shared" si="34"/>
        <v>0</v>
      </c>
      <c r="N125" s="68">
        <f t="shared" si="35"/>
        <v>0</v>
      </c>
      <c r="O125" s="68">
        <f t="shared" si="36"/>
        <v>0</v>
      </c>
      <c r="P125" s="32"/>
      <c r="Q125" s="94">
        <f>(Feuil1!$B$25)*L125</f>
        <v>0</v>
      </c>
      <c r="R125" s="94">
        <f ca="1">(Feuil1!$C$25)*M125</f>
        <v>0</v>
      </c>
      <c r="S125" s="94">
        <f ca="1">(Feuil1!$D$25)*N125</f>
        <v>0</v>
      </c>
      <c r="T125" s="94">
        <f ca="1">(Feuil1!$E$25)*O125</f>
        <v>0</v>
      </c>
      <c r="U125" s="32"/>
      <c r="V125" s="94">
        <f t="shared" ca="1" si="37"/>
        <v>0</v>
      </c>
      <c r="W125" s="78">
        <f t="shared" ca="1" si="38"/>
        <v>0</v>
      </c>
      <c r="X125" s="78" t="str">
        <f t="shared" ca="1" si="48"/>
        <v/>
      </c>
      <c r="Y125" s="83" t="str">
        <f t="shared" ca="1" si="40"/>
        <v/>
      </c>
      <c r="Z125" s="83" t="str">
        <f t="shared" ca="1" si="41"/>
        <v/>
      </c>
      <c r="AA125" s="82" t="str">
        <f t="shared" ca="1" si="42"/>
        <v/>
      </c>
      <c r="AB125" s="83" t="str">
        <f t="shared" ca="1" si="32"/>
        <v/>
      </c>
      <c r="AC125" s="81" t="str">
        <f t="shared" ca="1" si="39"/>
        <v/>
      </c>
      <c r="AD125" s="83" t="str">
        <f t="shared" ca="1" si="43"/>
        <v/>
      </c>
      <c r="AE125" s="81" t="str">
        <f t="shared" ca="1" si="44"/>
        <v/>
      </c>
      <c r="AF125" s="83" t="str">
        <f t="shared" ca="1" si="45"/>
        <v/>
      </c>
      <c r="AG125" s="81" t="str">
        <f t="shared" ca="1" si="46"/>
        <v/>
      </c>
      <c r="AH125" s="82" t="str">
        <f t="shared" ca="1" si="47"/>
        <v/>
      </c>
      <c r="AI125" s="40">
        <v>43036</v>
      </c>
      <c r="AJ125" s="41" t="s">
        <v>16</v>
      </c>
      <c r="AK125" s="32"/>
      <c r="AL125" s="32"/>
      <c r="AM125" s="32"/>
      <c r="AN125" s="32"/>
      <c r="AO125" s="32"/>
    </row>
    <row r="126" spans="1:41" ht="20.100000000000001" customHeight="1" thickBot="1" x14ac:dyDescent="0.3">
      <c r="A126" s="40">
        <v>43037</v>
      </c>
      <c r="B126" s="40" t="s">
        <v>38</v>
      </c>
      <c r="C126" s="41" t="s">
        <v>17</v>
      </c>
      <c r="D126" s="40" t="s">
        <v>33</v>
      </c>
      <c r="E126" s="40" t="s">
        <v>33</v>
      </c>
      <c r="F126" s="40" t="s">
        <v>33</v>
      </c>
      <c r="G126" s="40" t="s">
        <v>33</v>
      </c>
      <c r="H126" s="40" t="s">
        <v>33</v>
      </c>
      <c r="I126" s="40" t="s">
        <v>33</v>
      </c>
      <c r="J126" s="71"/>
      <c r="K126" s="32"/>
      <c r="L126" s="68">
        <f t="shared" si="33"/>
        <v>6</v>
      </c>
      <c r="M126" s="68">
        <f t="shared" si="34"/>
        <v>0</v>
      </c>
      <c r="N126" s="68">
        <f t="shared" si="35"/>
        <v>0</v>
      </c>
      <c r="O126" s="68">
        <f t="shared" si="36"/>
        <v>0</v>
      </c>
      <c r="P126" s="32"/>
      <c r="Q126" s="94">
        <f>(Feuil1!$B$25)*L126</f>
        <v>0</v>
      </c>
      <c r="R126" s="94">
        <f ca="1">(Feuil1!$C$25)*M126</f>
        <v>0</v>
      </c>
      <c r="S126" s="94">
        <f ca="1">(Feuil1!$D$25)*N126</f>
        <v>0</v>
      </c>
      <c r="T126" s="94">
        <f ca="1">(Feuil1!$E$25)*O126</f>
        <v>0</v>
      </c>
      <c r="U126" s="32"/>
      <c r="V126" s="94">
        <f t="shared" ca="1" si="37"/>
        <v>0</v>
      </c>
      <c r="W126" s="78">
        <f t="shared" ca="1" si="38"/>
        <v>0</v>
      </c>
      <c r="X126" s="78" t="str">
        <f t="shared" ca="1" si="48"/>
        <v/>
      </c>
      <c r="Y126" s="83" t="str">
        <f t="shared" ca="1" si="40"/>
        <v/>
      </c>
      <c r="Z126" s="83" t="str">
        <f t="shared" ca="1" si="41"/>
        <v/>
      </c>
      <c r="AA126" s="82" t="str">
        <f t="shared" ca="1" si="42"/>
        <v/>
      </c>
      <c r="AB126" s="83" t="str">
        <f t="shared" ca="1" si="32"/>
        <v/>
      </c>
      <c r="AC126" s="81" t="str">
        <f t="shared" ca="1" si="39"/>
        <v/>
      </c>
      <c r="AD126" s="83" t="str">
        <f t="shared" ca="1" si="43"/>
        <v/>
      </c>
      <c r="AE126" s="81" t="str">
        <f t="shared" ca="1" si="44"/>
        <v/>
      </c>
      <c r="AF126" s="83" t="str">
        <f t="shared" ca="1" si="45"/>
        <v/>
      </c>
      <c r="AG126" s="81" t="str">
        <f t="shared" ca="1" si="46"/>
        <v/>
      </c>
      <c r="AH126" s="82" t="str">
        <f t="shared" ca="1" si="47"/>
        <v/>
      </c>
      <c r="AI126" s="40">
        <v>43037</v>
      </c>
      <c r="AJ126" s="41" t="s">
        <v>17</v>
      </c>
      <c r="AK126" s="32"/>
      <c r="AL126" s="32"/>
      <c r="AM126" s="32"/>
      <c r="AN126" s="32"/>
      <c r="AO126" s="32"/>
    </row>
    <row r="127" spans="1:41" ht="20.100000000000001" customHeight="1" thickBot="1" x14ac:dyDescent="0.3">
      <c r="A127" s="38">
        <v>43038</v>
      </c>
      <c r="B127" s="38" t="s">
        <v>37</v>
      </c>
      <c r="C127" s="39" t="s">
        <v>18</v>
      </c>
      <c r="D127" s="38" t="s">
        <v>30</v>
      </c>
      <c r="E127" s="38" t="s">
        <v>30</v>
      </c>
      <c r="F127" s="38" t="s">
        <v>30</v>
      </c>
      <c r="G127" s="38" t="s">
        <v>30</v>
      </c>
      <c r="H127" s="38" t="s">
        <v>30</v>
      </c>
      <c r="I127" s="38" t="s">
        <v>30</v>
      </c>
      <c r="J127" s="71"/>
      <c r="K127" s="32"/>
      <c r="L127" s="68">
        <f t="shared" si="33"/>
        <v>0</v>
      </c>
      <c r="M127" s="68">
        <f t="shared" si="34"/>
        <v>0</v>
      </c>
      <c r="N127" s="68">
        <f t="shared" si="35"/>
        <v>6</v>
      </c>
      <c r="O127" s="68">
        <f t="shared" si="36"/>
        <v>0</v>
      </c>
      <c r="P127" s="32"/>
      <c r="Q127" s="94">
        <f>(Feuil1!$B$25)*L127</f>
        <v>0</v>
      </c>
      <c r="R127" s="94">
        <f ca="1">(Feuil1!$C$25)*M127</f>
        <v>0</v>
      </c>
      <c r="S127" s="94">
        <f ca="1">(Feuil1!$D$25)*N127</f>
        <v>1.8125000000000002</v>
      </c>
      <c r="T127" s="94">
        <f ca="1">(Feuil1!$E$25)*O127</f>
        <v>0</v>
      </c>
      <c r="U127" s="32"/>
      <c r="V127" s="94">
        <f t="shared" ca="1" si="37"/>
        <v>1.8125000000000002</v>
      </c>
      <c r="W127" s="78">
        <f t="shared" ca="1" si="38"/>
        <v>43.500000000000007</v>
      </c>
      <c r="X127" s="78" t="str">
        <f t="shared" ca="1" si="48"/>
        <v/>
      </c>
      <c r="Y127" s="83" t="str">
        <f t="shared" ca="1" si="40"/>
        <v/>
      </c>
      <c r="Z127" s="83" t="str">
        <f t="shared" ca="1" si="41"/>
        <v/>
      </c>
      <c r="AA127" s="82" t="str">
        <f t="shared" ca="1" si="42"/>
        <v/>
      </c>
      <c r="AB127" s="83" t="str">
        <f t="shared" ca="1" si="32"/>
        <v/>
      </c>
      <c r="AC127" s="81" t="str">
        <f t="shared" ca="1" si="39"/>
        <v/>
      </c>
      <c r="AD127" s="83" t="str">
        <f t="shared" ca="1" si="43"/>
        <v/>
      </c>
      <c r="AE127" s="81" t="str">
        <f t="shared" ca="1" si="44"/>
        <v/>
      </c>
      <c r="AF127" s="83" t="str">
        <f t="shared" ca="1" si="45"/>
        <v/>
      </c>
      <c r="AG127" s="81" t="str">
        <f t="shared" ca="1" si="46"/>
        <v/>
      </c>
      <c r="AH127" s="82" t="str">
        <f t="shared" ca="1" si="47"/>
        <v/>
      </c>
      <c r="AI127" s="38">
        <v>43038</v>
      </c>
      <c r="AJ127" s="39" t="s">
        <v>18</v>
      </c>
      <c r="AK127" s="32"/>
      <c r="AL127" s="32"/>
      <c r="AM127" s="32"/>
      <c r="AN127" s="32"/>
      <c r="AO127" s="32"/>
    </row>
    <row r="128" spans="1:41" ht="20.100000000000001" customHeight="1" thickBot="1" x14ac:dyDescent="0.3">
      <c r="A128" s="38">
        <v>43039</v>
      </c>
      <c r="B128" s="38" t="s">
        <v>37</v>
      </c>
      <c r="C128" s="39" t="s">
        <v>19</v>
      </c>
      <c r="D128" s="38" t="s">
        <v>30</v>
      </c>
      <c r="E128" s="38" t="s">
        <v>30</v>
      </c>
      <c r="F128" s="38" t="s">
        <v>30</v>
      </c>
      <c r="G128" s="38" t="s">
        <v>30</v>
      </c>
      <c r="H128" s="38" t="s">
        <v>30</v>
      </c>
      <c r="I128" s="38" t="s">
        <v>30</v>
      </c>
      <c r="J128" s="71"/>
      <c r="K128" s="32"/>
      <c r="L128" s="68">
        <f t="shared" si="33"/>
        <v>0</v>
      </c>
      <c r="M128" s="68">
        <f t="shared" si="34"/>
        <v>0</v>
      </c>
      <c r="N128" s="68">
        <f t="shared" si="35"/>
        <v>6</v>
      </c>
      <c r="O128" s="68">
        <f t="shared" si="36"/>
        <v>0</v>
      </c>
      <c r="P128" s="32"/>
      <c r="Q128" s="94">
        <f>(Feuil1!$B$25)*L128</f>
        <v>0</v>
      </c>
      <c r="R128" s="94">
        <f ca="1">(Feuil1!$C$25)*M128</f>
        <v>0</v>
      </c>
      <c r="S128" s="94">
        <f ca="1">(Feuil1!$D$25)*N128</f>
        <v>1.8125000000000002</v>
      </c>
      <c r="T128" s="94">
        <f ca="1">(Feuil1!$E$25)*O128</f>
        <v>0</v>
      </c>
      <c r="U128" s="32"/>
      <c r="V128" s="94">
        <f t="shared" ca="1" si="37"/>
        <v>1.8125000000000002</v>
      </c>
      <c r="W128" s="78">
        <f t="shared" ca="1" si="38"/>
        <v>43.500000000000007</v>
      </c>
      <c r="X128" s="78" t="str">
        <f t="shared" ca="1" si="48"/>
        <v/>
      </c>
      <c r="Y128" s="83" t="str">
        <f t="shared" ca="1" si="40"/>
        <v/>
      </c>
      <c r="Z128" s="83" t="str">
        <f t="shared" ca="1" si="41"/>
        <v/>
      </c>
      <c r="AA128" s="82" t="str">
        <f t="shared" ca="1" si="42"/>
        <v/>
      </c>
      <c r="AB128" s="83" t="str">
        <f t="shared" ca="1" si="32"/>
        <v/>
      </c>
      <c r="AC128" s="81" t="str">
        <f t="shared" ca="1" si="39"/>
        <v/>
      </c>
      <c r="AD128" s="83" t="str">
        <f t="shared" ca="1" si="43"/>
        <v/>
      </c>
      <c r="AE128" s="81" t="str">
        <f t="shared" ca="1" si="44"/>
        <v/>
      </c>
      <c r="AF128" s="83" t="str">
        <f t="shared" ca="1" si="45"/>
        <v/>
      </c>
      <c r="AG128" s="81" t="str">
        <f t="shared" ca="1" si="46"/>
        <v/>
      </c>
      <c r="AH128" s="82" t="str">
        <f t="shared" ca="1" si="47"/>
        <v/>
      </c>
      <c r="AI128" s="38">
        <v>43039</v>
      </c>
      <c r="AJ128" s="39" t="s">
        <v>19</v>
      </c>
      <c r="AK128" s="32"/>
      <c r="AL128" s="32"/>
      <c r="AM128" s="32"/>
      <c r="AN128" s="32"/>
      <c r="AO128" s="32"/>
    </row>
    <row r="129" spans="1:41" ht="20.100000000000001" customHeight="1" thickBot="1" x14ac:dyDescent="0.3">
      <c r="A129" s="42">
        <v>43040</v>
      </c>
      <c r="B129" s="42" t="s">
        <v>38</v>
      </c>
      <c r="C129" s="43" t="s">
        <v>20</v>
      </c>
      <c r="D129" s="42" t="s">
        <v>33</v>
      </c>
      <c r="E129" s="42" t="s">
        <v>33</v>
      </c>
      <c r="F129" s="42" t="s">
        <v>33</v>
      </c>
      <c r="G129" s="42" t="s">
        <v>33</v>
      </c>
      <c r="H129" s="42" t="s">
        <v>33</v>
      </c>
      <c r="I129" s="42" t="s">
        <v>33</v>
      </c>
      <c r="J129" s="71"/>
      <c r="K129" s="32"/>
      <c r="L129" s="68">
        <f t="shared" si="33"/>
        <v>6</v>
      </c>
      <c r="M129" s="68">
        <f t="shared" si="34"/>
        <v>0</v>
      </c>
      <c r="N129" s="68">
        <f t="shared" si="35"/>
        <v>0</v>
      </c>
      <c r="O129" s="68">
        <f t="shared" si="36"/>
        <v>0</v>
      </c>
      <c r="P129" s="32"/>
      <c r="Q129" s="94">
        <f>(Feuil1!$B$25)*L129</f>
        <v>0</v>
      </c>
      <c r="R129" s="94">
        <f ca="1">(Feuil1!$C$25)*M129</f>
        <v>0</v>
      </c>
      <c r="S129" s="94">
        <f ca="1">(Feuil1!$D$25)*N129</f>
        <v>0</v>
      </c>
      <c r="T129" s="94">
        <f ca="1">(Feuil1!$E$25)*O129</f>
        <v>0</v>
      </c>
      <c r="U129" s="32"/>
      <c r="V129" s="94">
        <f t="shared" ca="1" si="37"/>
        <v>0</v>
      </c>
      <c r="W129" s="78">
        <f t="shared" ca="1" si="38"/>
        <v>0</v>
      </c>
      <c r="X129" s="78" t="str">
        <f t="shared" ca="1" si="48"/>
        <v/>
      </c>
      <c r="Y129" s="83" t="str">
        <f t="shared" ca="1" si="40"/>
        <v/>
      </c>
      <c r="Z129" s="83" t="str">
        <f t="shared" ca="1" si="41"/>
        <v/>
      </c>
      <c r="AA129" s="82" t="str">
        <f t="shared" ca="1" si="42"/>
        <v/>
      </c>
      <c r="AB129" s="83" t="str">
        <f t="shared" ca="1" si="32"/>
        <v/>
      </c>
      <c r="AC129" s="81" t="str">
        <f t="shared" ca="1" si="39"/>
        <v/>
      </c>
      <c r="AD129" s="83" t="str">
        <f t="shared" ca="1" si="43"/>
        <v/>
      </c>
      <c r="AE129" s="81" t="str">
        <f t="shared" ca="1" si="44"/>
        <v/>
      </c>
      <c r="AF129" s="83" t="str">
        <f t="shared" ca="1" si="45"/>
        <v/>
      </c>
      <c r="AG129" s="81" t="str">
        <f t="shared" ca="1" si="46"/>
        <v/>
      </c>
      <c r="AH129" s="82" t="str">
        <f t="shared" ca="1" si="47"/>
        <v/>
      </c>
      <c r="AI129" s="42">
        <v>43040</v>
      </c>
      <c r="AJ129" s="43" t="s">
        <v>20</v>
      </c>
      <c r="AK129" s="32"/>
      <c r="AL129" s="32"/>
      <c r="AM129" s="32"/>
      <c r="AN129" s="32"/>
      <c r="AO129" s="32"/>
    </row>
    <row r="130" spans="1:41" ht="20.100000000000001" customHeight="1" thickBot="1" x14ac:dyDescent="0.3">
      <c r="A130" s="38">
        <v>43041</v>
      </c>
      <c r="B130" s="38" t="s">
        <v>37</v>
      </c>
      <c r="C130" s="39" t="s">
        <v>14</v>
      </c>
      <c r="D130" s="38" t="s">
        <v>33</v>
      </c>
      <c r="E130" s="38" t="s">
        <v>31</v>
      </c>
      <c r="F130" s="38" t="s">
        <v>31</v>
      </c>
      <c r="G130" s="38" t="s">
        <v>31</v>
      </c>
      <c r="H130" s="38" t="s">
        <v>31</v>
      </c>
      <c r="I130" s="38" t="s">
        <v>31</v>
      </c>
      <c r="J130" s="71"/>
      <c r="K130" s="32"/>
      <c r="L130" s="68">
        <f t="shared" si="33"/>
        <v>1</v>
      </c>
      <c r="M130" s="68">
        <f t="shared" si="34"/>
        <v>0</v>
      </c>
      <c r="N130" s="68">
        <f t="shared" si="35"/>
        <v>0</v>
      </c>
      <c r="O130" s="68">
        <f t="shared" si="36"/>
        <v>5</v>
      </c>
      <c r="P130" s="32"/>
      <c r="Q130" s="94">
        <f>(Feuil1!$B$25)*L130</f>
        <v>0</v>
      </c>
      <c r="R130" s="94">
        <f ca="1">(Feuil1!$C$25)*M130</f>
        <v>0</v>
      </c>
      <c r="S130" s="94">
        <f ca="1">(Feuil1!$D$25)*N130</f>
        <v>0</v>
      </c>
      <c r="T130" s="94">
        <f ca="1">(Feuil1!$E$25)*O130</f>
        <v>1.302083333333333</v>
      </c>
      <c r="U130" s="32"/>
      <c r="V130" s="94">
        <f t="shared" ca="1" si="37"/>
        <v>1.302083333333333</v>
      </c>
      <c r="W130" s="78">
        <f t="shared" ca="1" si="38"/>
        <v>31.249999999999993</v>
      </c>
      <c r="X130" s="78" t="str">
        <f t="shared" ca="1" si="48"/>
        <v/>
      </c>
      <c r="Y130" s="83" t="str">
        <f t="shared" ca="1" si="40"/>
        <v/>
      </c>
      <c r="Z130" s="83" t="str">
        <f t="shared" ca="1" si="41"/>
        <v/>
      </c>
      <c r="AA130" s="82" t="str">
        <f t="shared" ca="1" si="42"/>
        <v/>
      </c>
      <c r="AB130" s="83" t="str">
        <f t="shared" ca="1" si="32"/>
        <v/>
      </c>
      <c r="AC130" s="81" t="str">
        <f t="shared" ca="1" si="39"/>
        <v/>
      </c>
      <c r="AD130" s="83" t="str">
        <f t="shared" ca="1" si="43"/>
        <v/>
      </c>
      <c r="AE130" s="81" t="str">
        <f t="shared" ca="1" si="44"/>
        <v/>
      </c>
      <c r="AF130" s="83" t="str">
        <f t="shared" ca="1" si="45"/>
        <v/>
      </c>
      <c r="AG130" s="81" t="str">
        <f t="shared" ca="1" si="46"/>
        <v/>
      </c>
      <c r="AH130" s="82" t="str">
        <f t="shared" ca="1" si="47"/>
        <v/>
      </c>
      <c r="AI130" s="38">
        <v>43041</v>
      </c>
      <c r="AJ130" s="39" t="s">
        <v>14</v>
      </c>
      <c r="AK130" s="32"/>
      <c r="AL130" s="32"/>
      <c r="AM130" s="32"/>
      <c r="AN130" s="32"/>
      <c r="AO130" s="32"/>
    </row>
    <row r="131" spans="1:41" ht="20.100000000000001" customHeight="1" thickBot="1" x14ac:dyDescent="0.3">
      <c r="A131" s="38">
        <v>43042</v>
      </c>
      <c r="B131" s="38" t="s">
        <v>37</v>
      </c>
      <c r="C131" s="39" t="s">
        <v>15</v>
      </c>
      <c r="D131" s="38" t="s">
        <v>31</v>
      </c>
      <c r="E131" s="38" t="s">
        <v>31</v>
      </c>
      <c r="F131" s="38" t="s">
        <v>31</v>
      </c>
      <c r="G131" s="38" t="s">
        <v>31</v>
      </c>
      <c r="H131" s="38" t="s">
        <v>31</v>
      </c>
      <c r="I131" s="38" t="s">
        <v>31</v>
      </c>
      <c r="J131" s="71"/>
      <c r="K131" s="32"/>
      <c r="L131" s="68">
        <f t="shared" si="33"/>
        <v>0</v>
      </c>
      <c r="M131" s="68">
        <f t="shared" si="34"/>
        <v>0</v>
      </c>
      <c r="N131" s="68">
        <f t="shared" si="35"/>
        <v>0</v>
      </c>
      <c r="O131" s="68">
        <f t="shared" si="36"/>
        <v>6</v>
      </c>
      <c r="P131" s="32"/>
      <c r="Q131" s="94">
        <f>(Feuil1!$B$25)*L131</f>
        <v>0</v>
      </c>
      <c r="R131" s="94">
        <f ca="1">(Feuil1!$C$25)*M131</f>
        <v>0</v>
      </c>
      <c r="S131" s="94">
        <f ca="1">(Feuil1!$D$25)*N131</f>
        <v>0</v>
      </c>
      <c r="T131" s="94">
        <f ca="1">(Feuil1!$E$25)*O131</f>
        <v>1.5624999999999998</v>
      </c>
      <c r="U131" s="32"/>
      <c r="V131" s="94">
        <f t="shared" ca="1" si="37"/>
        <v>1.5624999999999998</v>
      </c>
      <c r="W131" s="78">
        <f t="shared" ca="1" si="38"/>
        <v>37.499999999999993</v>
      </c>
      <c r="X131" s="78" t="str">
        <f t="shared" ca="1" si="48"/>
        <v/>
      </c>
      <c r="Y131" s="83" t="str">
        <f t="shared" ca="1" si="40"/>
        <v/>
      </c>
      <c r="Z131" s="83" t="str">
        <f t="shared" ca="1" si="41"/>
        <v/>
      </c>
      <c r="AA131" s="82" t="str">
        <f t="shared" ca="1" si="42"/>
        <v/>
      </c>
      <c r="AB131" s="83" t="str">
        <f t="shared" ca="1" si="32"/>
        <v/>
      </c>
      <c r="AC131" s="81" t="str">
        <f t="shared" ca="1" si="39"/>
        <v/>
      </c>
      <c r="AD131" s="83" t="str">
        <f t="shared" ca="1" si="43"/>
        <v/>
      </c>
      <c r="AE131" s="81" t="str">
        <f t="shared" ca="1" si="44"/>
        <v/>
      </c>
      <c r="AF131" s="83" t="str">
        <f t="shared" ca="1" si="45"/>
        <v/>
      </c>
      <c r="AG131" s="81" t="str">
        <f t="shared" ca="1" si="46"/>
        <v/>
      </c>
      <c r="AH131" s="82" t="str">
        <f t="shared" ca="1" si="47"/>
        <v/>
      </c>
      <c r="AI131" s="38">
        <v>43042</v>
      </c>
      <c r="AJ131" s="39" t="s">
        <v>15</v>
      </c>
      <c r="AK131" s="32"/>
      <c r="AL131" s="32"/>
      <c r="AM131" s="32"/>
      <c r="AN131" s="32"/>
      <c r="AO131" s="32"/>
    </row>
    <row r="132" spans="1:41" ht="20.100000000000001" customHeight="1" thickBot="1" x14ac:dyDescent="0.3">
      <c r="A132" s="40">
        <v>43043</v>
      </c>
      <c r="B132" s="40" t="s">
        <v>38</v>
      </c>
      <c r="C132" s="41" t="s">
        <v>16</v>
      </c>
      <c r="D132" s="40" t="s">
        <v>33</v>
      </c>
      <c r="E132" s="40" t="s">
        <v>33</v>
      </c>
      <c r="F132" s="40" t="s">
        <v>33</v>
      </c>
      <c r="G132" s="40" t="s">
        <v>33</v>
      </c>
      <c r="H132" s="40" t="s">
        <v>33</v>
      </c>
      <c r="I132" s="40" t="s">
        <v>33</v>
      </c>
      <c r="J132" s="71"/>
      <c r="K132" s="32"/>
      <c r="L132" s="68">
        <f t="shared" si="33"/>
        <v>6</v>
      </c>
      <c r="M132" s="68">
        <f t="shared" si="34"/>
        <v>0</v>
      </c>
      <c r="N132" s="68">
        <f t="shared" si="35"/>
        <v>0</v>
      </c>
      <c r="O132" s="68">
        <f t="shared" si="36"/>
        <v>0</v>
      </c>
      <c r="P132" s="32"/>
      <c r="Q132" s="94">
        <f>(Feuil1!$B$25)*L132</f>
        <v>0</v>
      </c>
      <c r="R132" s="94">
        <f ca="1">(Feuil1!$C$25)*M132</f>
        <v>0</v>
      </c>
      <c r="S132" s="94">
        <f ca="1">(Feuil1!$D$25)*N132</f>
        <v>0</v>
      </c>
      <c r="T132" s="94">
        <f ca="1">(Feuil1!$E$25)*O132</f>
        <v>0</v>
      </c>
      <c r="U132" s="32"/>
      <c r="V132" s="94">
        <f t="shared" ca="1" si="37"/>
        <v>0</v>
      </c>
      <c r="W132" s="78">
        <f t="shared" ca="1" si="38"/>
        <v>0</v>
      </c>
      <c r="X132" s="78" t="str">
        <f t="shared" ca="1" si="48"/>
        <v/>
      </c>
      <c r="Y132" s="83" t="str">
        <f t="shared" ca="1" si="40"/>
        <v/>
      </c>
      <c r="Z132" s="83" t="str">
        <f t="shared" ca="1" si="41"/>
        <v/>
      </c>
      <c r="AA132" s="82" t="str">
        <f t="shared" ca="1" si="42"/>
        <v/>
      </c>
      <c r="AB132" s="83" t="str">
        <f t="shared" ref="AB132:AB189" ca="1" si="49">IF(AA132="","",(AA132-INT(AA132))*24)</f>
        <v/>
      </c>
      <c r="AC132" s="81" t="str">
        <f t="shared" ca="1" si="39"/>
        <v/>
      </c>
      <c r="AD132" s="83" t="str">
        <f t="shared" ca="1" si="43"/>
        <v/>
      </c>
      <c r="AE132" s="81" t="str">
        <f t="shared" ca="1" si="44"/>
        <v/>
      </c>
      <c r="AF132" s="83" t="str">
        <f t="shared" ca="1" si="45"/>
        <v/>
      </c>
      <c r="AG132" s="81" t="str">
        <f t="shared" ca="1" si="46"/>
        <v/>
      </c>
      <c r="AH132" s="82" t="str">
        <f t="shared" ca="1" si="47"/>
        <v/>
      </c>
      <c r="AI132" s="40">
        <v>43043</v>
      </c>
      <c r="AJ132" s="41" t="s">
        <v>16</v>
      </c>
      <c r="AK132" s="32"/>
      <c r="AL132" s="32"/>
      <c r="AM132" s="32"/>
      <c r="AN132" s="32"/>
      <c r="AO132" s="32"/>
    </row>
    <row r="133" spans="1:41" ht="20.100000000000001" customHeight="1" thickBot="1" x14ac:dyDescent="0.3">
      <c r="A133" s="40">
        <v>43044</v>
      </c>
      <c r="B133" s="40" t="s">
        <v>38</v>
      </c>
      <c r="C133" s="41" t="s">
        <v>17</v>
      </c>
      <c r="D133" s="40" t="s">
        <v>33</v>
      </c>
      <c r="E133" s="40" t="s">
        <v>33</v>
      </c>
      <c r="F133" s="40" t="s">
        <v>33</v>
      </c>
      <c r="G133" s="40" t="s">
        <v>33</v>
      </c>
      <c r="H133" s="40" t="s">
        <v>33</v>
      </c>
      <c r="I133" s="40" t="s">
        <v>33</v>
      </c>
      <c r="J133" s="71"/>
      <c r="K133" s="32"/>
      <c r="L133" s="68">
        <f t="shared" ref="L133:L189" si="50">COUNTIF($D133:$I133,"Horaire_C")</f>
        <v>6</v>
      </c>
      <c r="M133" s="68">
        <f t="shared" ref="M133:M189" si="51">COUNTIF($D133:$I133,"Horaire_1/2 C")</f>
        <v>0</v>
      </c>
      <c r="N133" s="68">
        <f t="shared" ref="N133:N189" si="52">COUNTIF($D133:$I133,"Horaire_8-17")</f>
        <v>0</v>
      </c>
      <c r="O133" s="68">
        <f t="shared" ref="O133:O189" si="53">COUNTIF($D133:$I133,"Horaire_8-16")</f>
        <v>0</v>
      </c>
      <c r="P133" s="32"/>
      <c r="Q133" s="94">
        <f>(Feuil1!$B$25)*L133</f>
        <v>0</v>
      </c>
      <c r="R133" s="94">
        <f ca="1">(Feuil1!$C$25)*M133</f>
        <v>0</v>
      </c>
      <c r="S133" s="94">
        <f ca="1">(Feuil1!$D$25)*N133</f>
        <v>0</v>
      </c>
      <c r="T133" s="94">
        <f ca="1">(Feuil1!$E$25)*O133</f>
        <v>0</v>
      </c>
      <c r="U133" s="32"/>
      <c r="V133" s="94">
        <f t="shared" ref="V133:V189" ca="1" si="54">SUM(R133:T133)</f>
        <v>0</v>
      </c>
      <c r="W133" s="78">
        <f t="shared" ref="W133:W189" ca="1" si="55">V133*24</f>
        <v>0</v>
      </c>
      <c r="X133" s="78" t="str">
        <f t="shared" ca="1" si="48"/>
        <v/>
      </c>
      <c r="Y133" s="83" t="str">
        <f t="shared" ca="1" si="40"/>
        <v/>
      </c>
      <c r="Z133" s="83" t="str">
        <f t="shared" ca="1" si="41"/>
        <v/>
      </c>
      <c r="AA133" s="82" t="str">
        <f t="shared" ca="1" si="42"/>
        <v/>
      </c>
      <c r="AB133" s="83" t="str">
        <f t="shared" ca="1" si="49"/>
        <v/>
      </c>
      <c r="AC133" s="81" t="str">
        <f t="shared" ca="1" si="39"/>
        <v/>
      </c>
      <c r="AD133" s="83" t="str">
        <f t="shared" ca="1" si="43"/>
        <v/>
      </c>
      <c r="AE133" s="81" t="str">
        <f t="shared" ca="1" si="44"/>
        <v/>
      </c>
      <c r="AF133" s="83" t="str">
        <f t="shared" ca="1" si="45"/>
        <v/>
      </c>
      <c r="AG133" s="81" t="str">
        <f t="shared" ca="1" si="46"/>
        <v/>
      </c>
      <c r="AH133" s="82" t="str">
        <f t="shared" ca="1" si="47"/>
        <v/>
      </c>
      <c r="AI133" s="40">
        <v>43044</v>
      </c>
      <c r="AJ133" s="41" t="s">
        <v>17</v>
      </c>
      <c r="AK133" s="32"/>
      <c r="AL133" s="32"/>
      <c r="AM133" s="32"/>
      <c r="AN133" s="32"/>
      <c r="AO133" s="32"/>
    </row>
    <row r="134" spans="1:41" ht="20.100000000000001" customHeight="1" thickBot="1" x14ac:dyDescent="0.3">
      <c r="A134" s="38">
        <v>43045</v>
      </c>
      <c r="B134" s="38" t="s">
        <v>37</v>
      </c>
      <c r="C134" s="39" t="s">
        <v>18</v>
      </c>
      <c r="D134" s="38" t="s">
        <v>30</v>
      </c>
      <c r="E134" s="38" t="s">
        <v>30</v>
      </c>
      <c r="F134" s="38" t="s">
        <v>30</v>
      </c>
      <c r="G134" s="38" t="s">
        <v>30</v>
      </c>
      <c r="H134" s="38" t="s">
        <v>30</v>
      </c>
      <c r="I134" s="38" t="s">
        <v>30</v>
      </c>
      <c r="J134" s="71"/>
      <c r="K134" s="32"/>
      <c r="L134" s="68">
        <f t="shared" si="50"/>
        <v>0</v>
      </c>
      <c r="M134" s="68">
        <f t="shared" si="51"/>
        <v>0</v>
      </c>
      <c r="N134" s="68">
        <f t="shared" si="52"/>
        <v>6</v>
      </c>
      <c r="O134" s="68">
        <f t="shared" si="53"/>
        <v>0</v>
      </c>
      <c r="P134" s="32"/>
      <c r="Q134" s="94">
        <f>(Feuil1!$B$25)*L134</f>
        <v>0</v>
      </c>
      <c r="R134" s="94">
        <f ca="1">(Feuil1!$C$25)*M134</f>
        <v>0</v>
      </c>
      <c r="S134" s="94">
        <f ca="1">(Feuil1!$D$25)*N134</f>
        <v>1.8125000000000002</v>
      </c>
      <c r="T134" s="94">
        <f ca="1">(Feuil1!$E$25)*O134</f>
        <v>0</v>
      </c>
      <c r="U134" s="32"/>
      <c r="V134" s="94">
        <f t="shared" ca="1" si="54"/>
        <v>1.8125000000000002</v>
      </c>
      <c r="W134" s="78">
        <f t="shared" ca="1" si="55"/>
        <v>43.500000000000007</v>
      </c>
      <c r="X134" s="78" t="str">
        <f t="shared" ca="1" si="48"/>
        <v/>
      </c>
      <c r="Y134" s="83" t="str">
        <f t="shared" ca="1" si="40"/>
        <v/>
      </c>
      <c r="Z134" s="83" t="str">
        <f t="shared" ca="1" si="41"/>
        <v/>
      </c>
      <c r="AA134" s="82" t="str">
        <f t="shared" ca="1" si="42"/>
        <v/>
      </c>
      <c r="AB134" s="83" t="str">
        <f t="shared" ca="1" si="49"/>
        <v/>
      </c>
      <c r="AC134" s="81" t="str">
        <f t="shared" ca="1" si="39"/>
        <v/>
      </c>
      <c r="AD134" s="83" t="str">
        <f t="shared" ca="1" si="43"/>
        <v/>
      </c>
      <c r="AE134" s="81" t="str">
        <f t="shared" ca="1" si="44"/>
        <v/>
      </c>
      <c r="AF134" s="83" t="str">
        <f t="shared" ca="1" si="45"/>
        <v/>
      </c>
      <c r="AG134" s="81" t="str">
        <f t="shared" ca="1" si="46"/>
        <v/>
      </c>
      <c r="AH134" s="82" t="str">
        <f t="shared" ca="1" si="47"/>
        <v/>
      </c>
      <c r="AI134" s="38">
        <v>43045</v>
      </c>
      <c r="AJ134" s="39" t="s">
        <v>18</v>
      </c>
      <c r="AK134" s="32"/>
      <c r="AL134" s="32"/>
      <c r="AM134" s="32"/>
      <c r="AN134" s="32"/>
      <c r="AO134" s="32"/>
    </row>
    <row r="135" spans="1:41" ht="20.100000000000001" customHeight="1" thickBot="1" x14ac:dyDescent="0.3">
      <c r="A135" s="38">
        <v>43046</v>
      </c>
      <c r="B135" s="38" t="s">
        <v>37</v>
      </c>
      <c r="C135" s="39" t="s">
        <v>19</v>
      </c>
      <c r="D135" s="38" t="s">
        <v>30</v>
      </c>
      <c r="E135" s="38" t="s">
        <v>30</v>
      </c>
      <c r="F135" s="38" t="s">
        <v>30</v>
      </c>
      <c r="G135" s="38" t="s">
        <v>30</v>
      </c>
      <c r="H135" s="38" t="s">
        <v>30</v>
      </c>
      <c r="I135" s="38" t="s">
        <v>30</v>
      </c>
      <c r="J135" s="71"/>
      <c r="K135" s="32"/>
      <c r="L135" s="68">
        <f t="shared" si="50"/>
        <v>0</v>
      </c>
      <c r="M135" s="68">
        <f t="shared" si="51"/>
        <v>0</v>
      </c>
      <c r="N135" s="68">
        <f t="shared" si="52"/>
        <v>6</v>
      </c>
      <c r="O135" s="68">
        <f t="shared" si="53"/>
        <v>0</v>
      </c>
      <c r="P135" s="32"/>
      <c r="Q135" s="94">
        <f>(Feuil1!$B$25)*L135</f>
        <v>0</v>
      </c>
      <c r="R135" s="94">
        <f ca="1">(Feuil1!$C$25)*M135</f>
        <v>0</v>
      </c>
      <c r="S135" s="94">
        <f ca="1">(Feuil1!$D$25)*N135</f>
        <v>1.8125000000000002</v>
      </c>
      <c r="T135" s="94">
        <f ca="1">(Feuil1!$E$25)*O135</f>
        <v>0</v>
      </c>
      <c r="U135" s="32"/>
      <c r="V135" s="94">
        <f t="shared" ca="1" si="54"/>
        <v>1.8125000000000002</v>
      </c>
      <c r="W135" s="78">
        <f t="shared" ca="1" si="55"/>
        <v>43.500000000000007</v>
      </c>
      <c r="X135" s="78" t="str">
        <f t="shared" ca="1" si="48"/>
        <v/>
      </c>
      <c r="Y135" s="83" t="str">
        <f t="shared" ca="1" si="40"/>
        <v/>
      </c>
      <c r="Z135" s="83" t="str">
        <f t="shared" ca="1" si="41"/>
        <v/>
      </c>
      <c r="AA135" s="82" t="str">
        <f t="shared" ca="1" si="42"/>
        <v/>
      </c>
      <c r="AB135" s="83" t="str">
        <f t="shared" ca="1" si="49"/>
        <v/>
      </c>
      <c r="AC135" s="81" t="str">
        <f t="shared" ca="1" si="39"/>
        <v/>
      </c>
      <c r="AD135" s="83" t="str">
        <f t="shared" ca="1" si="43"/>
        <v/>
      </c>
      <c r="AE135" s="81" t="str">
        <f t="shared" ca="1" si="44"/>
        <v/>
      </c>
      <c r="AF135" s="83" t="str">
        <f t="shared" ca="1" si="45"/>
        <v/>
      </c>
      <c r="AG135" s="81" t="str">
        <f t="shared" ca="1" si="46"/>
        <v/>
      </c>
      <c r="AH135" s="82" t="str">
        <f t="shared" ca="1" si="47"/>
        <v/>
      </c>
      <c r="AI135" s="38">
        <v>43046</v>
      </c>
      <c r="AJ135" s="39" t="s">
        <v>19</v>
      </c>
      <c r="AK135" s="32"/>
      <c r="AL135" s="32"/>
      <c r="AM135" s="32"/>
      <c r="AN135" s="32"/>
      <c r="AO135" s="32"/>
    </row>
    <row r="136" spans="1:41" ht="20.100000000000001" customHeight="1" thickBot="1" x14ac:dyDescent="0.3">
      <c r="A136" s="38">
        <v>43047</v>
      </c>
      <c r="B136" s="38" t="s">
        <v>37</v>
      </c>
      <c r="C136" s="39" t="s">
        <v>20</v>
      </c>
      <c r="D136" s="38" t="s">
        <v>30</v>
      </c>
      <c r="E136" s="38" t="s">
        <v>30</v>
      </c>
      <c r="F136" s="38" t="s">
        <v>30</v>
      </c>
      <c r="G136" s="38" t="s">
        <v>30</v>
      </c>
      <c r="H136" s="38" t="s">
        <v>30</v>
      </c>
      <c r="I136" s="38" t="s">
        <v>30</v>
      </c>
      <c r="J136" s="71"/>
      <c r="K136" s="32"/>
      <c r="L136" s="68">
        <f t="shared" si="50"/>
        <v>0</v>
      </c>
      <c r="M136" s="68">
        <f t="shared" si="51"/>
        <v>0</v>
      </c>
      <c r="N136" s="68">
        <f t="shared" si="52"/>
        <v>6</v>
      </c>
      <c r="O136" s="68">
        <f t="shared" si="53"/>
        <v>0</v>
      </c>
      <c r="P136" s="32"/>
      <c r="Q136" s="94">
        <f>(Feuil1!$B$25)*L136</f>
        <v>0</v>
      </c>
      <c r="R136" s="94">
        <f ca="1">(Feuil1!$C$25)*M136</f>
        <v>0</v>
      </c>
      <c r="S136" s="94">
        <f ca="1">(Feuil1!$D$25)*N136</f>
        <v>1.8125000000000002</v>
      </c>
      <c r="T136" s="94">
        <f ca="1">(Feuil1!$E$25)*O136</f>
        <v>0</v>
      </c>
      <c r="U136" s="32"/>
      <c r="V136" s="94">
        <f t="shared" ca="1" si="54"/>
        <v>1.8125000000000002</v>
      </c>
      <c r="W136" s="78">
        <f t="shared" ca="1" si="55"/>
        <v>43.500000000000007</v>
      </c>
      <c r="X136" s="78" t="str">
        <f t="shared" ca="1" si="48"/>
        <v/>
      </c>
      <c r="Y136" s="83" t="str">
        <f t="shared" ca="1" si="40"/>
        <v/>
      </c>
      <c r="Z136" s="83" t="str">
        <f t="shared" ca="1" si="41"/>
        <v/>
      </c>
      <c r="AA136" s="82" t="str">
        <f t="shared" ca="1" si="42"/>
        <v/>
      </c>
      <c r="AB136" s="83" t="str">
        <f t="shared" ca="1" si="49"/>
        <v/>
      </c>
      <c r="AC136" s="81" t="str">
        <f t="shared" ca="1" si="39"/>
        <v/>
      </c>
      <c r="AD136" s="83" t="str">
        <f t="shared" ca="1" si="43"/>
        <v/>
      </c>
      <c r="AE136" s="81" t="str">
        <f t="shared" ca="1" si="44"/>
        <v/>
      </c>
      <c r="AF136" s="83" t="str">
        <f t="shared" ca="1" si="45"/>
        <v/>
      </c>
      <c r="AG136" s="81" t="str">
        <f t="shared" ca="1" si="46"/>
        <v/>
      </c>
      <c r="AH136" s="82" t="str">
        <f t="shared" ca="1" si="47"/>
        <v/>
      </c>
      <c r="AI136" s="38">
        <v>43047</v>
      </c>
      <c r="AJ136" s="39" t="s">
        <v>20</v>
      </c>
      <c r="AK136" s="32"/>
      <c r="AL136" s="32"/>
      <c r="AM136" s="32"/>
      <c r="AN136" s="32"/>
      <c r="AO136" s="32"/>
    </row>
    <row r="137" spans="1:41" ht="20.100000000000001" customHeight="1" thickBot="1" x14ac:dyDescent="0.3">
      <c r="A137" s="38">
        <v>43048</v>
      </c>
      <c r="B137" s="38" t="s">
        <v>37</v>
      </c>
      <c r="C137" s="39" t="s">
        <v>14</v>
      </c>
      <c r="D137" s="38" t="s">
        <v>33</v>
      </c>
      <c r="E137" s="38" t="s">
        <v>30</v>
      </c>
      <c r="F137" s="38" t="s">
        <v>30</v>
      </c>
      <c r="G137" s="38" t="s">
        <v>30</v>
      </c>
      <c r="H137" s="38" t="s">
        <v>30</v>
      </c>
      <c r="I137" s="38" t="s">
        <v>30</v>
      </c>
      <c r="J137" s="71"/>
      <c r="K137" s="32"/>
      <c r="L137" s="68">
        <f t="shared" si="50"/>
        <v>1</v>
      </c>
      <c r="M137" s="68">
        <f t="shared" si="51"/>
        <v>0</v>
      </c>
      <c r="N137" s="68">
        <f t="shared" si="52"/>
        <v>5</v>
      </c>
      <c r="O137" s="68">
        <f t="shared" si="53"/>
        <v>0</v>
      </c>
      <c r="P137" s="32"/>
      <c r="Q137" s="94">
        <f>(Feuil1!$B$25)*L137</f>
        <v>0</v>
      </c>
      <c r="R137" s="94">
        <f ca="1">(Feuil1!$C$25)*M137</f>
        <v>0</v>
      </c>
      <c r="S137" s="94">
        <f ca="1">(Feuil1!$D$25)*N137</f>
        <v>1.510416666666667</v>
      </c>
      <c r="T137" s="94">
        <f ca="1">(Feuil1!$E$25)*O137</f>
        <v>0</v>
      </c>
      <c r="U137" s="32"/>
      <c r="V137" s="94">
        <f t="shared" ca="1" si="54"/>
        <v>1.510416666666667</v>
      </c>
      <c r="W137" s="78">
        <f t="shared" ca="1" si="55"/>
        <v>36.250000000000007</v>
      </c>
      <c r="X137" s="78" t="str">
        <f t="shared" ca="1" si="48"/>
        <v/>
      </c>
      <c r="Y137" s="83" t="str">
        <f t="shared" ca="1" si="40"/>
        <v/>
      </c>
      <c r="Z137" s="83" t="str">
        <f t="shared" ca="1" si="41"/>
        <v/>
      </c>
      <c r="AA137" s="82" t="str">
        <f t="shared" ca="1" si="42"/>
        <v/>
      </c>
      <c r="AB137" s="83" t="str">
        <f t="shared" ca="1" si="49"/>
        <v/>
      </c>
      <c r="AC137" s="81" t="str">
        <f t="shared" ca="1" si="39"/>
        <v/>
      </c>
      <c r="AD137" s="83" t="str">
        <f t="shared" ca="1" si="43"/>
        <v/>
      </c>
      <c r="AE137" s="81" t="str">
        <f t="shared" ca="1" si="44"/>
        <v/>
      </c>
      <c r="AF137" s="83" t="str">
        <f t="shared" ca="1" si="45"/>
        <v/>
      </c>
      <c r="AG137" s="81" t="str">
        <f t="shared" ca="1" si="46"/>
        <v/>
      </c>
      <c r="AH137" s="82" t="str">
        <f t="shared" ca="1" si="47"/>
        <v/>
      </c>
      <c r="AI137" s="38">
        <v>43048</v>
      </c>
      <c r="AJ137" s="39" t="s">
        <v>14</v>
      </c>
      <c r="AK137" s="32"/>
      <c r="AL137" s="32"/>
      <c r="AM137" s="32"/>
      <c r="AN137" s="32"/>
      <c r="AO137" s="32"/>
    </row>
    <row r="138" spans="1:41" ht="20.100000000000001" customHeight="1" thickBot="1" x14ac:dyDescent="0.3">
      <c r="A138" s="38">
        <v>43049</v>
      </c>
      <c r="B138" s="38" t="s">
        <v>37</v>
      </c>
      <c r="C138" s="39" t="s">
        <v>15</v>
      </c>
      <c r="D138" s="38" t="s">
        <v>31</v>
      </c>
      <c r="E138" s="38" t="s">
        <v>31</v>
      </c>
      <c r="F138" s="38" t="s">
        <v>31</v>
      </c>
      <c r="G138" s="38" t="s">
        <v>31</v>
      </c>
      <c r="H138" s="38" t="s">
        <v>31</v>
      </c>
      <c r="I138" s="38" t="s">
        <v>31</v>
      </c>
      <c r="J138" s="71"/>
      <c r="K138" s="32"/>
      <c r="L138" s="68">
        <f t="shared" si="50"/>
        <v>0</v>
      </c>
      <c r="M138" s="68">
        <f t="shared" si="51"/>
        <v>0</v>
      </c>
      <c r="N138" s="68">
        <f t="shared" si="52"/>
        <v>0</v>
      </c>
      <c r="O138" s="68">
        <f t="shared" si="53"/>
        <v>6</v>
      </c>
      <c r="P138" s="32"/>
      <c r="Q138" s="94">
        <f>(Feuil1!$B$25)*L138</f>
        <v>0</v>
      </c>
      <c r="R138" s="94">
        <f ca="1">(Feuil1!$C$25)*M138</f>
        <v>0</v>
      </c>
      <c r="S138" s="94">
        <f ca="1">(Feuil1!$D$25)*N138</f>
        <v>0</v>
      </c>
      <c r="T138" s="94">
        <f ca="1">(Feuil1!$E$25)*O138</f>
        <v>1.5624999999999998</v>
      </c>
      <c r="U138" s="32"/>
      <c r="V138" s="94">
        <f t="shared" ca="1" si="54"/>
        <v>1.5624999999999998</v>
      </c>
      <c r="W138" s="78">
        <f t="shared" ca="1" si="55"/>
        <v>37.499999999999993</v>
      </c>
      <c r="X138" s="78" t="str">
        <f t="shared" ca="1" si="48"/>
        <v/>
      </c>
      <c r="Y138" s="83" t="str">
        <f t="shared" ca="1" si="40"/>
        <v/>
      </c>
      <c r="Z138" s="83" t="str">
        <f t="shared" ca="1" si="41"/>
        <v/>
      </c>
      <c r="AA138" s="82" t="str">
        <f t="shared" ca="1" si="42"/>
        <v/>
      </c>
      <c r="AB138" s="83" t="str">
        <f t="shared" ca="1" si="49"/>
        <v/>
      </c>
      <c r="AC138" s="81" t="str">
        <f t="shared" ca="1" si="39"/>
        <v/>
      </c>
      <c r="AD138" s="83" t="str">
        <f t="shared" ca="1" si="43"/>
        <v/>
      </c>
      <c r="AE138" s="81" t="str">
        <f t="shared" ca="1" si="44"/>
        <v/>
      </c>
      <c r="AF138" s="83" t="str">
        <f t="shared" ca="1" si="45"/>
        <v/>
      </c>
      <c r="AG138" s="81" t="str">
        <f t="shared" ca="1" si="46"/>
        <v/>
      </c>
      <c r="AH138" s="82" t="str">
        <f t="shared" ca="1" si="47"/>
        <v/>
      </c>
      <c r="AI138" s="38">
        <v>43049</v>
      </c>
      <c r="AJ138" s="39" t="s">
        <v>15</v>
      </c>
      <c r="AK138" s="32"/>
      <c r="AL138" s="32"/>
      <c r="AM138" s="32"/>
      <c r="AN138" s="32"/>
      <c r="AO138" s="32"/>
    </row>
    <row r="139" spans="1:41" ht="20.100000000000001" customHeight="1" thickBot="1" x14ac:dyDescent="0.3">
      <c r="A139" s="40">
        <v>43050</v>
      </c>
      <c r="B139" s="40" t="s">
        <v>38</v>
      </c>
      <c r="C139" s="41" t="s">
        <v>16</v>
      </c>
      <c r="D139" s="40" t="s">
        <v>33</v>
      </c>
      <c r="E139" s="40" t="s">
        <v>33</v>
      </c>
      <c r="F139" s="40" t="s">
        <v>33</v>
      </c>
      <c r="G139" s="40" t="s">
        <v>33</v>
      </c>
      <c r="H139" s="40" t="s">
        <v>33</v>
      </c>
      <c r="I139" s="40" t="s">
        <v>33</v>
      </c>
      <c r="J139" s="71"/>
      <c r="K139" s="32"/>
      <c r="L139" s="68">
        <f t="shared" si="50"/>
        <v>6</v>
      </c>
      <c r="M139" s="68">
        <f t="shared" si="51"/>
        <v>0</v>
      </c>
      <c r="N139" s="68">
        <f t="shared" si="52"/>
        <v>0</v>
      </c>
      <c r="O139" s="68">
        <f t="shared" si="53"/>
        <v>0</v>
      </c>
      <c r="P139" s="32"/>
      <c r="Q139" s="94">
        <f>(Feuil1!$B$25)*L139</f>
        <v>0</v>
      </c>
      <c r="R139" s="94">
        <f ca="1">(Feuil1!$C$25)*M139</f>
        <v>0</v>
      </c>
      <c r="S139" s="94">
        <f ca="1">(Feuil1!$D$25)*N139</f>
        <v>0</v>
      </c>
      <c r="T139" s="94">
        <f ca="1">(Feuil1!$E$25)*O139</f>
        <v>0</v>
      </c>
      <c r="U139" s="32"/>
      <c r="V139" s="94">
        <f t="shared" ca="1" si="54"/>
        <v>0</v>
      </c>
      <c r="W139" s="78">
        <f t="shared" ca="1" si="55"/>
        <v>0</v>
      </c>
      <c r="X139" s="78" t="str">
        <f t="shared" ca="1" si="48"/>
        <v/>
      </c>
      <c r="Y139" s="83" t="str">
        <f t="shared" ca="1" si="40"/>
        <v/>
      </c>
      <c r="Z139" s="83" t="str">
        <f t="shared" ca="1" si="41"/>
        <v/>
      </c>
      <c r="AA139" s="82" t="str">
        <f t="shared" ca="1" si="42"/>
        <v/>
      </c>
      <c r="AB139" s="83" t="str">
        <f t="shared" ca="1" si="49"/>
        <v/>
      </c>
      <c r="AC139" s="81" t="str">
        <f t="shared" ref="AC139:AC189" ca="1" si="56">IF(AB139="","",IF(AB139&gt;9.75,0.25,0))</f>
        <v/>
      </c>
      <c r="AD139" s="83" t="str">
        <f t="shared" ca="1" si="43"/>
        <v/>
      </c>
      <c r="AE139" s="81" t="str">
        <f t="shared" ca="1" si="44"/>
        <v/>
      </c>
      <c r="AF139" s="83" t="str">
        <f t="shared" ca="1" si="45"/>
        <v/>
      </c>
      <c r="AG139" s="81" t="str">
        <f t="shared" ca="1" si="46"/>
        <v/>
      </c>
      <c r="AH139" s="82" t="str">
        <f t="shared" ca="1" si="47"/>
        <v/>
      </c>
      <c r="AI139" s="40">
        <v>43050</v>
      </c>
      <c r="AJ139" s="41" t="s">
        <v>16</v>
      </c>
      <c r="AK139" s="32"/>
      <c r="AL139" s="32"/>
      <c r="AM139" s="32"/>
      <c r="AN139" s="32"/>
      <c r="AO139" s="32"/>
    </row>
    <row r="140" spans="1:41" ht="20.100000000000001" customHeight="1" thickBot="1" x14ac:dyDescent="0.3">
      <c r="A140" s="40">
        <v>43051</v>
      </c>
      <c r="B140" s="40" t="s">
        <v>38</v>
      </c>
      <c r="C140" s="41" t="s">
        <v>17</v>
      </c>
      <c r="D140" s="40" t="s">
        <v>33</v>
      </c>
      <c r="E140" s="40" t="s">
        <v>33</v>
      </c>
      <c r="F140" s="40" t="s">
        <v>33</v>
      </c>
      <c r="G140" s="40" t="s">
        <v>33</v>
      </c>
      <c r="H140" s="40" t="s">
        <v>33</v>
      </c>
      <c r="I140" s="40" t="s">
        <v>33</v>
      </c>
      <c r="J140" s="71"/>
      <c r="K140" s="32"/>
      <c r="L140" s="68">
        <f t="shared" si="50"/>
        <v>6</v>
      </c>
      <c r="M140" s="68">
        <f t="shared" si="51"/>
        <v>0</v>
      </c>
      <c r="N140" s="68">
        <f t="shared" si="52"/>
        <v>0</v>
      </c>
      <c r="O140" s="68">
        <f t="shared" si="53"/>
        <v>0</v>
      </c>
      <c r="P140" s="32"/>
      <c r="Q140" s="94">
        <f>(Feuil1!$B$25)*L140</f>
        <v>0</v>
      </c>
      <c r="R140" s="94">
        <f ca="1">(Feuil1!$C$25)*M140</f>
        <v>0</v>
      </c>
      <c r="S140" s="94">
        <f ca="1">(Feuil1!$D$25)*N140</f>
        <v>0</v>
      </c>
      <c r="T140" s="94">
        <f ca="1">(Feuil1!$E$25)*O140</f>
        <v>0</v>
      </c>
      <c r="U140" s="32"/>
      <c r="V140" s="94">
        <f t="shared" ca="1" si="54"/>
        <v>0</v>
      </c>
      <c r="W140" s="78">
        <f t="shared" ca="1" si="55"/>
        <v>0</v>
      </c>
      <c r="X140" s="78" t="str">
        <f t="shared" ca="1" si="48"/>
        <v/>
      </c>
      <c r="Y140" s="83" t="str">
        <f t="shared" ca="1" si="40"/>
        <v/>
      </c>
      <c r="Z140" s="83" t="str">
        <f t="shared" ca="1" si="41"/>
        <v/>
      </c>
      <c r="AA140" s="82" t="str">
        <f t="shared" ca="1" si="42"/>
        <v/>
      </c>
      <c r="AB140" s="83" t="str">
        <f t="shared" ca="1" si="49"/>
        <v/>
      </c>
      <c r="AC140" s="81" t="str">
        <f t="shared" ca="1" si="56"/>
        <v/>
      </c>
      <c r="AD140" s="83" t="str">
        <f t="shared" ca="1" si="43"/>
        <v/>
      </c>
      <c r="AE140" s="81" t="str">
        <f t="shared" ca="1" si="44"/>
        <v/>
      </c>
      <c r="AF140" s="83" t="str">
        <f t="shared" ca="1" si="45"/>
        <v/>
      </c>
      <c r="AG140" s="81" t="str">
        <f t="shared" ca="1" si="46"/>
        <v/>
      </c>
      <c r="AH140" s="82" t="str">
        <f t="shared" ca="1" si="47"/>
        <v/>
      </c>
      <c r="AI140" s="40">
        <v>43051</v>
      </c>
      <c r="AJ140" s="41" t="s">
        <v>17</v>
      </c>
      <c r="AK140" s="32"/>
      <c r="AL140" s="32"/>
      <c r="AM140" s="32"/>
      <c r="AN140" s="32"/>
      <c r="AO140" s="32"/>
    </row>
    <row r="141" spans="1:41" ht="20.100000000000001" customHeight="1" thickBot="1" x14ac:dyDescent="0.3">
      <c r="A141" s="38">
        <v>43052</v>
      </c>
      <c r="B141" s="38" t="s">
        <v>37</v>
      </c>
      <c r="C141" s="39" t="s">
        <v>18</v>
      </c>
      <c r="D141" s="38" t="s">
        <v>30</v>
      </c>
      <c r="E141" s="38" t="s">
        <v>30</v>
      </c>
      <c r="F141" s="38" t="s">
        <v>30</v>
      </c>
      <c r="G141" s="38" t="s">
        <v>30</v>
      </c>
      <c r="H141" s="38" t="s">
        <v>30</v>
      </c>
      <c r="I141" s="38" t="s">
        <v>30</v>
      </c>
      <c r="J141" s="71"/>
      <c r="K141" s="32"/>
      <c r="L141" s="68">
        <f t="shared" si="50"/>
        <v>0</v>
      </c>
      <c r="M141" s="68">
        <f t="shared" si="51"/>
        <v>0</v>
      </c>
      <c r="N141" s="68">
        <f t="shared" si="52"/>
        <v>6</v>
      </c>
      <c r="O141" s="68">
        <f t="shared" si="53"/>
        <v>0</v>
      </c>
      <c r="P141" s="32"/>
      <c r="Q141" s="94">
        <f>(Feuil1!$B$25)*L141</f>
        <v>0</v>
      </c>
      <c r="R141" s="94">
        <f ca="1">(Feuil1!$C$25)*M141</f>
        <v>0</v>
      </c>
      <c r="S141" s="94">
        <f ca="1">(Feuil1!$D$25)*N141</f>
        <v>1.8125000000000002</v>
      </c>
      <c r="T141" s="94">
        <f ca="1">(Feuil1!$E$25)*O141</f>
        <v>0</v>
      </c>
      <c r="U141" s="32"/>
      <c r="V141" s="94">
        <f t="shared" ca="1" si="54"/>
        <v>1.8125000000000002</v>
      </c>
      <c r="W141" s="78">
        <f t="shared" ca="1" si="55"/>
        <v>43.500000000000007</v>
      </c>
      <c r="X141" s="78" t="str">
        <f t="shared" ca="1" si="48"/>
        <v/>
      </c>
      <c r="Y141" s="83" t="str">
        <f t="shared" ca="1" si="40"/>
        <v/>
      </c>
      <c r="Z141" s="83" t="str">
        <f t="shared" ca="1" si="41"/>
        <v/>
      </c>
      <c r="AA141" s="82" t="str">
        <f t="shared" ca="1" si="42"/>
        <v/>
      </c>
      <c r="AB141" s="83" t="str">
        <f t="shared" ca="1" si="49"/>
        <v/>
      </c>
      <c r="AC141" s="81" t="str">
        <f t="shared" ca="1" si="56"/>
        <v/>
      </c>
      <c r="AD141" s="83" t="str">
        <f t="shared" ca="1" si="43"/>
        <v/>
      </c>
      <c r="AE141" s="81" t="str">
        <f t="shared" ca="1" si="44"/>
        <v/>
      </c>
      <c r="AF141" s="83" t="str">
        <f t="shared" ca="1" si="45"/>
        <v/>
      </c>
      <c r="AG141" s="81" t="str">
        <f t="shared" ca="1" si="46"/>
        <v/>
      </c>
      <c r="AH141" s="82" t="str">
        <f t="shared" ca="1" si="47"/>
        <v/>
      </c>
      <c r="AI141" s="38">
        <v>43052</v>
      </c>
      <c r="AJ141" s="39" t="s">
        <v>18</v>
      </c>
      <c r="AK141" s="32"/>
      <c r="AL141" s="32"/>
      <c r="AM141" s="32"/>
      <c r="AN141" s="32"/>
      <c r="AO141" s="32"/>
    </row>
    <row r="142" spans="1:41" ht="20.100000000000001" customHeight="1" thickBot="1" x14ac:dyDescent="0.3">
      <c r="A142" s="38">
        <v>43053</v>
      </c>
      <c r="B142" s="38" t="s">
        <v>37</v>
      </c>
      <c r="C142" s="39" t="s">
        <v>19</v>
      </c>
      <c r="D142" s="38" t="s">
        <v>30</v>
      </c>
      <c r="E142" s="38" t="s">
        <v>30</v>
      </c>
      <c r="F142" s="38" t="s">
        <v>30</v>
      </c>
      <c r="G142" s="38" t="s">
        <v>30</v>
      </c>
      <c r="H142" s="38" t="s">
        <v>30</v>
      </c>
      <c r="I142" s="38" t="s">
        <v>30</v>
      </c>
      <c r="J142" s="71"/>
      <c r="K142" s="32"/>
      <c r="L142" s="68">
        <f t="shared" si="50"/>
        <v>0</v>
      </c>
      <c r="M142" s="68">
        <f t="shared" si="51"/>
        <v>0</v>
      </c>
      <c r="N142" s="68">
        <f t="shared" si="52"/>
        <v>6</v>
      </c>
      <c r="O142" s="68">
        <f t="shared" si="53"/>
        <v>0</v>
      </c>
      <c r="P142" s="32"/>
      <c r="Q142" s="94">
        <f>(Feuil1!$B$25)*L142</f>
        <v>0</v>
      </c>
      <c r="R142" s="94">
        <f ca="1">(Feuil1!$C$25)*M142</f>
        <v>0</v>
      </c>
      <c r="S142" s="94">
        <f ca="1">(Feuil1!$D$25)*N142</f>
        <v>1.8125000000000002</v>
      </c>
      <c r="T142" s="94">
        <f ca="1">(Feuil1!$E$25)*O142</f>
        <v>0</v>
      </c>
      <c r="U142" s="32"/>
      <c r="V142" s="94">
        <f t="shared" ca="1" si="54"/>
        <v>1.8125000000000002</v>
      </c>
      <c r="W142" s="78">
        <f t="shared" ca="1" si="55"/>
        <v>43.500000000000007</v>
      </c>
      <c r="X142" s="78" t="str">
        <f t="shared" ca="1" si="48"/>
        <v/>
      </c>
      <c r="Y142" s="83" t="str">
        <f t="shared" ca="1" si="40"/>
        <v/>
      </c>
      <c r="Z142" s="83" t="str">
        <f t="shared" ca="1" si="41"/>
        <v/>
      </c>
      <c r="AA142" s="82" t="str">
        <f t="shared" ca="1" si="42"/>
        <v/>
      </c>
      <c r="AB142" s="83" t="str">
        <f t="shared" ca="1" si="49"/>
        <v/>
      </c>
      <c r="AC142" s="81" t="str">
        <f t="shared" ca="1" si="56"/>
        <v/>
      </c>
      <c r="AD142" s="83" t="str">
        <f t="shared" ca="1" si="43"/>
        <v/>
      </c>
      <c r="AE142" s="81" t="str">
        <f t="shared" ca="1" si="44"/>
        <v/>
      </c>
      <c r="AF142" s="83" t="str">
        <f t="shared" ca="1" si="45"/>
        <v/>
      </c>
      <c r="AG142" s="81" t="str">
        <f t="shared" ca="1" si="46"/>
        <v/>
      </c>
      <c r="AH142" s="82" t="str">
        <f t="shared" ca="1" si="47"/>
        <v/>
      </c>
      <c r="AI142" s="38">
        <v>43053</v>
      </c>
      <c r="AJ142" s="39" t="s">
        <v>19</v>
      </c>
      <c r="AK142" s="32"/>
      <c r="AL142" s="32"/>
      <c r="AM142" s="32"/>
      <c r="AN142" s="32"/>
      <c r="AO142" s="32"/>
    </row>
    <row r="143" spans="1:41" ht="20.100000000000001" customHeight="1" thickBot="1" x14ac:dyDescent="0.3">
      <c r="A143" s="38">
        <v>43054</v>
      </c>
      <c r="B143" s="38" t="s">
        <v>37</v>
      </c>
      <c r="C143" s="39" t="s">
        <v>20</v>
      </c>
      <c r="D143" s="38" t="s">
        <v>30</v>
      </c>
      <c r="E143" s="38" t="s">
        <v>30</v>
      </c>
      <c r="F143" s="38" t="s">
        <v>30</v>
      </c>
      <c r="G143" s="38" t="s">
        <v>30</v>
      </c>
      <c r="H143" s="38" t="s">
        <v>30</v>
      </c>
      <c r="I143" s="38" t="s">
        <v>30</v>
      </c>
      <c r="J143" s="71"/>
      <c r="K143" s="32"/>
      <c r="L143" s="68">
        <f t="shared" si="50"/>
        <v>0</v>
      </c>
      <c r="M143" s="68">
        <f t="shared" si="51"/>
        <v>0</v>
      </c>
      <c r="N143" s="68">
        <f t="shared" si="52"/>
        <v>6</v>
      </c>
      <c r="O143" s="68">
        <f t="shared" si="53"/>
        <v>0</v>
      </c>
      <c r="P143" s="32"/>
      <c r="Q143" s="94">
        <f>(Feuil1!$B$25)*L143</f>
        <v>0</v>
      </c>
      <c r="R143" s="94">
        <f ca="1">(Feuil1!$C$25)*M143</f>
        <v>0</v>
      </c>
      <c r="S143" s="94">
        <f ca="1">(Feuil1!$D$25)*N143</f>
        <v>1.8125000000000002</v>
      </c>
      <c r="T143" s="94">
        <f ca="1">(Feuil1!$E$25)*O143</f>
        <v>0</v>
      </c>
      <c r="U143" s="32"/>
      <c r="V143" s="94">
        <f t="shared" ca="1" si="54"/>
        <v>1.8125000000000002</v>
      </c>
      <c r="W143" s="78">
        <f t="shared" ca="1" si="55"/>
        <v>43.500000000000007</v>
      </c>
      <c r="X143" s="78" t="str">
        <f t="shared" ca="1" si="48"/>
        <v/>
      </c>
      <c r="Y143" s="83" t="str">
        <f t="shared" ca="1" si="40"/>
        <v/>
      </c>
      <c r="Z143" s="83" t="str">
        <f t="shared" ca="1" si="41"/>
        <v/>
      </c>
      <c r="AA143" s="82" t="str">
        <f t="shared" ca="1" si="42"/>
        <v/>
      </c>
      <c r="AB143" s="83" t="str">
        <f t="shared" ca="1" si="49"/>
        <v/>
      </c>
      <c r="AC143" s="81" t="str">
        <f t="shared" ca="1" si="56"/>
        <v/>
      </c>
      <c r="AD143" s="83" t="str">
        <f t="shared" ca="1" si="43"/>
        <v/>
      </c>
      <c r="AE143" s="81" t="str">
        <f t="shared" ca="1" si="44"/>
        <v/>
      </c>
      <c r="AF143" s="83" t="str">
        <f t="shared" ca="1" si="45"/>
        <v/>
      </c>
      <c r="AG143" s="81" t="str">
        <f t="shared" ca="1" si="46"/>
        <v/>
      </c>
      <c r="AH143" s="82" t="str">
        <f t="shared" ca="1" si="47"/>
        <v/>
      </c>
      <c r="AI143" s="38">
        <v>43054</v>
      </c>
      <c r="AJ143" s="39" t="s">
        <v>20</v>
      </c>
      <c r="AK143" s="32"/>
      <c r="AL143" s="32"/>
      <c r="AM143" s="32"/>
      <c r="AN143" s="32"/>
      <c r="AO143" s="32"/>
    </row>
    <row r="144" spans="1:41" ht="20.100000000000001" customHeight="1" thickBot="1" x14ac:dyDescent="0.3">
      <c r="A144" s="38">
        <v>43055</v>
      </c>
      <c r="B144" s="38" t="s">
        <v>37</v>
      </c>
      <c r="C144" s="39" t="s">
        <v>14</v>
      </c>
      <c r="D144" s="38" t="s">
        <v>33</v>
      </c>
      <c r="E144" s="38" t="s">
        <v>30</v>
      </c>
      <c r="F144" s="38" t="s">
        <v>30</v>
      </c>
      <c r="G144" s="38" t="s">
        <v>30</v>
      </c>
      <c r="H144" s="38" t="s">
        <v>30</v>
      </c>
      <c r="I144" s="38" t="s">
        <v>30</v>
      </c>
      <c r="J144" s="71"/>
      <c r="K144" s="32"/>
      <c r="L144" s="68">
        <f t="shared" si="50"/>
        <v>1</v>
      </c>
      <c r="M144" s="68">
        <f t="shared" si="51"/>
        <v>0</v>
      </c>
      <c r="N144" s="68">
        <f t="shared" si="52"/>
        <v>5</v>
      </c>
      <c r="O144" s="68">
        <f t="shared" si="53"/>
        <v>0</v>
      </c>
      <c r="P144" s="32"/>
      <c r="Q144" s="94">
        <f>(Feuil1!$B$25)*L144</f>
        <v>0</v>
      </c>
      <c r="R144" s="94">
        <f ca="1">(Feuil1!$C$25)*M144</f>
        <v>0</v>
      </c>
      <c r="S144" s="94">
        <f ca="1">(Feuil1!$D$25)*N144</f>
        <v>1.510416666666667</v>
      </c>
      <c r="T144" s="94">
        <f ca="1">(Feuil1!$E$25)*O144</f>
        <v>0</v>
      </c>
      <c r="U144" s="32"/>
      <c r="V144" s="94">
        <f t="shared" ca="1" si="54"/>
        <v>1.510416666666667</v>
      </c>
      <c r="W144" s="78">
        <f t="shared" ca="1" si="55"/>
        <v>36.250000000000007</v>
      </c>
      <c r="X144" s="78" t="str">
        <f t="shared" ca="1" si="48"/>
        <v/>
      </c>
      <c r="Y144" s="83" t="str">
        <f t="shared" ca="1" si="40"/>
        <v/>
      </c>
      <c r="Z144" s="83" t="str">
        <f t="shared" ca="1" si="41"/>
        <v/>
      </c>
      <c r="AA144" s="82" t="str">
        <f t="shared" ca="1" si="42"/>
        <v/>
      </c>
      <c r="AB144" s="83" t="str">
        <f t="shared" ca="1" si="49"/>
        <v/>
      </c>
      <c r="AC144" s="81" t="str">
        <f t="shared" ca="1" si="56"/>
        <v/>
      </c>
      <c r="AD144" s="83" t="str">
        <f t="shared" ca="1" si="43"/>
        <v/>
      </c>
      <c r="AE144" s="81" t="str">
        <f t="shared" ca="1" si="44"/>
        <v/>
      </c>
      <c r="AF144" s="83" t="str">
        <f t="shared" ca="1" si="45"/>
        <v/>
      </c>
      <c r="AG144" s="81" t="str">
        <f t="shared" ca="1" si="46"/>
        <v/>
      </c>
      <c r="AH144" s="82" t="str">
        <f t="shared" ca="1" si="47"/>
        <v/>
      </c>
      <c r="AI144" s="38">
        <v>43055</v>
      </c>
      <c r="AJ144" s="39" t="s">
        <v>14</v>
      </c>
      <c r="AK144" s="32"/>
      <c r="AL144" s="32"/>
      <c r="AM144" s="32"/>
      <c r="AN144" s="32"/>
      <c r="AO144" s="32"/>
    </row>
    <row r="145" spans="1:41" ht="20.100000000000001" customHeight="1" thickBot="1" x14ac:dyDescent="0.3">
      <c r="A145" s="38">
        <v>43056</v>
      </c>
      <c r="B145" s="38" t="s">
        <v>37</v>
      </c>
      <c r="C145" s="39" t="s">
        <v>15</v>
      </c>
      <c r="D145" s="38" t="s">
        <v>31</v>
      </c>
      <c r="E145" s="38" t="s">
        <v>31</v>
      </c>
      <c r="F145" s="38" t="s">
        <v>31</v>
      </c>
      <c r="G145" s="38" t="s">
        <v>31</v>
      </c>
      <c r="H145" s="38" t="s">
        <v>31</v>
      </c>
      <c r="I145" s="38" t="s">
        <v>31</v>
      </c>
      <c r="J145" s="71"/>
      <c r="K145" s="32"/>
      <c r="L145" s="68">
        <f t="shared" si="50"/>
        <v>0</v>
      </c>
      <c r="M145" s="68">
        <f t="shared" si="51"/>
        <v>0</v>
      </c>
      <c r="N145" s="68">
        <f t="shared" si="52"/>
        <v>0</v>
      </c>
      <c r="O145" s="68">
        <f t="shared" si="53"/>
        <v>6</v>
      </c>
      <c r="P145" s="32"/>
      <c r="Q145" s="94">
        <f>(Feuil1!$B$25)*L145</f>
        <v>0</v>
      </c>
      <c r="R145" s="94">
        <f ca="1">(Feuil1!$C$25)*M145</f>
        <v>0</v>
      </c>
      <c r="S145" s="94">
        <f ca="1">(Feuil1!$D$25)*N145</f>
        <v>0</v>
      </c>
      <c r="T145" s="94">
        <f ca="1">(Feuil1!$E$25)*O145</f>
        <v>1.5624999999999998</v>
      </c>
      <c r="U145" s="32"/>
      <c r="V145" s="94">
        <f t="shared" ca="1" si="54"/>
        <v>1.5624999999999998</v>
      </c>
      <c r="W145" s="78">
        <f t="shared" ca="1" si="55"/>
        <v>37.499999999999993</v>
      </c>
      <c r="X145" s="78" t="str">
        <f t="shared" ca="1" si="48"/>
        <v/>
      </c>
      <c r="Y145" s="83" t="str">
        <f t="shared" ca="1" si="40"/>
        <v/>
      </c>
      <c r="Z145" s="83" t="str">
        <f t="shared" ca="1" si="41"/>
        <v/>
      </c>
      <c r="AA145" s="82" t="str">
        <f t="shared" ca="1" si="42"/>
        <v/>
      </c>
      <c r="AB145" s="83" t="str">
        <f t="shared" ca="1" si="49"/>
        <v/>
      </c>
      <c r="AC145" s="81" t="str">
        <f t="shared" ca="1" si="56"/>
        <v/>
      </c>
      <c r="AD145" s="83" t="str">
        <f t="shared" ca="1" si="43"/>
        <v/>
      </c>
      <c r="AE145" s="81" t="str">
        <f t="shared" ca="1" si="44"/>
        <v/>
      </c>
      <c r="AF145" s="83" t="str">
        <f t="shared" ca="1" si="45"/>
        <v/>
      </c>
      <c r="AG145" s="81" t="str">
        <f t="shared" ca="1" si="46"/>
        <v/>
      </c>
      <c r="AH145" s="82" t="str">
        <f t="shared" ca="1" si="47"/>
        <v/>
      </c>
      <c r="AI145" s="38">
        <v>43056</v>
      </c>
      <c r="AJ145" s="39" t="s">
        <v>15</v>
      </c>
      <c r="AK145" s="32"/>
      <c r="AL145" s="32"/>
      <c r="AM145" s="32"/>
      <c r="AN145" s="32"/>
      <c r="AO145" s="32"/>
    </row>
    <row r="146" spans="1:41" ht="20.100000000000001" customHeight="1" thickBot="1" x14ac:dyDescent="0.3">
      <c r="A146" s="40">
        <v>43057</v>
      </c>
      <c r="B146" s="40" t="s">
        <v>38</v>
      </c>
      <c r="C146" s="41" t="s">
        <v>16</v>
      </c>
      <c r="D146" s="40" t="s">
        <v>33</v>
      </c>
      <c r="E146" s="40" t="s">
        <v>33</v>
      </c>
      <c r="F146" s="40" t="s">
        <v>33</v>
      </c>
      <c r="G146" s="40" t="s">
        <v>33</v>
      </c>
      <c r="H146" s="40" t="s">
        <v>33</v>
      </c>
      <c r="I146" s="40" t="s">
        <v>33</v>
      </c>
      <c r="J146" s="71"/>
      <c r="K146" s="32"/>
      <c r="L146" s="68">
        <f t="shared" si="50"/>
        <v>6</v>
      </c>
      <c r="M146" s="68">
        <f t="shared" si="51"/>
        <v>0</v>
      </c>
      <c r="N146" s="68">
        <f t="shared" si="52"/>
        <v>0</v>
      </c>
      <c r="O146" s="68">
        <f t="shared" si="53"/>
        <v>0</v>
      </c>
      <c r="P146" s="32"/>
      <c r="Q146" s="94">
        <f>(Feuil1!$B$25)*L146</f>
        <v>0</v>
      </c>
      <c r="R146" s="94">
        <f ca="1">(Feuil1!$C$25)*M146</f>
        <v>0</v>
      </c>
      <c r="S146" s="94">
        <f ca="1">(Feuil1!$D$25)*N146</f>
        <v>0</v>
      </c>
      <c r="T146" s="94">
        <f ca="1">(Feuil1!$E$25)*O146</f>
        <v>0</v>
      </c>
      <c r="U146" s="32"/>
      <c r="V146" s="94">
        <f t="shared" ca="1" si="54"/>
        <v>0</v>
      </c>
      <c r="W146" s="78">
        <f t="shared" ca="1" si="55"/>
        <v>0</v>
      </c>
      <c r="X146" s="78" t="str">
        <f t="shared" ca="1" si="48"/>
        <v/>
      </c>
      <c r="Y146" s="83" t="str">
        <f t="shared" ca="1" si="40"/>
        <v/>
      </c>
      <c r="Z146" s="83" t="str">
        <f t="shared" ca="1" si="41"/>
        <v/>
      </c>
      <c r="AA146" s="82" t="str">
        <f t="shared" ca="1" si="42"/>
        <v/>
      </c>
      <c r="AB146" s="83" t="str">
        <f t="shared" ca="1" si="49"/>
        <v/>
      </c>
      <c r="AC146" s="81" t="str">
        <f t="shared" ca="1" si="56"/>
        <v/>
      </c>
      <c r="AD146" s="83" t="str">
        <f t="shared" ca="1" si="43"/>
        <v/>
      </c>
      <c r="AE146" s="81" t="str">
        <f t="shared" ca="1" si="44"/>
        <v/>
      </c>
      <c r="AF146" s="83" t="str">
        <f t="shared" ca="1" si="45"/>
        <v/>
      </c>
      <c r="AG146" s="81" t="str">
        <f t="shared" ca="1" si="46"/>
        <v/>
      </c>
      <c r="AH146" s="82" t="str">
        <f t="shared" ca="1" si="47"/>
        <v/>
      </c>
      <c r="AI146" s="40">
        <v>43057</v>
      </c>
      <c r="AJ146" s="41" t="s">
        <v>16</v>
      </c>
      <c r="AK146" s="32"/>
      <c r="AL146" s="32"/>
      <c r="AM146" s="32"/>
      <c r="AN146" s="32"/>
      <c r="AO146" s="32"/>
    </row>
    <row r="147" spans="1:41" ht="20.100000000000001" customHeight="1" thickBot="1" x14ac:dyDescent="0.3">
      <c r="A147" s="40">
        <v>43058</v>
      </c>
      <c r="B147" s="40" t="s">
        <v>38</v>
      </c>
      <c r="C147" s="41" t="s">
        <v>17</v>
      </c>
      <c r="D147" s="40" t="s">
        <v>33</v>
      </c>
      <c r="E147" s="40" t="s">
        <v>33</v>
      </c>
      <c r="F147" s="40" t="s">
        <v>33</v>
      </c>
      <c r="G147" s="40" t="s">
        <v>33</v>
      </c>
      <c r="H147" s="40" t="s">
        <v>33</v>
      </c>
      <c r="I147" s="40" t="s">
        <v>33</v>
      </c>
      <c r="J147" s="71"/>
      <c r="K147" s="32"/>
      <c r="L147" s="68">
        <f t="shared" si="50"/>
        <v>6</v>
      </c>
      <c r="M147" s="68">
        <f t="shared" si="51"/>
        <v>0</v>
      </c>
      <c r="N147" s="68">
        <f t="shared" si="52"/>
        <v>0</v>
      </c>
      <c r="O147" s="68">
        <f t="shared" si="53"/>
        <v>0</v>
      </c>
      <c r="P147" s="32"/>
      <c r="Q147" s="94">
        <f>(Feuil1!$B$25)*L147</f>
        <v>0</v>
      </c>
      <c r="R147" s="94">
        <f ca="1">(Feuil1!$C$25)*M147</f>
        <v>0</v>
      </c>
      <c r="S147" s="94">
        <f ca="1">(Feuil1!$D$25)*N147</f>
        <v>0</v>
      </c>
      <c r="T147" s="94">
        <f ca="1">(Feuil1!$E$25)*O147</f>
        <v>0</v>
      </c>
      <c r="U147" s="32"/>
      <c r="V147" s="94">
        <f t="shared" ca="1" si="54"/>
        <v>0</v>
      </c>
      <c r="W147" s="78">
        <f t="shared" ca="1" si="55"/>
        <v>0</v>
      </c>
      <c r="X147" s="78" t="str">
        <f t="shared" ca="1" si="48"/>
        <v/>
      </c>
      <c r="Y147" s="83" t="str">
        <f t="shared" ca="1" si="40"/>
        <v/>
      </c>
      <c r="Z147" s="83" t="str">
        <f t="shared" ca="1" si="41"/>
        <v/>
      </c>
      <c r="AA147" s="82" t="str">
        <f t="shared" ca="1" si="42"/>
        <v/>
      </c>
      <c r="AB147" s="83" t="str">
        <f t="shared" ca="1" si="49"/>
        <v/>
      </c>
      <c r="AC147" s="81" t="str">
        <f t="shared" ca="1" si="56"/>
        <v/>
      </c>
      <c r="AD147" s="83" t="str">
        <f t="shared" ca="1" si="43"/>
        <v/>
      </c>
      <c r="AE147" s="81" t="str">
        <f t="shared" ca="1" si="44"/>
        <v/>
      </c>
      <c r="AF147" s="83" t="str">
        <f t="shared" ca="1" si="45"/>
        <v/>
      </c>
      <c r="AG147" s="81" t="str">
        <f t="shared" ca="1" si="46"/>
        <v/>
      </c>
      <c r="AH147" s="82" t="str">
        <f t="shared" ca="1" si="47"/>
        <v/>
      </c>
      <c r="AI147" s="40">
        <v>43058</v>
      </c>
      <c r="AJ147" s="41" t="s">
        <v>17</v>
      </c>
      <c r="AK147" s="32"/>
      <c r="AL147" s="32"/>
      <c r="AM147" s="32"/>
      <c r="AN147" s="32"/>
      <c r="AO147" s="32"/>
    </row>
    <row r="148" spans="1:41" ht="20.100000000000001" customHeight="1" thickBot="1" x14ac:dyDescent="0.3">
      <c r="A148" s="38">
        <v>43059</v>
      </c>
      <c r="B148" s="38" t="s">
        <v>37</v>
      </c>
      <c r="C148" s="39" t="s">
        <v>18</v>
      </c>
      <c r="D148" s="38" t="s">
        <v>30</v>
      </c>
      <c r="E148" s="38" t="s">
        <v>30</v>
      </c>
      <c r="F148" s="38" t="s">
        <v>30</v>
      </c>
      <c r="G148" s="38" t="s">
        <v>30</v>
      </c>
      <c r="H148" s="38" t="s">
        <v>30</v>
      </c>
      <c r="I148" s="38" t="s">
        <v>30</v>
      </c>
      <c r="J148" s="71"/>
      <c r="K148" s="32"/>
      <c r="L148" s="68">
        <f t="shared" si="50"/>
        <v>0</v>
      </c>
      <c r="M148" s="68">
        <f t="shared" si="51"/>
        <v>0</v>
      </c>
      <c r="N148" s="68">
        <f t="shared" si="52"/>
        <v>6</v>
      </c>
      <c r="O148" s="68">
        <f t="shared" si="53"/>
        <v>0</v>
      </c>
      <c r="P148" s="32"/>
      <c r="Q148" s="94">
        <f>(Feuil1!$B$25)*L148</f>
        <v>0</v>
      </c>
      <c r="R148" s="94">
        <f ca="1">(Feuil1!$C$25)*M148</f>
        <v>0</v>
      </c>
      <c r="S148" s="94">
        <f ca="1">(Feuil1!$D$25)*N148</f>
        <v>1.8125000000000002</v>
      </c>
      <c r="T148" s="94">
        <f ca="1">(Feuil1!$E$25)*O148</f>
        <v>0</v>
      </c>
      <c r="U148" s="32"/>
      <c r="V148" s="94">
        <f t="shared" ca="1" si="54"/>
        <v>1.8125000000000002</v>
      </c>
      <c r="W148" s="78">
        <f t="shared" ca="1" si="55"/>
        <v>43.500000000000007</v>
      </c>
      <c r="X148" s="78" t="str">
        <f t="shared" ca="1" si="48"/>
        <v/>
      </c>
      <c r="Y148" s="83" t="str">
        <f t="shared" ca="1" si="40"/>
        <v/>
      </c>
      <c r="Z148" s="83" t="str">
        <f t="shared" ca="1" si="41"/>
        <v/>
      </c>
      <c r="AA148" s="82" t="str">
        <f t="shared" ca="1" si="42"/>
        <v/>
      </c>
      <c r="AB148" s="83" t="str">
        <f t="shared" ca="1" si="49"/>
        <v/>
      </c>
      <c r="AC148" s="81" t="str">
        <f t="shared" ca="1" si="56"/>
        <v/>
      </c>
      <c r="AD148" s="83" t="str">
        <f t="shared" ca="1" si="43"/>
        <v/>
      </c>
      <c r="AE148" s="81" t="str">
        <f t="shared" ca="1" si="44"/>
        <v/>
      </c>
      <c r="AF148" s="83" t="str">
        <f t="shared" ca="1" si="45"/>
        <v/>
      </c>
      <c r="AG148" s="81" t="str">
        <f t="shared" ca="1" si="46"/>
        <v/>
      </c>
      <c r="AH148" s="82" t="str">
        <f t="shared" ca="1" si="47"/>
        <v/>
      </c>
      <c r="AI148" s="38">
        <v>43059</v>
      </c>
      <c r="AJ148" s="39" t="s">
        <v>18</v>
      </c>
      <c r="AK148" s="32"/>
      <c r="AL148" s="32"/>
      <c r="AM148" s="32"/>
      <c r="AN148" s="32"/>
      <c r="AO148" s="32"/>
    </row>
    <row r="149" spans="1:41" ht="20.100000000000001" customHeight="1" thickBot="1" x14ac:dyDescent="0.3">
      <c r="A149" s="38">
        <v>43060</v>
      </c>
      <c r="B149" s="38" t="s">
        <v>37</v>
      </c>
      <c r="C149" s="39" t="s">
        <v>19</v>
      </c>
      <c r="D149" s="38" t="s">
        <v>30</v>
      </c>
      <c r="E149" s="38" t="s">
        <v>30</v>
      </c>
      <c r="F149" s="38" t="s">
        <v>30</v>
      </c>
      <c r="G149" s="38" t="s">
        <v>30</v>
      </c>
      <c r="H149" s="38" t="s">
        <v>30</v>
      </c>
      <c r="I149" s="38" t="s">
        <v>30</v>
      </c>
      <c r="J149" s="71"/>
      <c r="K149" s="32"/>
      <c r="L149" s="68">
        <f t="shared" si="50"/>
        <v>0</v>
      </c>
      <c r="M149" s="68">
        <f t="shared" si="51"/>
        <v>0</v>
      </c>
      <c r="N149" s="68">
        <f t="shared" si="52"/>
        <v>6</v>
      </c>
      <c r="O149" s="68">
        <f t="shared" si="53"/>
        <v>0</v>
      </c>
      <c r="P149" s="32"/>
      <c r="Q149" s="94">
        <f>(Feuil1!$B$25)*L149</f>
        <v>0</v>
      </c>
      <c r="R149" s="94">
        <f ca="1">(Feuil1!$C$25)*M149</f>
        <v>0</v>
      </c>
      <c r="S149" s="94">
        <f ca="1">(Feuil1!$D$25)*N149</f>
        <v>1.8125000000000002</v>
      </c>
      <c r="T149" s="94">
        <f ca="1">(Feuil1!$E$25)*O149</f>
        <v>0</v>
      </c>
      <c r="U149" s="32"/>
      <c r="V149" s="94">
        <f t="shared" ca="1" si="54"/>
        <v>1.8125000000000002</v>
      </c>
      <c r="W149" s="78">
        <f t="shared" ca="1" si="55"/>
        <v>43.500000000000007</v>
      </c>
      <c r="X149" s="78" t="str">
        <f t="shared" ca="1" si="48"/>
        <v/>
      </c>
      <c r="Y149" s="83" t="str">
        <f t="shared" ca="1" si="40"/>
        <v/>
      </c>
      <c r="Z149" s="83" t="str">
        <f t="shared" ca="1" si="41"/>
        <v/>
      </c>
      <c r="AA149" s="82" t="str">
        <f t="shared" ca="1" si="42"/>
        <v/>
      </c>
      <c r="AB149" s="83" t="str">
        <f t="shared" ca="1" si="49"/>
        <v/>
      </c>
      <c r="AC149" s="81" t="str">
        <f t="shared" ca="1" si="56"/>
        <v/>
      </c>
      <c r="AD149" s="83" t="str">
        <f t="shared" ca="1" si="43"/>
        <v/>
      </c>
      <c r="AE149" s="81" t="str">
        <f t="shared" ca="1" si="44"/>
        <v/>
      </c>
      <c r="AF149" s="83" t="str">
        <f t="shared" ca="1" si="45"/>
        <v/>
      </c>
      <c r="AG149" s="81" t="str">
        <f t="shared" ca="1" si="46"/>
        <v/>
      </c>
      <c r="AH149" s="82" t="str">
        <f t="shared" ca="1" si="47"/>
        <v/>
      </c>
      <c r="AI149" s="38">
        <v>43060</v>
      </c>
      <c r="AJ149" s="39" t="s">
        <v>19</v>
      </c>
      <c r="AK149" s="32"/>
      <c r="AL149" s="32"/>
      <c r="AM149" s="32"/>
      <c r="AN149" s="32"/>
      <c r="AO149" s="32"/>
    </row>
    <row r="150" spans="1:41" ht="20.100000000000001" customHeight="1" thickBot="1" x14ac:dyDescent="0.3">
      <c r="A150" s="38">
        <v>43061</v>
      </c>
      <c r="B150" s="38" t="s">
        <v>37</v>
      </c>
      <c r="C150" s="39" t="s">
        <v>20</v>
      </c>
      <c r="D150" s="38" t="s">
        <v>30</v>
      </c>
      <c r="E150" s="38" t="s">
        <v>30</v>
      </c>
      <c r="F150" s="38" t="s">
        <v>30</v>
      </c>
      <c r="G150" s="38" t="s">
        <v>30</v>
      </c>
      <c r="H150" s="38" t="s">
        <v>30</v>
      </c>
      <c r="I150" s="38" t="s">
        <v>30</v>
      </c>
      <c r="J150" s="71"/>
      <c r="K150" s="32"/>
      <c r="L150" s="68">
        <f t="shared" si="50"/>
        <v>0</v>
      </c>
      <c r="M150" s="68">
        <f t="shared" si="51"/>
        <v>0</v>
      </c>
      <c r="N150" s="68">
        <f t="shared" si="52"/>
        <v>6</v>
      </c>
      <c r="O150" s="68">
        <f t="shared" si="53"/>
        <v>0</v>
      </c>
      <c r="P150" s="32"/>
      <c r="Q150" s="94">
        <f>(Feuil1!$B$25)*L150</f>
        <v>0</v>
      </c>
      <c r="R150" s="94">
        <f ca="1">(Feuil1!$C$25)*M150</f>
        <v>0</v>
      </c>
      <c r="S150" s="94">
        <f ca="1">(Feuil1!$D$25)*N150</f>
        <v>1.8125000000000002</v>
      </c>
      <c r="T150" s="94">
        <f ca="1">(Feuil1!$E$25)*O150</f>
        <v>0</v>
      </c>
      <c r="U150" s="32"/>
      <c r="V150" s="94">
        <f t="shared" ca="1" si="54"/>
        <v>1.8125000000000002</v>
      </c>
      <c r="W150" s="78">
        <f t="shared" ca="1" si="55"/>
        <v>43.500000000000007</v>
      </c>
      <c r="X150" s="78" t="str">
        <f t="shared" ca="1" si="48"/>
        <v/>
      </c>
      <c r="Y150" s="83" t="str">
        <f t="shared" ca="1" si="40"/>
        <v/>
      </c>
      <c r="Z150" s="83" t="str">
        <f t="shared" ca="1" si="41"/>
        <v/>
      </c>
      <c r="AA150" s="82" t="str">
        <f t="shared" ca="1" si="42"/>
        <v/>
      </c>
      <c r="AB150" s="83" t="str">
        <f t="shared" ca="1" si="49"/>
        <v/>
      </c>
      <c r="AC150" s="81" t="str">
        <f t="shared" ca="1" si="56"/>
        <v/>
      </c>
      <c r="AD150" s="83" t="str">
        <f t="shared" ca="1" si="43"/>
        <v/>
      </c>
      <c r="AE150" s="81" t="str">
        <f t="shared" ca="1" si="44"/>
        <v/>
      </c>
      <c r="AF150" s="83" t="str">
        <f t="shared" ca="1" si="45"/>
        <v/>
      </c>
      <c r="AG150" s="81" t="str">
        <f t="shared" ca="1" si="46"/>
        <v/>
      </c>
      <c r="AH150" s="82" t="str">
        <f t="shared" ca="1" si="47"/>
        <v/>
      </c>
      <c r="AI150" s="38">
        <v>43061</v>
      </c>
      <c r="AJ150" s="39" t="s">
        <v>20</v>
      </c>
      <c r="AK150" s="32"/>
      <c r="AL150" s="32"/>
      <c r="AM150" s="32"/>
      <c r="AN150" s="32"/>
      <c r="AO150" s="32"/>
    </row>
    <row r="151" spans="1:41" ht="20.100000000000001" customHeight="1" thickBot="1" x14ac:dyDescent="0.3">
      <c r="A151" s="38">
        <v>43062</v>
      </c>
      <c r="B151" s="38" t="s">
        <v>37</v>
      </c>
      <c r="C151" s="39" t="s">
        <v>14</v>
      </c>
      <c r="D151" s="38" t="s">
        <v>33</v>
      </c>
      <c r="E151" s="38" t="s">
        <v>30</v>
      </c>
      <c r="F151" s="38" t="s">
        <v>30</v>
      </c>
      <c r="G151" s="38" t="s">
        <v>30</v>
      </c>
      <c r="H151" s="38" t="s">
        <v>30</v>
      </c>
      <c r="I151" s="38" t="s">
        <v>30</v>
      </c>
      <c r="J151" s="71"/>
      <c r="K151" s="32"/>
      <c r="L151" s="68">
        <f t="shared" si="50"/>
        <v>1</v>
      </c>
      <c r="M151" s="68">
        <f t="shared" si="51"/>
        <v>0</v>
      </c>
      <c r="N151" s="68">
        <f t="shared" si="52"/>
        <v>5</v>
      </c>
      <c r="O151" s="68">
        <f t="shared" si="53"/>
        <v>0</v>
      </c>
      <c r="P151" s="32"/>
      <c r="Q151" s="94">
        <f>(Feuil1!$B$25)*L151</f>
        <v>0</v>
      </c>
      <c r="R151" s="94">
        <f ca="1">(Feuil1!$C$25)*M151</f>
        <v>0</v>
      </c>
      <c r="S151" s="94">
        <f ca="1">(Feuil1!$D$25)*N151</f>
        <v>1.510416666666667</v>
      </c>
      <c r="T151" s="94">
        <f ca="1">(Feuil1!$E$25)*O151</f>
        <v>0</v>
      </c>
      <c r="U151" s="32"/>
      <c r="V151" s="94">
        <f t="shared" ca="1" si="54"/>
        <v>1.510416666666667</v>
      </c>
      <c r="W151" s="78">
        <f t="shared" ca="1" si="55"/>
        <v>36.250000000000007</v>
      </c>
      <c r="X151" s="78" t="str">
        <f t="shared" ca="1" si="48"/>
        <v/>
      </c>
      <c r="Y151" s="83" t="str">
        <f t="shared" ca="1" si="40"/>
        <v/>
      </c>
      <c r="Z151" s="83" t="str">
        <f t="shared" ca="1" si="41"/>
        <v/>
      </c>
      <c r="AA151" s="82" t="str">
        <f t="shared" ca="1" si="42"/>
        <v/>
      </c>
      <c r="AB151" s="83" t="str">
        <f t="shared" ca="1" si="49"/>
        <v/>
      </c>
      <c r="AC151" s="81" t="str">
        <f t="shared" ca="1" si="56"/>
        <v/>
      </c>
      <c r="AD151" s="83" t="str">
        <f t="shared" ca="1" si="43"/>
        <v/>
      </c>
      <c r="AE151" s="81" t="str">
        <f t="shared" ca="1" si="44"/>
        <v/>
      </c>
      <c r="AF151" s="83" t="str">
        <f t="shared" ca="1" si="45"/>
        <v/>
      </c>
      <c r="AG151" s="81" t="str">
        <f t="shared" ca="1" si="46"/>
        <v/>
      </c>
      <c r="AH151" s="82" t="str">
        <f t="shared" ca="1" si="47"/>
        <v/>
      </c>
      <c r="AI151" s="38">
        <v>43062</v>
      </c>
      <c r="AJ151" s="39" t="s">
        <v>14</v>
      </c>
      <c r="AK151" s="32"/>
      <c r="AL151" s="32"/>
      <c r="AM151" s="32"/>
      <c r="AN151" s="32"/>
      <c r="AO151" s="32"/>
    </row>
    <row r="152" spans="1:41" ht="20.100000000000001" customHeight="1" thickBot="1" x14ac:dyDescent="0.3">
      <c r="A152" s="38">
        <v>43063</v>
      </c>
      <c r="B152" s="38" t="s">
        <v>37</v>
      </c>
      <c r="C152" s="39" t="s">
        <v>15</v>
      </c>
      <c r="D152" s="38" t="s">
        <v>31</v>
      </c>
      <c r="E152" s="38" t="s">
        <v>31</v>
      </c>
      <c r="F152" s="38" t="s">
        <v>31</v>
      </c>
      <c r="G152" s="38" t="s">
        <v>31</v>
      </c>
      <c r="H152" s="38" t="s">
        <v>31</v>
      </c>
      <c r="I152" s="38" t="s">
        <v>31</v>
      </c>
      <c r="J152" s="71"/>
      <c r="K152" s="32"/>
      <c r="L152" s="68">
        <f t="shared" si="50"/>
        <v>0</v>
      </c>
      <c r="M152" s="68">
        <f t="shared" si="51"/>
        <v>0</v>
      </c>
      <c r="N152" s="68">
        <f t="shared" si="52"/>
        <v>0</v>
      </c>
      <c r="O152" s="68">
        <f t="shared" si="53"/>
        <v>6</v>
      </c>
      <c r="P152" s="32"/>
      <c r="Q152" s="94">
        <f>(Feuil1!$B$25)*L152</f>
        <v>0</v>
      </c>
      <c r="R152" s="94">
        <f ca="1">(Feuil1!$C$25)*M152</f>
        <v>0</v>
      </c>
      <c r="S152" s="94">
        <f ca="1">(Feuil1!$D$25)*N152</f>
        <v>0</v>
      </c>
      <c r="T152" s="94">
        <f ca="1">(Feuil1!$E$25)*O152</f>
        <v>1.5624999999999998</v>
      </c>
      <c r="U152" s="32"/>
      <c r="V152" s="94">
        <f t="shared" ca="1" si="54"/>
        <v>1.5624999999999998</v>
      </c>
      <c r="W152" s="78">
        <f t="shared" ca="1" si="55"/>
        <v>37.499999999999993</v>
      </c>
      <c r="X152" s="78" t="str">
        <f t="shared" ca="1" si="48"/>
        <v/>
      </c>
      <c r="Y152" s="83" t="str">
        <f t="shared" ca="1" si="40"/>
        <v/>
      </c>
      <c r="Z152" s="83" t="str">
        <f t="shared" ca="1" si="41"/>
        <v/>
      </c>
      <c r="AA152" s="82" t="str">
        <f t="shared" ca="1" si="42"/>
        <v/>
      </c>
      <c r="AB152" s="83" t="str">
        <f t="shared" ca="1" si="49"/>
        <v/>
      </c>
      <c r="AC152" s="81" t="str">
        <f t="shared" ca="1" si="56"/>
        <v/>
      </c>
      <c r="AD152" s="83" t="str">
        <f t="shared" ca="1" si="43"/>
        <v/>
      </c>
      <c r="AE152" s="81" t="str">
        <f t="shared" ca="1" si="44"/>
        <v/>
      </c>
      <c r="AF152" s="83" t="str">
        <f t="shared" ca="1" si="45"/>
        <v/>
      </c>
      <c r="AG152" s="81" t="str">
        <f t="shared" ca="1" si="46"/>
        <v/>
      </c>
      <c r="AH152" s="82" t="str">
        <f t="shared" ca="1" si="47"/>
        <v/>
      </c>
      <c r="AI152" s="38">
        <v>43063</v>
      </c>
      <c r="AJ152" s="39" t="s">
        <v>15</v>
      </c>
      <c r="AK152" s="32"/>
      <c r="AL152" s="32"/>
      <c r="AM152" s="32"/>
      <c r="AN152" s="32"/>
      <c r="AO152" s="32"/>
    </row>
    <row r="153" spans="1:41" ht="20.100000000000001" customHeight="1" thickBot="1" x14ac:dyDescent="0.3">
      <c r="A153" s="40">
        <v>43064</v>
      </c>
      <c r="B153" s="40" t="s">
        <v>38</v>
      </c>
      <c r="C153" s="41" t="s">
        <v>16</v>
      </c>
      <c r="D153" s="40" t="s">
        <v>33</v>
      </c>
      <c r="E153" s="40" t="s">
        <v>33</v>
      </c>
      <c r="F153" s="40" t="s">
        <v>33</v>
      </c>
      <c r="G153" s="40" t="s">
        <v>33</v>
      </c>
      <c r="H153" s="40" t="s">
        <v>33</v>
      </c>
      <c r="I153" s="40" t="s">
        <v>33</v>
      </c>
      <c r="J153" s="71"/>
      <c r="K153" s="32"/>
      <c r="L153" s="68">
        <f t="shared" si="50"/>
        <v>6</v>
      </c>
      <c r="M153" s="68">
        <f t="shared" si="51"/>
        <v>0</v>
      </c>
      <c r="N153" s="68">
        <f t="shared" si="52"/>
        <v>0</v>
      </c>
      <c r="O153" s="68">
        <f t="shared" si="53"/>
        <v>0</v>
      </c>
      <c r="P153" s="32"/>
      <c r="Q153" s="94">
        <f>(Feuil1!$B$25)*L153</f>
        <v>0</v>
      </c>
      <c r="R153" s="94">
        <f ca="1">(Feuil1!$C$25)*M153</f>
        <v>0</v>
      </c>
      <c r="S153" s="94">
        <f ca="1">(Feuil1!$D$25)*N153</f>
        <v>0</v>
      </c>
      <c r="T153" s="94">
        <f ca="1">(Feuil1!$E$25)*O153</f>
        <v>0</v>
      </c>
      <c r="U153" s="32"/>
      <c r="V153" s="94">
        <f t="shared" ca="1" si="54"/>
        <v>0</v>
      </c>
      <c r="W153" s="78">
        <f t="shared" ca="1" si="55"/>
        <v>0</v>
      </c>
      <c r="X153" s="78" t="str">
        <f t="shared" ca="1" si="48"/>
        <v/>
      </c>
      <c r="Y153" s="83" t="str">
        <f t="shared" ca="1" si="40"/>
        <v/>
      </c>
      <c r="Z153" s="83" t="str">
        <f t="shared" ca="1" si="41"/>
        <v/>
      </c>
      <c r="AA153" s="82" t="str">
        <f t="shared" ca="1" si="42"/>
        <v/>
      </c>
      <c r="AB153" s="83" t="str">
        <f t="shared" ca="1" si="49"/>
        <v/>
      </c>
      <c r="AC153" s="81" t="str">
        <f t="shared" ca="1" si="56"/>
        <v/>
      </c>
      <c r="AD153" s="83" t="str">
        <f t="shared" ca="1" si="43"/>
        <v/>
      </c>
      <c r="AE153" s="81" t="str">
        <f t="shared" ca="1" si="44"/>
        <v/>
      </c>
      <c r="AF153" s="83" t="str">
        <f t="shared" ca="1" si="45"/>
        <v/>
      </c>
      <c r="AG153" s="81" t="str">
        <f t="shared" ca="1" si="46"/>
        <v/>
      </c>
      <c r="AH153" s="82" t="str">
        <f t="shared" ca="1" si="47"/>
        <v/>
      </c>
      <c r="AI153" s="40">
        <v>43064</v>
      </c>
      <c r="AJ153" s="41" t="s">
        <v>16</v>
      </c>
      <c r="AK153" s="32"/>
      <c r="AL153" s="32"/>
      <c r="AM153" s="32"/>
      <c r="AN153" s="32"/>
      <c r="AO153" s="32"/>
    </row>
    <row r="154" spans="1:41" ht="20.100000000000001" customHeight="1" thickBot="1" x14ac:dyDescent="0.3">
      <c r="A154" s="40">
        <v>43065</v>
      </c>
      <c r="B154" s="40" t="s">
        <v>38</v>
      </c>
      <c r="C154" s="41" t="s">
        <v>17</v>
      </c>
      <c r="D154" s="40" t="s">
        <v>33</v>
      </c>
      <c r="E154" s="40" t="s">
        <v>33</v>
      </c>
      <c r="F154" s="40" t="s">
        <v>33</v>
      </c>
      <c r="G154" s="40" t="s">
        <v>33</v>
      </c>
      <c r="H154" s="40" t="s">
        <v>33</v>
      </c>
      <c r="I154" s="40" t="s">
        <v>33</v>
      </c>
      <c r="J154" s="71"/>
      <c r="K154" s="32"/>
      <c r="L154" s="68">
        <f t="shared" si="50"/>
        <v>6</v>
      </c>
      <c r="M154" s="68">
        <f t="shared" si="51"/>
        <v>0</v>
      </c>
      <c r="N154" s="68">
        <f t="shared" si="52"/>
        <v>0</v>
      </c>
      <c r="O154" s="68">
        <f t="shared" si="53"/>
        <v>0</v>
      </c>
      <c r="P154" s="32"/>
      <c r="Q154" s="94">
        <f>(Feuil1!$B$25)*L154</f>
        <v>0</v>
      </c>
      <c r="R154" s="94">
        <f ca="1">(Feuil1!$C$25)*M154</f>
        <v>0</v>
      </c>
      <c r="S154" s="94">
        <f ca="1">(Feuil1!$D$25)*N154</f>
        <v>0</v>
      </c>
      <c r="T154" s="94">
        <f ca="1">(Feuil1!$E$25)*O154</f>
        <v>0</v>
      </c>
      <c r="U154" s="32"/>
      <c r="V154" s="94">
        <f t="shared" ca="1" si="54"/>
        <v>0</v>
      </c>
      <c r="W154" s="78">
        <f t="shared" ca="1" si="55"/>
        <v>0</v>
      </c>
      <c r="X154" s="78" t="str">
        <f t="shared" ca="1" si="48"/>
        <v/>
      </c>
      <c r="Y154" s="83" t="str">
        <f t="shared" ca="1" si="40"/>
        <v/>
      </c>
      <c r="Z154" s="83" t="str">
        <f t="shared" ca="1" si="41"/>
        <v/>
      </c>
      <c r="AA154" s="82" t="str">
        <f t="shared" ca="1" si="42"/>
        <v/>
      </c>
      <c r="AB154" s="83" t="str">
        <f t="shared" ca="1" si="49"/>
        <v/>
      </c>
      <c r="AC154" s="81" t="str">
        <f t="shared" ca="1" si="56"/>
        <v/>
      </c>
      <c r="AD154" s="83" t="str">
        <f t="shared" ca="1" si="43"/>
        <v/>
      </c>
      <c r="AE154" s="81" t="str">
        <f t="shared" ca="1" si="44"/>
        <v/>
      </c>
      <c r="AF154" s="83" t="str">
        <f t="shared" ca="1" si="45"/>
        <v/>
      </c>
      <c r="AG154" s="81" t="str">
        <f t="shared" ca="1" si="46"/>
        <v/>
      </c>
      <c r="AH154" s="82" t="str">
        <f t="shared" ca="1" si="47"/>
        <v/>
      </c>
      <c r="AI154" s="40">
        <v>43065</v>
      </c>
      <c r="AJ154" s="41" t="s">
        <v>17</v>
      </c>
      <c r="AK154" s="32"/>
      <c r="AL154" s="32"/>
      <c r="AM154" s="32"/>
      <c r="AN154" s="32"/>
      <c r="AO154" s="32"/>
    </row>
    <row r="155" spans="1:41" ht="20.100000000000001" customHeight="1" thickBot="1" x14ac:dyDescent="0.3">
      <c r="A155" s="38">
        <v>43066</v>
      </c>
      <c r="B155" s="38" t="s">
        <v>37</v>
      </c>
      <c r="C155" s="39" t="s">
        <v>18</v>
      </c>
      <c r="D155" s="38" t="s">
        <v>30</v>
      </c>
      <c r="E155" s="38" t="s">
        <v>30</v>
      </c>
      <c r="F155" s="38" t="s">
        <v>30</v>
      </c>
      <c r="G155" s="38" t="s">
        <v>30</v>
      </c>
      <c r="H155" s="38" t="s">
        <v>30</v>
      </c>
      <c r="I155" s="38" t="s">
        <v>30</v>
      </c>
      <c r="J155" s="71"/>
      <c r="K155" s="32"/>
      <c r="L155" s="68">
        <f t="shared" si="50"/>
        <v>0</v>
      </c>
      <c r="M155" s="68">
        <f t="shared" si="51"/>
        <v>0</v>
      </c>
      <c r="N155" s="68">
        <f t="shared" si="52"/>
        <v>6</v>
      </c>
      <c r="O155" s="68">
        <f t="shared" si="53"/>
        <v>0</v>
      </c>
      <c r="P155" s="32"/>
      <c r="Q155" s="94">
        <f>(Feuil1!$B$25)*L155</f>
        <v>0</v>
      </c>
      <c r="R155" s="94">
        <f ca="1">(Feuil1!$C$25)*M155</f>
        <v>0</v>
      </c>
      <c r="S155" s="94">
        <f ca="1">(Feuil1!$D$25)*N155</f>
        <v>1.8125000000000002</v>
      </c>
      <c r="T155" s="94">
        <f ca="1">(Feuil1!$E$25)*O155</f>
        <v>0</v>
      </c>
      <c r="U155" s="32"/>
      <c r="V155" s="94">
        <f t="shared" ca="1" si="54"/>
        <v>1.8125000000000002</v>
      </c>
      <c r="W155" s="78">
        <f t="shared" ca="1" si="55"/>
        <v>43.500000000000007</v>
      </c>
      <c r="X155" s="78" t="str">
        <f t="shared" ca="1" si="48"/>
        <v/>
      </c>
      <c r="Y155" s="83" t="str">
        <f t="shared" ca="1" si="40"/>
        <v/>
      </c>
      <c r="Z155" s="83" t="str">
        <f t="shared" ca="1" si="41"/>
        <v/>
      </c>
      <c r="AA155" s="82" t="str">
        <f t="shared" ca="1" si="42"/>
        <v/>
      </c>
      <c r="AB155" s="83" t="str">
        <f t="shared" ca="1" si="49"/>
        <v/>
      </c>
      <c r="AC155" s="81" t="str">
        <f t="shared" ca="1" si="56"/>
        <v/>
      </c>
      <c r="AD155" s="83" t="str">
        <f t="shared" ca="1" si="43"/>
        <v/>
      </c>
      <c r="AE155" s="81" t="str">
        <f t="shared" ca="1" si="44"/>
        <v/>
      </c>
      <c r="AF155" s="83" t="str">
        <f t="shared" ca="1" si="45"/>
        <v/>
      </c>
      <c r="AG155" s="81" t="str">
        <f t="shared" ca="1" si="46"/>
        <v/>
      </c>
      <c r="AH155" s="82" t="str">
        <f t="shared" ca="1" si="47"/>
        <v/>
      </c>
      <c r="AI155" s="38">
        <v>43066</v>
      </c>
      <c r="AJ155" s="39" t="s">
        <v>18</v>
      </c>
      <c r="AK155" s="32"/>
      <c r="AL155" s="32"/>
      <c r="AM155" s="32"/>
      <c r="AN155" s="32"/>
      <c r="AO155" s="32"/>
    </row>
    <row r="156" spans="1:41" ht="20.100000000000001" customHeight="1" thickBot="1" x14ac:dyDescent="0.3">
      <c r="A156" s="38">
        <v>43067</v>
      </c>
      <c r="B156" s="38" t="s">
        <v>37</v>
      </c>
      <c r="C156" s="39" t="s">
        <v>19</v>
      </c>
      <c r="D156" s="38" t="s">
        <v>30</v>
      </c>
      <c r="E156" s="38" t="s">
        <v>30</v>
      </c>
      <c r="F156" s="38" t="s">
        <v>30</v>
      </c>
      <c r="G156" s="38" t="s">
        <v>30</v>
      </c>
      <c r="H156" s="38" t="s">
        <v>30</v>
      </c>
      <c r="I156" s="38" t="s">
        <v>30</v>
      </c>
      <c r="J156" s="71"/>
      <c r="K156" s="32"/>
      <c r="L156" s="68">
        <f t="shared" si="50"/>
        <v>0</v>
      </c>
      <c r="M156" s="68">
        <f t="shared" si="51"/>
        <v>0</v>
      </c>
      <c r="N156" s="68">
        <f t="shared" si="52"/>
        <v>6</v>
      </c>
      <c r="O156" s="68">
        <f t="shared" si="53"/>
        <v>0</v>
      </c>
      <c r="P156" s="32"/>
      <c r="Q156" s="94">
        <f>(Feuil1!$B$25)*L156</f>
        <v>0</v>
      </c>
      <c r="R156" s="94">
        <f ca="1">(Feuil1!$C$25)*M156</f>
        <v>0</v>
      </c>
      <c r="S156" s="94">
        <f ca="1">(Feuil1!$D$25)*N156</f>
        <v>1.8125000000000002</v>
      </c>
      <c r="T156" s="94">
        <f ca="1">(Feuil1!$E$25)*O156</f>
        <v>0</v>
      </c>
      <c r="U156" s="32"/>
      <c r="V156" s="94">
        <f t="shared" ca="1" si="54"/>
        <v>1.8125000000000002</v>
      </c>
      <c r="W156" s="78">
        <f t="shared" ca="1" si="55"/>
        <v>43.500000000000007</v>
      </c>
      <c r="X156" s="78" t="str">
        <f t="shared" ca="1" si="48"/>
        <v/>
      </c>
      <c r="Y156" s="83" t="str">
        <f t="shared" ca="1" si="40"/>
        <v/>
      </c>
      <c r="Z156" s="83" t="str">
        <f t="shared" ca="1" si="41"/>
        <v/>
      </c>
      <c r="AA156" s="82" t="str">
        <f t="shared" ca="1" si="42"/>
        <v/>
      </c>
      <c r="AB156" s="83" t="str">
        <f t="shared" ca="1" si="49"/>
        <v/>
      </c>
      <c r="AC156" s="81" t="str">
        <f t="shared" ca="1" si="56"/>
        <v/>
      </c>
      <c r="AD156" s="83" t="str">
        <f t="shared" ca="1" si="43"/>
        <v/>
      </c>
      <c r="AE156" s="81" t="str">
        <f t="shared" ca="1" si="44"/>
        <v/>
      </c>
      <c r="AF156" s="83" t="str">
        <f t="shared" ca="1" si="45"/>
        <v/>
      </c>
      <c r="AG156" s="81" t="str">
        <f t="shared" ca="1" si="46"/>
        <v/>
      </c>
      <c r="AH156" s="82" t="str">
        <f t="shared" ca="1" si="47"/>
        <v/>
      </c>
      <c r="AI156" s="38">
        <v>43067</v>
      </c>
      <c r="AJ156" s="39" t="s">
        <v>19</v>
      </c>
      <c r="AK156" s="32"/>
      <c r="AL156" s="32"/>
      <c r="AM156" s="32"/>
      <c r="AN156" s="32"/>
      <c r="AO156" s="32"/>
    </row>
    <row r="157" spans="1:41" ht="20.100000000000001" customHeight="1" thickBot="1" x14ac:dyDescent="0.3">
      <c r="A157" s="38">
        <v>43068</v>
      </c>
      <c r="B157" s="38" t="s">
        <v>37</v>
      </c>
      <c r="C157" s="39" t="s">
        <v>20</v>
      </c>
      <c r="D157" s="38" t="s">
        <v>30</v>
      </c>
      <c r="E157" s="38" t="s">
        <v>30</v>
      </c>
      <c r="F157" s="38" t="s">
        <v>30</v>
      </c>
      <c r="G157" s="38" t="s">
        <v>30</v>
      </c>
      <c r="H157" s="38" t="s">
        <v>30</v>
      </c>
      <c r="I157" s="38" t="s">
        <v>30</v>
      </c>
      <c r="J157" s="71"/>
      <c r="K157" s="32"/>
      <c r="L157" s="68">
        <f t="shared" si="50"/>
        <v>0</v>
      </c>
      <c r="M157" s="68">
        <f t="shared" si="51"/>
        <v>0</v>
      </c>
      <c r="N157" s="68">
        <f t="shared" si="52"/>
        <v>6</v>
      </c>
      <c r="O157" s="68">
        <f t="shared" si="53"/>
        <v>0</v>
      </c>
      <c r="P157" s="32"/>
      <c r="Q157" s="94">
        <f>(Feuil1!$B$25)*L157</f>
        <v>0</v>
      </c>
      <c r="R157" s="94">
        <f ca="1">(Feuil1!$C$25)*M157</f>
        <v>0</v>
      </c>
      <c r="S157" s="94">
        <f ca="1">(Feuil1!$D$25)*N157</f>
        <v>1.8125000000000002</v>
      </c>
      <c r="T157" s="94">
        <f ca="1">(Feuil1!$E$25)*O157</f>
        <v>0</v>
      </c>
      <c r="U157" s="32"/>
      <c r="V157" s="94">
        <f t="shared" ca="1" si="54"/>
        <v>1.8125000000000002</v>
      </c>
      <c r="W157" s="78">
        <f t="shared" ca="1" si="55"/>
        <v>43.500000000000007</v>
      </c>
      <c r="X157" s="78" t="str">
        <f t="shared" ca="1" si="48"/>
        <v/>
      </c>
      <c r="Y157" s="83" t="str">
        <f t="shared" ca="1" si="40"/>
        <v/>
      </c>
      <c r="Z157" s="83" t="str">
        <f t="shared" ca="1" si="41"/>
        <v/>
      </c>
      <c r="AA157" s="82" t="str">
        <f t="shared" ca="1" si="42"/>
        <v/>
      </c>
      <c r="AB157" s="83" t="str">
        <f t="shared" ca="1" si="49"/>
        <v/>
      </c>
      <c r="AC157" s="81" t="str">
        <f t="shared" ca="1" si="56"/>
        <v/>
      </c>
      <c r="AD157" s="83" t="str">
        <f t="shared" ca="1" si="43"/>
        <v/>
      </c>
      <c r="AE157" s="81" t="str">
        <f t="shared" ca="1" si="44"/>
        <v/>
      </c>
      <c r="AF157" s="83" t="str">
        <f t="shared" ca="1" si="45"/>
        <v/>
      </c>
      <c r="AG157" s="81" t="str">
        <f t="shared" ca="1" si="46"/>
        <v/>
      </c>
      <c r="AH157" s="82" t="str">
        <f t="shared" ca="1" si="47"/>
        <v/>
      </c>
      <c r="AI157" s="38">
        <v>43068</v>
      </c>
      <c r="AJ157" s="39" t="s">
        <v>20</v>
      </c>
      <c r="AK157" s="32"/>
      <c r="AL157" s="32"/>
      <c r="AM157" s="32"/>
      <c r="AN157" s="32"/>
      <c r="AO157" s="32"/>
    </row>
    <row r="158" spans="1:41" ht="20.100000000000001" customHeight="1" thickBot="1" x14ac:dyDescent="0.3">
      <c r="A158" s="38">
        <v>43069</v>
      </c>
      <c r="B158" s="38" t="s">
        <v>37</v>
      </c>
      <c r="C158" s="39" t="s">
        <v>14</v>
      </c>
      <c r="D158" s="38" t="s">
        <v>33</v>
      </c>
      <c r="E158" s="38" t="s">
        <v>30</v>
      </c>
      <c r="F158" s="38" t="s">
        <v>30</v>
      </c>
      <c r="G158" s="38" t="s">
        <v>30</v>
      </c>
      <c r="H158" s="38" t="s">
        <v>30</v>
      </c>
      <c r="I158" s="38" t="s">
        <v>30</v>
      </c>
      <c r="J158" s="71"/>
      <c r="K158" s="32"/>
      <c r="L158" s="68">
        <f t="shared" si="50"/>
        <v>1</v>
      </c>
      <c r="M158" s="68">
        <f t="shared" si="51"/>
        <v>0</v>
      </c>
      <c r="N158" s="68">
        <f t="shared" si="52"/>
        <v>5</v>
      </c>
      <c r="O158" s="68">
        <f t="shared" si="53"/>
        <v>0</v>
      </c>
      <c r="P158" s="32"/>
      <c r="Q158" s="94">
        <f>(Feuil1!$B$25)*L158</f>
        <v>0</v>
      </c>
      <c r="R158" s="94">
        <f ca="1">(Feuil1!$C$25)*M158</f>
        <v>0</v>
      </c>
      <c r="S158" s="94">
        <f ca="1">(Feuil1!$D$25)*N158</f>
        <v>1.510416666666667</v>
      </c>
      <c r="T158" s="94">
        <f ca="1">(Feuil1!$E$25)*O158</f>
        <v>0</v>
      </c>
      <c r="U158" s="32"/>
      <c r="V158" s="94">
        <f t="shared" ca="1" si="54"/>
        <v>1.510416666666667</v>
      </c>
      <c r="W158" s="78">
        <f t="shared" ca="1" si="55"/>
        <v>36.250000000000007</v>
      </c>
      <c r="X158" s="78" t="str">
        <f t="shared" ca="1" si="48"/>
        <v/>
      </c>
      <c r="Y158" s="83" t="str">
        <f t="shared" ca="1" si="40"/>
        <v/>
      </c>
      <c r="Z158" s="83" t="str">
        <f t="shared" ca="1" si="41"/>
        <v/>
      </c>
      <c r="AA158" s="82" t="str">
        <f t="shared" ca="1" si="42"/>
        <v/>
      </c>
      <c r="AB158" s="83" t="str">
        <f t="shared" ca="1" si="49"/>
        <v/>
      </c>
      <c r="AC158" s="81" t="str">
        <f t="shared" ca="1" si="56"/>
        <v/>
      </c>
      <c r="AD158" s="83" t="str">
        <f t="shared" ca="1" si="43"/>
        <v/>
      </c>
      <c r="AE158" s="81" t="str">
        <f t="shared" ca="1" si="44"/>
        <v/>
      </c>
      <c r="AF158" s="83" t="str">
        <f t="shared" ca="1" si="45"/>
        <v/>
      </c>
      <c r="AG158" s="81" t="str">
        <f t="shared" ca="1" si="46"/>
        <v/>
      </c>
      <c r="AH158" s="82" t="str">
        <f t="shared" ca="1" si="47"/>
        <v/>
      </c>
      <c r="AI158" s="38">
        <v>43069</v>
      </c>
      <c r="AJ158" s="39" t="s">
        <v>14</v>
      </c>
      <c r="AK158" s="32"/>
      <c r="AL158" s="32"/>
      <c r="AM158" s="32"/>
      <c r="AN158" s="32"/>
      <c r="AO158" s="32"/>
    </row>
    <row r="159" spans="1:41" ht="20.100000000000001" customHeight="1" thickBot="1" x14ac:dyDescent="0.3">
      <c r="A159" s="38">
        <v>43070</v>
      </c>
      <c r="B159" s="38" t="s">
        <v>37</v>
      </c>
      <c r="C159" s="39" t="s">
        <v>15</v>
      </c>
      <c r="D159" s="38" t="s">
        <v>31</v>
      </c>
      <c r="E159" s="38" t="s">
        <v>31</v>
      </c>
      <c r="F159" s="38" t="s">
        <v>31</v>
      </c>
      <c r="G159" s="38" t="s">
        <v>31</v>
      </c>
      <c r="H159" s="38" t="s">
        <v>31</v>
      </c>
      <c r="I159" s="38" t="s">
        <v>31</v>
      </c>
      <c r="J159" s="71"/>
      <c r="K159" s="32"/>
      <c r="L159" s="68">
        <f t="shared" si="50"/>
        <v>0</v>
      </c>
      <c r="M159" s="68">
        <f t="shared" si="51"/>
        <v>0</v>
      </c>
      <c r="N159" s="68">
        <f t="shared" si="52"/>
        <v>0</v>
      </c>
      <c r="O159" s="68">
        <f t="shared" si="53"/>
        <v>6</v>
      </c>
      <c r="P159" s="32"/>
      <c r="Q159" s="94">
        <f>(Feuil1!$B$25)*L159</f>
        <v>0</v>
      </c>
      <c r="R159" s="94">
        <f ca="1">(Feuil1!$C$25)*M159</f>
        <v>0</v>
      </c>
      <c r="S159" s="94">
        <f ca="1">(Feuil1!$D$25)*N159</f>
        <v>0</v>
      </c>
      <c r="T159" s="94">
        <f ca="1">(Feuil1!$E$25)*O159</f>
        <v>1.5624999999999998</v>
      </c>
      <c r="U159" s="32"/>
      <c r="V159" s="94">
        <f t="shared" ca="1" si="54"/>
        <v>1.5624999999999998</v>
      </c>
      <c r="W159" s="78">
        <f t="shared" ca="1" si="55"/>
        <v>37.499999999999993</v>
      </c>
      <c r="X159" s="78" t="str">
        <f t="shared" ca="1" si="48"/>
        <v/>
      </c>
      <c r="Y159" s="83" t="str">
        <f t="shared" ca="1" si="40"/>
        <v/>
      </c>
      <c r="Z159" s="83" t="str">
        <f t="shared" ca="1" si="41"/>
        <v/>
      </c>
      <c r="AA159" s="82" t="str">
        <f t="shared" ca="1" si="42"/>
        <v/>
      </c>
      <c r="AB159" s="83" t="str">
        <f t="shared" ca="1" si="49"/>
        <v/>
      </c>
      <c r="AC159" s="81" t="str">
        <f t="shared" ca="1" si="56"/>
        <v/>
      </c>
      <c r="AD159" s="83" t="str">
        <f t="shared" ca="1" si="43"/>
        <v/>
      </c>
      <c r="AE159" s="81" t="str">
        <f t="shared" ca="1" si="44"/>
        <v/>
      </c>
      <c r="AF159" s="83" t="str">
        <f t="shared" ca="1" si="45"/>
        <v/>
      </c>
      <c r="AG159" s="81" t="str">
        <f t="shared" ca="1" si="46"/>
        <v/>
      </c>
      <c r="AH159" s="82" t="str">
        <f t="shared" ca="1" si="47"/>
        <v/>
      </c>
      <c r="AI159" s="38">
        <v>43070</v>
      </c>
      <c r="AJ159" s="39" t="s">
        <v>15</v>
      </c>
      <c r="AK159" s="32"/>
      <c r="AL159" s="32"/>
      <c r="AM159" s="32"/>
      <c r="AN159" s="32"/>
      <c r="AO159" s="32"/>
    </row>
    <row r="160" spans="1:41" ht="20.100000000000001" customHeight="1" thickBot="1" x14ac:dyDescent="0.3">
      <c r="A160" s="40">
        <v>43071</v>
      </c>
      <c r="B160" s="40" t="s">
        <v>38</v>
      </c>
      <c r="C160" s="41" t="s">
        <v>16</v>
      </c>
      <c r="D160" s="40" t="s">
        <v>33</v>
      </c>
      <c r="E160" s="40" t="s">
        <v>33</v>
      </c>
      <c r="F160" s="40" t="s">
        <v>33</v>
      </c>
      <c r="G160" s="40" t="s">
        <v>33</v>
      </c>
      <c r="H160" s="40" t="s">
        <v>33</v>
      </c>
      <c r="I160" s="40" t="s">
        <v>33</v>
      </c>
      <c r="J160" s="71"/>
      <c r="K160" s="32"/>
      <c r="L160" s="68">
        <f t="shared" si="50"/>
        <v>6</v>
      </c>
      <c r="M160" s="68">
        <f t="shared" si="51"/>
        <v>0</v>
      </c>
      <c r="N160" s="68">
        <f t="shared" si="52"/>
        <v>0</v>
      </c>
      <c r="O160" s="68">
        <f t="shared" si="53"/>
        <v>0</v>
      </c>
      <c r="P160" s="32"/>
      <c r="Q160" s="94">
        <f>(Feuil1!$B$25)*L160</f>
        <v>0</v>
      </c>
      <c r="R160" s="94">
        <f ca="1">(Feuil1!$C$25)*M160</f>
        <v>0</v>
      </c>
      <c r="S160" s="94">
        <f ca="1">(Feuil1!$D$25)*N160</f>
        <v>0</v>
      </c>
      <c r="T160" s="94">
        <f ca="1">(Feuil1!$E$25)*O160</f>
        <v>0</v>
      </c>
      <c r="U160" s="32"/>
      <c r="V160" s="94">
        <f t="shared" ca="1" si="54"/>
        <v>0</v>
      </c>
      <c r="W160" s="78">
        <f t="shared" ca="1" si="55"/>
        <v>0</v>
      </c>
      <c r="X160" s="78" t="str">
        <f t="shared" ca="1" si="48"/>
        <v/>
      </c>
      <c r="Y160" s="83" t="str">
        <f t="shared" ca="1" si="40"/>
        <v/>
      </c>
      <c r="Z160" s="83" t="str">
        <f t="shared" ca="1" si="41"/>
        <v/>
      </c>
      <c r="AA160" s="82" t="str">
        <f t="shared" ca="1" si="42"/>
        <v/>
      </c>
      <c r="AB160" s="83" t="str">
        <f t="shared" ca="1" si="49"/>
        <v/>
      </c>
      <c r="AC160" s="81" t="str">
        <f t="shared" ca="1" si="56"/>
        <v/>
      </c>
      <c r="AD160" s="83" t="str">
        <f t="shared" ca="1" si="43"/>
        <v/>
      </c>
      <c r="AE160" s="81" t="str">
        <f t="shared" ca="1" si="44"/>
        <v/>
      </c>
      <c r="AF160" s="83" t="str">
        <f t="shared" ca="1" si="45"/>
        <v/>
      </c>
      <c r="AG160" s="81" t="str">
        <f t="shared" ca="1" si="46"/>
        <v/>
      </c>
      <c r="AH160" s="82" t="str">
        <f t="shared" ca="1" si="47"/>
        <v/>
      </c>
      <c r="AI160" s="40">
        <v>43071</v>
      </c>
      <c r="AJ160" s="41" t="s">
        <v>16</v>
      </c>
      <c r="AK160" s="32"/>
      <c r="AL160" s="32"/>
      <c r="AM160" s="32"/>
      <c r="AN160" s="32"/>
      <c r="AO160" s="32"/>
    </row>
    <row r="161" spans="1:41" ht="20.100000000000001" customHeight="1" thickBot="1" x14ac:dyDescent="0.3">
      <c r="A161" s="40">
        <v>43072</v>
      </c>
      <c r="B161" s="40" t="s">
        <v>38</v>
      </c>
      <c r="C161" s="41" t="s">
        <v>17</v>
      </c>
      <c r="D161" s="40" t="s">
        <v>33</v>
      </c>
      <c r="E161" s="40" t="s">
        <v>33</v>
      </c>
      <c r="F161" s="40" t="s">
        <v>33</v>
      </c>
      <c r="G161" s="40" t="s">
        <v>33</v>
      </c>
      <c r="H161" s="40" t="s">
        <v>33</v>
      </c>
      <c r="I161" s="40" t="s">
        <v>33</v>
      </c>
      <c r="J161" s="71"/>
      <c r="K161" s="32"/>
      <c r="L161" s="68">
        <f t="shared" si="50"/>
        <v>6</v>
      </c>
      <c r="M161" s="68">
        <f t="shared" si="51"/>
        <v>0</v>
      </c>
      <c r="N161" s="68">
        <f t="shared" si="52"/>
        <v>0</v>
      </c>
      <c r="O161" s="68">
        <f t="shared" si="53"/>
        <v>0</v>
      </c>
      <c r="P161" s="32"/>
      <c r="Q161" s="94">
        <f>(Feuil1!$B$25)*L161</f>
        <v>0</v>
      </c>
      <c r="R161" s="94">
        <f ca="1">(Feuil1!$C$25)*M161</f>
        <v>0</v>
      </c>
      <c r="S161" s="94">
        <f ca="1">(Feuil1!$D$25)*N161</f>
        <v>0</v>
      </c>
      <c r="T161" s="94">
        <f ca="1">(Feuil1!$E$25)*O161</f>
        <v>0</v>
      </c>
      <c r="U161" s="32"/>
      <c r="V161" s="94">
        <f t="shared" ca="1" si="54"/>
        <v>0</v>
      </c>
      <c r="W161" s="78">
        <f t="shared" ca="1" si="55"/>
        <v>0</v>
      </c>
      <c r="X161" s="78" t="str">
        <f t="shared" ca="1" si="48"/>
        <v/>
      </c>
      <c r="Y161" s="83" t="str">
        <f t="shared" ca="1" si="40"/>
        <v/>
      </c>
      <c r="Z161" s="83" t="str">
        <f t="shared" ca="1" si="41"/>
        <v/>
      </c>
      <c r="AA161" s="82" t="str">
        <f t="shared" ca="1" si="42"/>
        <v/>
      </c>
      <c r="AB161" s="83" t="str">
        <f t="shared" ca="1" si="49"/>
        <v/>
      </c>
      <c r="AC161" s="81" t="str">
        <f t="shared" ca="1" si="56"/>
        <v/>
      </c>
      <c r="AD161" s="83" t="str">
        <f t="shared" ca="1" si="43"/>
        <v/>
      </c>
      <c r="AE161" s="81" t="str">
        <f t="shared" ca="1" si="44"/>
        <v/>
      </c>
      <c r="AF161" s="83" t="str">
        <f t="shared" ca="1" si="45"/>
        <v/>
      </c>
      <c r="AG161" s="81" t="str">
        <f t="shared" ca="1" si="46"/>
        <v/>
      </c>
      <c r="AH161" s="82" t="str">
        <f t="shared" ca="1" si="47"/>
        <v/>
      </c>
      <c r="AI161" s="40">
        <v>43072</v>
      </c>
      <c r="AJ161" s="41" t="s">
        <v>17</v>
      </c>
      <c r="AK161" s="32"/>
      <c r="AL161" s="32"/>
      <c r="AM161" s="32"/>
      <c r="AN161" s="32"/>
      <c r="AO161" s="32"/>
    </row>
    <row r="162" spans="1:41" ht="20.100000000000001" customHeight="1" thickBot="1" x14ac:dyDescent="0.3">
      <c r="A162" s="38">
        <v>43073</v>
      </c>
      <c r="B162" s="38" t="s">
        <v>37</v>
      </c>
      <c r="C162" s="39" t="s">
        <v>18</v>
      </c>
      <c r="D162" s="38" t="s">
        <v>30</v>
      </c>
      <c r="E162" s="38" t="s">
        <v>30</v>
      </c>
      <c r="F162" s="38" t="s">
        <v>30</v>
      </c>
      <c r="G162" s="38" t="s">
        <v>30</v>
      </c>
      <c r="H162" s="38" t="s">
        <v>30</v>
      </c>
      <c r="I162" s="38" t="s">
        <v>30</v>
      </c>
      <c r="J162" s="71"/>
      <c r="K162" s="32"/>
      <c r="L162" s="68">
        <f t="shared" si="50"/>
        <v>0</v>
      </c>
      <c r="M162" s="68">
        <f t="shared" si="51"/>
        <v>0</v>
      </c>
      <c r="N162" s="68">
        <f t="shared" si="52"/>
        <v>6</v>
      </c>
      <c r="O162" s="68">
        <f t="shared" si="53"/>
        <v>0</v>
      </c>
      <c r="P162" s="32"/>
      <c r="Q162" s="94">
        <f>(Feuil1!$B$25)*L162</f>
        <v>0</v>
      </c>
      <c r="R162" s="94">
        <f ca="1">(Feuil1!$C$25)*M162</f>
        <v>0</v>
      </c>
      <c r="S162" s="94">
        <f ca="1">(Feuil1!$D$25)*N162</f>
        <v>1.8125000000000002</v>
      </c>
      <c r="T162" s="94">
        <f ca="1">(Feuil1!$E$25)*O162</f>
        <v>0</v>
      </c>
      <c r="U162" s="32"/>
      <c r="V162" s="94">
        <f t="shared" ca="1" si="54"/>
        <v>1.8125000000000002</v>
      </c>
      <c r="W162" s="78">
        <f t="shared" ca="1" si="55"/>
        <v>43.500000000000007</v>
      </c>
      <c r="X162" s="78" t="str">
        <f t="shared" ca="1" si="48"/>
        <v/>
      </c>
      <c r="Y162" s="83" t="str">
        <f t="shared" ca="1" si="40"/>
        <v/>
      </c>
      <c r="Z162" s="83" t="str">
        <f t="shared" ca="1" si="41"/>
        <v/>
      </c>
      <c r="AA162" s="82" t="str">
        <f t="shared" ca="1" si="42"/>
        <v/>
      </c>
      <c r="AB162" s="83" t="str">
        <f t="shared" ca="1" si="49"/>
        <v/>
      </c>
      <c r="AC162" s="81" t="str">
        <f t="shared" ca="1" si="56"/>
        <v/>
      </c>
      <c r="AD162" s="83" t="str">
        <f t="shared" ca="1" si="43"/>
        <v/>
      </c>
      <c r="AE162" s="81" t="str">
        <f t="shared" ca="1" si="44"/>
        <v/>
      </c>
      <c r="AF162" s="83" t="str">
        <f t="shared" ca="1" si="45"/>
        <v/>
      </c>
      <c r="AG162" s="81" t="str">
        <f t="shared" ca="1" si="46"/>
        <v/>
      </c>
      <c r="AH162" s="82" t="str">
        <f t="shared" ca="1" si="47"/>
        <v/>
      </c>
      <c r="AI162" s="38">
        <v>43073</v>
      </c>
      <c r="AJ162" s="39" t="s">
        <v>18</v>
      </c>
      <c r="AK162" s="32"/>
      <c r="AL162" s="32"/>
      <c r="AM162" s="32"/>
      <c r="AN162" s="32"/>
      <c r="AO162" s="32"/>
    </row>
    <row r="163" spans="1:41" ht="20.100000000000001" customHeight="1" thickBot="1" x14ac:dyDescent="0.3">
      <c r="A163" s="38">
        <v>43074</v>
      </c>
      <c r="B163" s="38" t="s">
        <v>37</v>
      </c>
      <c r="C163" s="39" t="s">
        <v>19</v>
      </c>
      <c r="D163" s="38" t="s">
        <v>30</v>
      </c>
      <c r="E163" s="38" t="s">
        <v>30</v>
      </c>
      <c r="F163" s="38" t="s">
        <v>30</v>
      </c>
      <c r="G163" s="38" t="s">
        <v>30</v>
      </c>
      <c r="H163" s="38" t="s">
        <v>30</v>
      </c>
      <c r="I163" s="38" t="s">
        <v>30</v>
      </c>
      <c r="J163" s="71"/>
      <c r="K163" s="32"/>
      <c r="L163" s="68">
        <f t="shared" si="50"/>
        <v>0</v>
      </c>
      <c r="M163" s="68">
        <f t="shared" si="51"/>
        <v>0</v>
      </c>
      <c r="N163" s="68">
        <f t="shared" si="52"/>
        <v>6</v>
      </c>
      <c r="O163" s="68">
        <f t="shared" si="53"/>
        <v>0</v>
      </c>
      <c r="P163" s="32"/>
      <c r="Q163" s="94">
        <f>(Feuil1!$B$25)*L163</f>
        <v>0</v>
      </c>
      <c r="R163" s="94">
        <f ca="1">(Feuil1!$C$25)*M163</f>
        <v>0</v>
      </c>
      <c r="S163" s="94">
        <f ca="1">(Feuil1!$D$25)*N163</f>
        <v>1.8125000000000002</v>
      </c>
      <c r="T163" s="94">
        <f ca="1">(Feuil1!$E$25)*O163</f>
        <v>0</v>
      </c>
      <c r="U163" s="32"/>
      <c r="V163" s="94">
        <f t="shared" ca="1" si="54"/>
        <v>1.8125000000000002</v>
      </c>
      <c r="W163" s="78">
        <f t="shared" ca="1" si="55"/>
        <v>43.500000000000007</v>
      </c>
      <c r="X163" s="78" t="str">
        <f t="shared" ca="1" si="48"/>
        <v/>
      </c>
      <c r="Y163" s="83" t="str">
        <f t="shared" ca="1" si="40"/>
        <v/>
      </c>
      <c r="Z163" s="83" t="str">
        <f t="shared" ca="1" si="41"/>
        <v/>
      </c>
      <c r="AA163" s="82" t="str">
        <f t="shared" ca="1" si="42"/>
        <v/>
      </c>
      <c r="AB163" s="83" t="str">
        <f t="shared" ca="1" si="49"/>
        <v/>
      </c>
      <c r="AC163" s="81" t="str">
        <f t="shared" ca="1" si="56"/>
        <v/>
      </c>
      <c r="AD163" s="83" t="str">
        <f t="shared" ca="1" si="43"/>
        <v/>
      </c>
      <c r="AE163" s="81" t="str">
        <f t="shared" ca="1" si="44"/>
        <v/>
      </c>
      <c r="AF163" s="83" t="str">
        <f t="shared" ca="1" si="45"/>
        <v/>
      </c>
      <c r="AG163" s="81" t="str">
        <f t="shared" ca="1" si="46"/>
        <v/>
      </c>
      <c r="AH163" s="82" t="str">
        <f t="shared" ca="1" si="47"/>
        <v/>
      </c>
      <c r="AI163" s="38">
        <v>43074</v>
      </c>
      <c r="AJ163" s="39" t="s">
        <v>19</v>
      </c>
      <c r="AK163" s="32"/>
      <c r="AL163" s="32"/>
      <c r="AM163" s="32"/>
      <c r="AN163" s="32"/>
      <c r="AO163" s="32"/>
    </row>
    <row r="164" spans="1:41" ht="20.100000000000001" customHeight="1" thickBot="1" x14ac:dyDescent="0.3">
      <c r="A164" s="38">
        <v>43075</v>
      </c>
      <c r="B164" s="38" t="s">
        <v>37</v>
      </c>
      <c r="C164" s="39" t="s">
        <v>20</v>
      </c>
      <c r="D164" s="38" t="s">
        <v>30</v>
      </c>
      <c r="E164" s="38" t="s">
        <v>30</v>
      </c>
      <c r="F164" s="38" t="s">
        <v>30</v>
      </c>
      <c r="G164" s="38" t="s">
        <v>30</v>
      </c>
      <c r="H164" s="38" t="s">
        <v>30</v>
      </c>
      <c r="I164" s="38" t="s">
        <v>30</v>
      </c>
      <c r="J164" s="71"/>
      <c r="K164" s="32"/>
      <c r="L164" s="68">
        <f t="shared" si="50"/>
        <v>0</v>
      </c>
      <c r="M164" s="68">
        <f t="shared" si="51"/>
        <v>0</v>
      </c>
      <c r="N164" s="68">
        <f t="shared" si="52"/>
        <v>6</v>
      </c>
      <c r="O164" s="68">
        <f t="shared" si="53"/>
        <v>0</v>
      </c>
      <c r="P164" s="32"/>
      <c r="Q164" s="94">
        <f>(Feuil1!$B$25)*L164</f>
        <v>0</v>
      </c>
      <c r="R164" s="94">
        <f ca="1">(Feuil1!$C$25)*M164</f>
        <v>0</v>
      </c>
      <c r="S164" s="94">
        <f ca="1">(Feuil1!$D$25)*N164</f>
        <v>1.8125000000000002</v>
      </c>
      <c r="T164" s="94">
        <f ca="1">(Feuil1!$E$25)*O164</f>
        <v>0</v>
      </c>
      <c r="U164" s="32"/>
      <c r="V164" s="94">
        <f t="shared" ca="1" si="54"/>
        <v>1.8125000000000002</v>
      </c>
      <c r="W164" s="78">
        <f t="shared" ca="1" si="55"/>
        <v>43.500000000000007</v>
      </c>
      <c r="X164" s="78" t="str">
        <f t="shared" ca="1" si="48"/>
        <v/>
      </c>
      <c r="Y164" s="83" t="str">
        <f t="shared" ca="1" si="40"/>
        <v/>
      </c>
      <c r="Z164" s="83" t="str">
        <f t="shared" ca="1" si="41"/>
        <v/>
      </c>
      <c r="AA164" s="82" t="str">
        <f t="shared" ca="1" si="42"/>
        <v/>
      </c>
      <c r="AB164" s="83" t="str">
        <f t="shared" ca="1" si="49"/>
        <v/>
      </c>
      <c r="AC164" s="81" t="str">
        <f t="shared" ca="1" si="56"/>
        <v/>
      </c>
      <c r="AD164" s="83" t="str">
        <f t="shared" ca="1" si="43"/>
        <v/>
      </c>
      <c r="AE164" s="81" t="str">
        <f t="shared" ca="1" si="44"/>
        <v/>
      </c>
      <c r="AF164" s="83" t="str">
        <f t="shared" ca="1" si="45"/>
        <v/>
      </c>
      <c r="AG164" s="81" t="str">
        <f t="shared" ca="1" si="46"/>
        <v/>
      </c>
      <c r="AH164" s="82" t="str">
        <f t="shared" ca="1" si="47"/>
        <v/>
      </c>
      <c r="AI164" s="38">
        <v>43075</v>
      </c>
      <c r="AJ164" s="39" t="s">
        <v>20</v>
      </c>
      <c r="AK164" s="32"/>
      <c r="AL164" s="32"/>
      <c r="AM164" s="32"/>
      <c r="AN164" s="32"/>
      <c r="AO164" s="32"/>
    </row>
    <row r="165" spans="1:41" ht="20.100000000000001" customHeight="1" thickBot="1" x14ac:dyDescent="0.3">
      <c r="A165" s="38">
        <v>43076</v>
      </c>
      <c r="B165" s="38" t="s">
        <v>37</v>
      </c>
      <c r="C165" s="39" t="s">
        <v>14</v>
      </c>
      <c r="D165" s="38" t="s">
        <v>33</v>
      </c>
      <c r="E165" s="38" t="s">
        <v>30</v>
      </c>
      <c r="F165" s="38" t="s">
        <v>30</v>
      </c>
      <c r="G165" s="38" t="s">
        <v>30</v>
      </c>
      <c r="H165" s="38" t="s">
        <v>30</v>
      </c>
      <c r="I165" s="38" t="s">
        <v>30</v>
      </c>
      <c r="J165" s="71"/>
      <c r="K165" s="32"/>
      <c r="L165" s="68">
        <f t="shared" si="50"/>
        <v>1</v>
      </c>
      <c r="M165" s="68">
        <f t="shared" si="51"/>
        <v>0</v>
      </c>
      <c r="N165" s="68">
        <f t="shared" si="52"/>
        <v>5</v>
      </c>
      <c r="O165" s="68">
        <f t="shared" si="53"/>
        <v>0</v>
      </c>
      <c r="P165" s="32"/>
      <c r="Q165" s="94">
        <f>(Feuil1!$B$25)*L165</f>
        <v>0</v>
      </c>
      <c r="R165" s="94">
        <f ca="1">(Feuil1!$C$25)*M165</f>
        <v>0</v>
      </c>
      <c r="S165" s="94">
        <f ca="1">(Feuil1!$D$25)*N165</f>
        <v>1.510416666666667</v>
      </c>
      <c r="T165" s="94">
        <f ca="1">(Feuil1!$E$25)*O165</f>
        <v>0</v>
      </c>
      <c r="U165" s="32"/>
      <c r="V165" s="94">
        <f t="shared" ca="1" si="54"/>
        <v>1.510416666666667</v>
      </c>
      <c r="W165" s="78">
        <f t="shared" ca="1" si="55"/>
        <v>36.250000000000007</v>
      </c>
      <c r="X165" s="78" t="str">
        <f t="shared" ca="1" si="48"/>
        <v/>
      </c>
      <c r="Y165" s="83" t="str">
        <f t="shared" ca="1" si="40"/>
        <v/>
      </c>
      <c r="Z165" s="83" t="str">
        <f t="shared" ca="1" si="41"/>
        <v/>
      </c>
      <c r="AA165" s="82" t="str">
        <f t="shared" ca="1" si="42"/>
        <v/>
      </c>
      <c r="AB165" s="83" t="str">
        <f t="shared" ca="1" si="49"/>
        <v/>
      </c>
      <c r="AC165" s="81" t="str">
        <f t="shared" ca="1" si="56"/>
        <v/>
      </c>
      <c r="AD165" s="83" t="str">
        <f t="shared" ca="1" si="43"/>
        <v/>
      </c>
      <c r="AE165" s="81" t="str">
        <f t="shared" ca="1" si="44"/>
        <v/>
      </c>
      <c r="AF165" s="83" t="str">
        <f t="shared" ca="1" si="45"/>
        <v/>
      </c>
      <c r="AG165" s="81" t="str">
        <f t="shared" ca="1" si="46"/>
        <v/>
      </c>
      <c r="AH165" s="82" t="str">
        <f t="shared" ca="1" si="47"/>
        <v/>
      </c>
      <c r="AI165" s="38">
        <v>43076</v>
      </c>
      <c r="AJ165" s="39" t="s">
        <v>14</v>
      </c>
      <c r="AK165" s="32"/>
      <c r="AL165" s="32"/>
      <c r="AM165" s="32"/>
      <c r="AN165" s="32"/>
      <c r="AO165" s="32"/>
    </row>
    <row r="166" spans="1:41" ht="20.100000000000001" customHeight="1" thickBot="1" x14ac:dyDescent="0.3">
      <c r="A166" s="38">
        <v>43077</v>
      </c>
      <c r="B166" s="38" t="s">
        <v>37</v>
      </c>
      <c r="C166" s="39" t="s">
        <v>15</v>
      </c>
      <c r="D166" s="38" t="s">
        <v>31</v>
      </c>
      <c r="E166" s="38" t="s">
        <v>31</v>
      </c>
      <c r="F166" s="38" t="s">
        <v>31</v>
      </c>
      <c r="G166" s="38" t="s">
        <v>31</v>
      </c>
      <c r="H166" s="38" t="s">
        <v>31</v>
      </c>
      <c r="I166" s="38" t="s">
        <v>31</v>
      </c>
      <c r="J166" s="71"/>
      <c r="K166" s="32"/>
      <c r="L166" s="68">
        <f t="shared" si="50"/>
        <v>0</v>
      </c>
      <c r="M166" s="68">
        <f t="shared" si="51"/>
        <v>0</v>
      </c>
      <c r="N166" s="68">
        <f t="shared" si="52"/>
        <v>0</v>
      </c>
      <c r="O166" s="68">
        <f t="shared" si="53"/>
        <v>6</v>
      </c>
      <c r="P166" s="32"/>
      <c r="Q166" s="94">
        <f>(Feuil1!$B$25)*L166</f>
        <v>0</v>
      </c>
      <c r="R166" s="94">
        <f ca="1">(Feuil1!$C$25)*M166</f>
        <v>0</v>
      </c>
      <c r="S166" s="94">
        <f ca="1">(Feuil1!$D$25)*N166</f>
        <v>0</v>
      </c>
      <c r="T166" s="94">
        <f ca="1">(Feuil1!$E$25)*O166</f>
        <v>1.5624999999999998</v>
      </c>
      <c r="U166" s="32"/>
      <c r="V166" s="94">
        <f t="shared" ca="1" si="54"/>
        <v>1.5624999999999998</v>
      </c>
      <c r="W166" s="78">
        <f t="shared" ca="1" si="55"/>
        <v>37.499999999999993</v>
      </c>
      <c r="X166" s="78" t="str">
        <f t="shared" ca="1" si="48"/>
        <v/>
      </c>
      <c r="Y166" s="83" t="str">
        <f t="shared" ca="1" si="40"/>
        <v/>
      </c>
      <c r="Z166" s="83" t="str">
        <f t="shared" ca="1" si="41"/>
        <v/>
      </c>
      <c r="AA166" s="82" t="str">
        <f t="shared" ca="1" si="42"/>
        <v/>
      </c>
      <c r="AB166" s="83" t="str">
        <f t="shared" ca="1" si="49"/>
        <v/>
      </c>
      <c r="AC166" s="81" t="str">
        <f t="shared" ca="1" si="56"/>
        <v/>
      </c>
      <c r="AD166" s="83" t="str">
        <f t="shared" ca="1" si="43"/>
        <v/>
      </c>
      <c r="AE166" s="81" t="str">
        <f t="shared" ca="1" si="44"/>
        <v/>
      </c>
      <c r="AF166" s="83" t="str">
        <f t="shared" ca="1" si="45"/>
        <v/>
      </c>
      <c r="AG166" s="81" t="str">
        <f t="shared" ca="1" si="46"/>
        <v/>
      </c>
      <c r="AH166" s="82" t="str">
        <f t="shared" ca="1" si="47"/>
        <v/>
      </c>
      <c r="AI166" s="38">
        <v>43077</v>
      </c>
      <c r="AJ166" s="39" t="s">
        <v>15</v>
      </c>
      <c r="AK166" s="32"/>
      <c r="AL166" s="32"/>
      <c r="AM166" s="32"/>
      <c r="AN166" s="32"/>
      <c r="AO166" s="32"/>
    </row>
    <row r="167" spans="1:41" ht="20.100000000000001" customHeight="1" thickBot="1" x14ac:dyDescent="0.3">
      <c r="A167" s="40">
        <v>43078</v>
      </c>
      <c r="B167" s="40" t="s">
        <v>38</v>
      </c>
      <c r="C167" s="41" t="s">
        <v>16</v>
      </c>
      <c r="D167" s="40" t="s">
        <v>33</v>
      </c>
      <c r="E167" s="40" t="s">
        <v>33</v>
      </c>
      <c r="F167" s="40" t="s">
        <v>33</v>
      </c>
      <c r="G167" s="40" t="s">
        <v>33</v>
      </c>
      <c r="H167" s="40" t="s">
        <v>33</v>
      </c>
      <c r="I167" s="40" t="s">
        <v>33</v>
      </c>
      <c r="J167" s="71"/>
      <c r="K167" s="32"/>
      <c r="L167" s="68">
        <f t="shared" si="50"/>
        <v>6</v>
      </c>
      <c r="M167" s="68">
        <f t="shared" si="51"/>
        <v>0</v>
      </c>
      <c r="N167" s="68">
        <f t="shared" si="52"/>
        <v>0</v>
      </c>
      <c r="O167" s="68">
        <f t="shared" si="53"/>
        <v>0</v>
      </c>
      <c r="P167" s="32"/>
      <c r="Q167" s="94">
        <f>(Feuil1!$B$25)*L167</f>
        <v>0</v>
      </c>
      <c r="R167" s="94">
        <f ca="1">(Feuil1!$C$25)*M167</f>
        <v>0</v>
      </c>
      <c r="S167" s="94">
        <f ca="1">(Feuil1!$D$25)*N167</f>
        <v>0</v>
      </c>
      <c r="T167" s="94">
        <f ca="1">(Feuil1!$E$25)*O167</f>
        <v>0</v>
      </c>
      <c r="U167" s="32"/>
      <c r="V167" s="94">
        <f t="shared" ca="1" si="54"/>
        <v>0</v>
      </c>
      <c r="W167" s="78">
        <f t="shared" ca="1" si="55"/>
        <v>0</v>
      </c>
      <c r="X167" s="78" t="str">
        <f t="shared" ca="1" si="48"/>
        <v/>
      </c>
      <c r="Y167" s="83" t="str">
        <f t="shared" ca="1" si="40"/>
        <v/>
      </c>
      <c r="Z167" s="83" t="str">
        <f t="shared" ca="1" si="41"/>
        <v/>
      </c>
      <c r="AA167" s="82" t="str">
        <f t="shared" ca="1" si="42"/>
        <v/>
      </c>
      <c r="AB167" s="83" t="str">
        <f t="shared" ca="1" si="49"/>
        <v/>
      </c>
      <c r="AC167" s="81" t="str">
        <f t="shared" ca="1" si="56"/>
        <v/>
      </c>
      <c r="AD167" s="83" t="str">
        <f t="shared" ca="1" si="43"/>
        <v/>
      </c>
      <c r="AE167" s="81" t="str">
        <f t="shared" ca="1" si="44"/>
        <v/>
      </c>
      <c r="AF167" s="83" t="str">
        <f t="shared" ca="1" si="45"/>
        <v/>
      </c>
      <c r="AG167" s="81" t="str">
        <f t="shared" ca="1" si="46"/>
        <v/>
      </c>
      <c r="AH167" s="82" t="str">
        <f t="shared" ca="1" si="47"/>
        <v/>
      </c>
      <c r="AI167" s="40">
        <v>43078</v>
      </c>
      <c r="AJ167" s="41" t="s">
        <v>16</v>
      </c>
      <c r="AK167" s="32"/>
      <c r="AL167" s="32"/>
      <c r="AM167" s="32"/>
      <c r="AN167" s="32"/>
      <c r="AO167" s="32"/>
    </row>
    <row r="168" spans="1:41" ht="20.100000000000001" customHeight="1" thickBot="1" x14ac:dyDescent="0.3">
      <c r="A168" s="40">
        <v>43079</v>
      </c>
      <c r="B168" s="40" t="s">
        <v>38</v>
      </c>
      <c r="C168" s="41" t="s">
        <v>17</v>
      </c>
      <c r="D168" s="40" t="s">
        <v>33</v>
      </c>
      <c r="E168" s="40" t="s">
        <v>33</v>
      </c>
      <c r="F168" s="40" t="s">
        <v>33</v>
      </c>
      <c r="G168" s="40" t="s">
        <v>33</v>
      </c>
      <c r="H168" s="40" t="s">
        <v>33</v>
      </c>
      <c r="I168" s="40" t="s">
        <v>33</v>
      </c>
      <c r="J168" s="71"/>
      <c r="K168" s="32"/>
      <c r="L168" s="68">
        <f t="shared" si="50"/>
        <v>6</v>
      </c>
      <c r="M168" s="68">
        <f t="shared" si="51"/>
        <v>0</v>
      </c>
      <c r="N168" s="68">
        <f t="shared" si="52"/>
        <v>0</v>
      </c>
      <c r="O168" s="68">
        <f t="shared" si="53"/>
        <v>0</v>
      </c>
      <c r="P168" s="32"/>
      <c r="Q168" s="94">
        <f>(Feuil1!$B$25)*L168</f>
        <v>0</v>
      </c>
      <c r="R168" s="94">
        <f ca="1">(Feuil1!$C$25)*M168</f>
        <v>0</v>
      </c>
      <c r="S168" s="94">
        <f ca="1">(Feuil1!$D$25)*N168</f>
        <v>0</v>
      </c>
      <c r="T168" s="94">
        <f ca="1">(Feuil1!$E$25)*O168</f>
        <v>0</v>
      </c>
      <c r="U168" s="32"/>
      <c r="V168" s="94">
        <f t="shared" ca="1" si="54"/>
        <v>0</v>
      </c>
      <c r="W168" s="78">
        <f t="shared" ca="1" si="55"/>
        <v>0</v>
      </c>
      <c r="X168" s="78" t="str">
        <f t="shared" ca="1" si="48"/>
        <v/>
      </c>
      <c r="Y168" s="83" t="str">
        <f t="shared" ca="1" si="40"/>
        <v/>
      </c>
      <c r="Z168" s="83" t="str">
        <f t="shared" ca="1" si="41"/>
        <v/>
      </c>
      <c r="AA168" s="82" t="str">
        <f t="shared" ca="1" si="42"/>
        <v/>
      </c>
      <c r="AB168" s="83" t="str">
        <f t="shared" ca="1" si="49"/>
        <v/>
      </c>
      <c r="AC168" s="81" t="str">
        <f t="shared" ca="1" si="56"/>
        <v/>
      </c>
      <c r="AD168" s="83" t="str">
        <f t="shared" ca="1" si="43"/>
        <v/>
      </c>
      <c r="AE168" s="81" t="str">
        <f t="shared" ca="1" si="44"/>
        <v/>
      </c>
      <c r="AF168" s="83" t="str">
        <f t="shared" ca="1" si="45"/>
        <v/>
      </c>
      <c r="AG168" s="81" t="str">
        <f t="shared" ca="1" si="46"/>
        <v/>
      </c>
      <c r="AH168" s="82" t="str">
        <f t="shared" ca="1" si="47"/>
        <v/>
      </c>
      <c r="AI168" s="40">
        <v>43079</v>
      </c>
      <c r="AJ168" s="41" t="s">
        <v>17</v>
      </c>
      <c r="AK168" s="32"/>
      <c r="AL168" s="32"/>
      <c r="AM168" s="32"/>
      <c r="AN168" s="32"/>
      <c r="AO168" s="32"/>
    </row>
    <row r="169" spans="1:41" ht="20.100000000000001" customHeight="1" thickBot="1" x14ac:dyDescent="0.3">
      <c r="A169" s="38">
        <v>43080</v>
      </c>
      <c r="B169" s="38" t="s">
        <v>37</v>
      </c>
      <c r="C169" s="39" t="s">
        <v>18</v>
      </c>
      <c r="D169" s="38" t="s">
        <v>30</v>
      </c>
      <c r="E169" s="38" t="s">
        <v>30</v>
      </c>
      <c r="F169" s="38" t="s">
        <v>30</v>
      </c>
      <c r="G169" s="38" t="s">
        <v>30</v>
      </c>
      <c r="H169" s="38" t="s">
        <v>30</v>
      </c>
      <c r="I169" s="38" t="s">
        <v>30</v>
      </c>
      <c r="J169" s="71"/>
      <c r="K169" s="32"/>
      <c r="L169" s="68">
        <f t="shared" si="50"/>
        <v>0</v>
      </c>
      <c r="M169" s="68">
        <f t="shared" si="51"/>
        <v>0</v>
      </c>
      <c r="N169" s="68">
        <f t="shared" si="52"/>
        <v>6</v>
      </c>
      <c r="O169" s="68">
        <f t="shared" si="53"/>
        <v>0</v>
      </c>
      <c r="P169" s="32"/>
      <c r="Q169" s="94">
        <f>(Feuil1!$B$25)*L169</f>
        <v>0</v>
      </c>
      <c r="R169" s="94">
        <f ca="1">(Feuil1!$C$25)*M169</f>
        <v>0</v>
      </c>
      <c r="S169" s="94">
        <f ca="1">(Feuil1!$D$25)*N169</f>
        <v>1.8125000000000002</v>
      </c>
      <c r="T169" s="94">
        <f ca="1">(Feuil1!$E$25)*O169</f>
        <v>0</v>
      </c>
      <c r="U169" s="32"/>
      <c r="V169" s="94">
        <f t="shared" ca="1" si="54"/>
        <v>1.8125000000000002</v>
      </c>
      <c r="W169" s="78">
        <f t="shared" ca="1" si="55"/>
        <v>43.500000000000007</v>
      </c>
      <c r="X169" s="78" t="str">
        <f t="shared" ca="1" si="48"/>
        <v/>
      </c>
      <c r="Y169" s="83" t="str">
        <f t="shared" ca="1" si="40"/>
        <v/>
      </c>
      <c r="Z169" s="83" t="str">
        <f t="shared" ca="1" si="41"/>
        <v/>
      </c>
      <c r="AA169" s="82" t="str">
        <f t="shared" ca="1" si="42"/>
        <v/>
      </c>
      <c r="AB169" s="83" t="str">
        <f t="shared" ca="1" si="49"/>
        <v/>
      </c>
      <c r="AC169" s="81" t="str">
        <f t="shared" ca="1" si="56"/>
        <v/>
      </c>
      <c r="AD169" s="83" t="str">
        <f t="shared" ca="1" si="43"/>
        <v/>
      </c>
      <c r="AE169" s="81" t="str">
        <f t="shared" ca="1" si="44"/>
        <v/>
      </c>
      <c r="AF169" s="83" t="str">
        <f t="shared" ca="1" si="45"/>
        <v/>
      </c>
      <c r="AG169" s="81" t="str">
        <f t="shared" ca="1" si="46"/>
        <v/>
      </c>
      <c r="AH169" s="82" t="str">
        <f t="shared" ca="1" si="47"/>
        <v/>
      </c>
      <c r="AI169" s="38">
        <v>43080</v>
      </c>
      <c r="AJ169" s="39" t="s">
        <v>18</v>
      </c>
      <c r="AK169" s="32"/>
      <c r="AL169" s="32"/>
      <c r="AM169" s="32"/>
      <c r="AN169" s="32"/>
      <c r="AO169" s="32"/>
    </row>
    <row r="170" spans="1:41" ht="20.100000000000001" customHeight="1" thickBot="1" x14ac:dyDescent="0.3">
      <c r="A170" s="38">
        <v>43081</v>
      </c>
      <c r="B170" s="38" t="s">
        <v>37</v>
      </c>
      <c r="C170" s="39" t="s">
        <v>19</v>
      </c>
      <c r="D170" s="38" t="s">
        <v>30</v>
      </c>
      <c r="E170" s="38" t="s">
        <v>30</v>
      </c>
      <c r="F170" s="38" t="s">
        <v>30</v>
      </c>
      <c r="G170" s="38" t="s">
        <v>30</v>
      </c>
      <c r="H170" s="38" t="s">
        <v>30</v>
      </c>
      <c r="I170" s="38" t="s">
        <v>30</v>
      </c>
      <c r="J170" s="71"/>
      <c r="K170" s="32"/>
      <c r="L170" s="68">
        <f t="shared" si="50"/>
        <v>0</v>
      </c>
      <c r="M170" s="68">
        <f t="shared" si="51"/>
        <v>0</v>
      </c>
      <c r="N170" s="68">
        <f t="shared" si="52"/>
        <v>6</v>
      </c>
      <c r="O170" s="68">
        <f t="shared" si="53"/>
        <v>0</v>
      </c>
      <c r="P170" s="32"/>
      <c r="Q170" s="94">
        <f>(Feuil1!$B$25)*L170</f>
        <v>0</v>
      </c>
      <c r="R170" s="94">
        <f ca="1">(Feuil1!$C$25)*M170</f>
        <v>0</v>
      </c>
      <c r="S170" s="94">
        <f ca="1">(Feuil1!$D$25)*N170</f>
        <v>1.8125000000000002</v>
      </c>
      <c r="T170" s="94">
        <f ca="1">(Feuil1!$E$25)*O170</f>
        <v>0</v>
      </c>
      <c r="U170" s="32"/>
      <c r="V170" s="94">
        <f t="shared" ca="1" si="54"/>
        <v>1.8125000000000002</v>
      </c>
      <c r="W170" s="78">
        <f t="shared" ca="1" si="55"/>
        <v>43.500000000000007</v>
      </c>
      <c r="X170" s="78" t="str">
        <f t="shared" ca="1" si="48"/>
        <v/>
      </c>
      <c r="Y170" s="83" t="str">
        <f t="shared" ca="1" si="40"/>
        <v/>
      </c>
      <c r="Z170" s="83" t="str">
        <f t="shared" ca="1" si="41"/>
        <v/>
      </c>
      <c r="AA170" s="82" t="str">
        <f t="shared" ca="1" si="42"/>
        <v/>
      </c>
      <c r="AB170" s="83" t="str">
        <f t="shared" ca="1" si="49"/>
        <v/>
      </c>
      <c r="AC170" s="81" t="str">
        <f t="shared" ca="1" si="56"/>
        <v/>
      </c>
      <c r="AD170" s="83" t="str">
        <f t="shared" ca="1" si="43"/>
        <v/>
      </c>
      <c r="AE170" s="81" t="str">
        <f t="shared" ca="1" si="44"/>
        <v/>
      </c>
      <c r="AF170" s="83" t="str">
        <f t="shared" ca="1" si="45"/>
        <v/>
      </c>
      <c r="AG170" s="81" t="str">
        <f t="shared" ca="1" si="46"/>
        <v/>
      </c>
      <c r="AH170" s="82" t="str">
        <f t="shared" ca="1" si="47"/>
        <v/>
      </c>
      <c r="AI170" s="38">
        <v>43081</v>
      </c>
      <c r="AJ170" s="39" t="s">
        <v>19</v>
      </c>
      <c r="AK170" s="32"/>
      <c r="AL170" s="32"/>
      <c r="AM170" s="32"/>
      <c r="AN170" s="32"/>
      <c r="AO170" s="32"/>
    </row>
    <row r="171" spans="1:41" ht="20.100000000000001" customHeight="1" thickBot="1" x14ac:dyDescent="0.3">
      <c r="A171" s="38">
        <v>43082</v>
      </c>
      <c r="B171" s="38" t="s">
        <v>37</v>
      </c>
      <c r="C171" s="39" t="s">
        <v>20</v>
      </c>
      <c r="D171" s="38" t="s">
        <v>30</v>
      </c>
      <c r="E171" s="38" t="s">
        <v>30</v>
      </c>
      <c r="F171" s="38" t="s">
        <v>30</v>
      </c>
      <c r="G171" s="38" t="s">
        <v>30</v>
      </c>
      <c r="H171" s="38" t="s">
        <v>30</v>
      </c>
      <c r="I171" s="38" t="s">
        <v>30</v>
      </c>
      <c r="J171" s="71"/>
      <c r="K171" s="32"/>
      <c r="L171" s="68">
        <f t="shared" si="50"/>
        <v>0</v>
      </c>
      <c r="M171" s="68">
        <f t="shared" si="51"/>
        <v>0</v>
      </c>
      <c r="N171" s="68">
        <f t="shared" si="52"/>
        <v>6</v>
      </c>
      <c r="O171" s="68">
        <f t="shared" si="53"/>
        <v>0</v>
      </c>
      <c r="P171" s="32"/>
      <c r="Q171" s="94">
        <f>(Feuil1!$B$25)*L171</f>
        <v>0</v>
      </c>
      <c r="R171" s="94">
        <f ca="1">(Feuil1!$C$25)*M171</f>
        <v>0</v>
      </c>
      <c r="S171" s="94">
        <f ca="1">(Feuil1!$D$25)*N171</f>
        <v>1.8125000000000002</v>
      </c>
      <c r="T171" s="94">
        <f ca="1">(Feuil1!$E$25)*O171</f>
        <v>0</v>
      </c>
      <c r="U171" s="32"/>
      <c r="V171" s="94">
        <f t="shared" ca="1" si="54"/>
        <v>1.8125000000000002</v>
      </c>
      <c r="W171" s="78">
        <f t="shared" ca="1" si="55"/>
        <v>43.500000000000007</v>
      </c>
      <c r="X171" s="78" t="str">
        <f t="shared" ca="1" si="48"/>
        <v/>
      </c>
      <c r="Y171" s="83" t="str">
        <f t="shared" ca="1" si="40"/>
        <v/>
      </c>
      <c r="Z171" s="83" t="str">
        <f t="shared" ca="1" si="41"/>
        <v/>
      </c>
      <c r="AA171" s="82" t="str">
        <f t="shared" ca="1" si="42"/>
        <v/>
      </c>
      <c r="AB171" s="83" t="str">
        <f t="shared" ca="1" si="49"/>
        <v/>
      </c>
      <c r="AC171" s="81" t="str">
        <f t="shared" ca="1" si="56"/>
        <v/>
      </c>
      <c r="AD171" s="83" t="str">
        <f t="shared" ca="1" si="43"/>
        <v/>
      </c>
      <c r="AE171" s="81" t="str">
        <f t="shared" ca="1" si="44"/>
        <v/>
      </c>
      <c r="AF171" s="83" t="str">
        <f t="shared" ca="1" si="45"/>
        <v/>
      </c>
      <c r="AG171" s="81" t="str">
        <f t="shared" ca="1" si="46"/>
        <v/>
      </c>
      <c r="AH171" s="82" t="str">
        <f t="shared" ca="1" si="47"/>
        <v/>
      </c>
      <c r="AI171" s="38">
        <v>43082</v>
      </c>
      <c r="AJ171" s="39" t="s">
        <v>20</v>
      </c>
      <c r="AK171" s="32"/>
      <c r="AL171" s="32"/>
      <c r="AM171" s="32"/>
      <c r="AN171" s="32"/>
      <c r="AO171" s="32"/>
    </row>
    <row r="172" spans="1:41" ht="20.100000000000001" customHeight="1" thickBot="1" x14ac:dyDescent="0.3">
      <c r="A172" s="38">
        <v>43083</v>
      </c>
      <c r="B172" s="38" t="s">
        <v>37</v>
      </c>
      <c r="C172" s="39" t="s">
        <v>14</v>
      </c>
      <c r="D172" s="38" t="s">
        <v>33</v>
      </c>
      <c r="E172" s="38" t="s">
        <v>30</v>
      </c>
      <c r="F172" s="38" t="s">
        <v>30</v>
      </c>
      <c r="G172" s="38" t="s">
        <v>30</v>
      </c>
      <c r="H172" s="38" t="s">
        <v>30</v>
      </c>
      <c r="I172" s="38" t="s">
        <v>30</v>
      </c>
      <c r="J172" s="71"/>
      <c r="K172" s="32"/>
      <c r="L172" s="68">
        <f t="shared" si="50"/>
        <v>1</v>
      </c>
      <c r="M172" s="68">
        <f t="shared" si="51"/>
        <v>0</v>
      </c>
      <c r="N172" s="68">
        <f t="shared" si="52"/>
        <v>5</v>
      </c>
      <c r="O172" s="68">
        <f t="shared" si="53"/>
        <v>0</v>
      </c>
      <c r="P172" s="32"/>
      <c r="Q172" s="94">
        <f>(Feuil1!$B$25)*L172</f>
        <v>0</v>
      </c>
      <c r="R172" s="94">
        <f ca="1">(Feuil1!$C$25)*M172</f>
        <v>0</v>
      </c>
      <c r="S172" s="94">
        <f ca="1">(Feuil1!$D$25)*N172</f>
        <v>1.510416666666667</v>
      </c>
      <c r="T172" s="94">
        <f ca="1">(Feuil1!$E$25)*O172</f>
        <v>0</v>
      </c>
      <c r="U172" s="32"/>
      <c r="V172" s="94">
        <f t="shared" ca="1" si="54"/>
        <v>1.510416666666667</v>
      </c>
      <c r="W172" s="78">
        <f t="shared" ca="1" si="55"/>
        <v>36.250000000000007</v>
      </c>
      <c r="X172" s="78" t="str">
        <f t="shared" ca="1" si="48"/>
        <v/>
      </c>
      <c r="Y172" s="83" t="str">
        <f t="shared" ca="1" si="40"/>
        <v/>
      </c>
      <c r="Z172" s="83" t="str">
        <f t="shared" ca="1" si="41"/>
        <v/>
      </c>
      <c r="AA172" s="82" t="str">
        <f t="shared" ca="1" si="42"/>
        <v/>
      </c>
      <c r="AB172" s="83" t="str">
        <f t="shared" ca="1" si="49"/>
        <v/>
      </c>
      <c r="AC172" s="81" t="str">
        <f t="shared" ca="1" si="56"/>
        <v/>
      </c>
      <c r="AD172" s="83" t="str">
        <f t="shared" ca="1" si="43"/>
        <v/>
      </c>
      <c r="AE172" s="81" t="str">
        <f t="shared" ca="1" si="44"/>
        <v/>
      </c>
      <c r="AF172" s="83" t="str">
        <f t="shared" ca="1" si="45"/>
        <v/>
      </c>
      <c r="AG172" s="81" t="str">
        <f t="shared" ca="1" si="46"/>
        <v/>
      </c>
      <c r="AH172" s="82" t="str">
        <f t="shared" ca="1" si="47"/>
        <v/>
      </c>
      <c r="AI172" s="38">
        <v>43083</v>
      </c>
      <c r="AJ172" s="39" t="s">
        <v>14</v>
      </c>
      <c r="AK172" s="32"/>
      <c r="AL172" s="32"/>
      <c r="AM172" s="32"/>
      <c r="AN172" s="32"/>
      <c r="AO172" s="32"/>
    </row>
    <row r="173" spans="1:41" ht="20.100000000000001" customHeight="1" thickBot="1" x14ac:dyDescent="0.3">
      <c r="A173" s="38">
        <v>43084</v>
      </c>
      <c r="B173" s="38" t="s">
        <v>37</v>
      </c>
      <c r="C173" s="39" t="s">
        <v>15</v>
      </c>
      <c r="D173" s="38" t="s">
        <v>31</v>
      </c>
      <c r="E173" s="38" t="s">
        <v>31</v>
      </c>
      <c r="F173" s="38" t="s">
        <v>31</v>
      </c>
      <c r="G173" s="38" t="s">
        <v>31</v>
      </c>
      <c r="H173" s="38" t="s">
        <v>31</v>
      </c>
      <c r="I173" s="38" t="s">
        <v>31</v>
      </c>
      <c r="J173" s="71"/>
      <c r="K173" s="32"/>
      <c r="L173" s="68">
        <f t="shared" si="50"/>
        <v>0</v>
      </c>
      <c r="M173" s="68">
        <f t="shared" si="51"/>
        <v>0</v>
      </c>
      <c r="N173" s="68">
        <f t="shared" si="52"/>
        <v>0</v>
      </c>
      <c r="O173" s="68">
        <f t="shared" si="53"/>
        <v>6</v>
      </c>
      <c r="P173" s="32"/>
      <c r="Q173" s="94">
        <f>(Feuil1!$B$25)*L173</f>
        <v>0</v>
      </c>
      <c r="R173" s="94">
        <f ca="1">(Feuil1!$C$25)*M173</f>
        <v>0</v>
      </c>
      <c r="S173" s="94">
        <f ca="1">(Feuil1!$D$25)*N173</f>
        <v>0</v>
      </c>
      <c r="T173" s="94">
        <f ca="1">(Feuil1!$E$25)*O173</f>
        <v>1.5624999999999998</v>
      </c>
      <c r="U173" s="32"/>
      <c r="V173" s="94">
        <f t="shared" ca="1" si="54"/>
        <v>1.5624999999999998</v>
      </c>
      <c r="W173" s="78">
        <f t="shared" ca="1" si="55"/>
        <v>37.499999999999993</v>
      </c>
      <c r="X173" s="78" t="str">
        <f t="shared" ca="1" si="48"/>
        <v/>
      </c>
      <c r="Y173" s="83" t="str">
        <f t="shared" ca="1" si="40"/>
        <v/>
      </c>
      <c r="Z173" s="83" t="str">
        <f t="shared" ca="1" si="41"/>
        <v/>
      </c>
      <c r="AA173" s="82" t="str">
        <f t="shared" ca="1" si="42"/>
        <v/>
      </c>
      <c r="AB173" s="83" t="str">
        <f t="shared" ca="1" si="49"/>
        <v/>
      </c>
      <c r="AC173" s="81" t="str">
        <f t="shared" ca="1" si="56"/>
        <v/>
      </c>
      <c r="AD173" s="83" t="str">
        <f t="shared" ca="1" si="43"/>
        <v/>
      </c>
      <c r="AE173" s="81" t="str">
        <f t="shared" ca="1" si="44"/>
        <v/>
      </c>
      <c r="AF173" s="83" t="str">
        <f t="shared" ca="1" si="45"/>
        <v/>
      </c>
      <c r="AG173" s="81" t="str">
        <f t="shared" ca="1" si="46"/>
        <v/>
      </c>
      <c r="AH173" s="82" t="str">
        <f t="shared" ca="1" si="47"/>
        <v/>
      </c>
      <c r="AI173" s="38">
        <v>43084</v>
      </c>
      <c r="AJ173" s="39" t="s">
        <v>15</v>
      </c>
      <c r="AK173" s="32"/>
      <c r="AL173" s="32"/>
      <c r="AM173" s="32"/>
      <c r="AN173" s="32"/>
      <c r="AO173" s="32"/>
    </row>
    <row r="174" spans="1:41" ht="20.100000000000001" customHeight="1" thickBot="1" x14ac:dyDescent="0.3">
      <c r="A174" s="40">
        <v>43085</v>
      </c>
      <c r="B174" s="40" t="s">
        <v>38</v>
      </c>
      <c r="C174" s="41" t="s">
        <v>16</v>
      </c>
      <c r="D174" s="40" t="s">
        <v>33</v>
      </c>
      <c r="E174" s="40" t="s">
        <v>33</v>
      </c>
      <c r="F174" s="40" t="s">
        <v>33</v>
      </c>
      <c r="G174" s="40" t="s">
        <v>33</v>
      </c>
      <c r="H174" s="40" t="s">
        <v>33</v>
      </c>
      <c r="I174" s="40" t="s">
        <v>33</v>
      </c>
      <c r="J174" s="71"/>
      <c r="K174" s="32"/>
      <c r="L174" s="68">
        <f t="shared" si="50"/>
        <v>6</v>
      </c>
      <c r="M174" s="68">
        <f t="shared" si="51"/>
        <v>0</v>
      </c>
      <c r="N174" s="68">
        <f t="shared" si="52"/>
        <v>0</v>
      </c>
      <c r="O174" s="68">
        <f t="shared" si="53"/>
        <v>0</v>
      </c>
      <c r="P174" s="32"/>
      <c r="Q174" s="94">
        <f>(Feuil1!$B$25)*L174</f>
        <v>0</v>
      </c>
      <c r="R174" s="94">
        <f ca="1">(Feuil1!$C$25)*M174</f>
        <v>0</v>
      </c>
      <c r="S174" s="94">
        <f ca="1">(Feuil1!$D$25)*N174</f>
        <v>0</v>
      </c>
      <c r="T174" s="94">
        <f ca="1">(Feuil1!$E$25)*O174</f>
        <v>0</v>
      </c>
      <c r="U174" s="32"/>
      <c r="V174" s="94">
        <f t="shared" ca="1" si="54"/>
        <v>0</v>
      </c>
      <c r="W174" s="78">
        <f t="shared" ca="1" si="55"/>
        <v>0</v>
      </c>
      <c r="X174" s="78" t="str">
        <f t="shared" ca="1" si="48"/>
        <v/>
      </c>
      <c r="Y174" s="83" t="str">
        <f t="shared" ca="1" si="40"/>
        <v/>
      </c>
      <c r="Z174" s="83" t="str">
        <f t="shared" ca="1" si="41"/>
        <v/>
      </c>
      <c r="AA174" s="82" t="str">
        <f t="shared" ca="1" si="42"/>
        <v/>
      </c>
      <c r="AB174" s="83" t="str">
        <f t="shared" ca="1" si="49"/>
        <v/>
      </c>
      <c r="AC174" s="81" t="str">
        <f t="shared" ca="1" si="56"/>
        <v/>
      </c>
      <c r="AD174" s="83" t="str">
        <f t="shared" ca="1" si="43"/>
        <v/>
      </c>
      <c r="AE174" s="81" t="str">
        <f t="shared" ca="1" si="44"/>
        <v/>
      </c>
      <c r="AF174" s="83" t="str">
        <f t="shared" ca="1" si="45"/>
        <v/>
      </c>
      <c r="AG174" s="81" t="str">
        <f t="shared" ca="1" si="46"/>
        <v/>
      </c>
      <c r="AH174" s="82" t="str">
        <f t="shared" ca="1" si="47"/>
        <v/>
      </c>
      <c r="AI174" s="40">
        <v>43085</v>
      </c>
      <c r="AJ174" s="41" t="s">
        <v>16</v>
      </c>
      <c r="AK174" s="32"/>
      <c r="AL174" s="32"/>
      <c r="AM174" s="32"/>
      <c r="AN174" s="32"/>
      <c r="AO174" s="32"/>
    </row>
    <row r="175" spans="1:41" ht="20.100000000000001" customHeight="1" thickBot="1" x14ac:dyDescent="0.3">
      <c r="A175" s="40">
        <v>43086</v>
      </c>
      <c r="B175" s="40" t="s">
        <v>38</v>
      </c>
      <c r="C175" s="41" t="s">
        <v>17</v>
      </c>
      <c r="D175" s="40" t="s">
        <v>33</v>
      </c>
      <c r="E175" s="40" t="s">
        <v>33</v>
      </c>
      <c r="F175" s="40" t="s">
        <v>33</v>
      </c>
      <c r="G175" s="40" t="s">
        <v>33</v>
      </c>
      <c r="H175" s="40" t="s">
        <v>33</v>
      </c>
      <c r="I175" s="40" t="s">
        <v>33</v>
      </c>
      <c r="J175" s="71"/>
      <c r="K175" s="32"/>
      <c r="L175" s="68">
        <f t="shared" si="50"/>
        <v>6</v>
      </c>
      <c r="M175" s="68">
        <f t="shared" si="51"/>
        <v>0</v>
      </c>
      <c r="N175" s="68">
        <f t="shared" si="52"/>
        <v>0</v>
      </c>
      <c r="O175" s="68">
        <f t="shared" si="53"/>
        <v>0</v>
      </c>
      <c r="P175" s="32"/>
      <c r="Q175" s="94">
        <f>(Feuil1!$B$25)*L175</f>
        <v>0</v>
      </c>
      <c r="R175" s="94">
        <f ca="1">(Feuil1!$C$25)*M175</f>
        <v>0</v>
      </c>
      <c r="S175" s="94">
        <f ca="1">(Feuil1!$D$25)*N175</f>
        <v>0</v>
      </c>
      <c r="T175" s="94">
        <f ca="1">(Feuil1!$E$25)*O175</f>
        <v>0</v>
      </c>
      <c r="U175" s="32"/>
      <c r="V175" s="94">
        <f t="shared" ca="1" si="54"/>
        <v>0</v>
      </c>
      <c r="W175" s="78">
        <f t="shared" ca="1" si="55"/>
        <v>0</v>
      </c>
      <c r="X175" s="78" t="str">
        <f t="shared" ca="1" si="48"/>
        <v/>
      </c>
      <c r="Y175" s="83" t="str">
        <f t="shared" ca="1" si="40"/>
        <v/>
      </c>
      <c r="Z175" s="83" t="str">
        <f t="shared" ca="1" si="41"/>
        <v/>
      </c>
      <c r="AA175" s="82" t="str">
        <f t="shared" ca="1" si="42"/>
        <v/>
      </c>
      <c r="AB175" s="83" t="str">
        <f t="shared" ca="1" si="49"/>
        <v/>
      </c>
      <c r="AC175" s="81" t="str">
        <f t="shared" ca="1" si="56"/>
        <v/>
      </c>
      <c r="AD175" s="83" t="str">
        <f t="shared" ca="1" si="43"/>
        <v/>
      </c>
      <c r="AE175" s="81" t="str">
        <f t="shared" ca="1" si="44"/>
        <v/>
      </c>
      <c r="AF175" s="83" t="str">
        <f t="shared" ca="1" si="45"/>
        <v/>
      </c>
      <c r="AG175" s="81" t="str">
        <f t="shared" ca="1" si="46"/>
        <v/>
      </c>
      <c r="AH175" s="82" t="str">
        <f t="shared" ca="1" si="47"/>
        <v/>
      </c>
      <c r="AI175" s="40">
        <v>43086</v>
      </c>
      <c r="AJ175" s="41" t="s">
        <v>17</v>
      </c>
      <c r="AK175" s="32"/>
      <c r="AL175" s="32"/>
      <c r="AM175" s="32"/>
      <c r="AN175" s="32"/>
      <c r="AO175" s="32"/>
    </row>
    <row r="176" spans="1:41" ht="20.100000000000001" customHeight="1" thickBot="1" x14ac:dyDescent="0.3">
      <c r="A176" s="38">
        <v>43087</v>
      </c>
      <c r="B176" s="38" t="s">
        <v>37</v>
      </c>
      <c r="C176" s="39" t="s">
        <v>18</v>
      </c>
      <c r="D176" s="38" t="s">
        <v>30</v>
      </c>
      <c r="E176" s="38" t="s">
        <v>30</v>
      </c>
      <c r="F176" s="38" t="s">
        <v>30</v>
      </c>
      <c r="G176" s="38" t="s">
        <v>30</v>
      </c>
      <c r="H176" s="38" t="s">
        <v>30</v>
      </c>
      <c r="I176" s="38" t="s">
        <v>30</v>
      </c>
      <c r="J176" s="71"/>
      <c r="K176" s="32"/>
      <c r="L176" s="68">
        <f t="shared" si="50"/>
        <v>0</v>
      </c>
      <c r="M176" s="68">
        <f t="shared" si="51"/>
        <v>0</v>
      </c>
      <c r="N176" s="68">
        <f t="shared" si="52"/>
        <v>6</v>
      </c>
      <c r="O176" s="68">
        <f t="shared" si="53"/>
        <v>0</v>
      </c>
      <c r="P176" s="32"/>
      <c r="Q176" s="94">
        <f>(Feuil1!$B$25)*L176</f>
        <v>0</v>
      </c>
      <c r="R176" s="94">
        <f ca="1">(Feuil1!$C$25)*M176</f>
        <v>0</v>
      </c>
      <c r="S176" s="94">
        <f ca="1">(Feuil1!$D$25)*N176</f>
        <v>1.8125000000000002</v>
      </c>
      <c r="T176" s="94">
        <f ca="1">(Feuil1!$E$25)*O176</f>
        <v>0</v>
      </c>
      <c r="U176" s="32"/>
      <c r="V176" s="94">
        <f t="shared" ca="1" si="54"/>
        <v>1.8125000000000002</v>
      </c>
      <c r="W176" s="78">
        <f t="shared" ca="1" si="55"/>
        <v>43.500000000000007</v>
      </c>
      <c r="X176" s="78" t="str">
        <f t="shared" ca="1" si="48"/>
        <v/>
      </c>
      <c r="Y176" s="83" t="str">
        <f t="shared" ca="1" si="40"/>
        <v/>
      </c>
      <c r="Z176" s="83" t="str">
        <f t="shared" ca="1" si="41"/>
        <v/>
      </c>
      <c r="AA176" s="82" t="str">
        <f t="shared" ca="1" si="42"/>
        <v/>
      </c>
      <c r="AB176" s="83" t="str">
        <f t="shared" ca="1" si="49"/>
        <v/>
      </c>
      <c r="AC176" s="81" t="str">
        <f t="shared" ca="1" si="56"/>
        <v/>
      </c>
      <c r="AD176" s="83" t="str">
        <f t="shared" ca="1" si="43"/>
        <v/>
      </c>
      <c r="AE176" s="81" t="str">
        <f t="shared" ca="1" si="44"/>
        <v/>
      </c>
      <c r="AF176" s="83" t="str">
        <f t="shared" ca="1" si="45"/>
        <v/>
      </c>
      <c r="AG176" s="81" t="str">
        <f t="shared" ca="1" si="46"/>
        <v/>
      </c>
      <c r="AH176" s="82" t="str">
        <f t="shared" ca="1" si="47"/>
        <v/>
      </c>
      <c r="AI176" s="38">
        <v>43087</v>
      </c>
      <c r="AJ176" s="39" t="s">
        <v>18</v>
      </c>
      <c r="AK176" s="32"/>
      <c r="AL176" s="32"/>
      <c r="AM176" s="32"/>
      <c r="AN176" s="32"/>
      <c r="AO176" s="32"/>
    </row>
    <row r="177" spans="1:41" ht="20.100000000000001" customHeight="1" thickBot="1" x14ac:dyDescent="0.3">
      <c r="A177" s="38">
        <v>43088</v>
      </c>
      <c r="B177" s="38" t="s">
        <v>37</v>
      </c>
      <c r="C177" s="39" t="s">
        <v>19</v>
      </c>
      <c r="D177" s="38" t="s">
        <v>30</v>
      </c>
      <c r="E177" s="38" t="s">
        <v>30</v>
      </c>
      <c r="F177" s="38" t="s">
        <v>30</v>
      </c>
      <c r="G177" s="38" t="s">
        <v>30</v>
      </c>
      <c r="H177" s="38" t="s">
        <v>30</v>
      </c>
      <c r="I177" s="38" t="s">
        <v>30</v>
      </c>
      <c r="J177" s="71"/>
      <c r="K177" s="32"/>
      <c r="L177" s="68">
        <f t="shared" si="50"/>
        <v>0</v>
      </c>
      <c r="M177" s="68">
        <f t="shared" si="51"/>
        <v>0</v>
      </c>
      <c r="N177" s="68">
        <f t="shared" si="52"/>
        <v>6</v>
      </c>
      <c r="O177" s="68">
        <f t="shared" si="53"/>
        <v>0</v>
      </c>
      <c r="P177" s="32"/>
      <c r="Q177" s="94">
        <f>(Feuil1!$B$25)*L177</f>
        <v>0</v>
      </c>
      <c r="R177" s="94">
        <f ca="1">(Feuil1!$C$25)*M177</f>
        <v>0</v>
      </c>
      <c r="S177" s="94">
        <f ca="1">(Feuil1!$D$25)*N177</f>
        <v>1.8125000000000002</v>
      </c>
      <c r="T177" s="94">
        <f ca="1">(Feuil1!$E$25)*O177</f>
        <v>0</v>
      </c>
      <c r="U177" s="32"/>
      <c r="V177" s="94">
        <f t="shared" ca="1" si="54"/>
        <v>1.8125000000000002</v>
      </c>
      <c r="W177" s="78">
        <f t="shared" ca="1" si="55"/>
        <v>43.500000000000007</v>
      </c>
      <c r="X177" s="78" t="str">
        <f t="shared" ca="1" si="48"/>
        <v/>
      </c>
      <c r="Y177" s="83" t="str">
        <f t="shared" ca="1" si="40"/>
        <v/>
      </c>
      <c r="Z177" s="83" t="str">
        <f t="shared" ca="1" si="41"/>
        <v/>
      </c>
      <c r="AA177" s="82" t="str">
        <f t="shared" ca="1" si="42"/>
        <v/>
      </c>
      <c r="AB177" s="83" t="str">
        <f t="shared" ca="1" si="49"/>
        <v/>
      </c>
      <c r="AC177" s="81" t="str">
        <f t="shared" ca="1" si="56"/>
        <v/>
      </c>
      <c r="AD177" s="83" t="str">
        <f t="shared" ca="1" si="43"/>
        <v/>
      </c>
      <c r="AE177" s="81" t="str">
        <f t="shared" ca="1" si="44"/>
        <v/>
      </c>
      <c r="AF177" s="83" t="str">
        <f t="shared" ca="1" si="45"/>
        <v/>
      </c>
      <c r="AG177" s="81" t="str">
        <f t="shared" ca="1" si="46"/>
        <v/>
      </c>
      <c r="AH177" s="82" t="str">
        <f t="shared" ca="1" si="47"/>
        <v/>
      </c>
      <c r="AI177" s="38">
        <v>43088</v>
      </c>
      <c r="AJ177" s="39" t="s">
        <v>19</v>
      </c>
      <c r="AK177" s="32"/>
      <c r="AL177" s="32"/>
      <c r="AM177" s="32"/>
      <c r="AN177" s="32"/>
      <c r="AO177" s="32"/>
    </row>
    <row r="178" spans="1:41" ht="20.100000000000001" customHeight="1" thickBot="1" x14ac:dyDescent="0.3">
      <c r="A178" s="38">
        <v>43089</v>
      </c>
      <c r="B178" s="38" t="s">
        <v>37</v>
      </c>
      <c r="C178" s="39" t="s">
        <v>20</v>
      </c>
      <c r="D178" s="38" t="s">
        <v>30</v>
      </c>
      <c r="E178" s="38" t="s">
        <v>30</v>
      </c>
      <c r="F178" s="38" t="s">
        <v>30</v>
      </c>
      <c r="G178" s="38" t="s">
        <v>30</v>
      </c>
      <c r="H178" s="38" t="s">
        <v>30</v>
      </c>
      <c r="I178" s="38" t="s">
        <v>30</v>
      </c>
      <c r="J178" s="71"/>
      <c r="K178" s="32"/>
      <c r="L178" s="68">
        <f t="shared" si="50"/>
        <v>0</v>
      </c>
      <c r="M178" s="68">
        <f t="shared" si="51"/>
        <v>0</v>
      </c>
      <c r="N178" s="68">
        <f t="shared" si="52"/>
        <v>6</v>
      </c>
      <c r="O178" s="68">
        <f t="shared" si="53"/>
        <v>0</v>
      </c>
      <c r="P178" s="32"/>
      <c r="Q178" s="94">
        <f>(Feuil1!$B$25)*L178</f>
        <v>0</v>
      </c>
      <c r="R178" s="94">
        <f ca="1">(Feuil1!$C$25)*M178</f>
        <v>0</v>
      </c>
      <c r="S178" s="94">
        <f ca="1">(Feuil1!$D$25)*N178</f>
        <v>1.8125000000000002</v>
      </c>
      <c r="T178" s="94">
        <f ca="1">(Feuil1!$E$25)*O178</f>
        <v>0</v>
      </c>
      <c r="U178" s="32"/>
      <c r="V178" s="94">
        <f t="shared" ca="1" si="54"/>
        <v>1.8125000000000002</v>
      </c>
      <c r="W178" s="78">
        <f t="shared" ca="1" si="55"/>
        <v>43.500000000000007</v>
      </c>
      <c r="X178" s="78" t="str">
        <f t="shared" ca="1" si="48"/>
        <v/>
      </c>
      <c r="Y178" s="83" t="str">
        <f t="shared" ca="1" si="40"/>
        <v/>
      </c>
      <c r="Z178" s="83" t="str">
        <f t="shared" ca="1" si="41"/>
        <v/>
      </c>
      <c r="AA178" s="82" t="str">
        <f t="shared" ca="1" si="42"/>
        <v/>
      </c>
      <c r="AB178" s="83" t="str">
        <f t="shared" ca="1" si="49"/>
        <v/>
      </c>
      <c r="AC178" s="81" t="str">
        <f t="shared" ca="1" si="56"/>
        <v/>
      </c>
      <c r="AD178" s="83" t="str">
        <f t="shared" ca="1" si="43"/>
        <v/>
      </c>
      <c r="AE178" s="81" t="str">
        <f t="shared" ca="1" si="44"/>
        <v/>
      </c>
      <c r="AF178" s="83" t="str">
        <f t="shared" ca="1" si="45"/>
        <v/>
      </c>
      <c r="AG178" s="81" t="str">
        <f t="shared" ca="1" si="46"/>
        <v/>
      </c>
      <c r="AH178" s="82" t="str">
        <f t="shared" ca="1" si="47"/>
        <v/>
      </c>
      <c r="AI178" s="38">
        <v>43089</v>
      </c>
      <c r="AJ178" s="39" t="s">
        <v>20</v>
      </c>
      <c r="AK178" s="32"/>
      <c r="AL178" s="32"/>
      <c r="AM178" s="32"/>
      <c r="AN178" s="32"/>
      <c r="AO178" s="32"/>
    </row>
    <row r="179" spans="1:41" ht="20.100000000000001" customHeight="1" thickBot="1" x14ac:dyDescent="0.3">
      <c r="A179" s="38">
        <v>43090</v>
      </c>
      <c r="B179" s="38" t="s">
        <v>37</v>
      </c>
      <c r="C179" s="39" t="s">
        <v>14</v>
      </c>
      <c r="D179" s="38" t="s">
        <v>33</v>
      </c>
      <c r="E179" s="38" t="s">
        <v>30</v>
      </c>
      <c r="F179" s="38" t="s">
        <v>30</v>
      </c>
      <c r="G179" s="38" t="s">
        <v>30</v>
      </c>
      <c r="H179" s="38" t="s">
        <v>30</v>
      </c>
      <c r="I179" s="38" t="s">
        <v>30</v>
      </c>
      <c r="J179" s="71"/>
      <c r="K179" s="32"/>
      <c r="L179" s="68">
        <f t="shared" si="50"/>
        <v>1</v>
      </c>
      <c r="M179" s="68">
        <f t="shared" si="51"/>
        <v>0</v>
      </c>
      <c r="N179" s="68">
        <f t="shared" si="52"/>
        <v>5</v>
      </c>
      <c r="O179" s="68">
        <f t="shared" si="53"/>
        <v>0</v>
      </c>
      <c r="P179" s="32"/>
      <c r="Q179" s="94">
        <f>(Feuil1!$B$25)*L179</f>
        <v>0</v>
      </c>
      <c r="R179" s="94">
        <f ca="1">(Feuil1!$C$25)*M179</f>
        <v>0</v>
      </c>
      <c r="S179" s="94">
        <f ca="1">(Feuil1!$D$25)*N179</f>
        <v>1.510416666666667</v>
      </c>
      <c r="T179" s="94">
        <f ca="1">(Feuil1!$E$25)*O179</f>
        <v>0</v>
      </c>
      <c r="U179" s="32"/>
      <c r="V179" s="94">
        <f t="shared" ca="1" si="54"/>
        <v>1.510416666666667</v>
      </c>
      <c r="W179" s="78">
        <f t="shared" ca="1" si="55"/>
        <v>36.250000000000007</v>
      </c>
      <c r="X179" s="78" t="str">
        <f t="shared" ca="1" si="48"/>
        <v/>
      </c>
      <c r="Y179" s="83" t="str">
        <f t="shared" ref="Y179:Y189" ca="1" si="57">IF(AND(X179&lt;0,X178&gt;0),(X178/SUM(M179:O179)),"")</f>
        <v/>
      </c>
      <c r="Z179" s="83" t="str">
        <f t="shared" ref="Z179:Z189" ca="1" si="58">IF(AND(X178&gt;0,X179&lt;0), "Fin du travail aujourd'hui vers","")</f>
        <v/>
      </c>
      <c r="AA179" s="82" t="str">
        <f t="shared" ref="AA179:AA189" ca="1" si="59">IF(Z179="Fin du travail aujourd'hui vers",(Y179+8)/24,"")</f>
        <v/>
      </c>
      <c r="AB179" s="83" t="str">
        <f t="shared" ca="1" si="49"/>
        <v/>
      </c>
      <c r="AC179" s="81" t="str">
        <f t="shared" ca="1" si="56"/>
        <v/>
      </c>
      <c r="AD179" s="83" t="str">
        <f t="shared" ref="AD179:AD189" ca="1" si="60">IF(Z179="","",(AC179+AB179))</f>
        <v/>
      </c>
      <c r="AE179" s="81" t="str">
        <f t="shared" ref="AE179:AE189" ca="1" si="61">IF(Z179="","",IF(AD179&gt;12,1,0))</f>
        <v/>
      </c>
      <c r="AF179" s="83" t="str">
        <f t="shared" ref="AF179:AF189" ca="1" si="62">IF(Z179="","",IF(AE179=0,0,(AE179+AD179)))</f>
        <v/>
      </c>
      <c r="AG179" s="81" t="str">
        <f t="shared" ref="AG179:AG189" ca="1" si="63">IF(Z179="","",IF(AF179&gt;15,0.25,0))</f>
        <v/>
      </c>
      <c r="AH179" s="82" t="str">
        <f t="shared" ref="AH179:AH189" ca="1" si="64">IF(AA179="","",(AB179+AC179+AE179+AG179)/24)</f>
        <v/>
      </c>
      <c r="AI179" s="38">
        <v>43090</v>
      </c>
      <c r="AJ179" s="39" t="s">
        <v>14</v>
      </c>
      <c r="AK179" s="32"/>
      <c r="AL179" s="32"/>
      <c r="AM179" s="32"/>
      <c r="AN179" s="32"/>
      <c r="AO179" s="32"/>
    </row>
    <row r="180" spans="1:41" ht="20.100000000000001" customHeight="1" thickBot="1" x14ac:dyDescent="0.3">
      <c r="A180" s="38">
        <v>43091</v>
      </c>
      <c r="B180" s="38" t="s">
        <v>37</v>
      </c>
      <c r="C180" s="39" t="s">
        <v>15</v>
      </c>
      <c r="D180" s="38" t="s">
        <v>31</v>
      </c>
      <c r="E180" s="38" t="s">
        <v>31</v>
      </c>
      <c r="F180" s="38" t="s">
        <v>31</v>
      </c>
      <c r="G180" s="38" t="s">
        <v>31</v>
      </c>
      <c r="H180" s="38" t="s">
        <v>31</v>
      </c>
      <c r="I180" s="38" t="s">
        <v>31</v>
      </c>
      <c r="J180" s="71"/>
      <c r="K180" s="32"/>
      <c r="L180" s="68">
        <f t="shared" si="50"/>
        <v>0</v>
      </c>
      <c r="M180" s="68">
        <f t="shared" si="51"/>
        <v>0</v>
      </c>
      <c r="N180" s="68">
        <f t="shared" si="52"/>
        <v>0</v>
      </c>
      <c r="O180" s="68">
        <f t="shared" si="53"/>
        <v>6</v>
      </c>
      <c r="P180" s="32"/>
      <c r="Q180" s="94">
        <f>(Feuil1!$B$25)*L180</f>
        <v>0</v>
      </c>
      <c r="R180" s="94">
        <f ca="1">(Feuil1!$C$25)*M180</f>
        <v>0</v>
      </c>
      <c r="S180" s="94">
        <f ca="1">(Feuil1!$D$25)*N180</f>
        <v>0</v>
      </c>
      <c r="T180" s="94">
        <f ca="1">(Feuil1!$E$25)*O180</f>
        <v>1.5624999999999998</v>
      </c>
      <c r="U180" s="32"/>
      <c r="V180" s="94">
        <f t="shared" ca="1" si="54"/>
        <v>1.5624999999999998</v>
      </c>
      <c r="W180" s="78">
        <f t="shared" ca="1" si="55"/>
        <v>37.499999999999993</v>
      </c>
      <c r="X180" s="78" t="str">
        <f t="shared" ref="X180:X189" ca="1" si="65">IF(OR(X179&lt;0,X179=""),"",IF(W180=0,X179,(X179-W180)))</f>
        <v/>
      </c>
      <c r="Y180" s="83" t="str">
        <f t="shared" ca="1" si="57"/>
        <v/>
      </c>
      <c r="Z180" s="83" t="str">
        <f t="shared" ca="1" si="58"/>
        <v/>
      </c>
      <c r="AA180" s="82" t="str">
        <f t="shared" ca="1" si="59"/>
        <v/>
      </c>
      <c r="AB180" s="83" t="str">
        <f t="shared" ca="1" si="49"/>
        <v/>
      </c>
      <c r="AC180" s="81" t="str">
        <f t="shared" ca="1" si="56"/>
        <v/>
      </c>
      <c r="AD180" s="83" t="str">
        <f t="shared" ca="1" si="60"/>
        <v/>
      </c>
      <c r="AE180" s="81" t="str">
        <f t="shared" ca="1" si="61"/>
        <v/>
      </c>
      <c r="AF180" s="83" t="str">
        <f t="shared" ca="1" si="62"/>
        <v/>
      </c>
      <c r="AG180" s="81" t="str">
        <f t="shared" ca="1" si="63"/>
        <v/>
      </c>
      <c r="AH180" s="82" t="str">
        <f t="shared" ca="1" si="64"/>
        <v/>
      </c>
      <c r="AI180" s="38">
        <v>43091</v>
      </c>
      <c r="AJ180" s="39" t="s">
        <v>15</v>
      </c>
      <c r="AK180" s="32"/>
      <c r="AL180" s="32"/>
      <c r="AM180" s="32"/>
      <c r="AN180" s="32"/>
      <c r="AO180" s="32"/>
    </row>
    <row r="181" spans="1:41" ht="20.100000000000001" customHeight="1" thickBot="1" x14ac:dyDescent="0.3">
      <c r="A181" s="40">
        <v>43092</v>
      </c>
      <c r="B181" s="40" t="s">
        <v>38</v>
      </c>
      <c r="C181" s="41" t="s">
        <v>16</v>
      </c>
      <c r="D181" s="40" t="s">
        <v>33</v>
      </c>
      <c r="E181" s="40" t="s">
        <v>33</v>
      </c>
      <c r="F181" s="40" t="s">
        <v>33</v>
      </c>
      <c r="G181" s="40" t="s">
        <v>33</v>
      </c>
      <c r="H181" s="40" t="s">
        <v>33</v>
      </c>
      <c r="I181" s="40" t="s">
        <v>33</v>
      </c>
      <c r="J181" s="71"/>
      <c r="K181" s="32"/>
      <c r="L181" s="68">
        <f t="shared" si="50"/>
        <v>6</v>
      </c>
      <c r="M181" s="68">
        <f t="shared" si="51"/>
        <v>0</v>
      </c>
      <c r="N181" s="68">
        <f t="shared" si="52"/>
        <v>0</v>
      </c>
      <c r="O181" s="68">
        <f t="shared" si="53"/>
        <v>0</v>
      </c>
      <c r="P181" s="32"/>
      <c r="Q181" s="94">
        <f>(Feuil1!$B$25)*L181</f>
        <v>0</v>
      </c>
      <c r="R181" s="94">
        <f ca="1">(Feuil1!$C$25)*M181</f>
        <v>0</v>
      </c>
      <c r="S181" s="94">
        <f ca="1">(Feuil1!$D$25)*N181</f>
        <v>0</v>
      </c>
      <c r="T181" s="94">
        <f ca="1">(Feuil1!$E$25)*O181</f>
        <v>0</v>
      </c>
      <c r="U181" s="32"/>
      <c r="V181" s="94">
        <f t="shared" ca="1" si="54"/>
        <v>0</v>
      </c>
      <c r="W181" s="78">
        <f t="shared" ca="1" si="55"/>
        <v>0</v>
      </c>
      <c r="X181" s="78" t="str">
        <f t="shared" ca="1" si="65"/>
        <v/>
      </c>
      <c r="Y181" s="83" t="str">
        <f t="shared" ca="1" si="57"/>
        <v/>
      </c>
      <c r="Z181" s="83" t="str">
        <f t="shared" ca="1" si="58"/>
        <v/>
      </c>
      <c r="AA181" s="82" t="str">
        <f t="shared" ca="1" si="59"/>
        <v/>
      </c>
      <c r="AB181" s="83" t="str">
        <f t="shared" ca="1" si="49"/>
        <v/>
      </c>
      <c r="AC181" s="81" t="str">
        <f t="shared" ca="1" si="56"/>
        <v/>
      </c>
      <c r="AD181" s="83" t="str">
        <f t="shared" ca="1" si="60"/>
        <v/>
      </c>
      <c r="AE181" s="81" t="str">
        <f t="shared" ca="1" si="61"/>
        <v/>
      </c>
      <c r="AF181" s="83" t="str">
        <f t="shared" ca="1" si="62"/>
        <v/>
      </c>
      <c r="AG181" s="81" t="str">
        <f t="shared" ca="1" si="63"/>
        <v/>
      </c>
      <c r="AH181" s="82" t="str">
        <f t="shared" ca="1" si="64"/>
        <v/>
      </c>
      <c r="AI181" s="40">
        <v>43092</v>
      </c>
      <c r="AJ181" s="41" t="s">
        <v>16</v>
      </c>
      <c r="AK181" s="32"/>
      <c r="AL181" s="32"/>
      <c r="AM181" s="32"/>
      <c r="AN181" s="32"/>
      <c r="AO181" s="32"/>
    </row>
    <row r="182" spans="1:41" ht="20.100000000000001" customHeight="1" thickBot="1" x14ac:dyDescent="0.3">
      <c r="A182" s="40">
        <v>43093</v>
      </c>
      <c r="B182" s="40" t="s">
        <v>38</v>
      </c>
      <c r="C182" s="41" t="s">
        <v>17</v>
      </c>
      <c r="D182" s="40" t="s">
        <v>33</v>
      </c>
      <c r="E182" s="40" t="s">
        <v>33</v>
      </c>
      <c r="F182" s="40" t="s">
        <v>33</v>
      </c>
      <c r="G182" s="40" t="s">
        <v>33</v>
      </c>
      <c r="H182" s="40" t="s">
        <v>33</v>
      </c>
      <c r="I182" s="40" t="s">
        <v>33</v>
      </c>
      <c r="J182" s="71"/>
      <c r="K182" s="32"/>
      <c r="L182" s="68">
        <f t="shared" si="50"/>
        <v>6</v>
      </c>
      <c r="M182" s="68">
        <f t="shared" si="51"/>
        <v>0</v>
      </c>
      <c r="N182" s="68">
        <f t="shared" si="52"/>
        <v>0</v>
      </c>
      <c r="O182" s="68">
        <f t="shared" si="53"/>
        <v>0</v>
      </c>
      <c r="P182" s="32"/>
      <c r="Q182" s="94">
        <f>(Feuil1!$B$25)*L182</f>
        <v>0</v>
      </c>
      <c r="R182" s="94">
        <f ca="1">(Feuil1!$C$25)*M182</f>
        <v>0</v>
      </c>
      <c r="S182" s="94">
        <f ca="1">(Feuil1!$D$25)*N182</f>
        <v>0</v>
      </c>
      <c r="T182" s="94">
        <f ca="1">(Feuil1!$E$25)*O182</f>
        <v>0</v>
      </c>
      <c r="U182" s="32"/>
      <c r="V182" s="94">
        <f t="shared" ca="1" si="54"/>
        <v>0</v>
      </c>
      <c r="W182" s="78">
        <f t="shared" ca="1" si="55"/>
        <v>0</v>
      </c>
      <c r="X182" s="78" t="str">
        <f t="shared" ca="1" si="65"/>
        <v/>
      </c>
      <c r="Y182" s="83" t="str">
        <f t="shared" ca="1" si="57"/>
        <v/>
      </c>
      <c r="Z182" s="83" t="str">
        <f t="shared" ca="1" si="58"/>
        <v/>
      </c>
      <c r="AA182" s="82" t="str">
        <f t="shared" ca="1" si="59"/>
        <v/>
      </c>
      <c r="AB182" s="83" t="str">
        <f t="shared" ca="1" si="49"/>
        <v/>
      </c>
      <c r="AC182" s="81" t="str">
        <f t="shared" ca="1" si="56"/>
        <v/>
      </c>
      <c r="AD182" s="83" t="str">
        <f t="shared" ca="1" si="60"/>
        <v/>
      </c>
      <c r="AE182" s="81" t="str">
        <f t="shared" ca="1" si="61"/>
        <v/>
      </c>
      <c r="AF182" s="83" t="str">
        <f t="shared" ca="1" si="62"/>
        <v/>
      </c>
      <c r="AG182" s="81" t="str">
        <f t="shared" ca="1" si="63"/>
        <v/>
      </c>
      <c r="AH182" s="82" t="str">
        <f t="shared" ca="1" si="64"/>
        <v/>
      </c>
      <c r="AI182" s="40">
        <v>43093</v>
      </c>
      <c r="AJ182" s="41" t="s">
        <v>17</v>
      </c>
      <c r="AK182" s="32"/>
      <c r="AL182" s="32"/>
      <c r="AM182" s="32"/>
      <c r="AN182" s="32"/>
      <c r="AO182" s="32"/>
    </row>
    <row r="183" spans="1:41" ht="20.100000000000001" customHeight="1" thickBot="1" x14ac:dyDescent="0.3">
      <c r="A183" s="42">
        <v>43094</v>
      </c>
      <c r="B183" s="42" t="s">
        <v>38</v>
      </c>
      <c r="C183" s="43" t="s">
        <v>18</v>
      </c>
      <c r="D183" s="42" t="s">
        <v>33</v>
      </c>
      <c r="E183" s="42" t="s">
        <v>33</v>
      </c>
      <c r="F183" s="42" t="s">
        <v>33</v>
      </c>
      <c r="G183" s="42" t="s">
        <v>33</v>
      </c>
      <c r="H183" s="42" t="s">
        <v>33</v>
      </c>
      <c r="I183" s="42" t="s">
        <v>33</v>
      </c>
      <c r="J183" s="71"/>
      <c r="K183" s="32"/>
      <c r="L183" s="68">
        <f t="shared" si="50"/>
        <v>6</v>
      </c>
      <c r="M183" s="68">
        <f t="shared" si="51"/>
        <v>0</v>
      </c>
      <c r="N183" s="68">
        <f t="shared" si="52"/>
        <v>0</v>
      </c>
      <c r="O183" s="68">
        <f t="shared" si="53"/>
        <v>0</v>
      </c>
      <c r="P183" s="32"/>
      <c r="Q183" s="94">
        <f>(Feuil1!$B$25)*L183</f>
        <v>0</v>
      </c>
      <c r="R183" s="94">
        <f ca="1">(Feuil1!$C$25)*M183</f>
        <v>0</v>
      </c>
      <c r="S183" s="94">
        <f ca="1">(Feuil1!$D$25)*N183</f>
        <v>0</v>
      </c>
      <c r="T183" s="94">
        <f ca="1">(Feuil1!$E$25)*O183</f>
        <v>0</v>
      </c>
      <c r="U183" s="32"/>
      <c r="V183" s="94">
        <f t="shared" ca="1" si="54"/>
        <v>0</v>
      </c>
      <c r="W183" s="78">
        <f t="shared" ca="1" si="55"/>
        <v>0</v>
      </c>
      <c r="X183" s="78" t="str">
        <f t="shared" ca="1" si="65"/>
        <v/>
      </c>
      <c r="Y183" s="83" t="str">
        <f t="shared" ca="1" si="57"/>
        <v/>
      </c>
      <c r="Z183" s="83" t="str">
        <f t="shared" ca="1" si="58"/>
        <v/>
      </c>
      <c r="AA183" s="82" t="str">
        <f t="shared" ca="1" si="59"/>
        <v/>
      </c>
      <c r="AB183" s="83" t="str">
        <f t="shared" ca="1" si="49"/>
        <v/>
      </c>
      <c r="AC183" s="81" t="str">
        <f t="shared" ca="1" si="56"/>
        <v/>
      </c>
      <c r="AD183" s="83" t="str">
        <f t="shared" ca="1" si="60"/>
        <v/>
      </c>
      <c r="AE183" s="81" t="str">
        <f t="shared" ca="1" si="61"/>
        <v/>
      </c>
      <c r="AF183" s="83" t="str">
        <f t="shared" ca="1" si="62"/>
        <v/>
      </c>
      <c r="AG183" s="81" t="str">
        <f t="shared" ca="1" si="63"/>
        <v/>
      </c>
      <c r="AH183" s="82" t="str">
        <f t="shared" ca="1" si="64"/>
        <v/>
      </c>
      <c r="AI183" s="42">
        <v>43094</v>
      </c>
      <c r="AJ183" s="43" t="s">
        <v>18</v>
      </c>
      <c r="AK183" s="32"/>
      <c r="AL183" s="32"/>
      <c r="AM183" s="32"/>
      <c r="AN183" s="32"/>
      <c r="AO183" s="32"/>
    </row>
    <row r="184" spans="1:41" ht="20.100000000000001" customHeight="1" thickBot="1" x14ac:dyDescent="0.3">
      <c r="A184" s="38">
        <v>43095</v>
      </c>
      <c r="B184" s="38" t="s">
        <v>37</v>
      </c>
      <c r="C184" s="39" t="s">
        <v>19</v>
      </c>
      <c r="D184" s="38" t="s">
        <v>30</v>
      </c>
      <c r="E184" s="38" t="s">
        <v>30</v>
      </c>
      <c r="F184" s="38" t="s">
        <v>30</v>
      </c>
      <c r="G184" s="38" t="s">
        <v>30</v>
      </c>
      <c r="H184" s="38" t="s">
        <v>30</v>
      </c>
      <c r="I184" s="38" t="s">
        <v>30</v>
      </c>
      <c r="J184" s="71"/>
      <c r="K184" s="32"/>
      <c r="L184" s="68">
        <f t="shared" si="50"/>
        <v>0</v>
      </c>
      <c r="M184" s="68">
        <f t="shared" si="51"/>
        <v>0</v>
      </c>
      <c r="N184" s="68">
        <f t="shared" si="52"/>
        <v>6</v>
      </c>
      <c r="O184" s="68">
        <f t="shared" si="53"/>
        <v>0</v>
      </c>
      <c r="P184" s="32"/>
      <c r="Q184" s="94">
        <f>(Feuil1!$B$25)*L184</f>
        <v>0</v>
      </c>
      <c r="R184" s="94">
        <f ca="1">(Feuil1!$C$25)*M184</f>
        <v>0</v>
      </c>
      <c r="S184" s="94">
        <f ca="1">(Feuil1!$D$25)*N184</f>
        <v>1.8125000000000002</v>
      </c>
      <c r="T184" s="94">
        <f ca="1">(Feuil1!$E$25)*O184</f>
        <v>0</v>
      </c>
      <c r="U184" s="32"/>
      <c r="V184" s="94">
        <f t="shared" ca="1" si="54"/>
        <v>1.8125000000000002</v>
      </c>
      <c r="W184" s="78">
        <f t="shared" ca="1" si="55"/>
        <v>43.500000000000007</v>
      </c>
      <c r="X184" s="78" t="str">
        <f t="shared" ca="1" si="65"/>
        <v/>
      </c>
      <c r="Y184" s="83" t="str">
        <f t="shared" ca="1" si="57"/>
        <v/>
      </c>
      <c r="Z184" s="83" t="str">
        <f t="shared" ca="1" si="58"/>
        <v/>
      </c>
      <c r="AA184" s="82" t="str">
        <f t="shared" ca="1" si="59"/>
        <v/>
      </c>
      <c r="AB184" s="83" t="str">
        <f t="shared" ca="1" si="49"/>
        <v/>
      </c>
      <c r="AC184" s="81" t="str">
        <f t="shared" ca="1" si="56"/>
        <v/>
      </c>
      <c r="AD184" s="83" t="str">
        <f t="shared" ca="1" si="60"/>
        <v/>
      </c>
      <c r="AE184" s="81" t="str">
        <f t="shared" ca="1" si="61"/>
        <v/>
      </c>
      <c r="AF184" s="83" t="str">
        <f t="shared" ca="1" si="62"/>
        <v/>
      </c>
      <c r="AG184" s="81" t="str">
        <f t="shared" ca="1" si="63"/>
        <v/>
      </c>
      <c r="AH184" s="82" t="str">
        <f t="shared" ca="1" si="64"/>
        <v/>
      </c>
      <c r="AI184" s="38">
        <v>43095</v>
      </c>
      <c r="AJ184" s="39" t="s">
        <v>19</v>
      </c>
      <c r="AK184" s="32"/>
      <c r="AL184" s="32"/>
      <c r="AM184" s="32"/>
      <c r="AN184" s="32"/>
      <c r="AO184" s="32"/>
    </row>
    <row r="185" spans="1:41" ht="20.100000000000001" customHeight="1" thickBot="1" x14ac:dyDescent="0.3">
      <c r="A185" s="38">
        <v>43096</v>
      </c>
      <c r="B185" s="38" t="s">
        <v>37</v>
      </c>
      <c r="C185" s="39" t="s">
        <v>20</v>
      </c>
      <c r="D185" s="38" t="s">
        <v>30</v>
      </c>
      <c r="E185" s="38" t="s">
        <v>30</v>
      </c>
      <c r="F185" s="38" t="s">
        <v>30</v>
      </c>
      <c r="G185" s="38" t="s">
        <v>30</v>
      </c>
      <c r="H185" s="38" t="s">
        <v>30</v>
      </c>
      <c r="I185" s="38" t="s">
        <v>30</v>
      </c>
      <c r="J185" s="71"/>
      <c r="K185" s="32"/>
      <c r="L185" s="68">
        <f t="shared" si="50"/>
        <v>0</v>
      </c>
      <c r="M185" s="68">
        <f t="shared" si="51"/>
        <v>0</v>
      </c>
      <c r="N185" s="68">
        <f t="shared" si="52"/>
        <v>6</v>
      </c>
      <c r="O185" s="68">
        <f t="shared" si="53"/>
        <v>0</v>
      </c>
      <c r="P185" s="32"/>
      <c r="Q185" s="94">
        <f>(Feuil1!$B$25)*L185</f>
        <v>0</v>
      </c>
      <c r="R185" s="94">
        <f ca="1">(Feuil1!$C$25)*M185</f>
        <v>0</v>
      </c>
      <c r="S185" s="94">
        <f ca="1">(Feuil1!$D$25)*N185</f>
        <v>1.8125000000000002</v>
      </c>
      <c r="T185" s="94">
        <f ca="1">(Feuil1!$E$25)*O185</f>
        <v>0</v>
      </c>
      <c r="U185" s="32"/>
      <c r="V185" s="94">
        <f t="shared" ca="1" si="54"/>
        <v>1.8125000000000002</v>
      </c>
      <c r="W185" s="78">
        <f t="shared" ca="1" si="55"/>
        <v>43.500000000000007</v>
      </c>
      <c r="X185" s="78" t="str">
        <f t="shared" ca="1" si="65"/>
        <v/>
      </c>
      <c r="Y185" s="83" t="str">
        <f t="shared" ca="1" si="57"/>
        <v/>
      </c>
      <c r="Z185" s="83" t="str">
        <f t="shared" ca="1" si="58"/>
        <v/>
      </c>
      <c r="AA185" s="82" t="str">
        <f t="shared" ca="1" si="59"/>
        <v/>
      </c>
      <c r="AB185" s="83" t="str">
        <f t="shared" ca="1" si="49"/>
        <v/>
      </c>
      <c r="AC185" s="81" t="str">
        <f t="shared" ca="1" si="56"/>
        <v/>
      </c>
      <c r="AD185" s="83" t="str">
        <f t="shared" ca="1" si="60"/>
        <v/>
      </c>
      <c r="AE185" s="81" t="str">
        <f t="shared" ca="1" si="61"/>
        <v/>
      </c>
      <c r="AF185" s="83" t="str">
        <f t="shared" ca="1" si="62"/>
        <v/>
      </c>
      <c r="AG185" s="81" t="str">
        <f t="shared" ca="1" si="63"/>
        <v/>
      </c>
      <c r="AH185" s="82" t="str">
        <f t="shared" ca="1" si="64"/>
        <v/>
      </c>
      <c r="AI185" s="38">
        <v>43096</v>
      </c>
      <c r="AJ185" s="39" t="s">
        <v>20</v>
      </c>
      <c r="AK185" s="32"/>
      <c r="AL185" s="32"/>
      <c r="AM185" s="32"/>
      <c r="AN185" s="32"/>
      <c r="AO185" s="32"/>
    </row>
    <row r="186" spans="1:41" ht="20.100000000000001" customHeight="1" thickBot="1" x14ac:dyDescent="0.3">
      <c r="A186" s="38">
        <v>43097</v>
      </c>
      <c r="B186" s="38" t="s">
        <v>37</v>
      </c>
      <c r="C186" s="39" t="s">
        <v>14</v>
      </c>
      <c r="D186" s="38" t="s">
        <v>33</v>
      </c>
      <c r="E186" s="38" t="s">
        <v>30</v>
      </c>
      <c r="F186" s="38" t="s">
        <v>30</v>
      </c>
      <c r="G186" s="38" t="s">
        <v>30</v>
      </c>
      <c r="H186" s="38" t="s">
        <v>30</v>
      </c>
      <c r="I186" s="38" t="s">
        <v>30</v>
      </c>
      <c r="J186" s="71"/>
      <c r="K186" s="32"/>
      <c r="L186" s="68">
        <f t="shared" si="50"/>
        <v>1</v>
      </c>
      <c r="M186" s="68">
        <f t="shared" si="51"/>
        <v>0</v>
      </c>
      <c r="N186" s="68">
        <f t="shared" si="52"/>
        <v>5</v>
      </c>
      <c r="O186" s="68">
        <f t="shared" si="53"/>
        <v>0</v>
      </c>
      <c r="P186" s="32"/>
      <c r="Q186" s="94">
        <f>(Feuil1!$B$25)*L186</f>
        <v>0</v>
      </c>
      <c r="R186" s="94">
        <f ca="1">(Feuil1!$C$25)*M186</f>
        <v>0</v>
      </c>
      <c r="S186" s="94">
        <f ca="1">(Feuil1!$D$25)*N186</f>
        <v>1.510416666666667</v>
      </c>
      <c r="T186" s="94">
        <f ca="1">(Feuil1!$E$25)*O186</f>
        <v>0</v>
      </c>
      <c r="U186" s="32"/>
      <c r="V186" s="94">
        <f t="shared" ca="1" si="54"/>
        <v>1.510416666666667</v>
      </c>
      <c r="W186" s="78">
        <f t="shared" ca="1" si="55"/>
        <v>36.250000000000007</v>
      </c>
      <c r="X186" s="78" t="str">
        <f t="shared" ca="1" si="65"/>
        <v/>
      </c>
      <c r="Y186" s="83" t="str">
        <f t="shared" ca="1" si="57"/>
        <v/>
      </c>
      <c r="Z186" s="83" t="str">
        <f t="shared" ca="1" si="58"/>
        <v/>
      </c>
      <c r="AA186" s="82" t="str">
        <f t="shared" ca="1" si="59"/>
        <v/>
      </c>
      <c r="AB186" s="83" t="str">
        <f t="shared" ca="1" si="49"/>
        <v/>
      </c>
      <c r="AC186" s="81" t="str">
        <f t="shared" ca="1" si="56"/>
        <v/>
      </c>
      <c r="AD186" s="83" t="str">
        <f t="shared" ca="1" si="60"/>
        <v/>
      </c>
      <c r="AE186" s="81" t="str">
        <f t="shared" ca="1" si="61"/>
        <v/>
      </c>
      <c r="AF186" s="83" t="str">
        <f t="shared" ca="1" si="62"/>
        <v/>
      </c>
      <c r="AG186" s="81" t="str">
        <f t="shared" ca="1" si="63"/>
        <v/>
      </c>
      <c r="AH186" s="82" t="str">
        <f t="shared" ca="1" si="64"/>
        <v/>
      </c>
      <c r="AI186" s="38">
        <v>43097</v>
      </c>
      <c r="AJ186" s="39" t="s">
        <v>14</v>
      </c>
      <c r="AK186" s="32"/>
      <c r="AL186" s="32"/>
      <c r="AM186" s="32"/>
      <c r="AN186" s="32"/>
      <c r="AO186" s="32"/>
    </row>
    <row r="187" spans="1:41" ht="20.100000000000001" customHeight="1" thickBot="1" x14ac:dyDescent="0.3">
      <c r="A187" s="38">
        <v>43098</v>
      </c>
      <c r="B187" s="38" t="s">
        <v>37</v>
      </c>
      <c r="C187" s="39" t="s">
        <v>15</v>
      </c>
      <c r="D187" s="38" t="s">
        <v>31</v>
      </c>
      <c r="E187" s="38" t="s">
        <v>31</v>
      </c>
      <c r="F187" s="38" t="s">
        <v>31</v>
      </c>
      <c r="G187" s="38" t="s">
        <v>31</v>
      </c>
      <c r="H187" s="38" t="s">
        <v>31</v>
      </c>
      <c r="I187" s="38" t="s">
        <v>31</v>
      </c>
      <c r="J187" s="71"/>
      <c r="K187" s="32"/>
      <c r="L187" s="68">
        <f t="shared" si="50"/>
        <v>0</v>
      </c>
      <c r="M187" s="68">
        <f t="shared" si="51"/>
        <v>0</v>
      </c>
      <c r="N187" s="68">
        <f t="shared" si="52"/>
        <v>0</v>
      </c>
      <c r="O187" s="68">
        <f t="shared" si="53"/>
        <v>6</v>
      </c>
      <c r="P187" s="32"/>
      <c r="Q187" s="94">
        <f>(Feuil1!$B$25)*L187</f>
        <v>0</v>
      </c>
      <c r="R187" s="94">
        <f ca="1">(Feuil1!$C$25)*M187</f>
        <v>0</v>
      </c>
      <c r="S187" s="94">
        <f ca="1">(Feuil1!$D$25)*N187</f>
        <v>0</v>
      </c>
      <c r="T187" s="94">
        <f ca="1">(Feuil1!$E$25)*O187</f>
        <v>1.5624999999999998</v>
      </c>
      <c r="U187" s="32"/>
      <c r="V187" s="94">
        <f t="shared" ca="1" si="54"/>
        <v>1.5624999999999998</v>
      </c>
      <c r="W187" s="78">
        <f t="shared" ca="1" si="55"/>
        <v>37.499999999999993</v>
      </c>
      <c r="X187" s="78" t="str">
        <f t="shared" ca="1" si="65"/>
        <v/>
      </c>
      <c r="Y187" s="83" t="str">
        <f t="shared" ca="1" si="57"/>
        <v/>
      </c>
      <c r="Z187" s="83" t="str">
        <f t="shared" ca="1" si="58"/>
        <v/>
      </c>
      <c r="AA187" s="82" t="str">
        <f t="shared" ca="1" si="59"/>
        <v/>
      </c>
      <c r="AB187" s="83" t="str">
        <f t="shared" ca="1" si="49"/>
        <v/>
      </c>
      <c r="AC187" s="81" t="str">
        <f t="shared" ca="1" si="56"/>
        <v/>
      </c>
      <c r="AD187" s="83" t="str">
        <f t="shared" ca="1" si="60"/>
        <v/>
      </c>
      <c r="AE187" s="81" t="str">
        <f t="shared" ca="1" si="61"/>
        <v/>
      </c>
      <c r="AF187" s="83" t="str">
        <f t="shared" ca="1" si="62"/>
        <v/>
      </c>
      <c r="AG187" s="81" t="str">
        <f t="shared" ca="1" si="63"/>
        <v/>
      </c>
      <c r="AH187" s="82" t="str">
        <f t="shared" ca="1" si="64"/>
        <v/>
      </c>
      <c r="AI187" s="38">
        <v>43098</v>
      </c>
      <c r="AJ187" s="39" t="s">
        <v>15</v>
      </c>
      <c r="AK187" s="32"/>
      <c r="AL187" s="32"/>
      <c r="AM187" s="32"/>
      <c r="AN187" s="32"/>
      <c r="AO187" s="32"/>
    </row>
    <row r="188" spans="1:41" ht="20.100000000000001" customHeight="1" thickBot="1" x14ac:dyDescent="0.3">
      <c r="A188" s="40">
        <v>43099</v>
      </c>
      <c r="B188" s="40" t="s">
        <v>38</v>
      </c>
      <c r="C188" s="41" t="s">
        <v>16</v>
      </c>
      <c r="D188" s="40" t="s">
        <v>33</v>
      </c>
      <c r="E188" s="40" t="s">
        <v>33</v>
      </c>
      <c r="F188" s="40" t="s">
        <v>33</v>
      </c>
      <c r="G188" s="40" t="s">
        <v>33</v>
      </c>
      <c r="H188" s="40" t="s">
        <v>33</v>
      </c>
      <c r="I188" s="40" t="s">
        <v>33</v>
      </c>
      <c r="J188" s="71"/>
      <c r="K188" s="32"/>
      <c r="L188" s="68">
        <f t="shared" si="50"/>
        <v>6</v>
      </c>
      <c r="M188" s="68">
        <f t="shared" si="51"/>
        <v>0</v>
      </c>
      <c r="N188" s="68">
        <f t="shared" si="52"/>
        <v>0</v>
      </c>
      <c r="O188" s="68">
        <f t="shared" si="53"/>
        <v>0</v>
      </c>
      <c r="P188" s="32"/>
      <c r="Q188" s="94">
        <f>(Feuil1!$B$25)*L188</f>
        <v>0</v>
      </c>
      <c r="R188" s="94">
        <f ca="1">(Feuil1!$C$25)*M188</f>
        <v>0</v>
      </c>
      <c r="S188" s="94">
        <f ca="1">(Feuil1!$D$25)*N188</f>
        <v>0</v>
      </c>
      <c r="T188" s="94">
        <f ca="1">(Feuil1!$E$25)*O188</f>
        <v>0</v>
      </c>
      <c r="U188" s="32"/>
      <c r="V188" s="94">
        <f t="shared" ca="1" si="54"/>
        <v>0</v>
      </c>
      <c r="W188" s="78">
        <f t="shared" ca="1" si="55"/>
        <v>0</v>
      </c>
      <c r="X188" s="78" t="str">
        <f t="shared" ca="1" si="65"/>
        <v/>
      </c>
      <c r="Y188" s="83" t="str">
        <f t="shared" ca="1" si="57"/>
        <v/>
      </c>
      <c r="Z188" s="83" t="str">
        <f t="shared" ca="1" si="58"/>
        <v/>
      </c>
      <c r="AA188" s="82" t="str">
        <f t="shared" ca="1" si="59"/>
        <v/>
      </c>
      <c r="AB188" s="83" t="str">
        <f t="shared" ca="1" si="49"/>
        <v/>
      </c>
      <c r="AC188" s="81" t="str">
        <f t="shared" ca="1" si="56"/>
        <v/>
      </c>
      <c r="AD188" s="83" t="str">
        <f t="shared" ca="1" si="60"/>
        <v/>
      </c>
      <c r="AE188" s="81" t="str">
        <f t="shared" ca="1" si="61"/>
        <v/>
      </c>
      <c r="AF188" s="83" t="str">
        <f t="shared" ca="1" si="62"/>
        <v/>
      </c>
      <c r="AG188" s="81" t="str">
        <f t="shared" ca="1" si="63"/>
        <v/>
      </c>
      <c r="AH188" s="82" t="str">
        <f t="shared" ca="1" si="64"/>
        <v/>
      </c>
      <c r="AI188" s="40">
        <v>43099</v>
      </c>
      <c r="AJ188" s="41" t="s">
        <v>16</v>
      </c>
      <c r="AK188" s="32"/>
      <c r="AL188" s="32"/>
      <c r="AM188" s="32"/>
      <c r="AN188" s="32"/>
      <c r="AO188" s="32"/>
    </row>
    <row r="189" spans="1:41" ht="20.100000000000001" customHeight="1" thickBot="1" x14ac:dyDescent="0.3">
      <c r="A189" s="40">
        <v>43100</v>
      </c>
      <c r="B189" s="40" t="s">
        <v>38</v>
      </c>
      <c r="C189" s="41" t="s">
        <v>17</v>
      </c>
      <c r="D189" s="40" t="s">
        <v>33</v>
      </c>
      <c r="E189" s="40" t="s">
        <v>33</v>
      </c>
      <c r="F189" s="40" t="s">
        <v>33</v>
      </c>
      <c r="G189" s="40" t="s">
        <v>33</v>
      </c>
      <c r="H189" s="40" t="s">
        <v>33</v>
      </c>
      <c r="I189" s="40" t="s">
        <v>33</v>
      </c>
      <c r="J189" s="71"/>
      <c r="K189" s="32"/>
      <c r="L189" s="68">
        <f t="shared" si="50"/>
        <v>6</v>
      </c>
      <c r="M189" s="68">
        <f t="shared" si="51"/>
        <v>0</v>
      </c>
      <c r="N189" s="68">
        <f t="shared" si="52"/>
        <v>0</v>
      </c>
      <c r="O189" s="68">
        <f t="shared" si="53"/>
        <v>0</v>
      </c>
      <c r="P189" s="32"/>
      <c r="Q189" s="94">
        <f>(Feuil1!$B$25)*L189</f>
        <v>0</v>
      </c>
      <c r="R189" s="94">
        <f ca="1">(Feuil1!$C$25)*M189</f>
        <v>0</v>
      </c>
      <c r="S189" s="94">
        <f ca="1">(Feuil1!$D$25)*N189</f>
        <v>0</v>
      </c>
      <c r="T189" s="94">
        <f ca="1">(Feuil1!$E$25)*O189</f>
        <v>0</v>
      </c>
      <c r="U189" s="32"/>
      <c r="V189" s="94">
        <f t="shared" ca="1" si="54"/>
        <v>0</v>
      </c>
      <c r="W189" s="78">
        <f t="shared" ca="1" si="55"/>
        <v>0</v>
      </c>
      <c r="X189" s="78" t="str">
        <f t="shared" ca="1" si="65"/>
        <v/>
      </c>
      <c r="Y189" s="83" t="str">
        <f t="shared" ca="1" si="57"/>
        <v/>
      </c>
      <c r="Z189" s="83" t="str">
        <f t="shared" ca="1" si="58"/>
        <v/>
      </c>
      <c r="AA189" s="82" t="str">
        <f t="shared" ca="1" si="59"/>
        <v/>
      </c>
      <c r="AB189" s="83" t="str">
        <f t="shared" ca="1" si="49"/>
        <v/>
      </c>
      <c r="AC189" s="81" t="str">
        <f t="shared" ca="1" si="56"/>
        <v/>
      </c>
      <c r="AD189" s="83" t="str">
        <f t="shared" ca="1" si="60"/>
        <v/>
      </c>
      <c r="AE189" s="81" t="str">
        <f t="shared" ca="1" si="61"/>
        <v/>
      </c>
      <c r="AF189" s="83" t="str">
        <f t="shared" ca="1" si="62"/>
        <v/>
      </c>
      <c r="AG189" s="81" t="str">
        <f t="shared" ca="1" si="63"/>
        <v/>
      </c>
      <c r="AH189" s="82" t="str">
        <f t="shared" ca="1" si="64"/>
        <v/>
      </c>
      <c r="AI189" s="40">
        <v>43100</v>
      </c>
      <c r="AJ189" s="41" t="s">
        <v>17</v>
      </c>
      <c r="AK189" s="32"/>
      <c r="AL189" s="32"/>
      <c r="AM189" s="32"/>
      <c r="AN189" s="32"/>
      <c r="AO189" s="32"/>
    </row>
    <row r="190" spans="1:41" ht="20.100000000000001" customHeight="1" x14ac:dyDescent="0.25">
      <c r="A190" s="70"/>
      <c r="B190" s="70"/>
      <c r="C190" s="87"/>
      <c r="D190" s="70"/>
      <c r="E190" s="70"/>
      <c r="F190" s="70"/>
      <c r="G190" s="70"/>
      <c r="H190" s="70"/>
      <c r="I190" s="70"/>
      <c r="J190" s="70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70"/>
      <c r="AJ190" s="87"/>
      <c r="AK190" s="32"/>
      <c r="AL190" s="32"/>
      <c r="AM190" s="32"/>
      <c r="AN190" s="32"/>
      <c r="AO190" s="32"/>
    </row>
    <row r="191" spans="1:41" ht="20.100000000000001" customHeight="1" x14ac:dyDescent="0.25">
      <c r="A191" s="70"/>
      <c r="B191" s="70"/>
      <c r="C191" s="87"/>
      <c r="D191" s="70"/>
      <c r="E191" s="70"/>
      <c r="F191" s="70"/>
      <c r="G191" s="70"/>
      <c r="H191" s="70"/>
      <c r="I191" s="70"/>
      <c r="J191" s="70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70"/>
      <c r="AJ191" s="87"/>
      <c r="AK191" s="32"/>
      <c r="AL191" s="32"/>
      <c r="AM191" s="32"/>
      <c r="AN191" s="32"/>
      <c r="AO191" s="32"/>
    </row>
    <row r="192" spans="1:41" ht="20.100000000000001" customHeight="1" x14ac:dyDescent="0.25">
      <c r="A192" s="70"/>
      <c r="B192" s="70"/>
      <c r="C192" s="87"/>
      <c r="D192" s="70"/>
      <c r="E192" s="70"/>
      <c r="F192" s="70"/>
      <c r="G192" s="70"/>
      <c r="H192" s="70"/>
      <c r="I192" s="70"/>
      <c r="J192" s="70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70"/>
      <c r="AJ192" s="87"/>
      <c r="AK192" s="32"/>
      <c r="AL192" s="32"/>
      <c r="AM192" s="32"/>
      <c r="AN192" s="32"/>
      <c r="AO192" s="32"/>
    </row>
    <row r="193" spans="1:41" ht="20.100000000000001" customHeight="1" x14ac:dyDescent="0.25">
      <c r="A193" s="70"/>
      <c r="B193" s="70"/>
      <c r="C193" s="87"/>
      <c r="D193" s="70"/>
      <c r="E193" s="70"/>
      <c r="F193" s="70"/>
      <c r="G193" s="70"/>
      <c r="H193" s="70"/>
      <c r="I193" s="70"/>
      <c r="J193" s="70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70"/>
      <c r="AJ193" s="87"/>
      <c r="AK193" s="32"/>
      <c r="AL193" s="32"/>
      <c r="AM193" s="32"/>
      <c r="AN193" s="32"/>
      <c r="AO193" s="32"/>
    </row>
    <row r="194" spans="1:41" ht="20.100000000000001" customHeight="1" x14ac:dyDescent="0.25">
      <c r="A194" s="70"/>
      <c r="B194" s="70"/>
      <c r="C194" s="87"/>
      <c r="D194" s="70"/>
      <c r="E194" s="70"/>
      <c r="F194" s="70"/>
      <c r="G194" s="70"/>
      <c r="H194" s="70"/>
      <c r="I194" s="70"/>
      <c r="J194" s="70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70"/>
      <c r="AJ194" s="87"/>
      <c r="AK194" s="32"/>
      <c r="AL194" s="32"/>
      <c r="AM194" s="32"/>
      <c r="AN194" s="32"/>
      <c r="AO194" s="32"/>
    </row>
    <row r="195" spans="1:41" ht="20.100000000000001" customHeight="1" x14ac:dyDescent="0.25">
      <c r="A195" s="70"/>
      <c r="B195" s="70"/>
      <c r="C195" s="87"/>
      <c r="D195" s="70"/>
      <c r="E195" s="70"/>
      <c r="F195" s="70"/>
      <c r="G195" s="70"/>
      <c r="H195" s="70"/>
      <c r="I195" s="70"/>
      <c r="J195" s="70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70"/>
      <c r="AJ195" s="87"/>
      <c r="AK195" s="32"/>
      <c r="AL195" s="32"/>
      <c r="AM195" s="32"/>
      <c r="AN195" s="32"/>
      <c r="AO195" s="32"/>
    </row>
  </sheetData>
  <autoFilter ref="A3:I189"/>
  <mergeCells count="2">
    <mergeCell ref="L2:O2"/>
    <mergeCell ref="Q2:T2"/>
  </mergeCells>
  <dataValidations count="1">
    <dataValidation type="list" allowBlank="1" showInputMessage="1" showErrorMessage="1" sqref="B4:B189">
      <formula1>"Ouvré,Férié"</formula1>
    </dataValidation>
  </dataValidations>
  <pageMargins left="0.7" right="0.7" top="0.75" bottom="0.75" header="0.3" footer="0.3"/>
  <pageSetup paperSize="9" orientation="portrait" horizontalDpi="4294967293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Veuillez choisir un horaire valide_x000a_">
          <x14:formula1>
            <xm:f>Feuil1!$B$1:$E$1</xm:f>
          </x14:formula1>
          <xm:sqref>D4:J189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Tableau_à_Remplir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 </cp:lastModifiedBy>
  <dcterms:created xsi:type="dcterms:W3CDTF">2017-06-29T13:10:06Z</dcterms:created>
  <dcterms:modified xsi:type="dcterms:W3CDTF">2017-07-01T11:23:45Z</dcterms:modified>
</cp:coreProperties>
</file>