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0730" windowHeight="9540"/>
  </bookViews>
  <sheets>
    <sheet name="sigma mu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" i="2" l="1"/>
  <c r="D23" i="2"/>
  <c r="D33" i="2" l="1"/>
  <c r="D20" i="2"/>
  <c r="D30" i="2" s="1"/>
  <c r="D19" i="2"/>
  <c r="E20" i="2" l="1"/>
  <c r="D31" i="2" s="1"/>
  <c r="E19" i="2"/>
  <c r="D21" i="2" l="1"/>
  <c r="D22" i="2" s="1"/>
  <c r="D24" i="2" s="1"/>
  <c r="D32" i="2"/>
  <c r="D34" i="2" s="1"/>
</calcChain>
</file>

<file path=xl/sharedStrings.xml><?xml version="1.0" encoding="utf-8"?>
<sst xmlns="http://schemas.openxmlformats.org/spreadsheetml/2006/main" count="29" uniqueCount="27">
  <si>
    <t>Test de student</t>
  </si>
  <si>
    <t>confiance 95%</t>
  </si>
  <si>
    <t>référence</t>
  </si>
  <si>
    <t>moyenne</t>
  </si>
  <si>
    <t xml:space="preserve">variance </t>
  </si>
  <si>
    <t>variance totale</t>
  </si>
  <si>
    <t>Z</t>
  </si>
  <si>
    <t>Z théo</t>
  </si>
  <si>
    <t>Test</t>
  </si>
  <si>
    <t>Test de fisher</t>
  </si>
  <si>
    <t>Variance référence</t>
  </si>
  <si>
    <t>variance échantillon</t>
  </si>
  <si>
    <t>F</t>
  </si>
  <si>
    <t>F théo</t>
  </si>
  <si>
    <t>échantillon</t>
  </si>
  <si>
    <t>Import référence</t>
  </si>
  <si>
    <t>Date du test</t>
  </si>
  <si>
    <t>Nom contrôleur</t>
  </si>
  <si>
    <t>Seuil</t>
  </si>
  <si>
    <t>Validation seuil</t>
  </si>
  <si>
    <t>Mécanique</t>
  </si>
  <si>
    <t>Etat général</t>
  </si>
  <si>
    <t>crémaillère</t>
  </si>
  <si>
    <t>matrice</t>
  </si>
  <si>
    <t>ressort</t>
  </si>
  <si>
    <t>fonc vide</t>
  </si>
  <si>
    <t>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</si>
</sst>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1" xfId="0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</xf>
    <xf numFmtId="0" fontId="0" fillId="0" borderId="0" xfId="0" applyProtection="1"/>
    <xf numFmtId="0" fontId="0" fillId="2" borderId="1" xfId="0" applyFill="1" applyBorder="1" applyProtection="1"/>
    <xf numFmtId="0" fontId="0" fillId="2" borderId="1" xfId="0" applyFill="1" applyBorder="1" applyAlignment="1" applyProtection="1">
      <alignment horizontal="center" vertical="center"/>
    </xf>
    <xf numFmtId="2" fontId="0" fillId="0" borderId="2" xfId="0" applyNumberFormat="1" applyBorder="1" applyAlignment="1" applyProtection="1">
      <alignment horizontal="center" vertical="center"/>
    </xf>
    <xf numFmtId="2" fontId="0" fillId="0" borderId="1" xfId="0" applyNumberFormat="1" applyBorder="1" applyAlignment="1" applyProtection="1">
      <alignment horizontal="center" vertical="center"/>
    </xf>
    <xf numFmtId="164" fontId="0" fillId="0" borderId="0" xfId="0" applyNumberFormat="1" applyProtection="1"/>
    <xf numFmtId="164" fontId="0" fillId="0" borderId="1" xfId="0" applyNumberFormat="1" applyBorder="1" applyAlignment="1" applyProtection="1">
      <alignment horizontal="center" vertical="center"/>
    </xf>
    <xf numFmtId="0" fontId="0" fillId="0" borderId="1" xfId="0" applyBorder="1"/>
    <xf numFmtId="0" fontId="0" fillId="3" borderId="1" xfId="0" applyFill="1" applyBorder="1"/>
    <xf numFmtId="0" fontId="0" fillId="4" borderId="1" xfId="0" applyFill="1" applyBorder="1"/>
    <xf numFmtId="164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0" xfId="0" applyFill="1"/>
    <xf numFmtId="14" fontId="0" fillId="0" borderId="1" xfId="0" applyNumberFormat="1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3F3F3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657226</xdr:colOff>
      <xdr:row>1</xdr:row>
      <xdr:rowOff>28575</xdr:rowOff>
    </xdr:from>
    <xdr:to>
      <xdr:col>6</xdr:col>
      <xdr:colOff>314326</xdr:colOff>
      <xdr:row>5</xdr:row>
      <xdr:rowOff>47625</xdr:rowOff>
    </xdr:to>
    <xdr:sp macro="[0]!OuvreSIGMAMU" textlink="">
      <xdr:nvSpPr>
        <xdr:cNvPr id="2" name="Rectangle à coins arrondis 1"/>
        <xdr:cNvSpPr/>
      </xdr:nvSpPr>
      <xdr:spPr>
        <a:xfrm>
          <a:off x="2943226" y="219075"/>
          <a:ext cx="1943100" cy="7810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 baseline="0"/>
        </a:p>
        <a:p>
          <a:pPr algn="ctr"/>
          <a:r>
            <a:rPr lang="fr-FR" sz="1400" b="1" baseline="0"/>
            <a:t>Lancer SIGMA MU</a:t>
          </a:r>
          <a:endParaRPr lang="fr-FR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2:K34"/>
  <sheetViews>
    <sheetView tabSelected="1" topLeftCell="D1" workbookViewId="0">
      <selection activeCell="H22" sqref="H22"/>
    </sheetView>
  </sheetViews>
  <sheetFormatPr baseColWidth="10" defaultRowHeight="15" x14ac:dyDescent="0.25"/>
  <cols>
    <col min="3" max="3" width="16.85546875" customWidth="1"/>
    <col min="7" max="7" width="15.5703125" customWidth="1"/>
    <col min="9" max="9" width="15" customWidth="1"/>
    <col min="10" max="10" width="11.7109375" customWidth="1"/>
    <col min="11" max="11" width="48.42578125" customWidth="1"/>
  </cols>
  <sheetData>
    <row r="12" spans="3:11" x14ac:dyDescent="0.25">
      <c r="C12" s="1" t="s">
        <v>0</v>
      </c>
      <c r="D12" s="2"/>
      <c r="E12" s="2"/>
    </row>
    <row r="13" spans="3:11" x14ac:dyDescent="0.25">
      <c r="C13" s="1" t="s">
        <v>1</v>
      </c>
      <c r="D13" s="2"/>
      <c r="E13" s="2"/>
    </row>
    <row r="14" spans="3:11" x14ac:dyDescent="0.25">
      <c r="C14" s="3"/>
      <c r="D14" s="4"/>
      <c r="E14" s="4"/>
      <c r="G14" s="12" t="s">
        <v>15</v>
      </c>
      <c r="H14" s="12" t="s">
        <v>16</v>
      </c>
      <c r="I14" s="12" t="s">
        <v>17</v>
      </c>
      <c r="J14" s="12" t="s">
        <v>18</v>
      </c>
      <c r="K14" s="12" t="s">
        <v>19</v>
      </c>
    </row>
    <row r="15" spans="3:11" x14ac:dyDescent="0.25">
      <c r="C15" s="3"/>
      <c r="D15" s="2"/>
      <c r="E15" s="5" t="s">
        <v>14</v>
      </c>
      <c r="G15" s="15"/>
      <c r="H15" s="16"/>
      <c r="I15" s="17"/>
      <c r="J15" s="17"/>
      <c r="K15" s="11" t="e">
        <f>IF(AVERAGE(E16:E18)-11&gt;=J15,"Les mesures sont &gt; au seuil référence + incertitudes","Les mesures sont &lt;  au seuil de référence + incertitudes")</f>
        <v>#DIV/0!</v>
      </c>
    </row>
    <row r="16" spans="3:11" x14ac:dyDescent="0.25">
      <c r="C16" s="3"/>
      <c r="D16" s="4"/>
      <c r="E16" s="14"/>
      <c r="G16" s="15"/>
    </row>
    <row r="17" spans="3:11" x14ac:dyDescent="0.25">
      <c r="C17" s="3"/>
      <c r="D17" s="4"/>
      <c r="E17" s="14"/>
      <c r="G17" s="15"/>
      <c r="K17" s="13" t="s">
        <v>20</v>
      </c>
    </row>
    <row r="18" spans="3:11" x14ac:dyDescent="0.25">
      <c r="C18" s="3"/>
      <c r="D18" s="6" t="s">
        <v>2</v>
      </c>
      <c r="E18" s="14"/>
      <c r="G18" s="15"/>
      <c r="J18" s="13" t="s">
        <v>21</v>
      </c>
      <c r="K18" s="17"/>
    </row>
    <row r="19" spans="3:11" x14ac:dyDescent="0.25">
      <c r="C19" s="6" t="s">
        <v>3</v>
      </c>
      <c r="D19" s="7" t="e">
        <f>AVERAGE(G15:G3000)</f>
        <v>#DIV/0!</v>
      </c>
      <c r="E19" s="10" t="e">
        <f>AVERAGE(E16:E18)</f>
        <v>#DIV/0!</v>
      </c>
      <c r="G19" s="15"/>
      <c r="J19" s="13" t="s">
        <v>22</v>
      </c>
      <c r="K19" s="17"/>
    </row>
    <row r="20" spans="3:11" x14ac:dyDescent="0.25">
      <c r="C20" s="6" t="s">
        <v>4</v>
      </c>
      <c r="D20" s="7" t="e">
        <f>DEVSQ(G15:G3000)</f>
        <v>#NUM!</v>
      </c>
      <c r="E20" s="10" t="e">
        <f>DEVSQ(E16:E18)</f>
        <v>#NUM!</v>
      </c>
      <c r="G20" s="15"/>
      <c r="J20" s="13" t="s">
        <v>23</v>
      </c>
      <c r="K20" s="17"/>
    </row>
    <row r="21" spans="3:11" x14ac:dyDescent="0.25">
      <c r="C21" s="6" t="s">
        <v>5</v>
      </c>
      <c r="D21" s="8" t="e">
        <f>(D20+E20)/(COUNTA(G15:G3000,E16:E18)-2)</f>
        <v>#NUM!</v>
      </c>
      <c r="E21" s="9"/>
      <c r="G21" s="15"/>
      <c r="J21" s="13" t="s">
        <v>24</v>
      </c>
      <c r="K21" s="17"/>
    </row>
    <row r="22" spans="3:11" x14ac:dyDescent="0.25">
      <c r="C22" s="6" t="s">
        <v>6</v>
      </c>
      <c r="D22" s="8" t="e">
        <f>ABS((D19-E19)/SQRT(D21^2*(1/COUNTA(G15:G3000)+1/COUNTA(E16:E18))))</f>
        <v>#DIV/0!</v>
      </c>
      <c r="E22" s="9"/>
      <c r="G22" s="15"/>
      <c r="J22" s="13" t="s">
        <v>25</v>
      </c>
      <c r="K22" s="17"/>
    </row>
    <row r="23" spans="3:11" x14ac:dyDescent="0.25">
      <c r="C23" s="6" t="s">
        <v>7</v>
      </c>
      <c r="D23" s="8" t="e">
        <f>TINV(0.025,(COUNTA(G15:G3000,E16:E18)-2))</f>
        <v>#NUM!</v>
      </c>
      <c r="E23" s="9"/>
      <c r="G23" s="15"/>
      <c r="J23" s="13" t="s">
        <v>26</v>
      </c>
      <c r="K23" s="17"/>
    </row>
    <row r="24" spans="3:11" x14ac:dyDescent="0.25">
      <c r="C24" s="6" t="s">
        <v>8</v>
      </c>
      <c r="D24" s="10" t="e">
        <f>IF(D22&gt;=D23,"rejeté","accepté")</f>
        <v>#DIV/0!</v>
      </c>
      <c r="E24" s="9"/>
      <c r="G24" s="15"/>
    </row>
    <row r="25" spans="3:11" x14ac:dyDescent="0.25">
      <c r="C25" s="3"/>
      <c r="D25" s="9"/>
      <c r="E25" s="9"/>
    </row>
    <row r="26" spans="3:11" x14ac:dyDescent="0.25">
      <c r="C26" s="3"/>
      <c r="D26" s="9"/>
      <c r="E26" s="9"/>
    </row>
    <row r="27" spans="3:11" x14ac:dyDescent="0.25">
      <c r="C27" s="6" t="s">
        <v>9</v>
      </c>
      <c r="D27" s="9"/>
      <c r="E27" s="9"/>
    </row>
    <row r="28" spans="3:11" x14ac:dyDescent="0.25">
      <c r="C28" s="6" t="s">
        <v>1</v>
      </c>
      <c r="D28" s="9"/>
      <c r="E28" s="9"/>
    </row>
    <row r="29" spans="3:11" x14ac:dyDescent="0.25">
      <c r="C29" s="4"/>
      <c r="D29" s="9"/>
      <c r="E29" s="9"/>
    </row>
    <row r="30" spans="3:11" x14ac:dyDescent="0.25">
      <c r="C30" s="6" t="s">
        <v>10</v>
      </c>
      <c r="D30" s="8" t="e">
        <f>D20/(COUNTA(G15:G3000)-1)</f>
        <v>#NUM!</v>
      </c>
      <c r="E30" s="9"/>
    </row>
    <row r="31" spans="3:11" x14ac:dyDescent="0.25">
      <c r="C31" s="5" t="s">
        <v>11</v>
      </c>
      <c r="D31" s="8" t="e">
        <f>E20/(COUNTA(E16:E18)-1)</f>
        <v>#NUM!</v>
      </c>
      <c r="E31" s="9"/>
    </row>
    <row r="32" spans="3:11" x14ac:dyDescent="0.25">
      <c r="C32" s="6" t="s">
        <v>12</v>
      </c>
      <c r="D32" s="8" t="e">
        <f>MAX(D30,D31)/MIN(D30,D31)</f>
        <v>#NUM!</v>
      </c>
      <c r="E32" s="9"/>
    </row>
    <row r="33" spans="3:5" x14ac:dyDescent="0.25">
      <c r="C33" s="6" t="s">
        <v>13</v>
      </c>
      <c r="D33" s="8" t="e">
        <f>FINV(0.05,COUNTA(G15:G3000)-1,COUNTA(E16:E18)-1)</f>
        <v>#NUM!</v>
      </c>
      <c r="E33" s="9"/>
    </row>
    <row r="34" spans="3:5" x14ac:dyDescent="0.25">
      <c r="C34" s="6" t="s">
        <v>8</v>
      </c>
      <c r="D34" s="10" t="e">
        <f>IF(D32&gt;=D33,"rejeté","accepté")</f>
        <v>#NUM!</v>
      </c>
      <c r="E34" s="9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sigma mu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mika</dc:creator>
  <cp:lastModifiedBy> </cp:lastModifiedBy>
  <dcterms:created xsi:type="dcterms:W3CDTF">2018-06-24T12:35:34Z</dcterms:created>
  <dcterms:modified xsi:type="dcterms:W3CDTF">2018-07-31T08:11:55Z</dcterms:modified>
</cp:coreProperties>
</file>