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60" windowWidth="20490" windowHeight="747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2" i="1"/>
  <c r="I17" i="1"/>
  <c r="I18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2" i="1"/>
  <c r="H3" i="1" a="1"/>
  <c r="H3" i="1"/>
  <c r="H4" i="1" a="1"/>
  <c r="H4" i="1"/>
  <c r="H5" i="1" a="1"/>
  <c r="H5" i="1"/>
  <c r="H6" i="1" a="1"/>
  <c r="H6" i="1"/>
  <c r="H7" i="1" a="1"/>
  <c r="H7" i="1"/>
  <c r="H8" i="1" a="1"/>
  <c r="H8" i="1"/>
  <c r="H9" i="1" a="1"/>
  <c r="H9" i="1"/>
  <c r="H10" i="1" a="1"/>
  <c r="H10" i="1"/>
  <c r="H11" i="1" a="1"/>
  <c r="H11" i="1"/>
  <c r="H12" i="1" a="1"/>
  <c r="H12" i="1"/>
  <c r="H13" i="1" a="1"/>
  <c r="H13" i="1"/>
  <c r="H14" i="1" a="1"/>
  <c r="H14" i="1"/>
  <c r="H15" i="1" a="1"/>
  <c r="H15" i="1"/>
  <c r="H16" i="1" a="1"/>
  <c r="H16" i="1"/>
  <c r="H17" i="1" a="1"/>
  <c r="H17" i="1"/>
  <c r="H18" i="1" a="1"/>
  <c r="H18" i="1"/>
  <c r="H2" i="1" a="1"/>
  <c r="H2" i="1" s="1"/>
  <c r="G17" i="1" a="1"/>
  <c r="G17" i="1" s="1"/>
  <c r="G18" i="1" s="1" a="1"/>
  <c r="G18" i="1" s="1"/>
  <c r="G3" i="1" a="1"/>
  <c r="G3" i="1" s="1"/>
  <c r="G2" i="1" a="1"/>
  <c r="G2" i="1" s="1"/>
  <c r="G4" i="1" l="1" a="1"/>
  <c r="G4" i="1" s="1"/>
  <c r="G5" i="1" s="1" a="1"/>
  <c r="G5" i="1" s="1"/>
  <c r="G6" i="1" l="1" a="1"/>
  <c r="G6" i="1" s="1"/>
  <c r="G7" i="1" l="1" a="1"/>
  <c r="G7" i="1" s="1"/>
  <c r="G8" i="1" a="1"/>
  <c r="G8" i="1" s="1"/>
  <c r="G9" i="1" l="1" a="1"/>
  <c r="G9" i="1" s="1"/>
  <c r="G10" i="1" a="1"/>
  <c r="G10" i="1" s="1"/>
  <c r="E115" i="1"/>
  <c r="D115" i="1"/>
  <c r="E112" i="1"/>
  <c r="D112" i="1"/>
  <c r="E111" i="1"/>
  <c r="D111" i="1"/>
  <c r="E103" i="1"/>
  <c r="D103" i="1"/>
  <c r="E102" i="1"/>
  <c r="D102" i="1"/>
  <c r="E100" i="1"/>
  <c r="D100" i="1"/>
  <c r="E98" i="1"/>
  <c r="D98" i="1"/>
  <c r="E95" i="1"/>
  <c r="D95" i="1"/>
  <c r="E93" i="1"/>
  <c r="D93" i="1"/>
  <c r="E92" i="1"/>
  <c r="D92" i="1"/>
  <c r="E74" i="1"/>
  <c r="D74" i="1"/>
  <c r="E50" i="1"/>
  <c r="D50" i="1"/>
  <c r="E2" i="1"/>
  <c r="D2" i="1"/>
  <c r="G11" i="1" l="1" a="1"/>
  <c r="G11" i="1" s="1"/>
  <c r="G12" i="1" s="1" a="1"/>
  <c r="G12" i="1" s="1"/>
  <c r="G13" i="1" s="1" a="1"/>
  <c r="G13" i="1" s="1"/>
  <c r="G14" i="1" s="1" a="1"/>
  <c r="G14" i="1" s="1"/>
  <c r="G15" i="1" s="1" a="1"/>
  <c r="G15" i="1" s="1"/>
  <c r="G16" i="1" s="1" a="1"/>
  <c r="G16" i="1" s="1"/>
</calcChain>
</file>

<file path=xl/sharedStrings.xml><?xml version="1.0" encoding="utf-8"?>
<sst xmlns="http://schemas.openxmlformats.org/spreadsheetml/2006/main" count="124" uniqueCount="23">
  <si>
    <t>Accession</t>
  </si>
  <si>
    <t>CO1A1_MOUSE</t>
  </si>
  <si>
    <t>CO1A2_MOUSE</t>
  </si>
  <si>
    <t>CO2A1_MOUSE</t>
  </si>
  <si>
    <t>CO3A1_MOUSE</t>
  </si>
  <si>
    <t>CO5A2_MOUSE</t>
  </si>
  <si>
    <t>CO6A1_MOUSE</t>
  </si>
  <si>
    <t>CO6A2_MOUSE</t>
  </si>
  <si>
    <t>COCA1_MOUSE</t>
  </si>
  <si>
    <t>ENPL_MOUSE</t>
  </si>
  <si>
    <t>FINC_MOUSE</t>
  </si>
  <si>
    <t>G3P_MOUSE</t>
  </si>
  <si>
    <t>HS90B_MOUSE</t>
  </si>
  <si>
    <t>PDIA1_MOUSE</t>
  </si>
  <si>
    <t>TSP1_MOUSE</t>
  </si>
  <si>
    <t>RATIO</t>
  </si>
  <si>
    <t xml:space="preserve">p-values                            </t>
  </si>
  <si>
    <t>MEDIANE des p-values</t>
  </si>
  <si>
    <t>MOYENNE des p-avlues</t>
  </si>
  <si>
    <t xml:space="preserve">effectif </t>
  </si>
  <si>
    <t>Médiane</t>
  </si>
  <si>
    <t>Moyenne</t>
  </si>
  <si>
    <t>Effectif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</si>
</sst>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.0000"/>
    <numFmt numFmtId="166" formatCode=";&quot;low&quot;;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165" fontId="0" fillId="0" borderId="0" xfId="0" applyNumberFormat="1"/>
    <xf numFmtId="166" fontId="1" fillId="0" borderId="0" xfId="0" applyNumberFormat="1" applyFont="1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5"/>
  <sheetViews>
    <sheetView tabSelected="1" workbookViewId="0">
      <selection activeCell="J2" sqref="J2"/>
    </sheetView>
  </sheetViews>
  <sheetFormatPr baseColWidth="10" defaultColWidth="9.140625" defaultRowHeight="15" x14ac:dyDescent="0.25"/>
  <cols>
    <col min="1" max="1" width="15.140625" bestFit="1" customWidth="1"/>
    <col min="2" max="2" width="15.5703125" bestFit="1" customWidth="1"/>
    <col min="3" max="3" width="17.140625" bestFit="1" customWidth="1"/>
    <col min="4" max="4" width="12.85546875" customWidth="1"/>
    <col min="5" max="5" width="11.5703125" customWidth="1"/>
    <col min="6" max="6" width="10.140625" customWidth="1"/>
    <col min="7" max="7" width="16.28515625" customWidth="1"/>
    <col min="8" max="9" width="10.85546875" customWidth="1"/>
    <col min="10" max="10" width="10.5703125" customWidth="1"/>
  </cols>
  <sheetData>
    <row r="1" spans="1:10" s="1" customFormat="1" ht="45" x14ac:dyDescent="0.25">
      <c r="A1" s="1" t="s">
        <v>0</v>
      </c>
      <c r="B1" s="1" t="s">
        <v>15</v>
      </c>
      <c r="C1" s="1" t="s">
        <v>16</v>
      </c>
      <c r="D1" s="1" t="s">
        <v>17</v>
      </c>
      <c r="E1" s="1" t="s">
        <v>18</v>
      </c>
      <c r="F1" s="1" t="s">
        <v>19</v>
      </c>
      <c r="G1" s="5" t="s">
        <v>0</v>
      </c>
      <c r="H1" s="5" t="s">
        <v>20</v>
      </c>
      <c r="I1" s="5" t="s">
        <v>21</v>
      </c>
      <c r="J1" s="5" t="s">
        <v>22</v>
      </c>
    </row>
    <row r="2" spans="1:10" x14ac:dyDescent="0.25">
      <c r="A2" t="s">
        <v>1</v>
      </c>
      <c r="B2" s="2">
        <v>0.27631444825686896</v>
      </c>
      <c r="C2" s="3">
        <v>4.8512440337898839E-4</v>
      </c>
      <c r="D2" s="3">
        <f>MEDIAN(C2:C49)</f>
        <v>0.26188467418124139</v>
      </c>
      <c r="E2" s="3">
        <f>AVERAGE(C2:C49)</f>
        <v>0.36157615839692991</v>
      </c>
      <c r="F2">
        <v>48</v>
      </c>
      <c r="G2" t="str">
        <f t="array" ref="G2">IFERROR(INDEX($A$2:$A$115,MIN(IF(COUNTIF($G$1:G1,$A$2:$A$115)=0,ROW($A$2:$A$115),""))-1),"")</f>
        <v>CO1A1_MOUSE</v>
      </c>
      <c r="H2">
        <f t="array" ref="H2">IF(G2&lt;&gt;"",MEDIAN(IF($A$2:$A$115=G2,$C$2:$C$115,"")),"")</f>
        <v>0.26188467418124139</v>
      </c>
      <c r="I2">
        <f>IF(G2&lt;&gt;"",AVERAGEIF($A$2:$A$115,G2,$C$2:$C$115),"")</f>
        <v>0.36157615839692991</v>
      </c>
      <c r="J2">
        <f>IF(G2&lt;&gt;"",COUNTIF($A$2:$A$115,G2),"")</f>
        <v>48</v>
      </c>
    </row>
    <row r="3" spans="1:10" x14ac:dyDescent="0.25">
      <c r="A3" t="s">
        <v>1</v>
      </c>
      <c r="B3" s="2">
        <v>0.38689284497872872</v>
      </c>
      <c r="C3" s="3">
        <v>2.2302273565006233E-3</v>
      </c>
      <c r="G3" t="str">
        <f t="array" ref="G3">IFERROR(INDEX($A$2:$A$115,MIN(IF(COUNTIF($G$1:G2,$A$2:$A$115)=0,ROW($A$2:$A$115),""))-1),"")</f>
        <v>CO1A2_MOUSE</v>
      </c>
      <c r="H3">
        <f t="array" ref="H3">IF(G3&lt;&gt;"",MEDIAN(IF($A$2:$A$115=G3,$C$2:$C$115,"")),"")</f>
        <v>0.25892251155040413</v>
      </c>
      <c r="I3">
        <f t="shared" ref="I3:I18" si="0">IF(G3&lt;&gt;"",AVERAGEIF($A$2:$A$115,G3,$C$2:$C$115),"")</f>
        <v>0.34344291891732331</v>
      </c>
      <c r="J3">
        <f t="shared" ref="J3:J18" si="1">IF(G3&lt;&gt;"",COUNTIF($A$2:$A$115,G3),"")</f>
        <v>24</v>
      </c>
    </row>
    <row r="4" spans="1:10" x14ac:dyDescent="0.25">
      <c r="A4" t="s">
        <v>1</v>
      </c>
      <c r="B4" s="2">
        <v>0.51748884734638079</v>
      </c>
      <c r="C4" s="3">
        <v>9.6592062581561319E-3</v>
      </c>
      <c r="G4" t="str">
        <f t="array" ref="G4">IFERROR(INDEX($A$2:$A$115,MIN(IF(COUNTIF($G$1:G3,$A$2:$A$115)=0,ROW($A$2:$A$115),""))-1),"")</f>
        <v>CO2A1_MOUSE</v>
      </c>
      <c r="H4">
        <f t="array" ref="H4">IF(G4&lt;&gt;"",MEDIAN(IF($A$2:$A$115=G4,$C$2:$C$115,"")),"")</f>
        <v>0.2960739533397046</v>
      </c>
      <c r="I4">
        <f t="shared" si="0"/>
        <v>0.32912271496742185</v>
      </c>
      <c r="J4">
        <f t="shared" si="1"/>
        <v>18</v>
      </c>
    </row>
    <row r="5" spans="1:10" x14ac:dyDescent="0.25">
      <c r="A5" t="s">
        <v>1</v>
      </c>
      <c r="B5" s="2">
        <v>0.34819133066414187</v>
      </c>
      <c r="C5" s="3">
        <v>1.1070520399692441E-2</v>
      </c>
      <c r="G5" t="str">
        <f t="array" ref="G5">IFERROR(INDEX($A$2:$A$115,MIN(IF(COUNTIF($G$1:G4,$A$2:$A$115)=0,ROW($A$2:$A$115),""))-1),"")</f>
        <v>CO3A1_MOUSE</v>
      </c>
      <c r="H5">
        <f t="array" ref="H5">IF(G5&lt;&gt;"",MEDIAN(IF($A$2:$A$115=G5,$C$2:$C$115,"")),"")</f>
        <v>0.24025584255651805</v>
      </c>
      <c r="I5">
        <f t="shared" si="0"/>
        <v>0.24025584255651805</v>
      </c>
      <c r="J5">
        <f t="shared" si="1"/>
        <v>1</v>
      </c>
    </row>
    <row r="6" spans="1:10" x14ac:dyDescent="0.25">
      <c r="A6" t="s">
        <v>1</v>
      </c>
      <c r="B6" s="2">
        <v>0.26602441678106648</v>
      </c>
      <c r="C6" s="3">
        <v>1.2721969921227212E-2</v>
      </c>
      <c r="G6" t="str">
        <f t="array" ref="G6">IFERROR(INDEX($A$2:$A$115,MIN(IF(COUNTIF($G$1:G5,$A$2:$A$115)=0,ROW($A$2:$A$115),""))-1),"")</f>
        <v>CO5A2_MOUSE</v>
      </c>
      <c r="H6">
        <f t="array" ref="H6">IF(G6&lt;&gt;"",MEDIAN(IF($A$2:$A$115=G6,$C$2:$C$115,"")),"")</f>
        <v>0.32016644679444184</v>
      </c>
      <c r="I6">
        <f t="shared" si="0"/>
        <v>0.32016644679444184</v>
      </c>
      <c r="J6">
        <f t="shared" si="1"/>
        <v>2</v>
      </c>
    </row>
    <row r="7" spans="1:10" x14ac:dyDescent="0.25">
      <c r="A7" t="s">
        <v>1</v>
      </c>
      <c r="B7" s="2">
        <v>0.77017096633034177</v>
      </c>
      <c r="C7" s="3">
        <v>1.7950190254757251E-2</v>
      </c>
      <c r="G7" t="str">
        <f t="array" ref="G7">IFERROR(INDEX($A$2:$A$115,MIN(IF(COUNTIF($G$1:G6,$A$2:$A$115)=0,ROW($A$2:$A$115),""))-1),"")</f>
        <v>CO6A1_MOUSE</v>
      </c>
      <c r="H7">
        <f t="array" ref="H7">IF(G7&lt;&gt;"",MEDIAN(IF($A$2:$A$115=G7,$C$2:$C$115,"")),"")</f>
        <v>1.0457924563106499E-2</v>
      </c>
      <c r="I7">
        <f t="shared" si="0"/>
        <v>2.3465487326748451E-2</v>
      </c>
      <c r="J7">
        <f t="shared" si="1"/>
        <v>3</v>
      </c>
    </row>
    <row r="8" spans="1:10" x14ac:dyDescent="0.25">
      <c r="A8" t="s">
        <v>1</v>
      </c>
      <c r="B8" s="2">
        <v>0.53940975991909945</v>
      </c>
      <c r="C8" s="3">
        <v>2.2094621375506395E-2</v>
      </c>
      <c r="G8" t="str">
        <f t="array" ref="G8">IFERROR(INDEX($A$2:$A$115,MIN(IF(COUNTIF($G$1:G7,$A$2:$A$115)=0,ROW($A$2:$A$115),""))-1),"")</f>
        <v>CO6A2_MOUSE</v>
      </c>
      <c r="H8">
        <f t="array" ref="H8">IF(G8&lt;&gt;"",MEDIAN(IF($A$2:$A$115=G8,$C$2:$C$115,"")),"")</f>
        <v>1.1289796059121233E-2</v>
      </c>
      <c r="I8">
        <f t="shared" si="0"/>
        <v>1.1289796059121235E-2</v>
      </c>
      <c r="J8">
        <f t="shared" si="1"/>
        <v>2</v>
      </c>
    </row>
    <row r="9" spans="1:10" x14ac:dyDescent="0.25">
      <c r="A9" t="s">
        <v>1</v>
      </c>
      <c r="B9" s="2">
        <v>0.75413040720071722</v>
      </c>
      <c r="C9" s="3">
        <v>4.4565613556490503E-2</v>
      </c>
      <c r="G9" t="str">
        <f t="array" ref="G9">IFERROR(INDEX($A$2:$A$115,MIN(IF(COUNTIF($G$1:G8,$A$2:$A$115)=0,ROW($A$2:$A$115),""))-1),"")</f>
        <v>COCA1_MOUSE</v>
      </c>
      <c r="H9">
        <f t="array" ref="H9">IF(G9&lt;&gt;"",MEDIAN(IF($A$2:$A$115=G9,$C$2:$C$115,"")),"")</f>
        <v>6.3282416491521904E-3</v>
      </c>
      <c r="I9">
        <f t="shared" si="0"/>
        <v>6.3282416491521895E-3</v>
      </c>
      <c r="J9">
        <f t="shared" si="1"/>
        <v>2</v>
      </c>
    </row>
    <row r="10" spans="1:10" x14ac:dyDescent="0.25">
      <c r="A10" t="s">
        <v>1</v>
      </c>
      <c r="B10" s="2">
        <v>0.75413040720071722</v>
      </c>
      <c r="C10" s="3">
        <v>4.4565613556490503E-2</v>
      </c>
      <c r="G10" t="str">
        <f t="array" ref="G10">IFERROR(INDEX($A$2:$A$115,MIN(IF(COUNTIF($G$1:G9,$A$2:$A$115)=0,ROW($A$2:$A$115),""))-1),"")</f>
        <v>ENPL_MOUSE</v>
      </c>
      <c r="H10">
        <f t="array" ref="H10">IF(G10&lt;&gt;"",MEDIAN(IF($A$2:$A$115=G10,$C$2:$C$115,"")),"")</f>
        <v>3.2897674585394901E-2</v>
      </c>
      <c r="I10">
        <f t="shared" si="0"/>
        <v>3.2897674585394901E-2</v>
      </c>
      <c r="J10">
        <f t="shared" si="1"/>
        <v>1</v>
      </c>
    </row>
    <row r="11" spans="1:10" x14ac:dyDescent="0.25">
      <c r="A11" t="s">
        <v>1</v>
      </c>
      <c r="B11" s="2">
        <v>2.0141694842987765</v>
      </c>
      <c r="C11" s="3">
        <v>4.5056367311877961E-2</v>
      </c>
      <c r="G11" t="str">
        <f t="array" ref="G11">IFERROR(INDEX($A$2:$A$115,MIN(IF(COUNTIF($G$1:G10,$A$2:$A$115)=0,ROW($A$2:$A$115),""))-1),"")</f>
        <v>FINC_MOUSE</v>
      </c>
      <c r="H11">
        <f t="array" ref="H11">IF(G11&lt;&gt;"",MEDIAN(IF($A$2:$A$115=G11,$C$2:$C$115,"")),"")</f>
        <v>0.31763355834324175</v>
      </c>
      <c r="I11">
        <f t="shared" si="0"/>
        <v>0.33135901704704929</v>
      </c>
      <c r="J11">
        <f t="shared" si="1"/>
        <v>8</v>
      </c>
    </row>
    <row r="12" spans="1:10" x14ac:dyDescent="0.25">
      <c r="A12" t="s">
        <v>1</v>
      </c>
      <c r="B12" s="2">
        <v>0.25283199251282473</v>
      </c>
      <c r="C12" s="3">
        <v>5.3322611902998196E-2</v>
      </c>
      <c r="G12" t="str">
        <f t="array" ref="G12">IFERROR(INDEX($A$2:$A$115,MIN(IF(COUNTIF($G$1:G11,$A$2:$A$115)=0,ROW($A$2:$A$115),""))-1),"")</f>
        <v>G3P_MOUSE</v>
      </c>
      <c r="H12">
        <f t="array" ref="H12">IF(G12&lt;&gt;"",MEDIAN(IF($A$2:$A$115=G12,$C$2:$C$115,"")),"")</f>
        <v>1.0054434533288002E-2</v>
      </c>
      <c r="I12">
        <f t="shared" si="0"/>
        <v>1.0054434533288002E-2</v>
      </c>
      <c r="J12">
        <f t="shared" si="1"/>
        <v>1</v>
      </c>
    </row>
    <row r="13" spans="1:10" x14ac:dyDescent="0.25">
      <c r="A13" t="s">
        <v>1</v>
      </c>
      <c r="B13" s="2">
        <v>0.71798199429542808</v>
      </c>
      <c r="C13" s="3">
        <v>6.0555763304800843E-2</v>
      </c>
      <c r="G13" t="str">
        <f t="array" ref="G13">IFERROR(INDEX($A$2:$A$115,MIN(IF(COUNTIF($G$1:G12,$A$2:$A$115)=0,ROW($A$2:$A$115),""))-1),"")</f>
        <v>HS90B_MOUSE</v>
      </c>
      <c r="H13">
        <f t="array" ref="H13">IF(G13&lt;&gt;"",MEDIAN(IF($A$2:$A$115=G13,$C$2:$C$115,"")),"")</f>
        <v>2.6005294459975187E-3</v>
      </c>
      <c r="I13">
        <f t="shared" si="0"/>
        <v>2.6005294459975187E-3</v>
      </c>
      <c r="J13">
        <f t="shared" si="1"/>
        <v>1</v>
      </c>
    </row>
    <row r="14" spans="1:10" x14ac:dyDescent="0.25">
      <c r="A14" t="s">
        <v>1</v>
      </c>
      <c r="B14" s="2">
        <v>1.2436656640423411</v>
      </c>
      <c r="C14" s="3">
        <v>6.3612901453315912E-2</v>
      </c>
      <c r="G14" t="str">
        <f t="array" ref="G14">IFERROR(INDEX($A$2:$A$115,MIN(IF(COUNTIF($G$1:G13,$A$2:$A$115)=0,ROW($A$2:$A$115),""))-1),"")</f>
        <v>PDIA1_MOUSE</v>
      </c>
      <c r="H14">
        <f t="array" ref="H14">IF(G14&lt;&gt;"",MEDIAN(IF($A$2:$A$115=G14,$C$2:$C$115,"")),"")</f>
        <v>0</v>
      </c>
      <c r="I14" t="e">
        <f t="shared" si="0"/>
        <v>#DIV/0!</v>
      </c>
      <c r="J14">
        <f t="shared" si="1"/>
        <v>2</v>
      </c>
    </row>
    <row r="15" spans="1:10" x14ac:dyDescent="0.25">
      <c r="A15" t="s">
        <v>1</v>
      </c>
      <c r="B15" s="2">
        <v>0.71783559820213372</v>
      </c>
      <c r="C15" s="3">
        <v>7.5722718459816041E-2</v>
      </c>
      <c r="G15" t="str">
        <f t="array" ref="G15">IFERROR(INDEX($A$2:$A$115,MIN(IF(COUNTIF($G$1:G14,$A$2:$A$115)=0,ROW($A$2:$A$115),""))-1),"")</f>
        <v>TSP1_MOUSE</v>
      </c>
      <c r="H15">
        <f t="array" ref="H15">IF(G15&lt;&gt;"",MEDIAN(IF($A$2:$A$115=G15,$C$2:$C$115,"")),"")</f>
        <v>0.16091611521420349</v>
      </c>
      <c r="I15">
        <f t="shared" si="0"/>
        <v>0.16091611521420349</v>
      </c>
      <c r="J15">
        <f t="shared" si="1"/>
        <v>1</v>
      </c>
    </row>
    <row r="16" spans="1:10" x14ac:dyDescent="0.25">
      <c r="A16" t="s">
        <v>1</v>
      </c>
      <c r="B16" s="2">
        <v>3.1156593493955738</v>
      </c>
      <c r="C16" s="3">
        <v>9.3049266553224277E-2</v>
      </c>
      <c r="G16" t="str">
        <f t="array" ref="G16">IFERROR(INDEX($A$2:$A$115,MIN(IF(COUNTIF($G$1:G15,$A$2:$A$115)=0,ROW($A$2:$A$115),""))-1),"")</f>
        <v/>
      </c>
      <c r="H16" t="str">
        <f t="array" ref="H16">IF(G16&lt;&gt;"",MEDIAN(IF($A$2:$A$115=G16,$C$2:$C$115,"")),"")</f>
        <v/>
      </c>
      <c r="I16" t="str">
        <f t="shared" si="0"/>
        <v/>
      </c>
      <c r="J16" t="str">
        <f t="shared" si="1"/>
        <v/>
      </c>
    </row>
    <row r="17" spans="1:10" x14ac:dyDescent="0.25">
      <c r="A17" t="s">
        <v>1</v>
      </c>
      <c r="B17" s="2">
        <v>1.5564996397172239</v>
      </c>
      <c r="C17" s="3">
        <v>0.14182149668076191</v>
      </c>
      <c r="G17" t="str">
        <f t="array" ref="G17">IFERROR(INDEX($A$2:$A$115,MIN(IF(COUNTIF($G$1:G16,$A$2:$A$115)=0,ROW($A$2:$A$115),""))-1),"")</f>
        <v/>
      </c>
      <c r="H17" t="str">
        <f t="array" ref="H17">IF(G17&lt;&gt;"",MEDIAN(IF($A$2:$A$115=G17,$C$2:$C$115,"")),"")</f>
        <v/>
      </c>
      <c r="I17" t="str">
        <f>IF(G17&lt;&gt;"",AVERAGEIF($A$2:$A$115,G17,$C$2:$C$115),"")</f>
        <v/>
      </c>
      <c r="J17" t="str">
        <f t="shared" si="1"/>
        <v/>
      </c>
    </row>
    <row r="18" spans="1:10" x14ac:dyDescent="0.25">
      <c r="A18" t="s">
        <v>1</v>
      </c>
      <c r="B18" s="2">
        <v>1.5300477870018738</v>
      </c>
      <c r="C18" s="3">
        <v>0.15492934887823512</v>
      </c>
      <c r="G18" t="str">
        <f t="array" ref="G18">IFERROR(INDEX($A$2:$A$115,MIN(IF(COUNTIF($G$1:G17,$A$2:$A$115)=0,ROW($A$2:$A$115),""))-1),"")</f>
        <v/>
      </c>
      <c r="H18" t="str">
        <f t="array" ref="H18">IF(G18&lt;&gt;"",MEDIAN(IF($A$2:$A$115=G18,$C$2:$C$115,"")),"")</f>
        <v/>
      </c>
      <c r="I18" t="str">
        <f t="shared" si="0"/>
        <v/>
      </c>
      <c r="J18" t="str">
        <f t="shared" si="1"/>
        <v/>
      </c>
    </row>
    <row r="19" spans="1:10" x14ac:dyDescent="0.25">
      <c r="A19" t="s">
        <v>1</v>
      </c>
      <c r="B19" s="2">
        <v>0.59063985427061028</v>
      </c>
      <c r="C19" s="3">
        <v>0.16178700697120793</v>
      </c>
    </row>
    <row r="20" spans="1:10" x14ac:dyDescent="0.25">
      <c r="A20" t="s">
        <v>1</v>
      </c>
      <c r="B20" s="2">
        <v>0.73295475119107045</v>
      </c>
      <c r="C20" s="3">
        <v>0.16222034990553544</v>
      </c>
    </row>
    <row r="21" spans="1:10" x14ac:dyDescent="0.25">
      <c r="A21" t="s">
        <v>1</v>
      </c>
      <c r="B21" s="2">
        <v>0.76288735677398978</v>
      </c>
      <c r="C21" s="3">
        <v>0.19382584403110131</v>
      </c>
    </row>
    <row r="22" spans="1:10" x14ac:dyDescent="0.25">
      <c r="A22" t="s">
        <v>1</v>
      </c>
      <c r="B22" s="2">
        <v>1.3794415797271826</v>
      </c>
      <c r="C22" s="3">
        <v>0.2256944159181723</v>
      </c>
    </row>
    <row r="23" spans="1:10" x14ac:dyDescent="0.25">
      <c r="A23" t="s">
        <v>1</v>
      </c>
      <c r="B23" s="2">
        <v>1.4671206713544207</v>
      </c>
      <c r="C23" s="3">
        <v>0.23740696071685624</v>
      </c>
    </row>
    <row r="24" spans="1:10" x14ac:dyDescent="0.25">
      <c r="A24" t="s">
        <v>1</v>
      </c>
      <c r="B24" s="2">
        <v>0.67716946789155186</v>
      </c>
      <c r="C24" s="3">
        <v>0.23996957437219377</v>
      </c>
    </row>
    <row r="25" spans="1:10" x14ac:dyDescent="0.25">
      <c r="A25" t="s">
        <v>1</v>
      </c>
      <c r="B25" s="2">
        <v>1.1538424787204464</v>
      </c>
      <c r="C25" s="3">
        <v>0.24598962265707761</v>
      </c>
    </row>
    <row r="26" spans="1:10" x14ac:dyDescent="0.25">
      <c r="A26" t="s">
        <v>1</v>
      </c>
      <c r="B26" s="2">
        <v>0.48259122206311367</v>
      </c>
      <c r="C26" s="3">
        <v>0.27777972570540516</v>
      </c>
    </row>
    <row r="27" spans="1:10" x14ac:dyDescent="0.25">
      <c r="A27" t="s">
        <v>1</v>
      </c>
      <c r="B27" s="2">
        <v>0.48259122206311367</v>
      </c>
      <c r="C27" s="3">
        <v>0.27777972570540516</v>
      </c>
    </row>
    <row r="28" spans="1:10" x14ac:dyDescent="0.25">
      <c r="A28" t="s">
        <v>1</v>
      </c>
      <c r="B28" s="2">
        <v>1.0948805068603622</v>
      </c>
      <c r="C28" s="3">
        <v>0.29695518639778812</v>
      </c>
    </row>
    <row r="29" spans="1:10" x14ac:dyDescent="0.25">
      <c r="A29" t="s">
        <v>1</v>
      </c>
      <c r="B29" s="2">
        <v>0.83582504313183503</v>
      </c>
      <c r="C29" s="3">
        <v>0.33602581877571519</v>
      </c>
    </row>
    <row r="30" spans="1:10" x14ac:dyDescent="0.25">
      <c r="A30" t="s">
        <v>1</v>
      </c>
      <c r="B30" s="2">
        <v>1.3862003550144244</v>
      </c>
      <c r="C30" s="3">
        <v>0.3738780783685452</v>
      </c>
    </row>
    <row r="31" spans="1:10" x14ac:dyDescent="0.25">
      <c r="A31" t="s">
        <v>1</v>
      </c>
      <c r="B31" s="2">
        <v>0.82227183913567337</v>
      </c>
      <c r="C31" s="3">
        <v>0.39244310605256583</v>
      </c>
    </row>
    <row r="32" spans="1:10" x14ac:dyDescent="0.25">
      <c r="A32" t="s">
        <v>1</v>
      </c>
      <c r="B32" s="2">
        <v>1.1712126038877946</v>
      </c>
      <c r="C32" s="3">
        <v>0.46616543704077096</v>
      </c>
    </row>
    <row r="33" spans="1:3" x14ac:dyDescent="0.25">
      <c r="A33" t="s">
        <v>1</v>
      </c>
      <c r="B33" s="2">
        <v>1.1136360119063122</v>
      </c>
      <c r="C33" s="3">
        <v>0.53131207285185034</v>
      </c>
    </row>
    <row r="34" spans="1:3" x14ac:dyDescent="0.25">
      <c r="A34" t="s">
        <v>1</v>
      </c>
      <c r="B34" s="2">
        <v>0.86525249011874228</v>
      </c>
      <c r="C34" s="3">
        <v>0.58432301703556222</v>
      </c>
    </row>
    <row r="35" spans="1:3" x14ac:dyDescent="0.25">
      <c r="A35" t="s">
        <v>1</v>
      </c>
      <c r="B35" s="2">
        <v>1.2212251717177809</v>
      </c>
      <c r="C35" s="3">
        <v>0.62526073521497383</v>
      </c>
    </row>
    <row r="36" spans="1:3" x14ac:dyDescent="0.25">
      <c r="A36" t="s">
        <v>1</v>
      </c>
      <c r="B36" s="2">
        <v>1.2212251717177809</v>
      </c>
      <c r="C36" s="3">
        <v>0.62526073521497383</v>
      </c>
    </row>
    <row r="37" spans="1:3" x14ac:dyDescent="0.25">
      <c r="A37" t="s">
        <v>1</v>
      </c>
      <c r="B37" s="2">
        <v>1.2039860429664568</v>
      </c>
      <c r="C37" s="3">
        <v>0.65273525630121476</v>
      </c>
    </row>
    <row r="38" spans="1:3" x14ac:dyDescent="0.25">
      <c r="A38" t="s">
        <v>1</v>
      </c>
      <c r="B38" s="2">
        <v>1.2039860429664568</v>
      </c>
      <c r="C38" s="3">
        <v>0.65273525630121476</v>
      </c>
    </row>
    <row r="39" spans="1:3" x14ac:dyDescent="0.25">
      <c r="A39" t="s">
        <v>1</v>
      </c>
      <c r="B39" s="2">
        <v>0.90015000980205684</v>
      </c>
      <c r="C39" s="3">
        <v>0.66002170528691151</v>
      </c>
    </row>
    <row r="40" spans="1:3" x14ac:dyDescent="0.25">
      <c r="A40" t="s">
        <v>1</v>
      </c>
      <c r="B40" s="2">
        <v>1.031027197152685</v>
      </c>
      <c r="C40" s="3">
        <v>0.66401985541409392</v>
      </c>
    </row>
    <row r="41" spans="1:3" x14ac:dyDescent="0.25">
      <c r="A41" t="s">
        <v>1</v>
      </c>
      <c r="B41" s="2">
        <v>1.1440457807834354</v>
      </c>
      <c r="C41" s="3">
        <v>0.69669797931311517</v>
      </c>
    </row>
    <row r="42" spans="1:3" x14ac:dyDescent="0.25">
      <c r="A42" t="s">
        <v>1</v>
      </c>
      <c r="B42" s="2">
        <v>1.1087074804920494</v>
      </c>
      <c r="C42" s="3">
        <v>0.74427742765865446</v>
      </c>
    </row>
    <row r="43" spans="1:3" x14ac:dyDescent="0.25">
      <c r="A43" t="s">
        <v>1</v>
      </c>
      <c r="B43" s="2">
        <v>1.1087074804920494</v>
      </c>
      <c r="C43" s="3">
        <v>0.74427742765865446</v>
      </c>
    </row>
    <row r="44" spans="1:3" x14ac:dyDescent="0.25">
      <c r="A44" t="s">
        <v>1</v>
      </c>
      <c r="B44" s="2">
        <v>1.0741262033030909</v>
      </c>
      <c r="C44" s="3">
        <v>0.74880559664157165</v>
      </c>
    </row>
    <row r="45" spans="1:3" x14ac:dyDescent="0.25">
      <c r="A45" t="s">
        <v>1</v>
      </c>
      <c r="B45" s="2">
        <v>0.94614328231194311</v>
      </c>
      <c r="C45" s="3">
        <v>0.87925854882719068</v>
      </c>
    </row>
    <row r="46" spans="1:3" x14ac:dyDescent="0.25">
      <c r="A46" t="s">
        <v>1</v>
      </c>
      <c r="B46" s="2">
        <v>0.97164166493082726</v>
      </c>
      <c r="C46" s="3">
        <v>0.92709371863340451</v>
      </c>
    </row>
    <row r="47" spans="1:3" x14ac:dyDescent="0.25">
      <c r="A47" t="s">
        <v>1</v>
      </c>
      <c r="B47" s="2">
        <v>1.0102138340566973</v>
      </c>
      <c r="C47" s="3">
        <v>0.95908457316740847</v>
      </c>
    </row>
    <row r="48" spans="1:3" x14ac:dyDescent="0.25">
      <c r="A48" t="s">
        <v>1</v>
      </c>
      <c r="B48" s="2">
        <v>1.0102138340566973</v>
      </c>
      <c r="C48" s="3">
        <v>0.95908457316740847</v>
      </c>
    </row>
    <row r="49" spans="1:6" x14ac:dyDescent="0.25">
      <c r="A49" t="s">
        <v>1</v>
      </c>
      <c r="B49" s="2">
        <v>0.95366044181936871</v>
      </c>
      <c r="C49" s="3">
        <v>0.96007271011886475</v>
      </c>
    </row>
    <row r="50" spans="1:6" x14ac:dyDescent="0.25">
      <c r="A50" t="s">
        <v>2</v>
      </c>
      <c r="B50" s="2">
        <v>0.33260481161680622</v>
      </c>
      <c r="C50" s="3">
        <v>2.0754729181574571E-2</v>
      </c>
      <c r="D50" s="3">
        <f>MEDIAN(C50:C73)</f>
        <v>0.25892251155040413</v>
      </c>
      <c r="E50" s="3">
        <f>AVERAGE(C50,C73)</f>
        <v>0.4793257872268884</v>
      </c>
      <c r="F50">
        <v>24</v>
      </c>
    </row>
    <row r="51" spans="1:6" x14ac:dyDescent="0.25">
      <c r="A51" t="s">
        <v>2</v>
      </c>
      <c r="B51" s="2">
        <v>0.47568403211368154</v>
      </c>
      <c r="C51" s="3">
        <v>4.1344314347225117E-2</v>
      </c>
    </row>
    <row r="52" spans="1:6" x14ac:dyDescent="0.25">
      <c r="A52" t="s">
        <v>2</v>
      </c>
      <c r="B52" s="2">
        <v>0.51208946489014673</v>
      </c>
      <c r="C52" s="3">
        <v>6.7886601327181106E-2</v>
      </c>
    </row>
    <row r="53" spans="1:6" x14ac:dyDescent="0.25">
      <c r="A53" t="s">
        <v>2</v>
      </c>
      <c r="B53" s="2">
        <v>1.1737650862928066</v>
      </c>
      <c r="C53" s="3">
        <v>7.4898046998189416E-2</v>
      </c>
    </row>
    <row r="54" spans="1:6" x14ac:dyDescent="0.25">
      <c r="A54" t="s">
        <v>2</v>
      </c>
      <c r="B54" s="2">
        <v>0.579471290155678</v>
      </c>
      <c r="C54" s="3">
        <v>9.0959318887680593E-2</v>
      </c>
    </row>
    <row r="55" spans="1:6" x14ac:dyDescent="0.25">
      <c r="A55" t="s">
        <v>2</v>
      </c>
      <c r="B55" s="2">
        <v>0.6683211331051373</v>
      </c>
      <c r="C55" s="3">
        <v>9.8873867295405926E-2</v>
      </c>
    </row>
    <row r="56" spans="1:6" x14ac:dyDescent="0.25">
      <c r="A56" t="s">
        <v>2</v>
      </c>
      <c r="B56" s="2">
        <v>0.85547344452847496</v>
      </c>
      <c r="C56" s="3">
        <v>9.9728394303957218E-2</v>
      </c>
    </row>
    <row r="57" spans="1:6" x14ac:dyDescent="0.25">
      <c r="A57" t="s">
        <v>2</v>
      </c>
      <c r="B57" s="2">
        <v>0.52652389185062365</v>
      </c>
      <c r="C57" s="3">
        <v>0.11715449992331291</v>
      </c>
    </row>
    <row r="58" spans="1:6" x14ac:dyDescent="0.25">
      <c r="A58" t="s">
        <v>2</v>
      </c>
      <c r="B58" s="2">
        <v>0.70237212489590506</v>
      </c>
      <c r="C58" s="3">
        <v>0.11734758986361145</v>
      </c>
    </row>
    <row r="59" spans="1:6" x14ac:dyDescent="0.25">
      <c r="A59" t="s">
        <v>2</v>
      </c>
      <c r="B59" s="2">
        <v>1.3381898734123965</v>
      </c>
      <c r="C59" s="3">
        <v>0.16308301396113106</v>
      </c>
    </row>
    <row r="60" spans="1:6" x14ac:dyDescent="0.25">
      <c r="A60" t="s">
        <v>2</v>
      </c>
      <c r="B60" s="2">
        <v>0.68896761716860966</v>
      </c>
      <c r="C60" s="3">
        <v>0.25192279202376555</v>
      </c>
    </row>
    <row r="61" spans="1:6" x14ac:dyDescent="0.25">
      <c r="A61" t="s">
        <v>2</v>
      </c>
      <c r="B61" s="2">
        <v>1.3065419442943456</v>
      </c>
      <c r="C61" s="3">
        <v>0.25283871213860259</v>
      </c>
    </row>
    <row r="62" spans="1:6" x14ac:dyDescent="0.25">
      <c r="A62" t="s">
        <v>2</v>
      </c>
      <c r="B62" s="2">
        <v>0.6609287509446049</v>
      </c>
      <c r="C62" s="3">
        <v>0.26500631096220562</v>
      </c>
    </row>
    <row r="63" spans="1:6" x14ac:dyDescent="0.25">
      <c r="A63" t="s">
        <v>2</v>
      </c>
      <c r="B63" s="2">
        <v>2.3547788055404042</v>
      </c>
      <c r="C63" s="3">
        <v>0.39221111353742355</v>
      </c>
    </row>
    <row r="64" spans="1:6" x14ac:dyDescent="0.25">
      <c r="A64" t="s">
        <v>2</v>
      </c>
      <c r="B64" s="2">
        <v>0.78004172005993211</v>
      </c>
      <c r="C64" s="3">
        <v>0.39451670917534543</v>
      </c>
    </row>
    <row r="65" spans="1:6" x14ac:dyDescent="0.25">
      <c r="A65" t="s">
        <v>2</v>
      </c>
      <c r="B65" s="2">
        <v>0.78004172005993211</v>
      </c>
      <c r="C65" s="3">
        <v>0.39451670917534543</v>
      </c>
    </row>
    <row r="66" spans="1:6" x14ac:dyDescent="0.25">
      <c r="A66" t="s">
        <v>2</v>
      </c>
      <c r="B66" s="2">
        <v>1.2274291621649447</v>
      </c>
      <c r="C66" s="3">
        <v>0.39535400240727381</v>
      </c>
    </row>
    <row r="67" spans="1:6" x14ac:dyDescent="0.25">
      <c r="A67" t="s">
        <v>2</v>
      </c>
      <c r="B67" s="2">
        <v>0.70152260194140692</v>
      </c>
      <c r="C67" s="3">
        <v>0.44725914781844733</v>
      </c>
    </row>
    <row r="68" spans="1:6" x14ac:dyDescent="0.25">
      <c r="A68" t="s">
        <v>2</v>
      </c>
      <c r="B68" s="2">
        <v>0.87227411415247313</v>
      </c>
      <c r="C68" s="3">
        <v>0.61886401151013404</v>
      </c>
    </row>
    <row r="69" spans="1:6" x14ac:dyDescent="0.25">
      <c r="A69" t="s">
        <v>2</v>
      </c>
      <c r="B69" s="2">
        <v>0.90229401625043315</v>
      </c>
      <c r="C69" s="3">
        <v>0.65125454763411539</v>
      </c>
    </row>
    <row r="70" spans="1:6" x14ac:dyDescent="0.25">
      <c r="A70" t="s">
        <v>2</v>
      </c>
      <c r="B70" s="2">
        <v>0.9382409506099314</v>
      </c>
      <c r="C70" s="3">
        <v>0.70501224610061342</v>
      </c>
    </row>
    <row r="71" spans="1:6" x14ac:dyDescent="0.25">
      <c r="A71" t="s">
        <v>2</v>
      </c>
      <c r="B71" s="2">
        <v>1.0377486761785435</v>
      </c>
      <c r="C71" s="3">
        <v>0.82181207954742574</v>
      </c>
    </row>
    <row r="72" spans="1:6" x14ac:dyDescent="0.25">
      <c r="A72" t="s">
        <v>2</v>
      </c>
      <c r="B72" s="2">
        <v>0.97543131580592635</v>
      </c>
      <c r="C72" s="3">
        <v>0.82213445062358836</v>
      </c>
    </row>
    <row r="73" spans="1:6" x14ac:dyDescent="0.25">
      <c r="A73" t="s">
        <v>2</v>
      </c>
      <c r="B73" s="2">
        <v>0.99359020215214711</v>
      </c>
      <c r="C73" s="3">
        <v>0.93789684527220218</v>
      </c>
    </row>
    <row r="74" spans="1:6" x14ac:dyDescent="0.25">
      <c r="A74" t="s">
        <v>3</v>
      </c>
      <c r="B74" s="2">
        <v>0.68639232231020197</v>
      </c>
      <c r="C74" s="3">
        <v>1.8768015672826686E-2</v>
      </c>
      <c r="D74" s="3">
        <f>MEDIAN(C74:C91)</f>
        <v>0.2960739533397046</v>
      </c>
      <c r="E74" s="3">
        <f>AVERAGE(C74:C91)</f>
        <v>0.32912271496742185</v>
      </c>
      <c r="F74">
        <v>18</v>
      </c>
    </row>
    <row r="75" spans="1:6" x14ac:dyDescent="0.25">
      <c r="A75" t="s">
        <v>3</v>
      </c>
      <c r="B75" s="2">
        <v>0.60952576489220334</v>
      </c>
      <c r="C75" s="3">
        <v>2.6217436931885354E-2</v>
      </c>
    </row>
    <row r="76" spans="1:6" x14ac:dyDescent="0.25">
      <c r="A76" t="s">
        <v>3</v>
      </c>
      <c r="B76" s="2">
        <v>0.60952576489220334</v>
      </c>
      <c r="C76" s="3">
        <v>2.6217436931885354E-2</v>
      </c>
    </row>
    <row r="77" spans="1:6" x14ac:dyDescent="0.25">
      <c r="A77" t="s">
        <v>3</v>
      </c>
      <c r="B77" s="2">
        <v>1.6512730609448549</v>
      </c>
      <c r="C77" s="3">
        <v>4.1883881626979987E-2</v>
      </c>
    </row>
    <row r="78" spans="1:6" x14ac:dyDescent="0.25">
      <c r="A78" t="s">
        <v>3</v>
      </c>
      <c r="B78" s="2">
        <v>1.3663628871565643</v>
      </c>
      <c r="C78" s="3">
        <v>0.15423682890363719</v>
      </c>
    </row>
    <row r="79" spans="1:6" x14ac:dyDescent="0.25">
      <c r="A79" t="s">
        <v>3</v>
      </c>
      <c r="B79" s="2">
        <v>0.5940723987481068</v>
      </c>
      <c r="C79" s="3">
        <v>0.17153261471032852</v>
      </c>
    </row>
    <row r="80" spans="1:6" x14ac:dyDescent="0.25">
      <c r="A80" t="s">
        <v>3</v>
      </c>
      <c r="B80" s="2">
        <v>0.65503174340766213</v>
      </c>
      <c r="C80" s="3">
        <v>0.1875749077716726</v>
      </c>
    </row>
    <row r="81" spans="1:6" x14ac:dyDescent="0.25">
      <c r="A81" t="s">
        <v>3</v>
      </c>
      <c r="B81" s="2">
        <v>0.86019240547641762</v>
      </c>
      <c r="C81" s="3">
        <v>0.19240870114941835</v>
      </c>
    </row>
    <row r="82" spans="1:6" x14ac:dyDescent="0.25">
      <c r="A82" t="s">
        <v>3</v>
      </c>
      <c r="B82" s="2">
        <v>0.72542326945403091</v>
      </c>
      <c r="C82" s="3">
        <v>0.2837575161566474</v>
      </c>
    </row>
    <row r="83" spans="1:6" x14ac:dyDescent="0.25">
      <c r="A83" t="s">
        <v>3</v>
      </c>
      <c r="B83" s="2">
        <v>0.51381701432163451</v>
      </c>
      <c r="C83" s="3">
        <v>0.30839039052276179</v>
      </c>
    </row>
    <row r="84" spans="1:6" x14ac:dyDescent="0.25">
      <c r="A84" t="s">
        <v>3</v>
      </c>
      <c r="B84" s="2">
        <v>0.76371194370898532</v>
      </c>
      <c r="C84" s="3">
        <v>0.32619884096810298</v>
      </c>
    </row>
    <row r="85" spans="1:6" x14ac:dyDescent="0.25">
      <c r="A85" t="s">
        <v>3</v>
      </c>
      <c r="B85" s="2">
        <v>0.80968217823237687</v>
      </c>
      <c r="C85" s="3">
        <v>0.34709974605137478</v>
      </c>
    </row>
    <row r="86" spans="1:6" x14ac:dyDescent="0.25">
      <c r="A86" t="s">
        <v>3</v>
      </c>
      <c r="B86" s="2">
        <v>1.3940748977474577</v>
      </c>
      <c r="C86" s="3">
        <v>0.41160613646622357</v>
      </c>
    </row>
    <row r="87" spans="1:6" x14ac:dyDescent="0.25">
      <c r="A87" t="s">
        <v>3</v>
      </c>
      <c r="B87" s="2">
        <v>1.8338001357357452</v>
      </c>
      <c r="C87" s="3">
        <v>0.4411415345896037</v>
      </c>
    </row>
    <row r="88" spans="1:6" x14ac:dyDescent="0.25">
      <c r="A88" t="s">
        <v>3</v>
      </c>
      <c r="B88" s="2">
        <v>0.41451043505446478</v>
      </c>
      <c r="C88" s="3">
        <v>0.65808437688548704</v>
      </c>
    </row>
    <row r="89" spans="1:6" x14ac:dyDescent="0.25">
      <c r="A89" t="s">
        <v>3</v>
      </c>
      <c r="B89" s="2">
        <v>1.0358794929424833</v>
      </c>
      <c r="C89" s="3">
        <v>0.70926946554119374</v>
      </c>
    </row>
    <row r="90" spans="1:6" x14ac:dyDescent="0.25">
      <c r="A90" t="s">
        <v>3</v>
      </c>
      <c r="B90" s="2">
        <v>0.9243417733026279</v>
      </c>
      <c r="C90" s="3">
        <v>0.7466849261422539</v>
      </c>
    </row>
    <row r="91" spans="1:6" x14ac:dyDescent="0.25">
      <c r="A91" t="s">
        <v>3</v>
      </c>
      <c r="B91" s="2">
        <v>0.96483397636924639</v>
      </c>
      <c r="C91" s="3">
        <v>0.87313611239131095</v>
      </c>
    </row>
    <row r="92" spans="1:6" x14ac:dyDescent="0.25">
      <c r="A92" t="s">
        <v>4</v>
      </c>
      <c r="B92" s="2">
        <v>1.2786392023883504</v>
      </c>
      <c r="C92" s="3">
        <v>0.24025584255651805</v>
      </c>
      <c r="D92" s="3">
        <f>MEDIAN(C92)</f>
        <v>0.24025584255651805</v>
      </c>
      <c r="E92" s="3">
        <f>AVERAGE(C92)</f>
        <v>0.24025584255651805</v>
      </c>
      <c r="F92">
        <v>1</v>
      </c>
    </row>
    <row r="93" spans="1:6" x14ac:dyDescent="0.25">
      <c r="A93" t="s">
        <v>5</v>
      </c>
      <c r="B93" s="2">
        <v>0.62547650022775425</v>
      </c>
      <c r="C93" s="3">
        <v>0.30118796540960607</v>
      </c>
      <c r="D93" s="3">
        <f>MEDIAN(C93:C94)</f>
        <v>0.32016644679444184</v>
      </c>
      <c r="E93" s="3">
        <f>AVERAGE(C93:C94)</f>
        <v>0.32016644679444184</v>
      </c>
      <c r="F93">
        <v>2</v>
      </c>
    </row>
    <row r="94" spans="1:6" x14ac:dyDescent="0.25">
      <c r="A94" t="s">
        <v>5</v>
      </c>
      <c r="B94" s="2">
        <v>0.5906078240750926</v>
      </c>
      <c r="C94" s="3">
        <v>0.3391449281792776</v>
      </c>
    </row>
    <row r="95" spans="1:6" x14ac:dyDescent="0.25">
      <c r="A95" t="s">
        <v>6</v>
      </c>
      <c r="B95" s="2">
        <v>0.19718178635839997</v>
      </c>
      <c r="C95" s="3">
        <v>4.2382610889495258E-3</v>
      </c>
      <c r="D95" s="3">
        <f>MEDIAN(C95:C97)</f>
        <v>1.0457924563106499E-2</v>
      </c>
      <c r="E95" s="3">
        <f>AVERAGE(C95:C97)</f>
        <v>2.3465487326748451E-2</v>
      </c>
      <c r="F95">
        <v>3</v>
      </c>
    </row>
    <row r="96" spans="1:6" x14ac:dyDescent="0.25">
      <c r="A96" t="s">
        <v>6</v>
      </c>
      <c r="B96" s="2">
        <v>0.15655743681440562</v>
      </c>
      <c r="C96" s="3">
        <v>1.0457924563106499E-2</v>
      </c>
    </row>
    <row r="97" spans="1:6" x14ac:dyDescent="0.25">
      <c r="A97" t="s">
        <v>6</v>
      </c>
      <c r="B97" s="2">
        <v>0.28540298401951503</v>
      </c>
      <c r="C97" s="3">
        <v>5.5700276328189323E-2</v>
      </c>
    </row>
    <row r="98" spans="1:6" x14ac:dyDescent="0.25">
      <c r="A98" t="s">
        <v>7</v>
      </c>
      <c r="B98" s="2">
        <v>0.29837387318541037</v>
      </c>
      <c r="C98" s="3">
        <v>2.4042708828579001E-3</v>
      </c>
      <c r="D98" s="3">
        <f>MEDIAN(C98:C99)</f>
        <v>1.1289796059121233E-2</v>
      </c>
      <c r="E98" s="3">
        <f>AVERAGE(C98:C99)</f>
        <v>1.1289796059121235E-2</v>
      </c>
      <c r="F98">
        <v>2</v>
      </c>
    </row>
    <row r="99" spans="1:6" x14ac:dyDescent="0.25">
      <c r="A99" t="s">
        <v>7</v>
      </c>
      <c r="B99" s="2">
        <v>0.20347489602107063</v>
      </c>
      <c r="C99" s="3">
        <v>2.0175321235384569E-2</v>
      </c>
    </row>
    <row r="100" spans="1:6" x14ac:dyDescent="0.25">
      <c r="A100" t="s">
        <v>8</v>
      </c>
      <c r="B100" s="2">
        <v>7.2592024409943647</v>
      </c>
      <c r="C100" s="3">
        <v>3.606460182208292E-4</v>
      </c>
      <c r="D100" s="3">
        <f>MEDIAN(C100:C101)</f>
        <v>6.3282416491521904E-3</v>
      </c>
      <c r="E100" s="3">
        <f>AVERAGE(C100:C101)</f>
        <v>6.3282416491521895E-3</v>
      </c>
      <c r="F100">
        <v>2</v>
      </c>
    </row>
    <row r="101" spans="1:6" x14ac:dyDescent="0.25">
      <c r="A101" t="s">
        <v>8</v>
      </c>
      <c r="B101" s="2">
        <v>2.2173136952888939</v>
      </c>
      <c r="C101" s="3">
        <v>1.2295837280083551E-2</v>
      </c>
    </row>
    <row r="102" spans="1:6" x14ac:dyDescent="0.25">
      <c r="A102" t="s">
        <v>9</v>
      </c>
      <c r="B102" s="2">
        <v>4.9653679027703075E-2</v>
      </c>
      <c r="C102" s="3">
        <v>3.2897674585394901E-2</v>
      </c>
      <c r="D102" s="3">
        <f>MEDIAN(C102)</f>
        <v>3.2897674585394901E-2</v>
      </c>
      <c r="E102" s="3">
        <f>AVERAGE(C102)</f>
        <v>3.2897674585394901E-2</v>
      </c>
      <c r="F102">
        <v>1</v>
      </c>
    </row>
    <row r="103" spans="1:6" x14ac:dyDescent="0.25">
      <c r="A103" t="s">
        <v>10</v>
      </c>
      <c r="B103" s="2">
        <v>6.7672211227666317</v>
      </c>
      <c r="C103" s="3">
        <v>3.7814102082529021E-3</v>
      </c>
      <c r="D103" s="3">
        <f>MEDIAN(C103:C110)</f>
        <v>0.31763355834324175</v>
      </c>
      <c r="E103" s="3">
        <f>AVERAGE(C103:C110)</f>
        <v>0.33135901704704929</v>
      </c>
      <c r="F103">
        <v>8</v>
      </c>
    </row>
    <row r="104" spans="1:6" x14ac:dyDescent="0.25">
      <c r="A104" t="s">
        <v>10</v>
      </c>
      <c r="B104" s="2">
        <v>1.7620041218393108</v>
      </c>
      <c r="C104" s="3">
        <v>4.4674807256613283E-2</v>
      </c>
    </row>
    <row r="105" spans="1:6" x14ac:dyDescent="0.25">
      <c r="A105" t="s">
        <v>10</v>
      </c>
      <c r="B105" s="2">
        <v>1.5998652391151551</v>
      </c>
      <c r="C105" s="3">
        <v>0.10168052973729841</v>
      </c>
    </row>
    <row r="106" spans="1:6" x14ac:dyDescent="0.25">
      <c r="A106" t="s">
        <v>10</v>
      </c>
      <c r="B106" s="2">
        <v>1.6529119052034771</v>
      </c>
      <c r="C106" s="3">
        <v>0.19376178964749591</v>
      </c>
    </row>
    <row r="107" spans="1:6" x14ac:dyDescent="0.25">
      <c r="A107" t="s">
        <v>10</v>
      </c>
      <c r="B107" s="2">
        <v>0.76710666776457703</v>
      </c>
      <c r="C107" s="3">
        <v>0.44150532703898759</v>
      </c>
    </row>
    <row r="108" spans="1:6" x14ac:dyDescent="0.25">
      <c r="A108" t="s">
        <v>10</v>
      </c>
      <c r="B108" s="2">
        <v>0.74133464770597302</v>
      </c>
      <c r="C108" s="3">
        <v>0.48953102576409391</v>
      </c>
    </row>
    <row r="109" spans="1:6" x14ac:dyDescent="0.25">
      <c r="A109" t="s">
        <v>10</v>
      </c>
      <c r="B109" s="2">
        <v>1.093186683752932</v>
      </c>
      <c r="C109" s="3">
        <v>0.59332086385691607</v>
      </c>
    </row>
    <row r="110" spans="1:6" x14ac:dyDescent="0.25">
      <c r="A110" t="s">
        <v>10</v>
      </c>
      <c r="B110" s="2">
        <v>1.1352530739021445</v>
      </c>
      <c r="C110" s="3">
        <v>0.78261638286673629</v>
      </c>
    </row>
    <row r="111" spans="1:6" x14ac:dyDescent="0.25">
      <c r="A111" t="s">
        <v>11</v>
      </c>
      <c r="B111" s="2">
        <v>0.10675066213736323</v>
      </c>
      <c r="C111" s="3">
        <v>1.0054434533288002E-2</v>
      </c>
      <c r="D111" s="3">
        <f>MEDIAN(C111)</f>
        <v>1.0054434533288002E-2</v>
      </c>
      <c r="E111" s="3">
        <f>AVERAGE(C111)</f>
        <v>1.0054434533288002E-2</v>
      </c>
      <c r="F111">
        <v>1</v>
      </c>
    </row>
    <row r="112" spans="1:6" x14ac:dyDescent="0.25">
      <c r="A112" t="s">
        <v>12</v>
      </c>
      <c r="B112" s="2">
        <v>7.9372925395912203E-2</v>
      </c>
      <c r="C112" s="3">
        <v>2.6005294459975187E-3</v>
      </c>
      <c r="D112" s="3">
        <f>MEDIAN(C112)</f>
        <v>2.6005294459975187E-3</v>
      </c>
      <c r="E112" s="3">
        <f>AVERAGE(C112)</f>
        <v>2.6005294459975187E-3</v>
      </c>
      <c r="F112">
        <v>1</v>
      </c>
    </row>
    <row r="113" spans="1:6" x14ac:dyDescent="0.25">
      <c r="A113" t="s">
        <v>13</v>
      </c>
      <c r="B113" s="4">
        <v>-1.7976931348623157E+308</v>
      </c>
      <c r="F113">
        <v>2</v>
      </c>
    </row>
    <row r="114" spans="1:6" x14ac:dyDescent="0.25">
      <c r="A114" t="s">
        <v>13</v>
      </c>
      <c r="B114" s="4">
        <v>-1.7976931348623157E+308</v>
      </c>
    </row>
    <row r="115" spans="1:6" x14ac:dyDescent="0.25">
      <c r="A115" t="s">
        <v>14</v>
      </c>
      <c r="B115" s="2">
        <v>2.0766108697711112</v>
      </c>
      <c r="C115" s="3">
        <v>0.16091611521420349</v>
      </c>
      <c r="D115" s="3">
        <f>MEDIAN(C115)</f>
        <v>0.16091611521420349</v>
      </c>
      <c r="E115" s="3">
        <f>AVERAGE(C115)</f>
        <v>0.16091611521420349</v>
      </c>
      <c r="F115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Dafné</dc:creator>
  <cp:lastModifiedBy> </cp:lastModifiedBy>
  <dcterms:created xsi:type="dcterms:W3CDTF">2018-02-13T16:12:06Z</dcterms:created>
  <dcterms:modified xsi:type="dcterms:W3CDTF">2018-02-13T18:53:12Z</dcterms:modified>
</cp:coreProperties>
</file>