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60" windowWidth="20730" windowHeight="9510" tabRatio="777" firstSheet="7" activeTab="23"/>
  </bookViews>
  <sheets>
    <sheet name="J01" sheetId="1" r:id="rId1"/>
    <sheet name="J02" sheetId="2" r:id="rId2"/>
    <sheet name="J03" sheetId="3" r:id="rId3"/>
    <sheet name="J04" sheetId="15" r:id="rId4"/>
    <sheet name="J05" sheetId="22" r:id="rId5"/>
    <sheet name="J06" sheetId="21" r:id="rId6"/>
    <sheet name="J07" sheetId="17" r:id="rId7"/>
    <sheet name="J08" sheetId="20" r:id="rId8"/>
    <sheet name="J09" sheetId="18" r:id="rId9"/>
    <sheet name="J10" sheetId="19" r:id="rId10"/>
    <sheet name="J11" sheetId="16" r:id="rId11"/>
    <sheet name="J12" sheetId="11" r:id="rId12"/>
    <sheet name="J13" sheetId="12" r:id="rId13"/>
    <sheet name="J14" sheetId="14" r:id="rId14"/>
    <sheet name="J15" sheetId="13" r:id="rId15"/>
    <sheet name="J16" sheetId="10" r:id="rId16"/>
    <sheet name="J17" sheetId="4" r:id="rId17"/>
    <sheet name="J18" sheetId="7" r:id="rId18"/>
    <sheet name="J19" sheetId="6" r:id="rId19"/>
    <sheet name="J20" sheetId="9" r:id="rId20"/>
    <sheet name="J21" sheetId="5" r:id="rId21"/>
    <sheet name="J22" sheetId="8" r:id="rId22"/>
    <sheet name="Feuil1" sheetId="23" r:id="rId23"/>
    <sheet name="CLASSEMENT" sheetId="24" r:id="rId24"/>
  </sheets>
  <calcPr calcId="145621"/>
</workbook>
</file>

<file path=xl/calcChain.xml><?xml version="1.0" encoding="utf-8"?>
<calcChain xmlns="http://schemas.openxmlformats.org/spreadsheetml/2006/main">
  <c r="E2" i="24" l="1"/>
  <c r="AH3" i="24"/>
  <c r="AJ4" i="24"/>
  <c r="A3" i="24" l="1" a="1"/>
  <c r="A3" i="24" s="1"/>
  <c r="A4" i="24" a="1"/>
  <c r="A4" i="24" s="1"/>
  <c r="A5" i="24" a="1"/>
  <c r="A5" i="24" s="1"/>
  <c r="A6" i="24" a="1"/>
  <c r="A6" i="24" s="1"/>
  <c r="J1" i="24" s="1"/>
  <c r="A7" i="24" a="1"/>
  <c r="A7" i="24" s="1"/>
  <c r="A8" i="24" a="1"/>
  <c r="A8" i="24" s="1"/>
  <c r="A9" i="24" a="1"/>
  <c r="A9" i="24" s="1"/>
  <c r="A10" i="24" a="1"/>
  <c r="A10" i="24" s="1"/>
  <c r="R1" i="24" s="1"/>
  <c r="A11" i="24" a="1"/>
  <c r="A11" i="24"/>
  <c r="A12" i="24" a="1"/>
  <c r="A12" i="24"/>
  <c r="V1" i="24" s="1"/>
  <c r="A13" i="24" a="1"/>
  <c r="A13" i="24"/>
  <c r="A2" i="24" a="1"/>
  <c r="A2" i="24" s="1"/>
  <c r="B1" i="24" s="1"/>
  <c r="Q30" i="23" l="1"/>
  <c r="Q26" i="23"/>
  <c r="Q32" i="23"/>
  <c r="Q23" i="23"/>
  <c r="F1" i="24"/>
  <c r="Q67" i="23"/>
  <c r="Q74" i="23"/>
  <c r="Q76" i="23"/>
  <c r="Q71" i="23"/>
  <c r="N1" i="24"/>
  <c r="Q61" i="23" s="1"/>
  <c r="Q56" i="23"/>
  <c r="Q63" i="23"/>
  <c r="Q65" i="23"/>
  <c r="Q60" i="23"/>
  <c r="L1" i="24"/>
  <c r="Q94" i="23" s="1"/>
  <c r="Q21" i="23"/>
  <c r="Q12" i="23"/>
  <c r="Q15" i="23"/>
  <c r="Q19" i="23"/>
  <c r="D1" i="24"/>
  <c r="Q82" i="23"/>
  <c r="Q78" i="23"/>
  <c r="Q85" i="23"/>
  <c r="Q87" i="23"/>
  <c r="P1" i="24"/>
  <c r="Q34" i="23"/>
  <c r="Q37" i="23"/>
  <c r="Q41" i="23"/>
  <c r="Q43" i="23"/>
  <c r="H1" i="24"/>
  <c r="Q102" i="23"/>
  <c r="Q108" i="23"/>
  <c r="Q104" i="23"/>
  <c r="Q100" i="23"/>
  <c r="Q103" i="23"/>
  <c r="Q109" i="23"/>
  <c r="T1" i="24"/>
  <c r="Q64" i="23" s="1"/>
  <c r="Q132" i="23"/>
  <c r="Q123" i="23"/>
  <c r="Q130" i="23"/>
  <c r="Q126" i="23"/>
  <c r="Q122" i="23"/>
  <c r="Q128" i="23"/>
  <c r="Q54" i="23"/>
  <c r="Q45" i="23"/>
  <c r="Q52" i="23"/>
  <c r="Q119" i="23"/>
  <c r="Q115" i="23"/>
  <c r="Q111" i="23"/>
  <c r="Q120" i="23"/>
  <c r="Q117" i="23"/>
  <c r="Q98" i="23"/>
  <c r="Q97" i="23"/>
  <c r="Q93" i="23"/>
  <c r="Q89" i="23"/>
  <c r="Q10" i="23"/>
  <c r="Q2" i="23"/>
  <c r="Q4" i="23"/>
  <c r="Q8" i="23"/>
  <c r="X1" i="24"/>
  <c r="Q88" i="23" s="1"/>
  <c r="U2" i="23"/>
  <c r="U3" i="23"/>
  <c r="U4" i="23"/>
  <c r="U5" i="23"/>
  <c r="U6" i="23"/>
  <c r="U7" i="23"/>
  <c r="U8" i="23"/>
  <c r="U9" i="23"/>
  <c r="U10" i="23"/>
  <c r="U11" i="23"/>
  <c r="U12" i="23"/>
  <c r="U13" i="23"/>
  <c r="U14" i="23"/>
  <c r="U15" i="23"/>
  <c r="U16" i="23"/>
  <c r="U17" i="23"/>
  <c r="U18" i="23"/>
  <c r="U19" i="23"/>
  <c r="U20" i="23"/>
  <c r="U21" i="23"/>
  <c r="U22" i="23"/>
  <c r="U23" i="23"/>
  <c r="U24" i="23"/>
  <c r="U25" i="23"/>
  <c r="U26" i="23"/>
  <c r="U27" i="23"/>
  <c r="U28" i="23"/>
  <c r="U29" i="23"/>
  <c r="U30" i="23"/>
  <c r="U31" i="23"/>
  <c r="U32" i="23"/>
  <c r="U33" i="23"/>
  <c r="U34" i="23"/>
  <c r="U35" i="23"/>
  <c r="U36" i="23"/>
  <c r="U37" i="23"/>
  <c r="U38" i="23"/>
  <c r="U39" i="23"/>
  <c r="U40" i="23"/>
  <c r="U41" i="23"/>
  <c r="U42" i="23"/>
  <c r="U43" i="23"/>
  <c r="U44" i="23"/>
  <c r="U45" i="23"/>
  <c r="U46" i="23"/>
  <c r="U47" i="23"/>
  <c r="U48" i="23"/>
  <c r="U49" i="23"/>
  <c r="U50" i="23"/>
  <c r="U51" i="23"/>
  <c r="U52" i="23"/>
  <c r="U53" i="23"/>
  <c r="U54" i="23"/>
  <c r="U55" i="23"/>
  <c r="U56" i="23"/>
  <c r="U57" i="23"/>
  <c r="U58" i="23"/>
  <c r="U59" i="23"/>
  <c r="U60" i="23"/>
  <c r="U61" i="23"/>
  <c r="U62" i="23"/>
  <c r="U63" i="23"/>
  <c r="U64" i="23"/>
  <c r="U65" i="23"/>
  <c r="U66" i="23"/>
  <c r="U67" i="23"/>
  <c r="U68" i="23"/>
  <c r="U69" i="23"/>
  <c r="U70" i="23"/>
  <c r="U71" i="23"/>
  <c r="U72" i="23"/>
  <c r="U73" i="23"/>
  <c r="U74" i="23"/>
  <c r="U75" i="23"/>
  <c r="U76" i="23"/>
  <c r="U77" i="23"/>
  <c r="U78" i="23"/>
  <c r="U79" i="23"/>
  <c r="U80" i="23"/>
  <c r="U81" i="23"/>
  <c r="U82" i="23"/>
  <c r="U83" i="23"/>
  <c r="U84" i="23"/>
  <c r="U85" i="23"/>
  <c r="U86" i="23"/>
  <c r="U87" i="23"/>
  <c r="U88" i="23"/>
  <c r="U89" i="23"/>
  <c r="U90" i="23"/>
  <c r="U91" i="23"/>
  <c r="U92" i="23"/>
  <c r="U93" i="23"/>
  <c r="U94" i="23"/>
  <c r="U95" i="23"/>
  <c r="U96" i="23"/>
  <c r="U97" i="23"/>
  <c r="U98" i="23"/>
  <c r="U99" i="23"/>
  <c r="U100" i="23"/>
  <c r="U101" i="23"/>
  <c r="U102" i="23"/>
  <c r="U103" i="23"/>
  <c r="U104" i="23"/>
  <c r="U105" i="23"/>
  <c r="U106" i="23"/>
  <c r="U107" i="23"/>
  <c r="U108" i="23"/>
  <c r="U109" i="23"/>
  <c r="U110" i="23"/>
  <c r="U111" i="23"/>
  <c r="U112" i="23"/>
  <c r="U113" i="23"/>
  <c r="U114" i="23"/>
  <c r="U115" i="23"/>
  <c r="U116" i="23"/>
  <c r="U117" i="23"/>
  <c r="U118" i="23"/>
  <c r="U119" i="23"/>
  <c r="U120" i="23"/>
  <c r="U121" i="23"/>
  <c r="U122" i="23"/>
  <c r="U123" i="23"/>
  <c r="U124" i="23"/>
  <c r="U125" i="23"/>
  <c r="U126" i="23"/>
  <c r="U127" i="23"/>
  <c r="U128" i="23"/>
  <c r="U129" i="23"/>
  <c r="U130" i="23"/>
  <c r="U131" i="23"/>
  <c r="U132" i="23"/>
  <c r="U1" i="23"/>
  <c r="Q99" i="23" l="1"/>
  <c r="Q25" i="23"/>
  <c r="Q3" i="23"/>
  <c r="Q70" i="23"/>
  <c r="Q59" i="23"/>
  <c r="Q14" i="23"/>
  <c r="Q125" i="23"/>
  <c r="Q48" i="23"/>
  <c r="Q114" i="23"/>
  <c r="Q92" i="23"/>
  <c r="Q81" i="23"/>
  <c r="Q55" i="23"/>
  <c r="Q86" i="23"/>
  <c r="Q42" i="23"/>
  <c r="Q9" i="23"/>
  <c r="Q75" i="23"/>
  <c r="Q20" i="23"/>
  <c r="Q131" i="23"/>
  <c r="Q53" i="23"/>
  <c r="Q31" i="23"/>
  <c r="Q24" i="23"/>
  <c r="Q68" i="23"/>
  <c r="Q57" i="23"/>
  <c r="Q90" i="23"/>
  <c r="Q46" i="23"/>
  <c r="Q112" i="23"/>
  <c r="Q79" i="23"/>
  <c r="Q35" i="23"/>
  <c r="Q101" i="23"/>
  <c r="Q1" i="23"/>
  <c r="Q17" i="23"/>
  <c r="Q84" i="23"/>
  <c r="Q50" i="23"/>
  <c r="Q28" i="23"/>
  <c r="Q39" i="23"/>
  <c r="Q95" i="23"/>
  <c r="Q106" i="23"/>
  <c r="Q6" i="23"/>
  <c r="Q44" i="23"/>
  <c r="Q40" i="23"/>
  <c r="Q107" i="23"/>
  <c r="Q62" i="23"/>
  <c r="Q18" i="23"/>
  <c r="Q129" i="23"/>
  <c r="Q51" i="23"/>
  <c r="Q118" i="23"/>
  <c r="Q96" i="23"/>
  <c r="Q7" i="23"/>
  <c r="Q29" i="23"/>
  <c r="Q116" i="23"/>
  <c r="Q72" i="23"/>
  <c r="Q16" i="23"/>
  <c r="Q83" i="23"/>
  <c r="Q38" i="23"/>
  <c r="Q105" i="23"/>
  <c r="Q5" i="23"/>
  <c r="Q27" i="23"/>
  <c r="Q127" i="23"/>
  <c r="Q49" i="23"/>
  <c r="Q33" i="23"/>
  <c r="Q66" i="23"/>
  <c r="Q22" i="23"/>
  <c r="Q11" i="23"/>
  <c r="Q110" i="23"/>
  <c r="Q77" i="23"/>
  <c r="Q121" i="23"/>
  <c r="Q73" i="23"/>
  <c r="Q69" i="23"/>
  <c r="Q13" i="23"/>
  <c r="Q80" i="23"/>
  <c r="Q36" i="23"/>
  <c r="Q124" i="23"/>
  <c r="Q47" i="23"/>
  <c r="Q113" i="23"/>
  <c r="Q58" i="23"/>
  <c r="Q91" i="23"/>
  <c r="A128" i="23" a="1"/>
  <c r="A128" i="23" s="1"/>
  <c r="B128" i="23"/>
  <c r="S128" i="23" s="1"/>
  <c r="C128" i="23"/>
  <c r="T128" i="23" s="1"/>
  <c r="D128" i="23"/>
  <c r="F128" i="23" s="1"/>
  <c r="A129" i="23" a="1"/>
  <c r="A129" i="23" s="1"/>
  <c r="B129" i="23"/>
  <c r="S129" i="23" s="1"/>
  <c r="C129" i="23"/>
  <c r="T129" i="23" s="1"/>
  <c r="D129" i="23"/>
  <c r="F129" i="23" s="1"/>
  <c r="A130" i="23" a="1"/>
  <c r="A130" i="23" s="1"/>
  <c r="B130" i="23"/>
  <c r="S130" i="23" s="1"/>
  <c r="C130" i="23"/>
  <c r="T130" i="23" s="1"/>
  <c r="D130" i="23"/>
  <c r="F130" i="23" s="1"/>
  <c r="A131" i="23" a="1"/>
  <c r="A131" i="23"/>
  <c r="B131" i="23"/>
  <c r="S131" i="23" s="1"/>
  <c r="C131" i="23"/>
  <c r="T131" i="23" s="1"/>
  <c r="D131" i="23"/>
  <c r="F131" i="23" s="1"/>
  <c r="A132" i="23" a="1"/>
  <c r="A132" i="23" s="1"/>
  <c r="B132" i="23"/>
  <c r="S132" i="23" s="1"/>
  <c r="C132" i="23"/>
  <c r="T132" i="23" s="1"/>
  <c r="D132" i="23"/>
  <c r="F132" i="23" s="1"/>
  <c r="C127" i="23"/>
  <c r="T127" i="23" s="1"/>
  <c r="D127" i="23"/>
  <c r="F127" i="23" s="1"/>
  <c r="B127" i="23"/>
  <c r="S127" i="23" s="1"/>
  <c r="A127" i="23" a="1"/>
  <c r="A127" i="23" s="1"/>
  <c r="A122" i="23" a="1"/>
  <c r="A122" i="23" s="1"/>
  <c r="B122" i="23"/>
  <c r="S122" i="23" s="1"/>
  <c r="C122" i="23"/>
  <c r="T122" i="23" s="1"/>
  <c r="D122" i="23"/>
  <c r="F122" i="23" s="1"/>
  <c r="A123" i="23" a="1"/>
  <c r="A123" i="23" s="1"/>
  <c r="B123" i="23"/>
  <c r="S123" i="23" s="1"/>
  <c r="C123" i="23"/>
  <c r="T123" i="23" s="1"/>
  <c r="D123" i="23"/>
  <c r="F123" i="23" s="1"/>
  <c r="A124" i="23" a="1"/>
  <c r="A124" i="23" s="1"/>
  <c r="B124" i="23"/>
  <c r="S124" i="23" s="1"/>
  <c r="C124" i="23"/>
  <c r="T124" i="23" s="1"/>
  <c r="D124" i="23"/>
  <c r="F124" i="23" s="1"/>
  <c r="A125" i="23" a="1"/>
  <c r="A125" i="23" s="1"/>
  <c r="B125" i="23"/>
  <c r="S125" i="23" s="1"/>
  <c r="C125" i="23"/>
  <c r="T125" i="23" s="1"/>
  <c r="D125" i="23"/>
  <c r="F125" i="23" s="1"/>
  <c r="A126" i="23" a="1"/>
  <c r="A126" i="23" s="1"/>
  <c r="B126" i="23"/>
  <c r="S126" i="23" s="1"/>
  <c r="C126" i="23"/>
  <c r="T126" i="23" s="1"/>
  <c r="D126" i="23"/>
  <c r="F126" i="23" s="1"/>
  <c r="C121" i="23"/>
  <c r="T121" i="23" s="1"/>
  <c r="D121" i="23"/>
  <c r="F121" i="23" s="1"/>
  <c r="B121" i="23"/>
  <c r="S121" i="23" s="1"/>
  <c r="A121" i="23" a="1"/>
  <c r="A121" i="23" s="1"/>
  <c r="A116" i="23" a="1"/>
  <c r="A116" i="23" s="1"/>
  <c r="B116" i="23"/>
  <c r="S116" i="23" s="1"/>
  <c r="C116" i="23"/>
  <c r="T116" i="23" s="1"/>
  <c r="D116" i="23"/>
  <c r="F116" i="23" s="1"/>
  <c r="A117" i="23" a="1"/>
  <c r="A117" i="23" s="1"/>
  <c r="B117" i="23"/>
  <c r="S117" i="23" s="1"/>
  <c r="C117" i="23"/>
  <c r="T117" i="23" s="1"/>
  <c r="D117" i="23"/>
  <c r="F117" i="23" s="1"/>
  <c r="A118" i="23" a="1"/>
  <c r="A118" i="23" s="1"/>
  <c r="B118" i="23"/>
  <c r="S118" i="23" s="1"/>
  <c r="C118" i="23"/>
  <c r="T118" i="23" s="1"/>
  <c r="D118" i="23"/>
  <c r="F118" i="23" s="1"/>
  <c r="A119" i="23" a="1"/>
  <c r="A119" i="23" s="1"/>
  <c r="B119" i="23"/>
  <c r="S119" i="23" s="1"/>
  <c r="C119" i="23"/>
  <c r="T119" i="23" s="1"/>
  <c r="D119" i="23"/>
  <c r="F119" i="23" s="1"/>
  <c r="A120" i="23" a="1"/>
  <c r="A120" i="23" s="1"/>
  <c r="B120" i="23"/>
  <c r="S120" i="23" s="1"/>
  <c r="C120" i="23"/>
  <c r="T120" i="23" s="1"/>
  <c r="D120" i="23"/>
  <c r="F120" i="23" s="1"/>
  <c r="C115" i="23"/>
  <c r="T115" i="23" s="1"/>
  <c r="D115" i="23"/>
  <c r="F115" i="23" s="1"/>
  <c r="B115" i="23"/>
  <c r="S115" i="23" s="1"/>
  <c r="A115" i="23" a="1"/>
  <c r="A115" i="23" s="1"/>
  <c r="A110" i="23" a="1"/>
  <c r="A110" i="23" s="1"/>
  <c r="B110" i="23"/>
  <c r="S110" i="23" s="1"/>
  <c r="C110" i="23"/>
  <c r="T110" i="23" s="1"/>
  <c r="D110" i="23"/>
  <c r="F110" i="23" s="1"/>
  <c r="A111" i="23" a="1"/>
  <c r="A111" i="23" s="1"/>
  <c r="B111" i="23"/>
  <c r="S111" i="23" s="1"/>
  <c r="C111" i="23"/>
  <c r="T111" i="23" s="1"/>
  <c r="D111" i="23"/>
  <c r="F111" i="23" s="1"/>
  <c r="A112" i="23" a="1"/>
  <c r="A112" i="23" s="1"/>
  <c r="B112" i="23"/>
  <c r="S112" i="23" s="1"/>
  <c r="C112" i="23"/>
  <c r="T112" i="23" s="1"/>
  <c r="D112" i="23"/>
  <c r="F112" i="23" s="1"/>
  <c r="A113" i="23" a="1"/>
  <c r="A113" i="23" s="1"/>
  <c r="B113" i="23"/>
  <c r="S113" i="23" s="1"/>
  <c r="C113" i="23"/>
  <c r="T113" i="23" s="1"/>
  <c r="D113" i="23"/>
  <c r="F113" i="23" s="1"/>
  <c r="A114" i="23" a="1"/>
  <c r="A114" i="23"/>
  <c r="B114" i="23"/>
  <c r="S114" i="23" s="1"/>
  <c r="C114" i="23"/>
  <c r="T114" i="23" s="1"/>
  <c r="D114" i="23"/>
  <c r="F114" i="23" s="1"/>
  <c r="C109" i="23"/>
  <c r="T109" i="23" s="1"/>
  <c r="D109" i="23"/>
  <c r="F109" i="23" s="1"/>
  <c r="B109" i="23"/>
  <c r="S109" i="23" s="1"/>
  <c r="A109" i="23" a="1"/>
  <c r="A109" i="23" s="1"/>
  <c r="A104" i="23" a="1"/>
  <c r="A104" i="23" s="1"/>
  <c r="B104" i="23"/>
  <c r="S104" i="23" s="1"/>
  <c r="C104" i="23"/>
  <c r="T104" i="23" s="1"/>
  <c r="D104" i="23"/>
  <c r="F104" i="23" s="1"/>
  <c r="A105" i="23" a="1"/>
  <c r="A105" i="23" s="1"/>
  <c r="B105" i="23"/>
  <c r="S105" i="23" s="1"/>
  <c r="C105" i="23"/>
  <c r="T105" i="23" s="1"/>
  <c r="D105" i="23"/>
  <c r="F105" i="23" s="1"/>
  <c r="A106" i="23" a="1"/>
  <c r="A106" i="23" s="1"/>
  <c r="B106" i="23"/>
  <c r="S106" i="23" s="1"/>
  <c r="C106" i="23"/>
  <c r="T106" i="23" s="1"/>
  <c r="D106" i="23"/>
  <c r="F106" i="23" s="1"/>
  <c r="A107" i="23" a="1"/>
  <c r="A107" i="23" s="1"/>
  <c r="B107" i="23"/>
  <c r="S107" i="23" s="1"/>
  <c r="C107" i="23"/>
  <c r="T107" i="23" s="1"/>
  <c r="D107" i="23"/>
  <c r="F107" i="23" s="1"/>
  <c r="A108" i="23" a="1"/>
  <c r="A108" i="23" s="1"/>
  <c r="B108" i="23"/>
  <c r="S108" i="23" s="1"/>
  <c r="C108" i="23"/>
  <c r="T108" i="23" s="1"/>
  <c r="D108" i="23"/>
  <c r="F108" i="23" s="1"/>
  <c r="C103" i="23"/>
  <c r="T103" i="23" s="1"/>
  <c r="D103" i="23"/>
  <c r="F103" i="23" s="1"/>
  <c r="B103" i="23"/>
  <c r="S103" i="23" s="1"/>
  <c r="A103" i="23" a="1"/>
  <c r="A103" i="23" s="1"/>
  <c r="A98" i="23" a="1"/>
  <c r="A98" i="23" s="1"/>
  <c r="B98" i="23"/>
  <c r="S98" i="23" s="1"/>
  <c r="C98" i="23"/>
  <c r="T98" i="23" s="1"/>
  <c r="D98" i="23"/>
  <c r="F98" i="23" s="1"/>
  <c r="A99" i="23" a="1"/>
  <c r="A99" i="23" s="1"/>
  <c r="B99" i="23"/>
  <c r="S99" i="23" s="1"/>
  <c r="C99" i="23"/>
  <c r="T99" i="23" s="1"/>
  <c r="D99" i="23"/>
  <c r="F99" i="23" s="1"/>
  <c r="A100" i="23" a="1"/>
  <c r="A100" i="23" s="1"/>
  <c r="B100" i="23"/>
  <c r="S100" i="23" s="1"/>
  <c r="C100" i="23"/>
  <c r="T100" i="23" s="1"/>
  <c r="D100" i="23"/>
  <c r="F100" i="23" s="1"/>
  <c r="A101" i="23" a="1"/>
  <c r="A101" i="23" s="1"/>
  <c r="B101" i="23"/>
  <c r="S101" i="23" s="1"/>
  <c r="C101" i="23"/>
  <c r="T101" i="23" s="1"/>
  <c r="D101" i="23"/>
  <c r="F101" i="23" s="1"/>
  <c r="A102" i="23" a="1"/>
  <c r="A102" i="23" s="1"/>
  <c r="B102" i="23"/>
  <c r="S102" i="23" s="1"/>
  <c r="C102" i="23"/>
  <c r="T102" i="23" s="1"/>
  <c r="D102" i="23"/>
  <c r="F102" i="23" s="1"/>
  <c r="C97" i="23"/>
  <c r="T97" i="23" s="1"/>
  <c r="D97" i="23"/>
  <c r="F97" i="23" s="1"/>
  <c r="B97" i="23"/>
  <c r="S97" i="23" s="1"/>
  <c r="A97" i="23" a="1"/>
  <c r="A97" i="23" s="1"/>
  <c r="A92" i="23" a="1"/>
  <c r="A92" i="23" s="1"/>
  <c r="B92" i="23"/>
  <c r="S92" i="23" s="1"/>
  <c r="C92" i="23"/>
  <c r="T92" i="23" s="1"/>
  <c r="D92" i="23"/>
  <c r="F92" i="23" s="1"/>
  <c r="A93" i="23" a="1"/>
  <c r="A93" i="23" s="1"/>
  <c r="B93" i="23"/>
  <c r="S93" i="23" s="1"/>
  <c r="C93" i="23"/>
  <c r="T93" i="23" s="1"/>
  <c r="D93" i="23"/>
  <c r="F93" i="23" s="1"/>
  <c r="A94" i="23" a="1"/>
  <c r="A94" i="23" s="1"/>
  <c r="B94" i="23"/>
  <c r="S94" i="23" s="1"/>
  <c r="C94" i="23"/>
  <c r="T94" i="23" s="1"/>
  <c r="D94" i="23"/>
  <c r="F94" i="23" s="1"/>
  <c r="A95" i="23" a="1"/>
  <c r="A95" i="23" s="1"/>
  <c r="B95" i="23"/>
  <c r="S95" i="23" s="1"/>
  <c r="C95" i="23"/>
  <c r="T95" i="23" s="1"/>
  <c r="D95" i="23"/>
  <c r="F95" i="23" s="1"/>
  <c r="A96" i="23" a="1"/>
  <c r="A96" i="23" s="1"/>
  <c r="B96" i="23"/>
  <c r="S96" i="23" s="1"/>
  <c r="C96" i="23"/>
  <c r="T96" i="23" s="1"/>
  <c r="D96" i="23"/>
  <c r="F96" i="23" s="1"/>
  <c r="C91" i="23"/>
  <c r="T91" i="23" s="1"/>
  <c r="D91" i="23"/>
  <c r="F91" i="23" s="1"/>
  <c r="B91" i="23"/>
  <c r="S91" i="23" s="1"/>
  <c r="A91" i="23" a="1"/>
  <c r="A91" i="23" s="1"/>
  <c r="A86" i="23" a="1"/>
  <c r="A86" i="23" s="1"/>
  <c r="B86" i="23"/>
  <c r="S86" i="23" s="1"/>
  <c r="C86" i="23"/>
  <c r="T86" i="23" s="1"/>
  <c r="D86" i="23"/>
  <c r="F86" i="23" s="1"/>
  <c r="A87" i="23" a="1"/>
  <c r="A87" i="23" s="1"/>
  <c r="B87" i="23"/>
  <c r="S87" i="23" s="1"/>
  <c r="C87" i="23"/>
  <c r="T87" i="23" s="1"/>
  <c r="D87" i="23"/>
  <c r="F87" i="23" s="1"/>
  <c r="A88" i="23" a="1"/>
  <c r="A88" i="23" s="1"/>
  <c r="B88" i="23"/>
  <c r="S88" i="23" s="1"/>
  <c r="C88" i="23"/>
  <c r="T88" i="23" s="1"/>
  <c r="D88" i="23"/>
  <c r="F88" i="23" s="1"/>
  <c r="A89" i="23" a="1"/>
  <c r="A89" i="23" s="1"/>
  <c r="B89" i="23"/>
  <c r="S89" i="23" s="1"/>
  <c r="C89" i="23"/>
  <c r="T89" i="23" s="1"/>
  <c r="D89" i="23"/>
  <c r="F89" i="23" s="1"/>
  <c r="A90" i="23" a="1"/>
  <c r="A90" i="23" s="1"/>
  <c r="B90" i="23"/>
  <c r="S90" i="23" s="1"/>
  <c r="C90" i="23"/>
  <c r="T90" i="23" s="1"/>
  <c r="D90" i="23"/>
  <c r="F90" i="23" s="1"/>
  <c r="C85" i="23"/>
  <c r="T85" i="23" s="1"/>
  <c r="D85" i="23"/>
  <c r="F85" i="23" s="1"/>
  <c r="B85" i="23"/>
  <c r="S85" i="23" s="1"/>
  <c r="A85" i="23" a="1"/>
  <c r="A85" i="23" s="1"/>
  <c r="A80" i="23" a="1"/>
  <c r="A80" i="23" s="1"/>
  <c r="B80" i="23"/>
  <c r="S80" i="23" s="1"/>
  <c r="C80" i="23"/>
  <c r="T80" i="23" s="1"/>
  <c r="D80" i="23"/>
  <c r="F80" i="23" s="1"/>
  <c r="A81" i="23" a="1"/>
  <c r="A81" i="23" s="1"/>
  <c r="B81" i="23"/>
  <c r="S81" i="23" s="1"/>
  <c r="C81" i="23"/>
  <c r="T81" i="23" s="1"/>
  <c r="D81" i="23"/>
  <c r="F81" i="23" s="1"/>
  <c r="A82" i="23" a="1"/>
  <c r="A82" i="23" s="1"/>
  <c r="B82" i="23"/>
  <c r="S82" i="23" s="1"/>
  <c r="C82" i="23"/>
  <c r="T82" i="23" s="1"/>
  <c r="D82" i="23"/>
  <c r="F82" i="23" s="1"/>
  <c r="A83" i="23" a="1"/>
  <c r="A83" i="23" s="1"/>
  <c r="B83" i="23"/>
  <c r="S83" i="23" s="1"/>
  <c r="C83" i="23"/>
  <c r="T83" i="23" s="1"/>
  <c r="D83" i="23"/>
  <c r="F83" i="23" s="1"/>
  <c r="A84" i="23" a="1"/>
  <c r="A84" i="23" s="1"/>
  <c r="B84" i="23"/>
  <c r="S84" i="23" s="1"/>
  <c r="C84" i="23"/>
  <c r="T84" i="23" s="1"/>
  <c r="D84" i="23"/>
  <c r="F84" i="23" s="1"/>
  <c r="C79" i="23"/>
  <c r="T79" i="23" s="1"/>
  <c r="D79" i="23"/>
  <c r="F79" i="23" s="1"/>
  <c r="B79" i="23"/>
  <c r="S79" i="23" s="1"/>
  <c r="A79" i="23" a="1"/>
  <c r="A79" i="23" s="1"/>
  <c r="A74" i="23" a="1"/>
  <c r="A74" i="23" s="1"/>
  <c r="B74" i="23"/>
  <c r="S74" i="23" s="1"/>
  <c r="C74" i="23"/>
  <c r="T74" i="23" s="1"/>
  <c r="D74" i="23"/>
  <c r="F74" i="23" s="1"/>
  <c r="A75" i="23" a="1"/>
  <c r="A75" i="23" s="1"/>
  <c r="B75" i="23"/>
  <c r="S75" i="23" s="1"/>
  <c r="C75" i="23"/>
  <c r="T75" i="23" s="1"/>
  <c r="D75" i="23"/>
  <c r="F75" i="23" s="1"/>
  <c r="A76" i="23" a="1"/>
  <c r="A76" i="23" s="1"/>
  <c r="B76" i="23"/>
  <c r="S76" i="23" s="1"/>
  <c r="C76" i="23"/>
  <c r="T76" i="23" s="1"/>
  <c r="D76" i="23"/>
  <c r="F76" i="23" s="1"/>
  <c r="A77" i="23" a="1"/>
  <c r="A77" i="23" s="1"/>
  <c r="B77" i="23"/>
  <c r="S77" i="23" s="1"/>
  <c r="C77" i="23"/>
  <c r="T77" i="23" s="1"/>
  <c r="D77" i="23"/>
  <c r="F77" i="23" s="1"/>
  <c r="A78" i="23" a="1"/>
  <c r="A78" i="23" s="1"/>
  <c r="B78" i="23"/>
  <c r="S78" i="23" s="1"/>
  <c r="C78" i="23"/>
  <c r="T78" i="23" s="1"/>
  <c r="D78" i="23"/>
  <c r="F78" i="23" s="1"/>
  <c r="C73" i="23"/>
  <c r="T73" i="23" s="1"/>
  <c r="D73" i="23"/>
  <c r="F73" i="23" s="1"/>
  <c r="B73" i="23"/>
  <c r="S73" i="23" s="1"/>
  <c r="A73" i="23" a="1"/>
  <c r="A73" i="23" s="1"/>
  <c r="A68" i="23" a="1"/>
  <c r="A68" i="23" s="1"/>
  <c r="B68" i="23"/>
  <c r="S68" i="23" s="1"/>
  <c r="C68" i="23"/>
  <c r="T68" i="23" s="1"/>
  <c r="D68" i="23"/>
  <c r="F68" i="23" s="1"/>
  <c r="A69" i="23" a="1"/>
  <c r="A69" i="23" s="1"/>
  <c r="B69" i="23"/>
  <c r="S69" i="23" s="1"/>
  <c r="C69" i="23"/>
  <c r="T69" i="23" s="1"/>
  <c r="D69" i="23"/>
  <c r="F69" i="23" s="1"/>
  <c r="A70" i="23" a="1"/>
  <c r="A70" i="23" s="1"/>
  <c r="B70" i="23"/>
  <c r="S70" i="23" s="1"/>
  <c r="C70" i="23"/>
  <c r="T70" i="23" s="1"/>
  <c r="D70" i="23"/>
  <c r="F70" i="23" s="1"/>
  <c r="A71" i="23" a="1"/>
  <c r="A71" i="23" s="1"/>
  <c r="B71" i="23"/>
  <c r="S71" i="23" s="1"/>
  <c r="C71" i="23"/>
  <c r="T71" i="23" s="1"/>
  <c r="D71" i="23"/>
  <c r="F71" i="23" s="1"/>
  <c r="A72" i="23" a="1"/>
  <c r="A72" i="23" s="1"/>
  <c r="B72" i="23"/>
  <c r="S72" i="23" s="1"/>
  <c r="C72" i="23"/>
  <c r="T72" i="23" s="1"/>
  <c r="D72" i="23"/>
  <c r="F72" i="23" s="1"/>
  <c r="C67" i="23"/>
  <c r="T67" i="23" s="1"/>
  <c r="D67" i="23"/>
  <c r="F67" i="23" s="1"/>
  <c r="B67" i="23"/>
  <c r="S67" i="23" s="1"/>
  <c r="A67" i="23" a="1"/>
  <c r="A67" i="23" s="1"/>
  <c r="A62" i="23" a="1"/>
  <c r="A62" i="23" s="1"/>
  <c r="B62" i="23"/>
  <c r="S62" i="23" s="1"/>
  <c r="C62" i="23"/>
  <c r="T62" i="23" s="1"/>
  <c r="D62" i="23"/>
  <c r="F62" i="23" s="1"/>
  <c r="A63" i="23" a="1"/>
  <c r="A63" i="23" s="1"/>
  <c r="B63" i="23"/>
  <c r="S63" i="23" s="1"/>
  <c r="C63" i="23"/>
  <c r="T63" i="23" s="1"/>
  <c r="D63" i="23"/>
  <c r="F63" i="23" s="1"/>
  <c r="A64" i="23" a="1"/>
  <c r="A64" i="23" s="1"/>
  <c r="B64" i="23"/>
  <c r="S64" i="23" s="1"/>
  <c r="C64" i="23"/>
  <c r="T64" i="23" s="1"/>
  <c r="D64" i="23"/>
  <c r="F64" i="23" s="1"/>
  <c r="A65" i="23" a="1"/>
  <c r="A65" i="23" s="1"/>
  <c r="B65" i="23"/>
  <c r="S65" i="23" s="1"/>
  <c r="C65" i="23"/>
  <c r="T65" i="23" s="1"/>
  <c r="D65" i="23"/>
  <c r="F65" i="23" s="1"/>
  <c r="A66" i="23" a="1"/>
  <c r="A66" i="23" s="1"/>
  <c r="B66" i="23"/>
  <c r="S66" i="23" s="1"/>
  <c r="C66" i="23"/>
  <c r="T66" i="23" s="1"/>
  <c r="D66" i="23"/>
  <c r="F66" i="23" s="1"/>
  <c r="C61" i="23"/>
  <c r="T61" i="23" s="1"/>
  <c r="D61" i="23"/>
  <c r="F61" i="23" s="1"/>
  <c r="B61" i="23"/>
  <c r="S61" i="23" s="1"/>
  <c r="A61" i="23" a="1"/>
  <c r="A61" i="23" s="1"/>
  <c r="A56" i="23" a="1"/>
  <c r="A56" i="23" s="1"/>
  <c r="B56" i="23"/>
  <c r="S56" i="23" s="1"/>
  <c r="C56" i="23"/>
  <c r="T56" i="23" s="1"/>
  <c r="D56" i="23"/>
  <c r="F56" i="23" s="1"/>
  <c r="A57" i="23" a="1"/>
  <c r="A57" i="23" s="1"/>
  <c r="B57" i="23"/>
  <c r="S57" i="23" s="1"/>
  <c r="C57" i="23"/>
  <c r="T57" i="23" s="1"/>
  <c r="D57" i="23"/>
  <c r="F57" i="23" s="1"/>
  <c r="A58" i="23" a="1"/>
  <c r="A58" i="23" s="1"/>
  <c r="B58" i="23"/>
  <c r="S58" i="23" s="1"/>
  <c r="C58" i="23"/>
  <c r="T58" i="23" s="1"/>
  <c r="D58" i="23"/>
  <c r="F58" i="23" s="1"/>
  <c r="A59" i="23" a="1"/>
  <c r="A59" i="23" s="1"/>
  <c r="B59" i="23"/>
  <c r="S59" i="23" s="1"/>
  <c r="C59" i="23"/>
  <c r="T59" i="23" s="1"/>
  <c r="D59" i="23"/>
  <c r="F59" i="23" s="1"/>
  <c r="A60" i="23" a="1"/>
  <c r="A60" i="23" s="1"/>
  <c r="B60" i="23"/>
  <c r="S60" i="23" s="1"/>
  <c r="C60" i="23"/>
  <c r="T60" i="23" s="1"/>
  <c r="D60" i="23"/>
  <c r="F60" i="23" s="1"/>
  <c r="C55" i="23"/>
  <c r="T55" i="23" s="1"/>
  <c r="D55" i="23"/>
  <c r="F55" i="23" s="1"/>
  <c r="B55" i="23"/>
  <c r="S55" i="23" s="1"/>
  <c r="A55" i="23" a="1"/>
  <c r="A55" i="23" s="1"/>
  <c r="A50" i="23" a="1"/>
  <c r="A50" i="23" s="1"/>
  <c r="B50" i="23"/>
  <c r="S50" i="23" s="1"/>
  <c r="C50" i="23"/>
  <c r="T50" i="23" s="1"/>
  <c r="D50" i="23"/>
  <c r="F50" i="23" s="1"/>
  <c r="A51" i="23" a="1"/>
  <c r="A51" i="23" s="1"/>
  <c r="B51" i="23"/>
  <c r="S51" i="23" s="1"/>
  <c r="C51" i="23"/>
  <c r="T51" i="23" s="1"/>
  <c r="D51" i="23"/>
  <c r="F51" i="23" s="1"/>
  <c r="A52" i="23" a="1"/>
  <c r="A52" i="23" s="1"/>
  <c r="B52" i="23"/>
  <c r="S52" i="23" s="1"/>
  <c r="C52" i="23"/>
  <c r="T52" i="23" s="1"/>
  <c r="D52" i="23"/>
  <c r="F52" i="23" s="1"/>
  <c r="A53" i="23" a="1"/>
  <c r="A53" i="23" s="1"/>
  <c r="B53" i="23"/>
  <c r="S53" i="23" s="1"/>
  <c r="C53" i="23"/>
  <c r="T53" i="23" s="1"/>
  <c r="D53" i="23"/>
  <c r="F53" i="23" s="1"/>
  <c r="A54" i="23" a="1"/>
  <c r="A54" i="23" s="1"/>
  <c r="B54" i="23"/>
  <c r="S54" i="23" s="1"/>
  <c r="C54" i="23"/>
  <c r="T54" i="23" s="1"/>
  <c r="D54" i="23"/>
  <c r="F54" i="23" s="1"/>
  <c r="C49" i="23"/>
  <c r="T49" i="23" s="1"/>
  <c r="D49" i="23"/>
  <c r="F49" i="23" s="1"/>
  <c r="B49" i="23"/>
  <c r="S49" i="23" s="1"/>
  <c r="A49" i="23" a="1"/>
  <c r="A49" i="23" s="1"/>
  <c r="A44" i="23" a="1"/>
  <c r="A44" i="23" s="1"/>
  <c r="B44" i="23"/>
  <c r="S44" i="23" s="1"/>
  <c r="C44" i="23"/>
  <c r="T44" i="23" s="1"/>
  <c r="D44" i="23"/>
  <c r="F44" i="23" s="1"/>
  <c r="A45" i="23" a="1"/>
  <c r="A45" i="23" s="1"/>
  <c r="B45" i="23"/>
  <c r="S45" i="23" s="1"/>
  <c r="C45" i="23"/>
  <c r="T45" i="23" s="1"/>
  <c r="D45" i="23"/>
  <c r="F45" i="23" s="1"/>
  <c r="A46" i="23" a="1"/>
  <c r="A46" i="23" s="1"/>
  <c r="B46" i="23"/>
  <c r="S46" i="23" s="1"/>
  <c r="C46" i="23"/>
  <c r="T46" i="23" s="1"/>
  <c r="D46" i="23"/>
  <c r="F46" i="23" s="1"/>
  <c r="A47" i="23" a="1"/>
  <c r="A47" i="23" s="1"/>
  <c r="B47" i="23"/>
  <c r="S47" i="23" s="1"/>
  <c r="C47" i="23"/>
  <c r="T47" i="23" s="1"/>
  <c r="D47" i="23"/>
  <c r="F47" i="23" s="1"/>
  <c r="A48" i="23" a="1"/>
  <c r="A48" i="23" s="1"/>
  <c r="B48" i="23"/>
  <c r="S48" i="23" s="1"/>
  <c r="C48" i="23"/>
  <c r="T48" i="23" s="1"/>
  <c r="D48" i="23"/>
  <c r="F48" i="23" s="1"/>
  <c r="C43" i="23"/>
  <c r="T43" i="23" s="1"/>
  <c r="D43" i="23"/>
  <c r="F43" i="23" s="1"/>
  <c r="B43" i="23"/>
  <c r="S43" i="23" s="1"/>
  <c r="A43" i="23" a="1"/>
  <c r="A43" i="23" s="1"/>
  <c r="A38" i="23" a="1"/>
  <c r="A38" i="23" s="1"/>
  <c r="B38" i="23"/>
  <c r="S38" i="23" s="1"/>
  <c r="C38" i="23"/>
  <c r="T38" i="23" s="1"/>
  <c r="D38" i="23"/>
  <c r="F38" i="23" s="1"/>
  <c r="A39" i="23" a="1"/>
  <c r="A39" i="23" s="1"/>
  <c r="B39" i="23"/>
  <c r="S39" i="23" s="1"/>
  <c r="C39" i="23"/>
  <c r="T39" i="23" s="1"/>
  <c r="D39" i="23"/>
  <c r="F39" i="23" s="1"/>
  <c r="A40" i="23" a="1"/>
  <c r="A40" i="23" s="1"/>
  <c r="B40" i="23"/>
  <c r="S40" i="23" s="1"/>
  <c r="C40" i="23"/>
  <c r="T40" i="23" s="1"/>
  <c r="D40" i="23"/>
  <c r="F40" i="23" s="1"/>
  <c r="A41" i="23" a="1"/>
  <c r="A41" i="23" s="1"/>
  <c r="B41" i="23"/>
  <c r="S41" i="23" s="1"/>
  <c r="C41" i="23"/>
  <c r="T41" i="23" s="1"/>
  <c r="D41" i="23"/>
  <c r="F41" i="23" s="1"/>
  <c r="A42" i="23" a="1"/>
  <c r="A42" i="23" s="1"/>
  <c r="B42" i="23"/>
  <c r="S42" i="23" s="1"/>
  <c r="C42" i="23"/>
  <c r="T42" i="23" s="1"/>
  <c r="D42" i="23"/>
  <c r="F42" i="23" s="1"/>
  <c r="C37" i="23"/>
  <c r="T37" i="23" s="1"/>
  <c r="D37" i="23"/>
  <c r="F37" i="23" s="1"/>
  <c r="B37" i="23"/>
  <c r="S37" i="23" s="1"/>
  <c r="A37" i="23" a="1"/>
  <c r="A37" i="23" s="1"/>
  <c r="A32" i="23" a="1"/>
  <c r="A32" i="23" s="1"/>
  <c r="B32" i="23"/>
  <c r="S32" i="23" s="1"/>
  <c r="C32" i="23"/>
  <c r="T32" i="23" s="1"/>
  <c r="D32" i="23"/>
  <c r="F32" i="23" s="1"/>
  <c r="A33" i="23" a="1"/>
  <c r="A33" i="23" s="1"/>
  <c r="B33" i="23"/>
  <c r="S33" i="23" s="1"/>
  <c r="C33" i="23"/>
  <c r="T33" i="23" s="1"/>
  <c r="D33" i="23"/>
  <c r="F33" i="23" s="1"/>
  <c r="A34" i="23" a="1"/>
  <c r="A34" i="23" s="1"/>
  <c r="B34" i="23"/>
  <c r="S34" i="23" s="1"/>
  <c r="C34" i="23"/>
  <c r="T34" i="23" s="1"/>
  <c r="D34" i="23"/>
  <c r="F34" i="23" s="1"/>
  <c r="A35" i="23" a="1"/>
  <c r="A35" i="23" s="1"/>
  <c r="B35" i="23"/>
  <c r="S35" i="23" s="1"/>
  <c r="C35" i="23"/>
  <c r="T35" i="23" s="1"/>
  <c r="D35" i="23"/>
  <c r="F35" i="23" s="1"/>
  <c r="A36" i="23" a="1"/>
  <c r="A36" i="23"/>
  <c r="B36" i="23"/>
  <c r="S36" i="23" s="1"/>
  <c r="C36" i="23"/>
  <c r="T36" i="23" s="1"/>
  <c r="D36" i="23"/>
  <c r="F36" i="23" s="1"/>
  <c r="C31" i="23"/>
  <c r="T31" i="23" s="1"/>
  <c r="D31" i="23"/>
  <c r="F31" i="23" s="1"/>
  <c r="B31" i="23"/>
  <c r="S31" i="23" s="1"/>
  <c r="A31" i="23" a="1"/>
  <c r="A31" i="23" s="1"/>
  <c r="A26" i="23" a="1"/>
  <c r="A26" i="23" s="1"/>
  <c r="B26" i="23"/>
  <c r="S26" i="23" s="1"/>
  <c r="C26" i="23"/>
  <c r="T26" i="23" s="1"/>
  <c r="D26" i="23"/>
  <c r="F26" i="23" s="1"/>
  <c r="A27" i="23" a="1"/>
  <c r="A27" i="23" s="1"/>
  <c r="B27" i="23"/>
  <c r="S27" i="23" s="1"/>
  <c r="C27" i="23"/>
  <c r="T27" i="23" s="1"/>
  <c r="D27" i="23"/>
  <c r="F27" i="23" s="1"/>
  <c r="A28" i="23" a="1"/>
  <c r="A28" i="23" s="1"/>
  <c r="B28" i="23"/>
  <c r="S28" i="23" s="1"/>
  <c r="C28" i="23"/>
  <c r="T28" i="23" s="1"/>
  <c r="D28" i="23"/>
  <c r="F28" i="23" s="1"/>
  <c r="A29" i="23" a="1"/>
  <c r="A29" i="23" s="1"/>
  <c r="B29" i="23"/>
  <c r="S29" i="23" s="1"/>
  <c r="C29" i="23"/>
  <c r="T29" i="23" s="1"/>
  <c r="D29" i="23"/>
  <c r="F29" i="23" s="1"/>
  <c r="A30" i="23" a="1"/>
  <c r="A30" i="23" s="1"/>
  <c r="B30" i="23"/>
  <c r="S30" i="23" s="1"/>
  <c r="C30" i="23"/>
  <c r="T30" i="23" s="1"/>
  <c r="D30" i="23"/>
  <c r="F30" i="23" s="1"/>
  <c r="C25" i="23"/>
  <c r="T25" i="23" s="1"/>
  <c r="D25" i="23"/>
  <c r="F25" i="23" s="1"/>
  <c r="B25" i="23"/>
  <c r="S25" i="23" s="1"/>
  <c r="A25" i="23" a="1"/>
  <c r="A25" i="23" s="1"/>
  <c r="A20" i="23" a="1"/>
  <c r="A20" i="23" s="1"/>
  <c r="B20" i="23"/>
  <c r="S20" i="23" s="1"/>
  <c r="C20" i="23"/>
  <c r="T20" i="23" s="1"/>
  <c r="D20" i="23"/>
  <c r="F20" i="23" s="1"/>
  <c r="A21" i="23" a="1"/>
  <c r="A21" i="23" s="1"/>
  <c r="B21" i="23"/>
  <c r="S21" i="23" s="1"/>
  <c r="C21" i="23"/>
  <c r="T21" i="23" s="1"/>
  <c r="D21" i="23"/>
  <c r="F21" i="23" s="1"/>
  <c r="A22" i="23" a="1"/>
  <c r="A22" i="23" s="1"/>
  <c r="B22" i="23"/>
  <c r="S22" i="23" s="1"/>
  <c r="C22" i="23"/>
  <c r="T22" i="23" s="1"/>
  <c r="D22" i="23"/>
  <c r="F22" i="23" s="1"/>
  <c r="A23" i="23" a="1"/>
  <c r="A23" i="23" s="1"/>
  <c r="B23" i="23"/>
  <c r="S23" i="23" s="1"/>
  <c r="C23" i="23"/>
  <c r="T23" i="23" s="1"/>
  <c r="D23" i="23"/>
  <c r="F23" i="23" s="1"/>
  <c r="A24" i="23" a="1"/>
  <c r="A24" i="23" s="1"/>
  <c r="B24" i="23"/>
  <c r="S24" i="23" s="1"/>
  <c r="C24" i="23"/>
  <c r="T24" i="23" s="1"/>
  <c r="D24" i="23"/>
  <c r="F24" i="23" s="1"/>
  <c r="C19" i="23"/>
  <c r="T19" i="23" s="1"/>
  <c r="D19" i="23"/>
  <c r="F19" i="23" s="1"/>
  <c r="B19" i="23"/>
  <c r="S19" i="23" s="1"/>
  <c r="A19" i="23" a="1"/>
  <c r="A19" i="23" s="1"/>
  <c r="A14" i="23" a="1"/>
  <c r="A14" i="23" s="1"/>
  <c r="B14" i="23"/>
  <c r="S14" i="23" s="1"/>
  <c r="C14" i="23"/>
  <c r="T14" i="23" s="1"/>
  <c r="D14" i="23"/>
  <c r="F14" i="23" s="1"/>
  <c r="A15" i="23" a="1"/>
  <c r="A15" i="23" s="1"/>
  <c r="B15" i="23"/>
  <c r="S15" i="23" s="1"/>
  <c r="C15" i="23"/>
  <c r="T15" i="23" s="1"/>
  <c r="D15" i="23"/>
  <c r="F15" i="23" s="1"/>
  <c r="A16" i="23" a="1"/>
  <c r="A16" i="23" s="1"/>
  <c r="B16" i="23"/>
  <c r="S16" i="23" s="1"/>
  <c r="C16" i="23"/>
  <c r="T16" i="23" s="1"/>
  <c r="D16" i="23"/>
  <c r="F16" i="23" s="1"/>
  <c r="A17" i="23" a="1"/>
  <c r="A17" i="23" s="1"/>
  <c r="B17" i="23"/>
  <c r="S17" i="23" s="1"/>
  <c r="C17" i="23"/>
  <c r="T17" i="23" s="1"/>
  <c r="D17" i="23"/>
  <c r="F17" i="23" s="1"/>
  <c r="A18" i="23" a="1"/>
  <c r="A18" i="23" s="1"/>
  <c r="B18" i="23"/>
  <c r="S18" i="23" s="1"/>
  <c r="C18" i="23"/>
  <c r="T18" i="23" s="1"/>
  <c r="D18" i="23"/>
  <c r="F18" i="23" s="1"/>
  <c r="C13" i="23"/>
  <c r="T13" i="23" s="1"/>
  <c r="D13" i="23"/>
  <c r="F13" i="23" s="1"/>
  <c r="B13" i="23"/>
  <c r="S13" i="23" s="1"/>
  <c r="A13" i="23" a="1"/>
  <c r="A13" i="23" s="1"/>
  <c r="A8" i="23" a="1"/>
  <c r="A8" i="23" s="1"/>
  <c r="B8" i="23"/>
  <c r="S8" i="23" s="1"/>
  <c r="C8" i="23"/>
  <c r="T8" i="23" s="1"/>
  <c r="D8" i="23"/>
  <c r="F8" i="23" s="1"/>
  <c r="A9" i="23" a="1"/>
  <c r="A9" i="23" s="1"/>
  <c r="B9" i="23"/>
  <c r="S9" i="23" s="1"/>
  <c r="C9" i="23"/>
  <c r="T9" i="23" s="1"/>
  <c r="D9" i="23"/>
  <c r="F9" i="23" s="1"/>
  <c r="A10" i="23" a="1"/>
  <c r="A10" i="23" s="1"/>
  <c r="B10" i="23"/>
  <c r="S10" i="23" s="1"/>
  <c r="C10" i="23"/>
  <c r="T10" i="23" s="1"/>
  <c r="D10" i="23"/>
  <c r="F10" i="23" s="1"/>
  <c r="A11" i="23" a="1"/>
  <c r="A11" i="23" s="1"/>
  <c r="B11" i="23"/>
  <c r="S11" i="23" s="1"/>
  <c r="C11" i="23"/>
  <c r="T11" i="23" s="1"/>
  <c r="D11" i="23"/>
  <c r="F11" i="23" s="1"/>
  <c r="A12" i="23" a="1"/>
  <c r="A12" i="23" s="1"/>
  <c r="B12" i="23"/>
  <c r="S12" i="23" s="1"/>
  <c r="C12" i="23"/>
  <c r="T12" i="23" s="1"/>
  <c r="D12" i="23"/>
  <c r="F12" i="23" s="1"/>
  <c r="C7" i="23"/>
  <c r="T7" i="23" s="1"/>
  <c r="D7" i="23"/>
  <c r="F7" i="23" s="1"/>
  <c r="B7" i="23"/>
  <c r="S7" i="23" s="1"/>
  <c r="A7" i="23" a="1"/>
  <c r="A7" i="23" s="1"/>
  <c r="A2" i="23" a="1"/>
  <c r="A2" i="23" s="1"/>
  <c r="B2" i="23"/>
  <c r="S2" i="23" s="1"/>
  <c r="C2" i="23"/>
  <c r="T2" i="23" s="1"/>
  <c r="D2" i="23"/>
  <c r="F2" i="23" s="1"/>
  <c r="A3" i="23" a="1"/>
  <c r="A3" i="23" s="1"/>
  <c r="B3" i="23"/>
  <c r="S3" i="23" s="1"/>
  <c r="C3" i="23"/>
  <c r="T3" i="23" s="1"/>
  <c r="D3" i="23"/>
  <c r="F3" i="23" s="1"/>
  <c r="A4" i="23" a="1"/>
  <c r="A4" i="23" s="1"/>
  <c r="B4" i="23"/>
  <c r="S4" i="23" s="1"/>
  <c r="C4" i="23"/>
  <c r="T4" i="23" s="1"/>
  <c r="D4" i="23"/>
  <c r="F4" i="23" s="1"/>
  <c r="A5" i="23" a="1"/>
  <c r="A5" i="23" s="1"/>
  <c r="B5" i="23"/>
  <c r="S5" i="23" s="1"/>
  <c r="C5" i="23"/>
  <c r="T5" i="23" s="1"/>
  <c r="D5" i="23"/>
  <c r="F5" i="23" s="1"/>
  <c r="A6" i="23" a="1"/>
  <c r="A6" i="23" s="1"/>
  <c r="B6" i="23"/>
  <c r="S6" i="23" s="1"/>
  <c r="C6" i="23"/>
  <c r="T6" i="23" s="1"/>
  <c r="D6" i="23"/>
  <c r="F6" i="23" s="1"/>
  <c r="C1" i="23"/>
  <c r="T1" i="23" s="1"/>
  <c r="D1" i="23"/>
  <c r="F1" i="23" s="1"/>
  <c r="B1" i="23"/>
  <c r="S1" i="23" s="1"/>
  <c r="A1" i="23" a="1"/>
  <c r="A1" i="23" s="1"/>
  <c r="AB18" i="2"/>
  <c r="AB18" i="3"/>
  <c r="AB18" i="15"/>
  <c r="AB18" i="22"/>
  <c r="AB18" i="21"/>
  <c r="AB18" i="17"/>
  <c r="AB18" i="20"/>
  <c r="AB18" i="18"/>
  <c r="AB18" i="19"/>
  <c r="AB18" i="16"/>
  <c r="AB18" i="11"/>
  <c r="AB18" i="12"/>
  <c r="AB18" i="14"/>
  <c r="AB18" i="13"/>
  <c r="AB18" i="10"/>
  <c r="AB18" i="4"/>
  <c r="AB18" i="7"/>
  <c r="AB18" i="6"/>
  <c r="AB18" i="9"/>
  <c r="AB18" i="5"/>
  <c r="AB18" i="8"/>
  <c r="AB18" i="1"/>
  <c r="AE18" i="1" s="1"/>
  <c r="AE18" i="2" s="1"/>
  <c r="AE18" i="3" s="1"/>
  <c r="AN16" i="22"/>
  <c r="CP16" i="22" s="1"/>
  <c r="AN15" i="22"/>
  <c r="CP15" i="22" s="1"/>
  <c r="AN14" i="22"/>
  <c r="CP14" i="22" s="1"/>
  <c r="AN13" i="22"/>
  <c r="CP13" i="22" s="1"/>
  <c r="AN12" i="22"/>
  <c r="CP12" i="22" s="1"/>
  <c r="AN11" i="22"/>
  <c r="CP11" i="22" s="1"/>
  <c r="CJ10" i="22"/>
  <c r="CI10" i="22"/>
  <c r="CH10" i="22"/>
  <c r="CG10" i="22"/>
  <c r="CF10" i="22"/>
  <c r="CE10" i="22"/>
  <c r="CD10" i="22"/>
  <c r="CC10" i="22"/>
  <c r="CB10" i="22"/>
  <c r="CA10" i="22"/>
  <c r="BZ10" i="22"/>
  <c r="BY10" i="22"/>
  <c r="BX10" i="22"/>
  <c r="BW10" i="22"/>
  <c r="BV10" i="22"/>
  <c r="BU10" i="22"/>
  <c r="BT10" i="22"/>
  <c r="BS10" i="22"/>
  <c r="BP10" i="22"/>
  <c r="BR10" i="22" s="1"/>
  <c r="BO10" i="22"/>
  <c r="BN10" i="22"/>
  <c r="BM10" i="22"/>
  <c r="AN10" i="22"/>
  <c r="CP10" i="22" s="1"/>
  <c r="CJ9" i="22"/>
  <c r="CI9" i="22"/>
  <c r="CH9" i="22"/>
  <c r="CG9" i="22"/>
  <c r="CF9" i="22"/>
  <c r="CE9" i="22"/>
  <c r="CD9" i="22"/>
  <c r="CC9" i="22"/>
  <c r="CB9" i="22"/>
  <c r="CA9" i="22"/>
  <c r="BZ9" i="22"/>
  <c r="BY9" i="22"/>
  <c r="BX9" i="22"/>
  <c r="BW9" i="22"/>
  <c r="BV9" i="22"/>
  <c r="BU9" i="22"/>
  <c r="BT9" i="22"/>
  <c r="BS9" i="22"/>
  <c r="BP9" i="22"/>
  <c r="BR9" i="22" s="1"/>
  <c r="BO9" i="22"/>
  <c r="BN9" i="22"/>
  <c r="BM9" i="22"/>
  <c r="BQ9" i="22" s="1"/>
  <c r="AN9" i="22"/>
  <c r="CP9" i="22" s="1"/>
  <c r="CJ8" i="22"/>
  <c r="CI8" i="22"/>
  <c r="CH8" i="22"/>
  <c r="CG8" i="22"/>
  <c r="CF8" i="22"/>
  <c r="CE8" i="22"/>
  <c r="CD8" i="22"/>
  <c r="CC8" i="22"/>
  <c r="CB8" i="22"/>
  <c r="CA8" i="22"/>
  <c r="BZ8" i="22"/>
  <c r="BY8" i="22"/>
  <c r="BX8" i="22"/>
  <c r="BW8" i="22"/>
  <c r="BV8" i="22"/>
  <c r="BU8" i="22"/>
  <c r="BT8" i="22"/>
  <c r="BS8" i="22"/>
  <c r="BP8" i="22"/>
  <c r="BR8" i="22" s="1"/>
  <c r="BO8" i="22"/>
  <c r="BQ8" i="22" s="1"/>
  <c r="BN8" i="22"/>
  <c r="BM8" i="22"/>
  <c r="AN8" i="22"/>
  <c r="CP8" i="22" s="1"/>
  <c r="CJ7" i="22"/>
  <c r="CI7" i="22"/>
  <c r="CH7" i="22"/>
  <c r="CG7" i="22"/>
  <c r="CF7" i="22"/>
  <c r="CE7" i="22"/>
  <c r="CD7" i="22"/>
  <c r="CC7" i="22"/>
  <c r="CB7" i="22"/>
  <c r="CA7" i="22"/>
  <c r="BZ7" i="22"/>
  <c r="BY7" i="22"/>
  <c r="BX7" i="22"/>
  <c r="BW7" i="22"/>
  <c r="BV7" i="22"/>
  <c r="BU7" i="22"/>
  <c r="BT7" i="22"/>
  <c r="BS7" i="22"/>
  <c r="BP7" i="22"/>
  <c r="BR7" i="22" s="1"/>
  <c r="BO7" i="22"/>
  <c r="BQ7" i="22" s="1"/>
  <c r="BN7" i="22"/>
  <c r="BM7" i="22"/>
  <c r="AN7" i="22"/>
  <c r="CP7" i="22" s="1"/>
  <c r="CJ6" i="22"/>
  <c r="CI6" i="22"/>
  <c r="CH6" i="22"/>
  <c r="CG6" i="22"/>
  <c r="CF6" i="22"/>
  <c r="CE6" i="22"/>
  <c r="CD6" i="22"/>
  <c r="CC6" i="22"/>
  <c r="CB6" i="22"/>
  <c r="CA6" i="22"/>
  <c r="BZ6" i="22"/>
  <c r="BY6" i="22"/>
  <c r="BX6" i="22"/>
  <c r="BW6" i="22"/>
  <c r="BV6" i="22"/>
  <c r="BU6" i="22"/>
  <c r="BT6" i="22"/>
  <c r="BS6" i="22"/>
  <c r="BP6" i="22"/>
  <c r="BO6" i="22"/>
  <c r="BQ6" i="22" s="1"/>
  <c r="BN6" i="22"/>
  <c r="BM6" i="22"/>
  <c r="AN6" i="22"/>
  <c r="CP6" i="22" s="1"/>
  <c r="CJ5" i="22"/>
  <c r="CI5" i="22"/>
  <c r="CH5" i="22"/>
  <c r="CG5" i="22"/>
  <c r="CF5" i="22"/>
  <c r="CE5" i="22"/>
  <c r="CD5" i="22"/>
  <c r="CC5" i="22"/>
  <c r="CB5" i="22"/>
  <c r="CA5" i="22"/>
  <c r="BZ5" i="22"/>
  <c r="BY5" i="22"/>
  <c r="BX5" i="22"/>
  <c r="BW5" i="22"/>
  <c r="BV5" i="22"/>
  <c r="BU5" i="22"/>
  <c r="BT5" i="22"/>
  <c r="BS5" i="22"/>
  <c r="BP5" i="22"/>
  <c r="BO5" i="22"/>
  <c r="BQ5" i="22" s="1"/>
  <c r="BN5" i="22"/>
  <c r="BM5" i="22"/>
  <c r="AN5" i="22"/>
  <c r="AN16" i="21"/>
  <c r="CP16" i="21" s="1"/>
  <c r="AN15" i="21"/>
  <c r="CP15" i="21" s="1"/>
  <c r="AN14" i="21"/>
  <c r="CP14" i="21" s="1"/>
  <c r="AN13" i="21"/>
  <c r="CP13" i="21" s="1"/>
  <c r="AN12" i="21"/>
  <c r="CP12" i="21" s="1"/>
  <c r="AN11" i="21"/>
  <c r="CP11" i="21" s="1"/>
  <c r="CJ10" i="21"/>
  <c r="CI10" i="21"/>
  <c r="CH10" i="21"/>
  <c r="CG10" i="21"/>
  <c r="CF10" i="21"/>
  <c r="CE10" i="21"/>
  <c r="CD10" i="21"/>
  <c r="CC10" i="21"/>
  <c r="CB10" i="21"/>
  <c r="CA10" i="21"/>
  <c r="BZ10" i="21"/>
  <c r="BY10" i="21"/>
  <c r="BX10" i="21"/>
  <c r="BW10" i="21"/>
  <c r="BV10" i="21"/>
  <c r="BU10" i="21"/>
  <c r="BT10" i="21"/>
  <c r="BS10" i="21"/>
  <c r="BP10" i="21"/>
  <c r="BR10" i="21" s="1"/>
  <c r="BO10" i="21"/>
  <c r="BN10" i="21"/>
  <c r="BM10" i="21"/>
  <c r="AN10" i="21"/>
  <c r="CP10" i="21" s="1"/>
  <c r="CJ9" i="21"/>
  <c r="CI9" i="21"/>
  <c r="CH9" i="21"/>
  <c r="CG9" i="21"/>
  <c r="CF9" i="21"/>
  <c r="CE9" i="21"/>
  <c r="CD9" i="21"/>
  <c r="CC9" i="21"/>
  <c r="CB9" i="21"/>
  <c r="CA9" i="21"/>
  <c r="BZ9" i="21"/>
  <c r="BY9" i="21"/>
  <c r="BX9" i="21"/>
  <c r="BW9" i="21"/>
  <c r="BV9" i="21"/>
  <c r="BU9" i="21"/>
  <c r="BT9" i="21"/>
  <c r="BS9" i="21"/>
  <c r="BP9" i="21"/>
  <c r="BO9" i="21"/>
  <c r="BQ9" i="21" s="1"/>
  <c r="BN9" i="21"/>
  <c r="BM9" i="21"/>
  <c r="AN9" i="21"/>
  <c r="CP9" i="21" s="1"/>
  <c r="CJ8" i="21"/>
  <c r="CI8" i="21"/>
  <c r="CH8" i="21"/>
  <c r="CG8" i="21"/>
  <c r="CF8" i="21"/>
  <c r="CE8" i="21"/>
  <c r="CD8" i="21"/>
  <c r="CC8" i="21"/>
  <c r="CB8" i="21"/>
  <c r="CA8" i="21"/>
  <c r="BZ8" i="21"/>
  <c r="BY8" i="21"/>
  <c r="BX8" i="21"/>
  <c r="BW8" i="21"/>
  <c r="BV8" i="21"/>
  <c r="BU8" i="21"/>
  <c r="BT8" i="21"/>
  <c r="BS8" i="21"/>
  <c r="BP8" i="21"/>
  <c r="BR8" i="21" s="1"/>
  <c r="BO8" i="21"/>
  <c r="BQ8" i="21" s="1"/>
  <c r="BN8" i="21"/>
  <c r="BM8" i="21"/>
  <c r="AN8" i="21"/>
  <c r="CP8" i="21" s="1"/>
  <c r="CJ7" i="21"/>
  <c r="CI7" i="21"/>
  <c r="CH7" i="21"/>
  <c r="CG7" i="21"/>
  <c r="CF7" i="21"/>
  <c r="CE7" i="21"/>
  <c r="CD7" i="21"/>
  <c r="CC7" i="21"/>
  <c r="CB7" i="21"/>
  <c r="CA7" i="21"/>
  <c r="BZ7" i="21"/>
  <c r="BY7" i="21"/>
  <c r="BX7" i="21"/>
  <c r="BW7" i="21"/>
  <c r="BV7" i="21"/>
  <c r="BU7" i="21"/>
  <c r="BT7" i="21"/>
  <c r="BS7" i="21"/>
  <c r="BP7" i="21"/>
  <c r="BO7" i="21"/>
  <c r="BQ7" i="21" s="1"/>
  <c r="BN7" i="21"/>
  <c r="BR7" i="21" s="1"/>
  <c r="BM7" i="21"/>
  <c r="AN7" i="21"/>
  <c r="CP7" i="21" s="1"/>
  <c r="CJ6" i="21"/>
  <c r="CI6" i="21"/>
  <c r="CH6" i="21"/>
  <c r="CG6" i="21"/>
  <c r="CF6" i="21"/>
  <c r="CE6" i="21"/>
  <c r="CD6" i="21"/>
  <c r="CC6" i="21"/>
  <c r="CB6" i="21"/>
  <c r="CA6" i="21"/>
  <c r="BZ6" i="21"/>
  <c r="BY6" i="21"/>
  <c r="BX6" i="21"/>
  <c r="BW6" i="21"/>
  <c r="BV6" i="21"/>
  <c r="BU6" i="21"/>
  <c r="BT6" i="21"/>
  <c r="BS6" i="21"/>
  <c r="BP6" i="21"/>
  <c r="BR6" i="21" s="1"/>
  <c r="BO6" i="21"/>
  <c r="BQ6" i="21" s="1"/>
  <c r="BN6" i="21"/>
  <c r="BM6" i="21"/>
  <c r="AN6" i="21"/>
  <c r="CP6" i="21" s="1"/>
  <c r="CJ5" i="21"/>
  <c r="CI5" i="21"/>
  <c r="CH5" i="21"/>
  <c r="CG5" i="21"/>
  <c r="CF5" i="21"/>
  <c r="CE5" i="21"/>
  <c r="CD5" i="21"/>
  <c r="CC5" i="21"/>
  <c r="CB5" i="21"/>
  <c r="CA5" i="21"/>
  <c r="BZ5" i="21"/>
  <c r="BY5" i="21"/>
  <c r="BX5" i="21"/>
  <c r="BW5" i="21"/>
  <c r="BV5" i="21"/>
  <c r="BU5" i="21"/>
  <c r="BT5" i="21"/>
  <c r="BS5" i="21"/>
  <c r="BP5" i="21"/>
  <c r="BO5" i="21"/>
  <c r="BN5" i="21"/>
  <c r="BR5" i="21" s="1"/>
  <c r="BM5" i="21"/>
  <c r="AN5" i="21"/>
  <c r="CP5" i="21" s="1"/>
  <c r="AN16" i="20"/>
  <c r="CP16" i="20" s="1"/>
  <c r="AN15" i="20"/>
  <c r="CP15" i="20" s="1"/>
  <c r="AN14" i="20"/>
  <c r="CP14" i="20" s="1"/>
  <c r="AN13" i="20"/>
  <c r="CP13" i="20" s="1"/>
  <c r="AN12" i="20"/>
  <c r="CP12" i="20" s="1"/>
  <c r="AN11" i="20"/>
  <c r="CP11" i="20" s="1"/>
  <c r="CJ10" i="20"/>
  <c r="CI10" i="20"/>
  <c r="CH10" i="20"/>
  <c r="CG10" i="20"/>
  <c r="CF10" i="20"/>
  <c r="CE10" i="20"/>
  <c r="CD10" i="20"/>
  <c r="CC10" i="20"/>
  <c r="CB10" i="20"/>
  <c r="CA10" i="20"/>
  <c r="BZ10" i="20"/>
  <c r="BY10" i="20"/>
  <c r="BX10" i="20"/>
  <c r="BW10" i="20"/>
  <c r="BV10" i="20"/>
  <c r="BU10" i="20"/>
  <c r="BT10" i="20"/>
  <c r="BS10" i="20"/>
  <c r="BR10" i="20"/>
  <c r="BP10" i="20"/>
  <c r="BO10" i="20"/>
  <c r="BN10" i="20"/>
  <c r="BM10" i="20"/>
  <c r="AN10" i="20"/>
  <c r="CP10" i="20" s="1"/>
  <c r="CJ9" i="20"/>
  <c r="CI9" i="20"/>
  <c r="CH9" i="20"/>
  <c r="CG9" i="20"/>
  <c r="CF9" i="20"/>
  <c r="CE9" i="20"/>
  <c r="CD9" i="20"/>
  <c r="CC9" i="20"/>
  <c r="CB9" i="20"/>
  <c r="CA9" i="20"/>
  <c r="BZ9" i="20"/>
  <c r="BY9" i="20"/>
  <c r="BX9" i="20"/>
  <c r="BW9" i="20"/>
  <c r="BV9" i="20"/>
  <c r="BU9" i="20"/>
  <c r="BT9" i="20"/>
  <c r="BS9" i="20"/>
  <c r="BP9" i="20"/>
  <c r="BO9" i="20"/>
  <c r="BN9" i="20"/>
  <c r="BM9" i="20"/>
  <c r="BQ9" i="20" s="1"/>
  <c r="AN9" i="20"/>
  <c r="CP9" i="20" s="1"/>
  <c r="CJ8" i="20"/>
  <c r="CI8" i="20"/>
  <c r="CH8" i="20"/>
  <c r="CG8" i="20"/>
  <c r="CF8" i="20"/>
  <c r="CE8" i="20"/>
  <c r="CD8" i="20"/>
  <c r="CC8" i="20"/>
  <c r="CB8" i="20"/>
  <c r="CA8" i="20"/>
  <c r="BZ8" i="20"/>
  <c r="BY8" i="20"/>
  <c r="BX8" i="20"/>
  <c r="BW8" i="20"/>
  <c r="BV8" i="20"/>
  <c r="BU8" i="20"/>
  <c r="BT8" i="20"/>
  <c r="BS8" i="20"/>
  <c r="BR8" i="20"/>
  <c r="BP8" i="20"/>
  <c r="BO8" i="20"/>
  <c r="BN8" i="20"/>
  <c r="BM8" i="20"/>
  <c r="AN8" i="20"/>
  <c r="CP8" i="20" s="1"/>
  <c r="CJ7" i="20"/>
  <c r="CI7" i="20"/>
  <c r="CH7" i="20"/>
  <c r="CG7" i="20"/>
  <c r="CF7" i="20"/>
  <c r="CE7" i="20"/>
  <c r="CD7" i="20"/>
  <c r="CC7" i="20"/>
  <c r="CB7" i="20"/>
  <c r="CA7" i="20"/>
  <c r="BZ7" i="20"/>
  <c r="BY7" i="20"/>
  <c r="BX7" i="20"/>
  <c r="BW7" i="20"/>
  <c r="BV7" i="20"/>
  <c r="BU7" i="20"/>
  <c r="BT7" i="20"/>
  <c r="BS7" i="20"/>
  <c r="BP7" i="20"/>
  <c r="BO7" i="20"/>
  <c r="BN7" i="20"/>
  <c r="BM7" i="20"/>
  <c r="BQ7" i="20" s="1"/>
  <c r="AN7" i="20"/>
  <c r="CP7" i="20" s="1"/>
  <c r="CJ6" i="20"/>
  <c r="CI6" i="20"/>
  <c r="CH6" i="20"/>
  <c r="CG6" i="20"/>
  <c r="CF6" i="20"/>
  <c r="CE6" i="20"/>
  <c r="CD6" i="20"/>
  <c r="CC6" i="20"/>
  <c r="CB6" i="20"/>
  <c r="CA6" i="20"/>
  <c r="BZ6" i="20"/>
  <c r="BY6" i="20"/>
  <c r="BX6" i="20"/>
  <c r="BW6" i="20"/>
  <c r="BV6" i="20"/>
  <c r="BU6" i="20"/>
  <c r="BT6" i="20"/>
  <c r="BS6" i="20"/>
  <c r="BR6" i="20"/>
  <c r="BP6" i="20"/>
  <c r="BO6" i="20"/>
  <c r="BN6" i="20"/>
  <c r="BM6" i="20"/>
  <c r="AN6" i="20"/>
  <c r="CP6" i="20" s="1"/>
  <c r="CJ5" i="20"/>
  <c r="CI5" i="20"/>
  <c r="CH5" i="20"/>
  <c r="CG5" i="20"/>
  <c r="CF5" i="20"/>
  <c r="CE5" i="20"/>
  <c r="CD5" i="20"/>
  <c r="CC5" i="20"/>
  <c r="CB5" i="20"/>
  <c r="CA5" i="20"/>
  <c r="BZ5" i="20"/>
  <c r="BY5" i="20"/>
  <c r="BX5" i="20"/>
  <c r="BW5" i="20"/>
  <c r="BV5" i="20"/>
  <c r="BU5" i="20"/>
  <c r="BT5" i="20"/>
  <c r="BS5" i="20"/>
  <c r="BP5" i="20"/>
  <c r="BO5" i="20"/>
  <c r="BN5" i="20"/>
  <c r="BM5" i="20"/>
  <c r="BQ5" i="20" s="1"/>
  <c r="AN5" i="20"/>
  <c r="AN16" i="19"/>
  <c r="CP16" i="19" s="1"/>
  <c r="AN15" i="19"/>
  <c r="CP15" i="19" s="1"/>
  <c r="AN14" i="19"/>
  <c r="CP14" i="19" s="1"/>
  <c r="AN13" i="19"/>
  <c r="CP13" i="19" s="1"/>
  <c r="AN12" i="19"/>
  <c r="CP12" i="19" s="1"/>
  <c r="AN11" i="19"/>
  <c r="CP11" i="19" s="1"/>
  <c r="CJ10" i="19"/>
  <c r="CI10" i="19"/>
  <c r="CH10" i="19"/>
  <c r="CG10" i="19"/>
  <c r="CF10" i="19"/>
  <c r="CE10" i="19"/>
  <c r="CD10" i="19"/>
  <c r="CC10" i="19"/>
  <c r="CB10" i="19"/>
  <c r="CA10" i="19"/>
  <c r="BZ10" i="19"/>
  <c r="BY10" i="19"/>
  <c r="BX10" i="19"/>
  <c r="BW10" i="19"/>
  <c r="BV10" i="19"/>
  <c r="BU10" i="19"/>
  <c r="BT10" i="19"/>
  <c r="BS10" i="19"/>
  <c r="BP10" i="19"/>
  <c r="BR10" i="19" s="1"/>
  <c r="BO10" i="19"/>
  <c r="BQ10" i="19" s="1"/>
  <c r="BN10" i="19"/>
  <c r="BM10" i="19"/>
  <c r="AN10" i="19"/>
  <c r="CP10" i="19" s="1"/>
  <c r="CJ9" i="19"/>
  <c r="CI9" i="19"/>
  <c r="CH9" i="19"/>
  <c r="CG9" i="19"/>
  <c r="CF9" i="19"/>
  <c r="CE9" i="19"/>
  <c r="CD9" i="19"/>
  <c r="CC9" i="19"/>
  <c r="CB9" i="19"/>
  <c r="CA9" i="19"/>
  <c r="BZ9" i="19"/>
  <c r="BY9" i="19"/>
  <c r="BX9" i="19"/>
  <c r="BW9" i="19"/>
  <c r="BV9" i="19"/>
  <c r="BU9" i="19"/>
  <c r="BT9" i="19"/>
  <c r="BS9" i="19"/>
  <c r="BP9" i="19"/>
  <c r="BO9" i="19"/>
  <c r="BQ9" i="19" s="1"/>
  <c r="BN9" i="19"/>
  <c r="BM9" i="19"/>
  <c r="AN9" i="19"/>
  <c r="CP9" i="19" s="1"/>
  <c r="CJ8" i="19"/>
  <c r="CI8" i="19"/>
  <c r="CH8" i="19"/>
  <c r="CG8" i="19"/>
  <c r="CF8" i="19"/>
  <c r="CE8" i="19"/>
  <c r="CD8" i="19"/>
  <c r="CC8" i="19"/>
  <c r="CB8" i="19"/>
  <c r="CA8" i="19"/>
  <c r="BZ8" i="19"/>
  <c r="BY8" i="19"/>
  <c r="BX8" i="19"/>
  <c r="BW8" i="19"/>
  <c r="BV8" i="19"/>
  <c r="BU8" i="19"/>
  <c r="BT8" i="19"/>
  <c r="BS8" i="19"/>
  <c r="BP8" i="19"/>
  <c r="BR8" i="19" s="1"/>
  <c r="BO8" i="19"/>
  <c r="BQ8" i="19" s="1"/>
  <c r="BN8" i="19"/>
  <c r="BM8" i="19"/>
  <c r="AN8" i="19"/>
  <c r="CP8" i="19" s="1"/>
  <c r="CJ7" i="19"/>
  <c r="CI7" i="19"/>
  <c r="CH7" i="19"/>
  <c r="CG7" i="19"/>
  <c r="CF7" i="19"/>
  <c r="CE7" i="19"/>
  <c r="CD7" i="19"/>
  <c r="CC7" i="19"/>
  <c r="CB7" i="19"/>
  <c r="CA7" i="19"/>
  <c r="BZ7" i="19"/>
  <c r="BY7" i="19"/>
  <c r="BX7" i="19"/>
  <c r="BW7" i="19"/>
  <c r="BV7" i="19"/>
  <c r="BU7" i="19"/>
  <c r="BT7" i="19"/>
  <c r="BS7" i="19"/>
  <c r="BP7" i="19"/>
  <c r="BO7" i="19"/>
  <c r="BQ7" i="19" s="1"/>
  <c r="BN7" i="19"/>
  <c r="BM7" i="19"/>
  <c r="AN7" i="19"/>
  <c r="CP7" i="19" s="1"/>
  <c r="CJ6" i="19"/>
  <c r="CI6" i="19"/>
  <c r="CH6" i="19"/>
  <c r="CG6" i="19"/>
  <c r="CF6" i="19"/>
  <c r="CE6" i="19"/>
  <c r="CD6" i="19"/>
  <c r="CC6" i="19"/>
  <c r="CB6" i="19"/>
  <c r="CA6" i="19"/>
  <c r="BZ6" i="19"/>
  <c r="BY6" i="19"/>
  <c r="BX6" i="19"/>
  <c r="BW6" i="19"/>
  <c r="BV6" i="19"/>
  <c r="BU6" i="19"/>
  <c r="BT6" i="19"/>
  <c r="BS6" i="19"/>
  <c r="BP6" i="19"/>
  <c r="BR6" i="19" s="1"/>
  <c r="BO6" i="19"/>
  <c r="BQ6" i="19" s="1"/>
  <c r="BN6" i="19"/>
  <c r="BM6" i="19"/>
  <c r="AN6" i="19"/>
  <c r="CP6" i="19" s="1"/>
  <c r="CJ5" i="19"/>
  <c r="CI5" i="19"/>
  <c r="CH5" i="19"/>
  <c r="CG5" i="19"/>
  <c r="CF5" i="19"/>
  <c r="CE5" i="19"/>
  <c r="CD5" i="19"/>
  <c r="CC5" i="19"/>
  <c r="CB5" i="19"/>
  <c r="CA5" i="19"/>
  <c r="BZ5" i="19"/>
  <c r="BY5" i="19"/>
  <c r="BX5" i="19"/>
  <c r="BW5" i="19"/>
  <c r="BV5" i="19"/>
  <c r="BU5" i="19"/>
  <c r="BT5" i="19"/>
  <c r="BS5" i="19"/>
  <c r="BP5" i="19"/>
  <c r="BO5" i="19"/>
  <c r="BQ5" i="19" s="1"/>
  <c r="BN5" i="19"/>
  <c r="BM5" i="19"/>
  <c r="AN5" i="19"/>
  <c r="CP5" i="19" s="1"/>
  <c r="AN16" i="18"/>
  <c r="CP16" i="18" s="1"/>
  <c r="AN15" i="18"/>
  <c r="CP15" i="18" s="1"/>
  <c r="AN14" i="18"/>
  <c r="CP14" i="18" s="1"/>
  <c r="AN13" i="18"/>
  <c r="CP13" i="18" s="1"/>
  <c r="AN12" i="18"/>
  <c r="CP12" i="18" s="1"/>
  <c r="AN11" i="18"/>
  <c r="CP11" i="18" s="1"/>
  <c r="CJ10" i="18"/>
  <c r="CI10" i="18"/>
  <c r="CH10" i="18"/>
  <c r="CG10" i="18"/>
  <c r="CF10" i="18"/>
  <c r="CE10" i="18"/>
  <c r="CD10" i="18"/>
  <c r="CC10" i="18"/>
  <c r="CB10" i="18"/>
  <c r="CA10" i="18"/>
  <c r="BZ10" i="18"/>
  <c r="BY10" i="18"/>
  <c r="BX10" i="18"/>
  <c r="BW10" i="18"/>
  <c r="BV10" i="18"/>
  <c r="BU10" i="18"/>
  <c r="BT10" i="18"/>
  <c r="BS10" i="18"/>
  <c r="BP10" i="18"/>
  <c r="BR10" i="18" s="1"/>
  <c r="BO10" i="18"/>
  <c r="BQ10" i="18" s="1"/>
  <c r="BN10" i="18"/>
  <c r="BM10" i="18"/>
  <c r="AN10" i="18"/>
  <c r="CP10" i="18" s="1"/>
  <c r="CJ9" i="18"/>
  <c r="CI9" i="18"/>
  <c r="CH9" i="18"/>
  <c r="CG9" i="18"/>
  <c r="CF9" i="18"/>
  <c r="CE9" i="18"/>
  <c r="CD9" i="18"/>
  <c r="CC9" i="18"/>
  <c r="CB9" i="18"/>
  <c r="CA9" i="18"/>
  <c r="BZ9" i="18"/>
  <c r="BY9" i="18"/>
  <c r="BX9" i="18"/>
  <c r="BW9" i="18"/>
  <c r="BV9" i="18"/>
  <c r="BU9" i="18"/>
  <c r="BT9" i="18"/>
  <c r="BS9" i="18"/>
  <c r="BP9" i="18"/>
  <c r="BO9" i="18"/>
  <c r="BQ9" i="18" s="1"/>
  <c r="BN9" i="18"/>
  <c r="BR9" i="18" s="1"/>
  <c r="BM9" i="18"/>
  <c r="AN9" i="18"/>
  <c r="CP9" i="18" s="1"/>
  <c r="CJ8" i="18"/>
  <c r="CI8" i="18"/>
  <c r="CH8" i="18"/>
  <c r="CG8" i="18"/>
  <c r="CF8" i="18"/>
  <c r="CE8" i="18"/>
  <c r="CD8" i="18"/>
  <c r="CC8" i="18"/>
  <c r="CB8" i="18"/>
  <c r="CA8" i="18"/>
  <c r="BZ8" i="18"/>
  <c r="BY8" i="18"/>
  <c r="BX8" i="18"/>
  <c r="BW8" i="18"/>
  <c r="BV8" i="18"/>
  <c r="BU8" i="18"/>
  <c r="BT8" i="18"/>
  <c r="BS8" i="18"/>
  <c r="BP8" i="18"/>
  <c r="BR8" i="18" s="1"/>
  <c r="BO8" i="18"/>
  <c r="BQ8" i="18" s="1"/>
  <c r="BN8" i="18"/>
  <c r="BM8" i="18"/>
  <c r="AN8" i="18"/>
  <c r="CP8" i="18" s="1"/>
  <c r="CJ7" i="18"/>
  <c r="CI7" i="18"/>
  <c r="CH7" i="18"/>
  <c r="CG7" i="18"/>
  <c r="CF7" i="18"/>
  <c r="CE7" i="18"/>
  <c r="CD7" i="18"/>
  <c r="CC7" i="18"/>
  <c r="CB7" i="18"/>
  <c r="CA7" i="18"/>
  <c r="BZ7" i="18"/>
  <c r="BY7" i="18"/>
  <c r="BX7" i="18"/>
  <c r="BW7" i="18"/>
  <c r="BV7" i="18"/>
  <c r="BU7" i="18"/>
  <c r="BT7" i="18"/>
  <c r="BS7" i="18"/>
  <c r="BP7" i="18"/>
  <c r="BO7" i="18"/>
  <c r="BQ7" i="18" s="1"/>
  <c r="BN7" i="18"/>
  <c r="BR7" i="18" s="1"/>
  <c r="BM7" i="18"/>
  <c r="AN7" i="18"/>
  <c r="CP7" i="18" s="1"/>
  <c r="CJ6" i="18"/>
  <c r="CI6" i="18"/>
  <c r="CH6" i="18"/>
  <c r="CG6" i="18"/>
  <c r="CF6" i="18"/>
  <c r="CE6" i="18"/>
  <c r="CD6" i="18"/>
  <c r="CC6" i="18"/>
  <c r="CB6" i="18"/>
  <c r="CA6" i="18"/>
  <c r="BZ6" i="18"/>
  <c r="BY6" i="18"/>
  <c r="BX6" i="18"/>
  <c r="BW6" i="18"/>
  <c r="BV6" i="18"/>
  <c r="BU6" i="18"/>
  <c r="BT6" i="18"/>
  <c r="BS6" i="18"/>
  <c r="BP6" i="18"/>
  <c r="BR6" i="18" s="1"/>
  <c r="BO6" i="18"/>
  <c r="BQ6" i="18" s="1"/>
  <c r="BN6" i="18"/>
  <c r="BM6" i="18"/>
  <c r="AN6" i="18"/>
  <c r="CP6" i="18" s="1"/>
  <c r="CJ5" i="18"/>
  <c r="CI5" i="18"/>
  <c r="CH5" i="18"/>
  <c r="CG5" i="18"/>
  <c r="CF5" i="18"/>
  <c r="CE5" i="18"/>
  <c r="CD5" i="18"/>
  <c r="CC5" i="18"/>
  <c r="CB5" i="18"/>
  <c r="CA5" i="18"/>
  <c r="BZ5" i="18"/>
  <c r="BY5" i="18"/>
  <c r="BX5" i="18"/>
  <c r="BW5" i="18"/>
  <c r="BV5" i="18"/>
  <c r="BU5" i="18"/>
  <c r="BT5" i="18"/>
  <c r="BS5" i="18"/>
  <c r="BP5" i="18"/>
  <c r="BO5" i="18"/>
  <c r="BQ5" i="18" s="1"/>
  <c r="BN5" i="18"/>
  <c r="BR5" i="18" s="1"/>
  <c r="BM5" i="18"/>
  <c r="AN5" i="18"/>
  <c r="CP5" i="18" s="1"/>
  <c r="AN16" i="17"/>
  <c r="CP16" i="17" s="1"/>
  <c r="AN15" i="17"/>
  <c r="CP15" i="17" s="1"/>
  <c r="AN14" i="17"/>
  <c r="CP14" i="17" s="1"/>
  <c r="AN13" i="17"/>
  <c r="CP13" i="17" s="1"/>
  <c r="AN12" i="17"/>
  <c r="CP12" i="17" s="1"/>
  <c r="AN11" i="17"/>
  <c r="CP11" i="17" s="1"/>
  <c r="CJ10" i="17"/>
  <c r="CI10" i="17"/>
  <c r="CH10" i="17"/>
  <c r="CG10" i="17"/>
  <c r="CF10" i="17"/>
  <c r="CE10" i="17"/>
  <c r="CD10" i="17"/>
  <c r="CC10" i="17"/>
  <c r="CB10" i="17"/>
  <c r="CA10" i="17"/>
  <c r="BZ10" i="17"/>
  <c r="BY10" i="17"/>
  <c r="BX10" i="17"/>
  <c r="BW10" i="17"/>
  <c r="BV10" i="17"/>
  <c r="BU10" i="17"/>
  <c r="BT10" i="17"/>
  <c r="BS10" i="17"/>
  <c r="BP10" i="17"/>
  <c r="BO10" i="17"/>
  <c r="BQ10" i="17" s="1"/>
  <c r="BN10" i="17"/>
  <c r="BR10" i="17" s="1"/>
  <c r="BM10" i="17"/>
  <c r="AN10" i="17"/>
  <c r="CP10" i="17" s="1"/>
  <c r="CJ9" i="17"/>
  <c r="CI9" i="17"/>
  <c r="CH9" i="17"/>
  <c r="CG9" i="17"/>
  <c r="CF9" i="17"/>
  <c r="CE9" i="17"/>
  <c r="CD9" i="17"/>
  <c r="CC9" i="17"/>
  <c r="CB9" i="17"/>
  <c r="CA9" i="17"/>
  <c r="BZ9" i="17"/>
  <c r="BY9" i="17"/>
  <c r="BX9" i="17"/>
  <c r="BW9" i="17"/>
  <c r="BV9" i="17"/>
  <c r="BU9" i="17"/>
  <c r="BT9" i="17"/>
  <c r="BS9" i="17"/>
  <c r="BP9" i="17"/>
  <c r="BO9" i="17"/>
  <c r="BN9" i="17"/>
  <c r="BM9" i="17"/>
  <c r="AN9" i="17"/>
  <c r="CP9" i="17" s="1"/>
  <c r="CJ8" i="17"/>
  <c r="CI8" i="17"/>
  <c r="CH8" i="17"/>
  <c r="CG8" i="17"/>
  <c r="CF8" i="17"/>
  <c r="CE8" i="17"/>
  <c r="CD8" i="17"/>
  <c r="CC8" i="17"/>
  <c r="CB8" i="17"/>
  <c r="CA8" i="17"/>
  <c r="BZ8" i="17"/>
  <c r="BY8" i="17"/>
  <c r="BX8" i="17"/>
  <c r="BW8" i="17"/>
  <c r="BV8" i="17"/>
  <c r="BU8" i="17"/>
  <c r="BT8" i="17"/>
  <c r="BS8" i="17"/>
  <c r="BP8" i="17"/>
  <c r="BO8" i="17"/>
  <c r="BN8" i="17"/>
  <c r="BR8" i="17" s="1"/>
  <c r="BM8" i="17"/>
  <c r="BQ8" i="17" s="1"/>
  <c r="AN8" i="17"/>
  <c r="CP8" i="17" s="1"/>
  <c r="CJ7" i="17"/>
  <c r="CI7" i="17"/>
  <c r="CH7" i="17"/>
  <c r="CG7" i="17"/>
  <c r="CF7" i="17"/>
  <c r="CE7" i="17"/>
  <c r="CD7" i="17"/>
  <c r="CC7" i="17"/>
  <c r="CB7" i="17"/>
  <c r="CA7" i="17"/>
  <c r="BZ7" i="17"/>
  <c r="BY7" i="17"/>
  <c r="BX7" i="17"/>
  <c r="BW7" i="17"/>
  <c r="BV7" i="17"/>
  <c r="BU7" i="17"/>
  <c r="BT7" i="17"/>
  <c r="BS7" i="17"/>
  <c r="BP7" i="17"/>
  <c r="BR7" i="17" s="1"/>
  <c r="BO7" i="17"/>
  <c r="BN7" i="17"/>
  <c r="BM7" i="17"/>
  <c r="AN7" i="17"/>
  <c r="CP7" i="17" s="1"/>
  <c r="CJ6" i="17"/>
  <c r="CI6" i="17"/>
  <c r="CH6" i="17"/>
  <c r="CG6" i="17"/>
  <c r="CF6" i="17"/>
  <c r="CE6" i="17"/>
  <c r="CD6" i="17"/>
  <c r="CC6" i="17"/>
  <c r="CB6" i="17"/>
  <c r="CA6" i="17"/>
  <c r="BZ6" i="17"/>
  <c r="BY6" i="17"/>
  <c r="BX6" i="17"/>
  <c r="BW6" i="17"/>
  <c r="BV6" i="17"/>
  <c r="BU6" i="17"/>
  <c r="BT6" i="17"/>
  <c r="BS6" i="17"/>
  <c r="BP6" i="17"/>
  <c r="BO6" i="17"/>
  <c r="BN6" i="17"/>
  <c r="BM6" i="17"/>
  <c r="BQ6" i="17" s="1"/>
  <c r="AN6" i="17"/>
  <c r="CP6" i="17" s="1"/>
  <c r="CJ5" i="17"/>
  <c r="CI5" i="17"/>
  <c r="CH5" i="17"/>
  <c r="CG5" i="17"/>
  <c r="CF5" i="17"/>
  <c r="CE5" i="17"/>
  <c r="CD5" i="17"/>
  <c r="CC5" i="17"/>
  <c r="CB5" i="17"/>
  <c r="CA5" i="17"/>
  <c r="BZ5" i="17"/>
  <c r="BY5" i="17"/>
  <c r="BX5" i="17"/>
  <c r="BW5" i="17"/>
  <c r="BV5" i="17"/>
  <c r="BU5" i="17"/>
  <c r="BT5" i="17"/>
  <c r="BS5" i="17"/>
  <c r="BP5" i="17"/>
  <c r="BR5" i="17" s="1"/>
  <c r="BO5" i="17"/>
  <c r="BQ5" i="17" s="1"/>
  <c r="BN5" i="17"/>
  <c r="BM5" i="17"/>
  <c r="AN5" i="17"/>
  <c r="AN16" i="16"/>
  <c r="CP16" i="16" s="1"/>
  <c r="AN15" i="16"/>
  <c r="CP15" i="16" s="1"/>
  <c r="AN14" i="16"/>
  <c r="CP14" i="16" s="1"/>
  <c r="AN13" i="16"/>
  <c r="CP13" i="16" s="1"/>
  <c r="AN12" i="16"/>
  <c r="CP12" i="16" s="1"/>
  <c r="AN11" i="16"/>
  <c r="CP11" i="16" s="1"/>
  <c r="CJ10" i="16"/>
  <c r="CI10" i="16"/>
  <c r="CH10" i="16"/>
  <c r="CG10" i="16"/>
  <c r="CF10" i="16"/>
  <c r="CE10" i="16"/>
  <c r="CD10" i="16"/>
  <c r="CC10" i="16"/>
  <c r="CB10" i="16"/>
  <c r="CA10" i="16"/>
  <c r="BZ10" i="16"/>
  <c r="BY10" i="16"/>
  <c r="BX10" i="16"/>
  <c r="BW10" i="16"/>
  <c r="BV10" i="16"/>
  <c r="BU10" i="16"/>
  <c r="BT10" i="16"/>
  <c r="BS10" i="16"/>
  <c r="BR10" i="16"/>
  <c r="BP10" i="16"/>
  <c r="BO10" i="16"/>
  <c r="BN10" i="16"/>
  <c r="BM10" i="16"/>
  <c r="BQ10" i="16" s="1"/>
  <c r="AN10" i="16"/>
  <c r="CP10" i="16" s="1"/>
  <c r="CJ9" i="16"/>
  <c r="CI9" i="16"/>
  <c r="CH9" i="16"/>
  <c r="CG9" i="16"/>
  <c r="CF9" i="16"/>
  <c r="CE9" i="16"/>
  <c r="CD9" i="16"/>
  <c r="CC9" i="16"/>
  <c r="CB9" i="16"/>
  <c r="CA9" i="16"/>
  <c r="BZ9" i="16"/>
  <c r="BY9" i="16"/>
  <c r="BX9" i="16"/>
  <c r="BW9" i="16"/>
  <c r="BV9" i="16"/>
  <c r="BU9" i="16"/>
  <c r="BT9" i="16"/>
  <c r="BS9" i="16"/>
  <c r="BP9" i="16"/>
  <c r="BO9" i="16"/>
  <c r="BN9" i="16"/>
  <c r="BM9" i="16"/>
  <c r="BQ9" i="16" s="1"/>
  <c r="AN9" i="16"/>
  <c r="CP9" i="16" s="1"/>
  <c r="CJ8" i="16"/>
  <c r="CI8" i="16"/>
  <c r="CH8" i="16"/>
  <c r="CG8" i="16"/>
  <c r="CF8" i="16"/>
  <c r="CE8" i="16"/>
  <c r="CD8" i="16"/>
  <c r="CC8" i="16"/>
  <c r="CB8" i="16"/>
  <c r="CA8" i="16"/>
  <c r="BZ8" i="16"/>
  <c r="BY8" i="16"/>
  <c r="BX8" i="16"/>
  <c r="BW8" i="16"/>
  <c r="BV8" i="16"/>
  <c r="BU8" i="16"/>
  <c r="BT8" i="16"/>
  <c r="BS8" i="16"/>
  <c r="BR8" i="16"/>
  <c r="BP8" i="16"/>
  <c r="BO8" i="16"/>
  <c r="BN8" i="16"/>
  <c r="BM8" i="16"/>
  <c r="BQ8" i="16" s="1"/>
  <c r="AN8" i="16"/>
  <c r="CP8" i="16" s="1"/>
  <c r="CJ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P7" i="16"/>
  <c r="BO7" i="16"/>
  <c r="BN7" i="16"/>
  <c r="BM7" i="16"/>
  <c r="BQ7" i="16" s="1"/>
  <c r="AN7" i="16"/>
  <c r="CP7" i="16" s="1"/>
  <c r="CJ6" i="16"/>
  <c r="CI6" i="16"/>
  <c r="CH6" i="16"/>
  <c r="CG6" i="16"/>
  <c r="CF6" i="16"/>
  <c r="CE6" i="16"/>
  <c r="CD6" i="16"/>
  <c r="CC6" i="16"/>
  <c r="CB6" i="16"/>
  <c r="CA6" i="16"/>
  <c r="BZ6" i="16"/>
  <c r="BY6" i="16"/>
  <c r="BX6" i="16"/>
  <c r="BW6" i="16"/>
  <c r="BV6" i="16"/>
  <c r="BU6" i="16"/>
  <c r="BT6" i="16"/>
  <c r="BS6" i="16"/>
  <c r="BR6" i="16"/>
  <c r="BP6" i="16"/>
  <c r="BO6" i="16"/>
  <c r="BN6" i="16"/>
  <c r="BM6" i="16"/>
  <c r="BQ6" i="16" s="1"/>
  <c r="AN6" i="16"/>
  <c r="CP6" i="16" s="1"/>
  <c r="CJ5" i="16"/>
  <c r="CI5" i="16"/>
  <c r="CH5" i="16"/>
  <c r="CG5" i="16"/>
  <c r="CF5" i="16"/>
  <c r="CE5" i="16"/>
  <c r="CD5" i="16"/>
  <c r="CC5" i="16"/>
  <c r="CB5" i="16"/>
  <c r="CA5" i="16"/>
  <c r="BZ5" i="16"/>
  <c r="BY5" i="16"/>
  <c r="BX5" i="16"/>
  <c r="BW5" i="16"/>
  <c r="BV5" i="16"/>
  <c r="BU5" i="16"/>
  <c r="BT5" i="16"/>
  <c r="BS5" i="16"/>
  <c r="BP5" i="16"/>
  <c r="BO5" i="16"/>
  <c r="BN5" i="16"/>
  <c r="BM5" i="16"/>
  <c r="BQ5" i="16" s="1"/>
  <c r="AN5" i="16"/>
  <c r="AN16" i="15"/>
  <c r="CP16" i="15" s="1"/>
  <c r="AN15" i="15"/>
  <c r="CP15" i="15" s="1"/>
  <c r="AN14" i="15"/>
  <c r="CP14" i="15" s="1"/>
  <c r="AN13" i="15"/>
  <c r="CP13" i="15" s="1"/>
  <c r="AN12" i="15"/>
  <c r="CP12" i="15" s="1"/>
  <c r="AN11" i="15"/>
  <c r="CP11" i="15" s="1"/>
  <c r="CJ10" i="15"/>
  <c r="CI10" i="15"/>
  <c r="CH10" i="15"/>
  <c r="CG10" i="15"/>
  <c r="CF10" i="15"/>
  <c r="CE10" i="15"/>
  <c r="CD10" i="15"/>
  <c r="CC10" i="15"/>
  <c r="CB10" i="15"/>
  <c r="CA10" i="15"/>
  <c r="BZ10" i="15"/>
  <c r="BY10" i="15"/>
  <c r="BX10" i="15"/>
  <c r="BW10" i="15"/>
  <c r="BV10" i="15"/>
  <c r="BU10" i="15"/>
  <c r="BT10" i="15"/>
  <c r="BS10" i="15"/>
  <c r="BP10" i="15"/>
  <c r="BR10" i="15" s="1"/>
  <c r="BO10" i="15"/>
  <c r="BN10" i="15"/>
  <c r="BM10" i="15"/>
  <c r="AN10" i="15"/>
  <c r="CP10" i="15" s="1"/>
  <c r="CJ9" i="15"/>
  <c r="CI9" i="15"/>
  <c r="CH9" i="15"/>
  <c r="CG9" i="15"/>
  <c r="CF9" i="15"/>
  <c r="CE9" i="15"/>
  <c r="CD9" i="15"/>
  <c r="CC9" i="15"/>
  <c r="CB9" i="15"/>
  <c r="CA9" i="15"/>
  <c r="BZ9" i="15"/>
  <c r="BY9" i="15"/>
  <c r="BX9" i="15"/>
  <c r="BW9" i="15"/>
  <c r="BV9" i="15"/>
  <c r="BU9" i="15"/>
  <c r="BT9" i="15"/>
  <c r="BS9" i="15"/>
  <c r="BP9" i="15"/>
  <c r="BR9" i="15" s="1"/>
  <c r="BO9" i="15"/>
  <c r="BQ9" i="15" s="1"/>
  <c r="BN9" i="15"/>
  <c r="BM9" i="15"/>
  <c r="AN9" i="15"/>
  <c r="CP9" i="15" s="1"/>
  <c r="CJ8" i="15"/>
  <c r="CI8" i="15"/>
  <c r="CH8" i="15"/>
  <c r="CG8" i="15"/>
  <c r="CF8" i="15"/>
  <c r="CE8" i="15"/>
  <c r="CD8" i="15"/>
  <c r="CC8" i="15"/>
  <c r="CB8" i="15"/>
  <c r="CA8" i="15"/>
  <c r="BZ8" i="15"/>
  <c r="BY8" i="15"/>
  <c r="BX8" i="15"/>
  <c r="BW8" i="15"/>
  <c r="BV8" i="15"/>
  <c r="BU8" i="15"/>
  <c r="BT8" i="15"/>
  <c r="BS8" i="15"/>
  <c r="BP8" i="15"/>
  <c r="BR8" i="15" s="1"/>
  <c r="BO8" i="15"/>
  <c r="BN8" i="15"/>
  <c r="BM8" i="15"/>
  <c r="AN8" i="15"/>
  <c r="CP8" i="15" s="1"/>
  <c r="CJ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P7" i="15"/>
  <c r="BR7" i="15" s="1"/>
  <c r="BO7" i="15"/>
  <c r="BQ7" i="15" s="1"/>
  <c r="BN7" i="15"/>
  <c r="BM7" i="15"/>
  <c r="AN7" i="15"/>
  <c r="CP7" i="15" s="1"/>
  <c r="CJ6" i="15"/>
  <c r="CI6" i="15"/>
  <c r="CH6" i="15"/>
  <c r="CG6" i="15"/>
  <c r="CF6" i="15"/>
  <c r="CE6" i="15"/>
  <c r="CD6" i="15"/>
  <c r="CC6" i="15"/>
  <c r="CB6" i="15"/>
  <c r="CA6" i="15"/>
  <c r="BZ6" i="15"/>
  <c r="BY6" i="15"/>
  <c r="BX6" i="15"/>
  <c r="BW6" i="15"/>
  <c r="BV6" i="15"/>
  <c r="BU6" i="15"/>
  <c r="BT6" i="15"/>
  <c r="BS6" i="15"/>
  <c r="BP6" i="15"/>
  <c r="BR6" i="15" s="1"/>
  <c r="BO6" i="15"/>
  <c r="BN6" i="15"/>
  <c r="BM6" i="15"/>
  <c r="AN6" i="15"/>
  <c r="CP6" i="15" s="1"/>
  <c r="CJ5" i="15"/>
  <c r="CI5" i="15"/>
  <c r="CH5" i="15"/>
  <c r="CG5" i="15"/>
  <c r="CF5" i="15"/>
  <c r="CE5" i="15"/>
  <c r="CD5" i="15"/>
  <c r="CC5" i="15"/>
  <c r="CB5" i="15"/>
  <c r="CA5" i="15"/>
  <c r="BZ5" i="15"/>
  <c r="BY5" i="15"/>
  <c r="BX5" i="15"/>
  <c r="BW5" i="15"/>
  <c r="BV5" i="15"/>
  <c r="BU5" i="15"/>
  <c r="BT5" i="15"/>
  <c r="BS5" i="15"/>
  <c r="BP5" i="15"/>
  <c r="BR5" i="15" s="1"/>
  <c r="BO5" i="15"/>
  <c r="BQ5" i="15" s="1"/>
  <c r="BN5" i="15"/>
  <c r="BM5" i="15"/>
  <c r="AN5" i="15"/>
  <c r="AN16" i="14"/>
  <c r="CP16" i="14" s="1"/>
  <c r="AN15" i="14"/>
  <c r="CP15" i="14" s="1"/>
  <c r="AN14" i="14"/>
  <c r="CP14" i="14" s="1"/>
  <c r="AN13" i="14"/>
  <c r="CP13" i="14" s="1"/>
  <c r="AN12" i="14"/>
  <c r="CP12" i="14" s="1"/>
  <c r="AN11" i="14"/>
  <c r="CP11" i="14" s="1"/>
  <c r="CJ10" i="14"/>
  <c r="CI10" i="14"/>
  <c r="CH10" i="14"/>
  <c r="CG10" i="14"/>
  <c r="CF10" i="14"/>
  <c r="CE10" i="14"/>
  <c r="CD10" i="14"/>
  <c r="CC10" i="14"/>
  <c r="CB10" i="14"/>
  <c r="CA10" i="14"/>
  <c r="BZ10" i="14"/>
  <c r="BY10" i="14"/>
  <c r="BX10" i="14"/>
  <c r="BW10" i="14"/>
  <c r="BV10" i="14"/>
  <c r="BU10" i="14"/>
  <c r="BT10" i="14"/>
  <c r="BS10" i="14"/>
  <c r="BR10" i="14"/>
  <c r="BP10" i="14"/>
  <c r="BO10" i="14"/>
  <c r="BN10" i="14"/>
  <c r="BM10" i="14"/>
  <c r="AN10" i="14"/>
  <c r="CP10" i="14" s="1"/>
  <c r="CJ9" i="14"/>
  <c r="CI9" i="14"/>
  <c r="CH9" i="14"/>
  <c r="CG9" i="14"/>
  <c r="CF9" i="14"/>
  <c r="CE9" i="14"/>
  <c r="CD9" i="14"/>
  <c r="CC9" i="14"/>
  <c r="CB9" i="14"/>
  <c r="CA9" i="14"/>
  <c r="BZ9" i="14"/>
  <c r="BY9" i="14"/>
  <c r="BX9" i="14"/>
  <c r="BW9" i="14"/>
  <c r="BV9" i="14"/>
  <c r="BU9" i="14"/>
  <c r="BT9" i="14"/>
  <c r="BS9" i="14"/>
  <c r="BP9" i="14"/>
  <c r="BO9" i="14"/>
  <c r="BN9" i="14"/>
  <c r="BR9" i="14" s="1"/>
  <c r="BM9" i="14"/>
  <c r="BQ9" i="14" s="1"/>
  <c r="AN9" i="14"/>
  <c r="CP9" i="14" s="1"/>
  <c r="CJ8" i="14"/>
  <c r="CI8" i="14"/>
  <c r="CH8" i="14"/>
  <c r="CG8" i="14"/>
  <c r="CF8" i="14"/>
  <c r="CE8" i="14"/>
  <c r="CD8" i="14"/>
  <c r="CC8" i="14"/>
  <c r="CB8" i="14"/>
  <c r="CA8" i="14"/>
  <c r="BZ8" i="14"/>
  <c r="BY8" i="14"/>
  <c r="BX8" i="14"/>
  <c r="BW8" i="14"/>
  <c r="BV8" i="14"/>
  <c r="BU8" i="14"/>
  <c r="BT8" i="14"/>
  <c r="BS8" i="14"/>
  <c r="BR8" i="14"/>
  <c r="BP8" i="14"/>
  <c r="BO8" i="14"/>
  <c r="BN8" i="14"/>
  <c r="BM8" i="14"/>
  <c r="AN8" i="14"/>
  <c r="CP8" i="14" s="1"/>
  <c r="CJ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P7" i="14"/>
  <c r="BO7" i="14"/>
  <c r="BN7" i="14"/>
  <c r="BR7" i="14" s="1"/>
  <c r="BM7" i="14"/>
  <c r="BQ7" i="14" s="1"/>
  <c r="AN7" i="14"/>
  <c r="CP7" i="14" s="1"/>
  <c r="CJ6" i="14"/>
  <c r="CI6" i="14"/>
  <c r="CH6" i="14"/>
  <c r="CG6" i="14"/>
  <c r="CF6" i="14"/>
  <c r="CE6" i="14"/>
  <c r="CD6" i="14"/>
  <c r="CC6" i="14"/>
  <c r="CB6" i="14"/>
  <c r="CA6" i="14"/>
  <c r="BZ6" i="14"/>
  <c r="BY6" i="14"/>
  <c r="BX6" i="14"/>
  <c r="BW6" i="14"/>
  <c r="BV6" i="14"/>
  <c r="BU6" i="14"/>
  <c r="BT6" i="14"/>
  <c r="BS6" i="14"/>
  <c r="BR6" i="14"/>
  <c r="BP6" i="14"/>
  <c r="BO6" i="14"/>
  <c r="BN6" i="14"/>
  <c r="BM6" i="14"/>
  <c r="AN6" i="14"/>
  <c r="CP6" i="14" s="1"/>
  <c r="CJ5" i="14"/>
  <c r="CI5" i="14"/>
  <c r="CH5" i="14"/>
  <c r="CG5" i="14"/>
  <c r="CF5" i="14"/>
  <c r="CE5" i="14"/>
  <c r="CD5" i="14"/>
  <c r="CC5" i="14"/>
  <c r="CB5" i="14"/>
  <c r="CA5" i="14"/>
  <c r="BZ5" i="14"/>
  <c r="BY5" i="14"/>
  <c r="BX5" i="14"/>
  <c r="BW5" i="14"/>
  <c r="BV5" i="14"/>
  <c r="BU5" i="14"/>
  <c r="BT5" i="14"/>
  <c r="BS5" i="14"/>
  <c r="BP5" i="14"/>
  <c r="BO5" i="14"/>
  <c r="BN5" i="14"/>
  <c r="BR5" i="14" s="1"/>
  <c r="BM5" i="14"/>
  <c r="BQ5" i="14" s="1"/>
  <c r="AN5" i="14"/>
  <c r="CP5" i="14" s="1"/>
  <c r="AN16" i="13"/>
  <c r="CP16" i="13" s="1"/>
  <c r="AN15" i="13"/>
  <c r="CP15" i="13" s="1"/>
  <c r="AN14" i="13"/>
  <c r="CP14" i="13" s="1"/>
  <c r="AN13" i="13"/>
  <c r="CP13" i="13" s="1"/>
  <c r="AN12" i="13"/>
  <c r="CP12" i="13" s="1"/>
  <c r="AN11" i="13"/>
  <c r="CP11" i="13" s="1"/>
  <c r="CJ10" i="13"/>
  <c r="CI10" i="13"/>
  <c r="CH10" i="13"/>
  <c r="CG10" i="13"/>
  <c r="CF10" i="13"/>
  <c r="CE10" i="13"/>
  <c r="CD10" i="13"/>
  <c r="CC10" i="13"/>
  <c r="CB10" i="13"/>
  <c r="CA10" i="13"/>
  <c r="BZ10" i="13"/>
  <c r="BY10" i="13"/>
  <c r="BX10" i="13"/>
  <c r="BW10" i="13"/>
  <c r="BV10" i="13"/>
  <c r="BU10" i="13"/>
  <c r="BT10" i="13"/>
  <c r="BS10" i="13"/>
  <c r="BP10" i="13"/>
  <c r="BR10" i="13" s="1"/>
  <c r="BO10" i="13"/>
  <c r="BQ10" i="13" s="1"/>
  <c r="BN10" i="13"/>
  <c r="BM10" i="13"/>
  <c r="AN10" i="13"/>
  <c r="CP10" i="13" s="1"/>
  <c r="CJ9" i="13"/>
  <c r="CI9" i="13"/>
  <c r="CH9" i="13"/>
  <c r="CG9" i="13"/>
  <c r="CF9" i="13"/>
  <c r="CE9" i="13"/>
  <c r="CD9" i="13"/>
  <c r="CC9" i="13"/>
  <c r="CB9" i="13"/>
  <c r="CA9" i="13"/>
  <c r="BZ9" i="13"/>
  <c r="BY9" i="13"/>
  <c r="BX9" i="13"/>
  <c r="BW9" i="13"/>
  <c r="BV9" i="13"/>
  <c r="BU9" i="13"/>
  <c r="BT9" i="13"/>
  <c r="BS9" i="13"/>
  <c r="BP9" i="13"/>
  <c r="BO9" i="13"/>
  <c r="BQ9" i="13" s="1"/>
  <c r="BN9" i="13"/>
  <c r="BR9" i="13" s="1"/>
  <c r="BM9" i="13"/>
  <c r="AN9" i="13"/>
  <c r="CP9" i="13" s="1"/>
  <c r="CJ8" i="13"/>
  <c r="CI8" i="13"/>
  <c r="CH8" i="13"/>
  <c r="CG8" i="13"/>
  <c r="CF8" i="13"/>
  <c r="CE8" i="13"/>
  <c r="CD8" i="13"/>
  <c r="CC8" i="13"/>
  <c r="CB8" i="13"/>
  <c r="CA8" i="13"/>
  <c r="BZ8" i="13"/>
  <c r="BY8" i="13"/>
  <c r="BX8" i="13"/>
  <c r="BW8" i="13"/>
  <c r="BV8" i="13"/>
  <c r="BU8" i="13"/>
  <c r="BT8" i="13"/>
  <c r="BS8" i="13"/>
  <c r="BP8" i="13"/>
  <c r="BR8" i="13" s="1"/>
  <c r="BO8" i="13"/>
  <c r="BQ8" i="13" s="1"/>
  <c r="BN8" i="13"/>
  <c r="BM8" i="13"/>
  <c r="AN8" i="13"/>
  <c r="CP8" i="13" s="1"/>
  <c r="CJ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P7" i="13"/>
  <c r="BO7" i="13"/>
  <c r="BN7" i="13"/>
  <c r="BR7" i="13" s="1"/>
  <c r="BM7" i="13"/>
  <c r="AN7" i="13"/>
  <c r="CP7" i="13" s="1"/>
  <c r="CJ6" i="13"/>
  <c r="CI6" i="13"/>
  <c r="CH6" i="13"/>
  <c r="CG6" i="13"/>
  <c r="CF6" i="13"/>
  <c r="CE6" i="13"/>
  <c r="CD6" i="13"/>
  <c r="CC6" i="13"/>
  <c r="CB6" i="13"/>
  <c r="CA6" i="13"/>
  <c r="BZ6" i="13"/>
  <c r="BY6" i="13"/>
  <c r="BX6" i="13"/>
  <c r="BW6" i="13"/>
  <c r="BV6" i="13"/>
  <c r="BU6" i="13"/>
  <c r="BT6" i="13"/>
  <c r="BS6" i="13"/>
  <c r="BR6" i="13"/>
  <c r="BP6" i="13"/>
  <c r="BO6" i="13"/>
  <c r="BN6" i="13"/>
  <c r="BM6" i="13"/>
  <c r="AN6" i="13"/>
  <c r="CP6" i="13" s="1"/>
  <c r="CJ5" i="13"/>
  <c r="CI5" i="13"/>
  <c r="CH5" i="13"/>
  <c r="CG5" i="13"/>
  <c r="CF5" i="13"/>
  <c r="CE5" i="13"/>
  <c r="CD5" i="13"/>
  <c r="CC5" i="13"/>
  <c r="CB5" i="13"/>
  <c r="CA5" i="13"/>
  <c r="BZ5" i="13"/>
  <c r="BY5" i="13"/>
  <c r="BX5" i="13"/>
  <c r="BW5" i="13"/>
  <c r="BV5" i="13"/>
  <c r="BU5" i="13"/>
  <c r="BT5" i="13"/>
  <c r="BS5" i="13"/>
  <c r="BP5" i="13"/>
  <c r="BO5" i="13"/>
  <c r="BN5" i="13"/>
  <c r="BM5" i="13"/>
  <c r="AN5" i="13"/>
  <c r="CP5" i="13" s="1"/>
  <c r="AN16" i="12"/>
  <c r="CP16" i="12" s="1"/>
  <c r="AN15" i="12"/>
  <c r="CP15" i="12" s="1"/>
  <c r="AN14" i="12"/>
  <c r="CP14" i="12" s="1"/>
  <c r="AN13" i="12"/>
  <c r="CP13" i="12" s="1"/>
  <c r="AN12" i="12"/>
  <c r="CP12" i="12" s="1"/>
  <c r="AN11" i="12"/>
  <c r="CP11" i="12" s="1"/>
  <c r="CJ10" i="12"/>
  <c r="CI10" i="12"/>
  <c r="CH10" i="12"/>
  <c r="CG10" i="12"/>
  <c r="CF10" i="12"/>
  <c r="CE10" i="12"/>
  <c r="CD10" i="12"/>
  <c r="CC10" i="12"/>
  <c r="CB10" i="12"/>
  <c r="CA10" i="12"/>
  <c r="BZ10" i="12"/>
  <c r="BY10" i="12"/>
  <c r="BX10" i="12"/>
  <c r="BW10" i="12"/>
  <c r="BV10" i="12"/>
  <c r="BU10" i="12"/>
  <c r="BT10" i="12"/>
  <c r="BS10" i="12"/>
  <c r="BP10" i="12"/>
  <c r="BO10" i="12"/>
  <c r="BN10" i="12"/>
  <c r="BM10" i="12"/>
  <c r="BQ10" i="12" s="1"/>
  <c r="AN10" i="12"/>
  <c r="CP10" i="12" s="1"/>
  <c r="CJ9" i="12"/>
  <c r="CI9" i="12"/>
  <c r="CH9" i="12"/>
  <c r="CG9" i="12"/>
  <c r="CF9" i="12"/>
  <c r="CE9" i="12"/>
  <c r="CD9" i="12"/>
  <c r="CC9" i="12"/>
  <c r="CB9" i="12"/>
  <c r="CA9" i="12"/>
  <c r="BZ9" i="12"/>
  <c r="BY9" i="12"/>
  <c r="BX9" i="12"/>
  <c r="BW9" i="12"/>
  <c r="BV9" i="12"/>
  <c r="BU9" i="12"/>
  <c r="BT9" i="12"/>
  <c r="BS9" i="12"/>
  <c r="BP9" i="12"/>
  <c r="BR9" i="12" s="1"/>
  <c r="BO9" i="12"/>
  <c r="BN9" i="12"/>
  <c r="BM9" i="12"/>
  <c r="AN9" i="12"/>
  <c r="CP9" i="12" s="1"/>
  <c r="CJ8" i="12"/>
  <c r="CI8" i="12"/>
  <c r="CH8" i="12"/>
  <c r="CG8" i="12"/>
  <c r="CF8" i="12"/>
  <c r="CE8" i="12"/>
  <c r="CD8" i="12"/>
  <c r="CC8" i="12"/>
  <c r="CB8" i="12"/>
  <c r="CA8" i="12"/>
  <c r="BZ8" i="12"/>
  <c r="BY8" i="12"/>
  <c r="BX8" i="12"/>
  <c r="BW8" i="12"/>
  <c r="BV8" i="12"/>
  <c r="BU8" i="12"/>
  <c r="BT8" i="12"/>
  <c r="BS8" i="12"/>
  <c r="BP8" i="12"/>
  <c r="BR8" i="12" s="1"/>
  <c r="BO8" i="12"/>
  <c r="BN8" i="12"/>
  <c r="BM8" i="12"/>
  <c r="AN8" i="12"/>
  <c r="CP8" i="12" s="1"/>
  <c r="CJ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P7" i="12"/>
  <c r="BO7" i="12"/>
  <c r="BQ7" i="12" s="1"/>
  <c r="BN7" i="12"/>
  <c r="BM7" i="12"/>
  <c r="AN7" i="12"/>
  <c r="CP7" i="12" s="1"/>
  <c r="CJ6" i="12"/>
  <c r="CI6" i="12"/>
  <c r="CH6" i="12"/>
  <c r="CG6" i="12"/>
  <c r="CF6" i="12"/>
  <c r="CE6" i="12"/>
  <c r="CD6" i="12"/>
  <c r="CC6" i="12"/>
  <c r="CB6" i="12"/>
  <c r="CA6" i="12"/>
  <c r="BZ6" i="12"/>
  <c r="BY6" i="12"/>
  <c r="BX6" i="12"/>
  <c r="BW6" i="12"/>
  <c r="BV6" i="12"/>
  <c r="BU6" i="12"/>
  <c r="BT6" i="12"/>
  <c r="BS6" i="12"/>
  <c r="BP6" i="12"/>
  <c r="BO6" i="12"/>
  <c r="BN6" i="12"/>
  <c r="BM6" i="12"/>
  <c r="BQ6" i="12" s="1"/>
  <c r="AN6" i="12"/>
  <c r="CP6" i="12" s="1"/>
  <c r="CJ5" i="12"/>
  <c r="CI5" i="12"/>
  <c r="CH5" i="12"/>
  <c r="CG5" i="12"/>
  <c r="CF5" i="12"/>
  <c r="CE5" i="12"/>
  <c r="CD5" i="12"/>
  <c r="CC5" i="12"/>
  <c r="CB5" i="12"/>
  <c r="CA5" i="12"/>
  <c r="BZ5" i="12"/>
  <c r="BY5" i="12"/>
  <c r="BX5" i="12"/>
  <c r="BW5" i="12"/>
  <c r="BV5" i="12"/>
  <c r="BU5" i="12"/>
  <c r="BT5" i="12"/>
  <c r="BS5" i="12"/>
  <c r="BP5" i="12"/>
  <c r="BR5" i="12" s="1"/>
  <c r="BO5" i="12"/>
  <c r="BN5" i="12"/>
  <c r="BM5" i="12"/>
  <c r="AN5" i="12"/>
  <c r="AN16" i="11"/>
  <c r="CP16" i="11" s="1"/>
  <c r="AN15" i="11"/>
  <c r="CP15" i="11" s="1"/>
  <c r="AN14" i="11"/>
  <c r="CP14" i="11" s="1"/>
  <c r="AN13" i="11"/>
  <c r="CP13" i="11" s="1"/>
  <c r="AN12" i="11"/>
  <c r="CP12" i="11" s="1"/>
  <c r="AN11" i="11"/>
  <c r="CP11" i="11" s="1"/>
  <c r="CJ10" i="11"/>
  <c r="CI10" i="11"/>
  <c r="CH10" i="11"/>
  <c r="CG10" i="11"/>
  <c r="CF10" i="11"/>
  <c r="CE10" i="11"/>
  <c r="CD10" i="11"/>
  <c r="CC10" i="11"/>
  <c r="CB10" i="11"/>
  <c r="CA10" i="11"/>
  <c r="BZ10" i="11"/>
  <c r="BY10" i="11"/>
  <c r="BX10" i="11"/>
  <c r="BW10" i="11"/>
  <c r="BV10" i="11"/>
  <c r="BU10" i="11"/>
  <c r="BT10" i="11"/>
  <c r="BS10" i="11"/>
  <c r="BP10" i="11"/>
  <c r="BR10" i="11" s="1"/>
  <c r="BO10" i="11"/>
  <c r="BQ10" i="11" s="1"/>
  <c r="BN10" i="11"/>
  <c r="BM10" i="11"/>
  <c r="AN10" i="11"/>
  <c r="CP10" i="11" s="1"/>
  <c r="CJ9" i="11"/>
  <c r="CI9" i="11"/>
  <c r="CH9" i="11"/>
  <c r="CG9" i="11"/>
  <c r="CF9" i="11"/>
  <c r="CE9" i="11"/>
  <c r="CD9" i="11"/>
  <c r="CC9" i="11"/>
  <c r="CB9" i="11"/>
  <c r="CA9" i="11"/>
  <c r="BZ9" i="11"/>
  <c r="BY9" i="11"/>
  <c r="BX9" i="11"/>
  <c r="BW9" i="11"/>
  <c r="BV9" i="11"/>
  <c r="BU9" i="11"/>
  <c r="BT9" i="11"/>
  <c r="BS9" i="11"/>
  <c r="BP9" i="11"/>
  <c r="BO9" i="11"/>
  <c r="BN9" i="11"/>
  <c r="BR9" i="11" s="1"/>
  <c r="BM9" i="11"/>
  <c r="AN9" i="11"/>
  <c r="CP9" i="11" s="1"/>
  <c r="CJ8" i="11"/>
  <c r="CI8" i="11"/>
  <c r="CH8" i="11"/>
  <c r="CG8" i="11"/>
  <c r="CF8" i="11"/>
  <c r="CE8" i="11"/>
  <c r="CD8" i="11"/>
  <c r="CC8" i="11"/>
  <c r="CB8" i="11"/>
  <c r="CA8" i="11"/>
  <c r="BZ8" i="11"/>
  <c r="BY8" i="11"/>
  <c r="BX8" i="11"/>
  <c r="BW8" i="11"/>
  <c r="BV8" i="11"/>
  <c r="BU8" i="11"/>
  <c r="BT8" i="11"/>
  <c r="BS8" i="11"/>
  <c r="BR8" i="11"/>
  <c r="BP8" i="11"/>
  <c r="BO8" i="11"/>
  <c r="BN8" i="11"/>
  <c r="BM8" i="11"/>
  <c r="AN8" i="11"/>
  <c r="CP8" i="11" s="1"/>
  <c r="CJ7" i="11"/>
  <c r="CI7" i="11"/>
  <c r="CH7" i="11"/>
  <c r="CG7" i="11"/>
  <c r="CF7" i="11"/>
  <c r="CE7" i="11"/>
  <c r="CD7" i="11"/>
  <c r="CC7" i="11"/>
  <c r="CB7" i="11"/>
  <c r="CA7" i="11"/>
  <c r="BZ7" i="11"/>
  <c r="BY7" i="11"/>
  <c r="BX7" i="11"/>
  <c r="BW7" i="11"/>
  <c r="BV7" i="11"/>
  <c r="BU7" i="11"/>
  <c r="BT7" i="11"/>
  <c r="BS7" i="11"/>
  <c r="BP7" i="11"/>
  <c r="BO7" i="11"/>
  <c r="BN7" i="11"/>
  <c r="BM7" i="11"/>
  <c r="AN7" i="11"/>
  <c r="CP7" i="11" s="1"/>
  <c r="CJ6" i="11"/>
  <c r="CI6" i="11"/>
  <c r="CH6" i="11"/>
  <c r="CG6" i="11"/>
  <c r="CF6" i="11"/>
  <c r="CE6" i="11"/>
  <c r="CD6" i="11"/>
  <c r="CC6" i="11"/>
  <c r="CB6" i="11"/>
  <c r="CA6" i="11"/>
  <c r="BZ6" i="11"/>
  <c r="BY6" i="11"/>
  <c r="BX6" i="11"/>
  <c r="BW6" i="11"/>
  <c r="BV6" i="11"/>
  <c r="BU6" i="11"/>
  <c r="BT6" i="11"/>
  <c r="BS6" i="11"/>
  <c r="BP6" i="11"/>
  <c r="BO6" i="11"/>
  <c r="BQ6" i="11" s="1"/>
  <c r="BN6" i="11"/>
  <c r="BM6" i="11"/>
  <c r="AN6" i="11"/>
  <c r="CP6" i="11" s="1"/>
  <c r="CJ5" i="11"/>
  <c r="CI5" i="11"/>
  <c r="CH5" i="11"/>
  <c r="CG5" i="11"/>
  <c r="CF5" i="11"/>
  <c r="CE5" i="11"/>
  <c r="CD5" i="11"/>
  <c r="CC5" i="11"/>
  <c r="CB5" i="11"/>
  <c r="CA5" i="11"/>
  <c r="BZ5" i="11"/>
  <c r="BY5" i="11"/>
  <c r="BX5" i="11"/>
  <c r="BW5" i="11"/>
  <c r="BV5" i="11"/>
  <c r="BU5" i="11"/>
  <c r="BT5" i="11"/>
  <c r="BS5" i="11"/>
  <c r="BP5" i="11"/>
  <c r="BO5" i="11"/>
  <c r="BQ5" i="11" s="1"/>
  <c r="BN5" i="11"/>
  <c r="BR5" i="11" s="1"/>
  <c r="BM5" i="11"/>
  <c r="AN5" i="11"/>
  <c r="AN16" i="10"/>
  <c r="CP16" i="10" s="1"/>
  <c r="AN15" i="10"/>
  <c r="CP15" i="10" s="1"/>
  <c r="AN14" i="10"/>
  <c r="CP14" i="10" s="1"/>
  <c r="AN13" i="10"/>
  <c r="CP13" i="10" s="1"/>
  <c r="AN12" i="10"/>
  <c r="CP12" i="10" s="1"/>
  <c r="AN11" i="10"/>
  <c r="CP11" i="10" s="1"/>
  <c r="CJ10" i="10"/>
  <c r="CI10" i="10"/>
  <c r="CH10" i="10"/>
  <c r="CG10" i="10"/>
  <c r="CF10" i="10"/>
  <c r="CE10" i="10"/>
  <c r="CD10" i="10"/>
  <c r="CC10" i="10"/>
  <c r="CB10" i="10"/>
  <c r="CA10" i="10"/>
  <c r="BZ10" i="10"/>
  <c r="BY10" i="10"/>
  <c r="BX10" i="10"/>
  <c r="BW10" i="10"/>
  <c r="BV10" i="10"/>
  <c r="BU10" i="10"/>
  <c r="BT10" i="10"/>
  <c r="BS10" i="10"/>
  <c r="BP10" i="10"/>
  <c r="BO10" i="10"/>
  <c r="BN10" i="10"/>
  <c r="BM10" i="10"/>
  <c r="AN10" i="10"/>
  <c r="CP10" i="10" s="1"/>
  <c r="CJ9" i="10"/>
  <c r="CI9" i="10"/>
  <c r="CH9" i="10"/>
  <c r="CG9" i="10"/>
  <c r="CF9" i="10"/>
  <c r="CE9" i="10"/>
  <c r="CD9" i="10"/>
  <c r="CC9" i="10"/>
  <c r="CB9" i="10"/>
  <c r="CA9" i="10"/>
  <c r="BZ9" i="10"/>
  <c r="BY9" i="10"/>
  <c r="BX9" i="10"/>
  <c r="BW9" i="10"/>
  <c r="BV9" i="10"/>
  <c r="BU9" i="10"/>
  <c r="BT9" i="10"/>
  <c r="BS9" i="10"/>
  <c r="BP9" i="10"/>
  <c r="BO9" i="10"/>
  <c r="BN9" i="10"/>
  <c r="BR9" i="10" s="1"/>
  <c r="BM9" i="10"/>
  <c r="AN9" i="10"/>
  <c r="CP9" i="10" s="1"/>
  <c r="CJ8" i="10"/>
  <c r="CI8" i="10"/>
  <c r="CH8" i="10"/>
  <c r="CG8" i="10"/>
  <c r="CF8" i="10"/>
  <c r="CE8" i="10"/>
  <c r="CD8" i="10"/>
  <c r="CC8" i="10"/>
  <c r="CB8" i="10"/>
  <c r="CA8" i="10"/>
  <c r="BZ8" i="10"/>
  <c r="BY8" i="10"/>
  <c r="BX8" i="10"/>
  <c r="BW8" i="10"/>
  <c r="BV8" i="10"/>
  <c r="BU8" i="10"/>
  <c r="BT8" i="10"/>
  <c r="BS8" i="10"/>
  <c r="BP8" i="10"/>
  <c r="BR8" i="10" s="1"/>
  <c r="BO8" i="10"/>
  <c r="BN8" i="10"/>
  <c r="BM8" i="10"/>
  <c r="AN8" i="10"/>
  <c r="CP8" i="10" s="1"/>
  <c r="CJ7" i="10"/>
  <c r="CI7" i="10"/>
  <c r="CH7" i="10"/>
  <c r="CG7" i="10"/>
  <c r="CF7" i="10"/>
  <c r="CE7" i="10"/>
  <c r="CD7" i="10"/>
  <c r="CC7" i="10"/>
  <c r="CB7" i="10"/>
  <c r="CA7" i="10"/>
  <c r="BZ7" i="10"/>
  <c r="BY7" i="10"/>
  <c r="BX7" i="10"/>
  <c r="BW7" i="10"/>
  <c r="BV7" i="10"/>
  <c r="BU7" i="10"/>
  <c r="BT7" i="10"/>
  <c r="BS7" i="10"/>
  <c r="BP7" i="10"/>
  <c r="BO7" i="10"/>
  <c r="BN7" i="10"/>
  <c r="BR7" i="10" s="1"/>
  <c r="BM7" i="10"/>
  <c r="BQ7" i="10" s="1"/>
  <c r="AN7" i="10"/>
  <c r="CP7" i="10" s="1"/>
  <c r="CJ6" i="10"/>
  <c r="CI6" i="10"/>
  <c r="CH6" i="10"/>
  <c r="CG6" i="10"/>
  <c r="CF6" i="10"/>
  <c r="CE6" i="10"/>
  <c r="CD6" i="10"/>
  <c r="CC6" i="10"/>
  <c r="CB6" i="10"/>
  <c r="CA6" i="10"/>
  <c r="BZ6" i="10"/>
  <c r="BY6" i="10"/>
  <c r="BX6" i="10"/>
  <c r="BW6" i="10"/>
  <c r="BV6" i="10"/>
  <c r="BU6" i="10"/>
  <c r="BT6" i="10"/>
  <c r="BS6" i="10"/>
  <c r="BR6" i="10"/>
  <c r="BP6" i="10"/>
  <c r="BO6" i="10"/>
  <c r="BN6" i="10"/>
  <c r="BM6" i="10"/>
  <c r="BQ6" i="10" s="1"/>
  <c r="AN6" i="10"/>
  <c r="CP6" i="10" s="1"/>
  <c r="CJ5" i="10"/>
  <c r="CI5" i="10"/>
  <c r="CH5" i="10"/>
  <c r="CG5" i="10"/>
  <c r="CF5" i="10"/>
  <c r="CE5" i="10"/>
  <c r="CD5" i="10"/>
  <c r="CC5" i="10"/>
  <c r="CB5" i="10"/>
  <c r="CA5" i="10"/>
  <c r="BZ5" i="10"/>
  <c r="BY5" i="10"/>
  <c r="BX5" i="10"/>
  <c r="BW5" i="10"/>
  <c r="BV5" i="10"/>
  <c r="BU5" i="10"/>
  <c r="BT5" i="10"/>
  <c r="BS5" i="10"/>
  <c r="BP5" i="10"/>
  <c r="BO5" i="10"/>
  <c r="BN5" i="10"/>
  <c r="BM5" i="10"/>
  <c r="BQ5" i="10" s="1"/>
  <c r="AN5" i="10"/>
  <c r="CP5" i="10" s="1"/>
  <c r="AN16" i="9"/>
  <c r="CP16" i="9" s="1"/>
  <c r="AN15" i="9"/>
  <c r="CP15" i="9" s="1"/>
  <c r="AN14" i="9"/>
  <c r="CP14" i="9" s="1"/>
  <c r="AN13" i="9"/>
  <c r="CP13" i="9" s="1"/>
  <c r="AN12" i="9"/>
  <c r="CP12" i="9" s="1"/>
  <c r="AN11" i="9"/>
  <c r="CP11" i="9" s="1"/>
  <c r="CJ10" i="9"/>
  <c r="CI10" i="9"/>
  <c r="CH10" i="9"/>
  <c r="CG10" i="9"/>
  <c r="CF10" i="9"/>
  <c r="CE10" i="9"/>
  <c r="CD10" i="9"/>
  <c r="CC10" i="9"/>
  <c r="CB10" i="9"/>
  <c r="CA10" i="9"/>
  <c r="BZ10" i="9"/>
  <c r="BY10" i="9"/>
  <c r="BX10" i="9"/>
  <c r="BW10" i="9"/>
  <c r="BV10" i="9"/>
  <c r="BU10" i="9"/>
  <c r="BT10" i="9"/>
  <c r="BS10" i="9"/>
  <c r="BP10" i="9"/>
  <c r="BO10" i="9"/>
  <c r="BN10" i="9"/>
  <c r="BR10" i="9" s="1"/>
  <c r="BM10" i="9"/>
  <c r="AN10" i="9"/>
  <c r="CP10" i="9" s="1"/>
  <c r="CJ9" i="9"/>
  <c r="CI9" i="9"/>
  <c r="CH9" i="9"/>
  <c r="CG9" i="9"/>
  <c r="CF9" i="9"/>
  <c r="CE9" i="9"/>
  <c r="CD9" i="9"/>
  <c r="CC9" i="9"/>
  <c r="CB9" i="9"/>
  <c r="CA9" i="9"/>
  <c r="BZ9" i="9"/>
  <c r="BY9" i="9"/>
  <c r="BX9" i="9"/>
  <c r="BW9" i="9"/>
  <c r="BV9" i="9"/>
  <c r="BU9" i="9"/>
  <c r="BT9" i="9"/>
  <c r="BS9" i="9"/>
  <c r="BP9" i="9"/>
  <c r="BO9" i="9"/>
  <c r="BN9" i="9"/>
  <c r="BM9" i="9"/>
  <c r="AN9" i="9"/>
  <c r="CP9" i="9" s="1"/>
  <c r="CJ8" i="9"/>
  <c r="CI8" i="9"/>
  <c r="CH8" i="9"/>
  <c r="CG8" i="9"/>
  <c r="CF8" i="9"/>
  <c r="CE8" i="9"/>
  <c r="CD8" i="9"/>
  <c r="CC8" i="9"/>
  <c r="CB8" i="9"/>
  <c r="CA8" i="9"/>
  <c r="BZ8" i="9"/>
  <c r="BY8" i="9"/>
  <c r="BX8" i="9"/>
  <c r="BW8" i="9"/>
  <c r="BV8" i="9"/>
  <c r="BU8" i="9"/>
  <c r="BT8" i="9"/>
  <c r="BS8" i="9"/>
  <c r="BP8" i="9"/>
  <c r="BO8" i="9"/>
  <c r="BQ8" i="9" s="1"/>
  <c r="BN8" i="9"/>
  <c r="BM8" i="9"/>
  <c r="AN8" i="9"/>
  <c r="CP8" i="9" s="1"/>
  <c r="CJ7" i="9"/>
  <c r="CI7" i="9"/>
  <c r="CH7" i="9"/>
  <c r="CG7" i="9"/>
  <c r="CF7" i="9"/>
  <c r="CE7" i="9"/>
  <c r="CD7" i="9"/>
  <c r="CC7" i="9"/>
  <c r="CB7" i="9"/>
  <c r="CA7" i="9"/>
  <c r="BZ7" i="9"/>
  <c r="BY7" i="9"/>
  <c r="BX7" i="9"/>
  <c r="BW7" i="9"/>
  <c r="BV7" i="9"/>
  <c r="BU7" i="9"/>
  <c r="BT7" i="9"/>
  <c r="BS7" i="9"/>
  <c r="BP7" i="9"/>
  <c r="BO7" i="9"/>
  <c r="BQ7" i="9" s="1"/>
  <c r="BN7" i="9"/>
  <c r="BR7" i="9" s="1"/>
  <c r="BM7" i="9"/>
  <c r="AN7" i="9"/>
  <c r="CP7" i="9" s="1"/>
  <c r="CJ6" i="9"/>
  <c r="CI6" i="9"/>
  <c r="CH6" i="9"/>
  <c r="CG6" i="9"/>
  <c r="CF6" i="9"/>
  <c r="CE6" i="9"/>
  <c r="CD6" i="9"/>
  <c r="CC6" i="9"/>
  <c r="CB6" i="9"/>
  <c r="CA6" i="9"/>
  <c r="BZ6" i="9"/>
  <c r="BY6" i="9"/>
  <c r="BX6" i="9"/>
  <c r="BW6" i="9"/>
  <c r="BV6" i="9"/>
  <c r="BU6" i="9"/>
  <c r="BT6" i="9"/>
  <c r="BS6" i="9"/>
  <c r="BP6" i="9"/>
  <c r="BR6" i="9" s="1"/>
  <c r="BO6" i="9"/>
  <c r="BQ6" i="9" s="1"/>
  <c r="BN6" i="9"/>
  <c r="BM6" i="9"/>
  <c r="AN6" i="9"/>
  <c r="CP6" i="9" s="1"/>
  <c r="CJ5" i="9"/>
  <c r="CI5" i="9"/>
  <c r="CH5" i="9"/>
  <c r="CG5" i="9"/>
  <c r="CF5" i="9"/>
  <c r="CE5" i="9"/>
  <c r="CD5" i="9"/>
  <c r="CC5" i="9"/>
  <c r="CB5" i="9"/>
  <c r="CA5" i="9"/>
  <c r="BZ5" i="9"/>
  <c r="BY5" i="9"/>
  <c r="BX5" i="9"/>
  <c r="BW5" i="9"/>
  <c r="BV5" i="9"/>
  <c r="BU5" i="9"/>
  <c r="BT5" i="9"/>
  <c r="BS5" i="9"/>
  <c r="BP5" i="9"/>
  <c r="BO5" i="9"/>
  <c r="BN5" i="9"/>
  <c r="BR5" i="9" s="1"/>
  <c r="BM5" i="9"/>
  <c r="AN5" i="9"/>
  <c r="CP5" i="9" s="1"/>
  <c r="AN16" i="8"/>
  <c r="CP16" i="8" s="1"/>
  <c r="AN15" i="8"/>
  <c r="CP15" i="8" s="1"/>
  <c r="AN14" i="8"/>
  <c r="CP14" i="8" s="1"/>
  <c r="AN13" i="8"/>
  <c r="CP13" i="8" s="1"/>
  <c r="AN12" i="8"/>
  <c r="CP12" i="8" s="1"/>
  <c r="AN11" i="8"/>
  <c r="CP11" i="8" s="1"/>
  <c r="CJ10" i="8"/>
  <c r="CI10" i="8"/>
  <c r="CH10" i="8"/>
  <c r="CG10" i="8"/>
  <c r="CF10" i="8"/>
  <c r="CE10" i="8"/>
  <c r="CD10" i="8"/>
  <c r="CC10" i="8"/>
  <c r="CB10" i="8"/>
  <c r="CA10" i="8"/>
  <c r="BZ10" i="8"/>
  <c r="BY10" i="8"/>
  <c r="BX10" i="8"/>
  <c r="BW10" i="8"/>
  <c r="BV10" i="8"/>
  <c r="BU10" i="8"/>
  <c r="BT10" i="8"/>
  <c r="BS10" i="8"/>
  <c r="BP10" i="8"/>
  <c r="BR10" i="8" s="1"/>
  <c r="BO10" i="8"/>
  <c r="BQ10" i="8" s="1"/>
  <c r="BN10" i="8"/>
  <c r="BM10" i="8"/>
  <c r="AN10" i="8"/>
  <c r="CP10" i="8" s="1"/>
  <c r="CJ9" i="8"/>
  <c r="CI9" i="8"/>
  <c r="CH9" i="8"/>
  <c r="CG9" i="8"/>
  <c r="CF9" i="8"/>
  <c r="CE9" i="8"/>
  <c r="CD9" i="8"/>
  <c r="CC9" i="8"/>
  <c r="CB9" i="8"/>
  <c r="CA9" i="8"/>
  <c r="BZ9" i="8"/>
  <c r="BY9" i="8"/>
  <c r="BX9" i="8"/>
  <c r="BW9" i="8"/>
  <c r="BV9" i="8"/>
  <c r="BU9" i="8"/>
  <c r="BT9" i="8"/>
  <c r="BS9" i="8"/>
  <c r="BP9" i="8"/>
  <c r="BO9" i="8"/>
  <c r="BQ9" i="8" s="1"/>
  <c r="BN9" i="8"/>
  <c r="BM9" i="8"/>
  <c r="AN9" i="8"/>
  <c r="CP9" i="8" s="1"/>
  <c r="CJ8" i="8"/>
  <c r="CI8" i="8"/>
  <c r="CH8" i="8"/>
  <c r="CG8" i="8"/>
  <c r="CF8" i="8"/>
  <c r="CE8" i="8"/>
  <c r="CD8" i="8"/>
  <c r="CC8" i="8"/>
  <c r="CB8" i="8"/>
  <c r="CA8" i="8"/>
  <c r="BZ8" i="8"/>
  <c r="BY8" i="8"/>
  <c r="BX8" i="8"/>
  <c r="BW8" i="8"/>
  <c r="BV8" i="8"/>
  <c r="BU8" i="8"/>
  <c r="BT8" i="8"/>
  <c r="BS8" i="8"/>
  <c r="BP8" i="8"/>
  <c r="BO8" i="8"/>
  <c r="BN8" i="8"/>
  <c r="BM8" i="8"/>
  <c r="AN8" i="8"/>
  <c r="CP8" i="8" s="1"/>
  <c r="CJ7" i="8"/>
  <c r="CI7" i="8"/>
  <c r="CH7" i="8"/>
  <c r="CG7" i="8"/>
  <c r="CF7" i="8"/>
  <c r="CE7" i="8"/>
  <c r="CD7" i="8"/>
  <c r="CC7" i="8"/>
  <c r="CB7" i="8"/>
  <c r="CA7" i="8"/>
  <c r="BZ7" i="8"/>
  <c r="BY7" i="8"/>
  <c r="BX7" i="8"/>
  <c r="BW7" i="8"/>
  <c r="BV7" i="8"/>
  <c r="BU7" i="8"/>
  <c r="BT7" i="8"/>
  <c r="BS7" i="8"/>
  <c r="BP7" i="8"/>
  <c r="BR7" i="8" s="1"/>
  <c r="BO7" i="8"/>
  <c r="BN7" i="8"/>
  <c r="BM7" i="8"/>
  <c r="AN7" i="8"/>
  <c r="CP7" i="8" s="1"/>
  <c r="CJ6" i="8"/>
  <c r="CI6" i="8"/>
  <c r="CH6" i="8"/>
  <c r="CG6" i="8"/>
  <c r="CF6" i="8"/>
  <c r="CE6" i="8"/>
  <c r="CD6" i="8"/>
  <c r="CC6" i="8"/>
  <c r="CB6" i="8"/>
  <c r="CA6" i="8"/>
  <c r="BZ6" i="8"/>
  <c r="BY6" i="8"/>
  <c r="BX6" i="8"/>
  <c r="BW6" i="8"/>
  <c r="BV6" i="8"/>
  <c r="BU6" i="8"/>
  <c r="BT6" i="8"/>
  <c r="BS6" i="8"/>
  <c r="BP6" i="8"/>
  <c r="BR6" i="8" s="1"/>
  <c r="BO6" i="8"/>
  <c r="BQ6" i="8" s="1"/>
  <c r="BN6" i="8"/>
  <c r="BM6" i="8"/>
  <c r="AN6" i="8"/>
  <c r="CP6" i="8" s="1"/>
  <c r="CJ5" i="8"/>
  <c r="CI5" i="8"/>
  <c r="CH5" i="8"/>
  <c r="CG5" i="8"/>
  <c r="CF5" i="8"/>
  <c r="CE5" i="8"/>
  <c r="CD5" i="8"/>
  <c r="CC5" i="8"/>
  <c r="CB5" i="8"/>
  <c r="CA5" i="8"/>
  <c r="BZ5" i="8"/>
  <c r="BY5" i="8"/>
  <c r="BX5" i="8"/>
  <c r="BW5" i="8"/>
  <c r="BV5" i="8"/>
  <c r="BU5" i="8"/>
  <c r="BT5" i="8"/>
  <c r="BS5" i="8"/>
  <c r="BP5" i="8"/>
  <c r="BO5" i="8"/>
  <c r="BQ5" i="8" s="1"/>
  <c r="BN5" i="8"/>
  <c r="BM5" i="8"/>
  <c r="AN5" i="8"/>
  <c r="AN16" i="7"/>
  <c r="CP16" i="7" s="1"/>
  <c r="AN15" i="7"/>
  <c r="CP15" i="7" s="1"/>
  <c r="AN14" i="7"/>
  <c r="CP14" i="7" s="1"/>
  <c r="AN13" i="7"/>
  <c r="CP13" i="7" s="1"/>
  <c r="AN12" i="7"/>
  <c r="CP12" i="7" s="1"/>
  <c r="AN11" i="7"/>
  <c r="CP11" i="7" s="1"/>
  <c r="CJ10" i="7"/>
  <c r="CI10" i="7"/>
  <c r="CH10" i="7"/>
  <c r="CG10" i="7"/>
  <c r="CF10" i="7"/>
  <c r="CE10" i="7"/>
  <c r="CD10" i="7"/>
  <c r="CC10" i="7"/>
  <c r="CB10" i="7"/>
  <c r="CA10" i="7"/>
  <c r="BZ10" i="7"/>
  <c r="BY10" i="7"/>
  <c r="BX10" i="7"/>
  <c r="BW10" i="7"/>
  <c r="BV10" i="7"/>
  <c r="BU10" i="7"/>
  <c r="BT10" i="7"/>
  <c r="BS10" i="7"/>
  <c r="BP10" i="7"/>
  <c r="BR10" i="7" s="1"/>
  <c r="BO10" i="7"/>
  <c r="BN10" i="7"/>
  <c r="BM10" i="7"/>
  <c r="BQ10" i="7" s="1"/>
  <c r="AN10" i="7"/>
  <c r="CP10" i="7" s="1"/>
  <c r="CJ9" i="7"/>
  <c r="CI9" i="7"/>
  <c r="CH9" i="7"/>
  <c r="CG9" i="7"/>
  <c r="CF9" i="7"/>
  <c r="CE9" i="7"/>
  <c r="CD9" i="7"/>
  <c r="CC9" i="7"/>
  <c r="CB9" i="7"/>
  <c r="CA9" i="7"/>
  <c r="BZ9" i="7"/>
  <c r="BY9" i="7"/>
  <c r="BX9" i="7"/>
  <c r="BW9" i="7"/>
  <c r="BV9" i="7"/>
  <c r="BU9" i="7"/>
  <c r="BT9" i="7"/>
  <c r="BS9" i="7"/>
  <c r="BP9" i="7"/>
  <c r="BO9" i="7"/>
  <c r="BN9" i="7"/>
  <c r="BM9" i="7"/>
  <c r="BQ9" i="7" s="1"/>
  <c r="AN9" i="7"/>
  <c r="CP9" i="7" s="1"/>
  <c r="CJ8" i="7"/>
  <c r="CI8" i="7"/>
  <c r="CH8" i="7"/>
  <c r="CG8" i="7"/>
  <c r="CF8" i="7"/>
  <c r="CE8" i="7"/>
  <c r="CD8" i="7"/>
  <c r="CC8" i="7"/>
  <c r="CB8" i="7"/>
  <c r="CA8" i="7"/>
  <c r="BZ8" i="7"/>
  <c r="BY8" i="7"/>
  <c r="BX8" i="7"/>
  <c r="BW8" i="7"/>
  <c r="BV8" i="7"/>
  <c r="BU8" i="7"/>
  <c r="BT8" i="7"/>
  <c r="BS8" i="7"/>
  <c r="BP8" i="7"/>
  <c r="BR8" i="7" s="1"/>
  <c r="BO8" i="7"/>
  <c r="BN8" i="7"/>
  <c r="BM8" i="7"/>
  <c r="BQ8" i="7" s="1"/>
  <c r="AN8" i="7"/>
  <c r="CP8" i="7" s="1"/>
  <c r="CJ7" i="7"/>
  <c r="CI7" i="7"/>
  <c r="CH7" i="7"/>
  <c r="CG7" i="7"/>
  <c r="CF7" i="7"/>
  <c r="CE7" i="7"/>
  <c r="CD7" i="7"/>
  <c r="CC7" i="7"/>
  <c r="CB7" i="7"/>
  <c r="CA7" i="7"/>
  <c r="BZ7" i="7"/>
  <c r="BY7" i="7"/>
  <c r="BX7" i="7"/>
  <c r="BW7" i="7"/>
  <c r="BV7" i="7"/>
  <c r="BU7" i="7"/>
  <c r="BT7" i="7"/>
  <c r="BS7" i="7"/>
  <c r="BP7" i="7"/>
  <c r="BO7" i="7"/>
  <c r="BN7" i="7"/>
  <c r="BM7" i="7"/>
  <c r="BQ7" i="7" s="1"/>
  <c r="AN7" i="7"/>
  <c r="CP7" i="7" s="1"/>
  <c r="CJ6" i="7"/>
  <c r="CI6" i="7"/>
  <c r="CH6" i="7"/>
  <c r="CG6" i="7"/>
  <c r="CF6" i="7"/>
  <c r="CE6" i="7"/>
  <c r="CD6" i="7"/>
  <c r="CC6" i="7"/>
  <c r="CB6" i="7"/>
  <c r="CA6" i="7"/>
  <c r="BZ6" i="7"/>
  <c r="BY6" i="7"/>
  <c r="BX6" i="7"/>
  <c r="BW6" i="7"/>
  <c r="BV6" i="7"/>
  <c r="BU6" i="7"/>
  <c r="BT6" i="7"/>
  <c r="BS6" i="7"/>
  <c r="BP6" i="7"/>
  <c r="BR6" i="7" s="1"/>
  <c r="BO6" i="7"/>
  <c r="BN6" i="7"/>
  <c r="BM6" i="7"/>
  <c r="BQ6" i="7" s="1"/>
  <c r="AN6" i="7"/>
  <c r="CP6" i="7" s="1"/>
  <c r="CJ5" i="7"/>
  <c r="CI5" i="7"/>
  <c r="CH5" i="7"/>
  <c r="CG5" i="7"/>
  <c r="CF5" i="7"/>
  <c r="CE5" i="7"/>
  <c r="CD5" i="7"/>
  <c r="CC5" i="7"/>
  <c r="CB5" i="7"/>
  <c r="CA5" i="7"/>
  <c r="BZ5" i="7"/>
  <c r="BY5" i="7"/>
  <c r="BX5" i="7"/>
  <c r="BW5" i="7"/>
  <c r="BV5" i="7"/>
  <c r="BU5" i="7"/>
  <c r="BT5" i="7"/>
  <c r="BS5" i="7"/>
  <c r="BP5" i="7"/>
  <c r="BO5" i="7"/>
  <c r="BN5" i="7"/>
  <c r="BM5" i="7"/>
  <c r="BQ5" i="7" s="1"/>
  <c r="BJ5" i="7"/>
  <c r="AN5" i="7"/>
  <c r="CP5" i="7" s="1"/>
  <c r="AN16" i="6"/>
  <c r="CP16" i="6" s="1"/>
  <c r="AN15" i="6"/>
  <c r="CP15" i="6" s="1"/>
  <c r="AN14" i="6"/>
  <c r="CP14" i="6" s="1"/>
  <c r="AN13" i="6"/>
  <c r="CP13" i="6" s="1"/>
  <c r="AN12" i="6"/>
  <c r="CP12" i="6" s="1"/>
  <c r="AN11" i="6"/>
  <c r="CP11" i="6" s="1"/>
  <c r="CJ10" i="6"/>
  <c r="CI10" i="6"/>
  <c r="CH10" i="6"/>
  <c r="CG10" i="6"/>
  <c r="CF10" i="6"/>
  <c r="CE10" i="6"/>
  <c r="CD10" i="6"/>
  <c r="CC10" i="6"/>
  <c r="CB10" i="6"/>
  <c r="CA10" i="6"/>
  <c r="BZ10" i="6"/>
  <c r="BY10" i="6"/>
  <c r="BX10" i="6"/>
  <c r="BW10" i="6"/>
  <c r="BV10" i="6"/>
  <c r="BU10" i="6"/>
  <c r="BT10" i="6"/>
  <c r="BS10" i="6"/>
  <c r="BP10" i="6"/>
  <c r="BR10" i="6" s="1"/>
  <c r="BO10" i="6"/>
  <c r="BN10" i="6"/>
  <c r="BM10" i="6"/>
  <c r="AN10" i="6"/>
  <c r="CP10" i="6" s="1"/>
  <c r="CJ9" i="6"/>
  <c r="CI9" i="6"/>
  <c r="CH9" i="6"/>
  <c r="CG9" i="6"/>
  <c r="CF9" i="6"/>
  <c r="CE9" i="6"/>
  <c r="CD9" i="6"/>
  <c r="CC9" i="6"/>
  <c r="CB9" i="6"/>
  <c r="CA9" i="6"/>
  <c r="BZ9" i="6"/>
  <c r="BY9" i="6"/>
  <c r="BX9" i="6"/>
  <c r="BW9" i="6"/>
  <c r="BV9" i="6"/>
  <c r="BU9" i="6"/>
  <c r="BT9" i="6"/>
  <c r="BS9" i="6"/>
  <c r="BP9" i="6"/>
  <c r="BO9" i="6"/>
  <c r="BN9" i="6"/>
  <c r="BM9" i="6"/>
  <c r="BQ9" i="6" s="1"/>
  <c r="AN9" i="6"/>
  <c r="CP9" i="6" s="1"/>
  <c r="CJ8" i="6"/>
  <c r="CI8" i="6"/>
  <c r="CH8" i="6"/>
  <c r="CG8" i="6"/>
  <c r="CF8" i="6"/>
  <c r="CE8" i="6"/>
  <c r="CD8" i="6"/>
  <c r="CC8" i="6"/>
  <c r="CB8" i="6"/>
  <c r="CA8" i="6"/>
  <c r="BZ8" i="6"/>
  <c r="BY8" i="6"/>
  <c r="BX8" i="6"/>
  <c r="BW8" i="6"/>
  <c r="BV8" i="6"/>
  <c r="BU8" i="6"/>
  <c r="BT8" i="6"/>
  <c r="BS8" i="6"/>
  <c r="BP8" i="6"/>
  <c r="BR8" i="6" s="1"/>
  <c r="BO8" i="6"/>
  <c r="BN8" i="6"/>
  <c r="BM8" i="6"/>
  <c r="AN8" i="6"/>
  <c r="CP8" i="6" s="1"/>
  <c r="CJ7" i="6"/>
  <c r="CI7" i="6"/>
  <c r="CH7" i="6"/>
  <c r="CG7" i="6"/>
  <c r="CF7" i="6"/>
  <c r="CE7" i="6"/>
  <c r="CD7" i="6"/>
  <c r="CC7" i="6"/>
  <c r="CB7" i="6"/>
  <c r="CA7" i="6"/>
  <c r="BZ7" i="6"/>
  <c r="BY7" i="6"/>
  <c r="BX7" i="6"/>
  <c r="BW7" i="6"/>
  <c r="BV7" i="6"/>
  <c r="BU7" i="6"/>
  <c r="BT7" i="6"/>
  <c r="BS7" i="6"/>
  <c r="BP7" i="6"/>
  <c r="BO7" i="6"/>
  <c r="BN7" i="6"/>
  <c r="BM7" i="6"/>
  <c r="BQ7" i="6" s="1"/>
  <c r="AN7" i="6"/>
  <c r="CP7" i="6" s="1"/>
  <c r="CJ6" i="6"/>
  <c r="CI6" i="6"/>
  <c r="CH6" i="6"/>
  <c r="CG6" i="6"/>
  <c r="CF6" i="6"/>
  <c r="CE6" i="6"/>
  <c r="CD6" i="6"/>
  <c r="CC6" i="6"/>
  <c r="CB6" i="6"/>
  <c r="CA6" i="6"/>
  <c r="BZ6" i="6"/>
  <c r="BY6" i="6"/>
  <c r="BX6" i="6"/>
  <c r="BW6" i="6"/>
  <c r="BV6" i="6"/>
  <c r="BU6" i="6"/>
  <c r="BT6" i="6"/>
  <c r="BS6" i="6"/>
  <c r="BP6" i="6"/>
  <c r="BR6" i="6" s="1"/>
  <c r="BO6" i="6"/>
  <c r="BN6" i="6"/>
  <c r="BM6" i="6"/>
  <c r="AN6" i="6"/>
  <c r="CP6" i="6" s="1"/>
  <c r="CJ5" i="6"/>
  <c r="CI5" i="6"/>
  <c r="CH5" i="6"/>
  <c r="CG5" i="6"/>
  <c r="CF5" i="6"/>
  <c r="CE5" i="6"/>
  <c r="CD5" i="6"/>
  <c r="CC5" i="6"/>
  <c r="CB5" i="6"/>
  <c r="CA5" i="6"/>
  <c r="BZ5" i="6"/>
  <c r="BY5" i="6"/>
  <c r="BX5" i="6"/>
  <c r="BW5" i="6"/>
  <c r="BV5" i="6"/>
  <c r="BU5" i="6"/>
  <c r="BT5" i="6"/>
  <c r="BS5" i="6"/>
  <c r="BP5" i="6"/>
  <c r="BO5" i="6"/>
  <c r="BQ5" i="6" s="1"/>
  <c r="BN5" i="6"/>
  <c r="BM5" i="6"/>
  <c r="AN5" i="6"/>
  <c r="CP5" i="6" s="1"/>
  <c r="AN16" i="5"/>
  <c r="CP16" i="5" s="1"/>
  <c r="AN15" i="5"/>
  <c r="CP15" i="5" s="1"/>
  <c r="AN14" i="5"/>
  <c r="CP14" i="5" s="1"/>
  <c r="AN13" i="5"/>
  <c r="CP13" i="5" s="1"/>
  <c r="AN12" i="5"/>
  <c r="CP12" i="5" s="1"/>
  <c r="AN11" i="5"/>
  <c r="CP11" i="5" s="1"/>
  <c r="CJ10" i="5"/>
  <c r="CI10" i="5"/>
  <c r="CH10" i="5"/>
  <c r="CG10" i="5"/>
  <c r="CF10" i="5"/>
  <c r="CE10" i="5"/>
  <c r="CD10" i="5"/>
  <c r="CC10" i="5"/>
  <c r="CB10" i="5"/>
  <c r="CA10" i="5"/>
  <c r="BZ10" i="5"/>
  <c r="BY10" i="5"/>
  <c r="BX10" i="5"/>
  <c r="BW10" i="5"/>
  <c r="BV10" i="5"/>
  <c r="BU10" i="5"/>
  <c r="BT10" i="5"/>
  <c r="BS10" i="5"/>
  <c r="BP10" i="5"/>
  <c r="BR10" i="5" s="1"/>
  <c r="BO10" i="5"/>
  <c r="BN10" i="5"/>
  <c r="BM10" i="5"/>
  <c r="BQ10" i="5" s="1"/>
  <c r="AN10" i="5"/>
  <c r="CP10" i="5" s="1"/>
  <c r="CJ9" i="5"/>
  <c r="CI9" i="5"/>
  <c r="CH9" i="5"/>
  <c r="CG9" i="5"/>
  <c r="CF9" i="5"/>
  <c r="CE9" i="5"/>
  <c r="CD9" i="5"/>
  <c r="CC9" i="5"/>
  <c r="CB9" i="5"/>
  <c r="CA9" i="5"/>
  <c r="BZ9" i="5"/>
  <c r="BY9" i="5"/>
  <c r="BX9" i="5"/>
  <c r="BW9" i="5"/>
  <c r="BV9" i="5"/>
  <c r="BU9" i="5"/>
  <c r="BT9" i="5"/>
  <c r="BS9" i="5"/>
  <c r="BP9" i="5"/>
  <c r="BR9" i="5" s="1"/>
  <c r="BO9" i="5"/>
  <c r="BQ9" i="5" s="1"/>
  <c r="BN9" i="5"/>
  <c r="BM9" i="5"/>
  <c r="AN9" i="5"/>
  <c r="CP9" i="5" s="1"/>
  <c r="CJ8" i="5"/>
  <c r="CI8" i="5"/>
  <c r="CH8" i="5"/>
  <c r="CG8" i="5"/>
  <c r="CF8" i="5"/>
  <c r="CE8" i="5"/>
  <c r="CD8" i="5"/>
  <c r="CC8" i="5"/>
  <c r="CB8" i="5"/>
  <c r="CA8" i="5"/>
  <c r="BZ8" i="5"/>
  <c r="BY8" i="5"/>
  <c r="BX8" i="5"/>
  <c r="BW8" i="5"/>
  <c r="BV8" i="5"/>
  <c r="BU8" i="5"/>
  <c r="BT8" i="5"/>
  <c r="BS8" i="5"/>
  <c r="BP8" i="5"/>
  <c r="BO8" i="5"/>
  <c r="BN8" i="5"/>
  <c r="BM8" i="5"/>
  <c r="AN8" i="5"/>
  <c r="CP8" i="5" s="1"/>
  <c r="CJ7" i="5"/>
  <c r="CI7" i="5"/>
  <c r="CH7" i="5"/>
  <c r="CG7" i="5"/>
  <c r="CF7" i="5"/>
  <c r="CE7" i="5"/>
  <c r="CD7" i="5"/>
  <c r="CC7" i="5"/>
  <c r="CB7" i="5"/>
  <c r="CA7" i="5"/>
  <c r="BZ7" i="5"/>
  <c r="BY7" i="5"/>
  <c r="BX7" i="5"/>
  <c r="BW7" i="5"/>
  <c r="BV7" i="5"/>
  <c r="BU7" i="5"/>
  <c r="BT7" i="5"/>
  <c r="BS7" i="5"/>
  <c r="BP7" i="5"/>
  <c r="BO7" i="5"/>
  <c r="BN7" i="5"/>
  <c r="BM7" i="5"/>
  <c r="AN7" i="5"/>
  <c r="CP7" i="5" s="1"/>
  <c r="CJ6" i="5"/>
  <c r="CI6" i="5"/>
  <c r="CH6" i="5"/>
  <c r="CG6" i="5"/>
  <c r="CF6" i="5"/>
  <c r="CE6" i="5"/>
  <c r="CD6" i="5"/>
  <c r="CC6" i="5"/>
  <c r="CB6" i="5"/>
  <c r="CA6" i="5"/>
  <c r="BZ6" i="5"/>
  <c r="BY6" i="5"/>
  <c r="BX6" i="5"/>
  <c r="BW6" i="5"/>
  <c r="BV6" i="5"/>
  <c r="BU6" i="5"/>
  <c r="BT6" i="5"/>
  <c r="BS6" i="5"/>
  <c r="BP6" i="5"/>
  <c r="BR6" i="5" s="1"/>
  <c r="BO6" i="5"/>
  <c r="BN6" i="5"/>
  <c r="BM6" i="5"/>
  <c r="BQ6" i="5" s="1"/>
  <c r="AN6" i="5"/>
  <c r="CP6" i="5" s="1"/>
  <c r="CJ5" i="5"/>
  <c r="CI5" i="5"/>
  <c r="CH5" i="5"/>
  <c r="CG5" i="5"/>
  <c r="CF5" i="5"/>
  <c r="CE5" i="5"/>
  <c r="CD5" i="5"/>
  <c r="CC5" i="5"/>
  <c r="CB5" i="5"/>
  <c r="CA5" i="5"/>
  <c r="BZ5" i="5"/>
  <c r="BY5" i="5"/>
  <c r="BX5" i="5"/>
  <c r="BW5" i="5"/>
  <c r="BV5" i="5"/>
  <c r="BU5" i="5"/>
  <c r="BT5" i="5"/>
  <c r="BS5" i="5"/>
  <c r="BP5" i="5"/>
  <c r="BR5" i="5" s="1"/>
  <c r="BO5" i="5"/>
  <c r="BQ5" i="5" s="1"/>
  <c r="BN5" i="5"/>
  <c r="BM5" i="5"/>
  <c r="AN5" i="5"/>
  <c r="AN16" i="4"/>
  <c r="CP16" i="4" s="1"/>
  <c r="AN15" i="4"/>
  <c r="CP15" i="4" s="1"/>
  <c r="AN14" i="4"/>
  <c r="CP14" i="4" s="1"/>
  <c r="AN13" i="4"/>
  <c r="CP13" i="4" s="1"/>
  <c r="AN12" i="4"/>
  <c r="CP12" i="4" s="1"/>
  <c r="AN11" i="4"/>
  <c r="CP11" i="4" s="1"/>
  <c r="CJ10" i="4"/>
  <c r="CI10" i="4"/>
  <c r="CH10" i="4"/>
  <c r="CG10" i="4"/>
  <c r="CF10" i="4"/>
  <c r="CE10" i="4"/>
  <c r="CD10" i="4"/>
  <c r="CC10" i="4"/>
  <c r="CB10" i="4"/>
  <c r="CA10" i="4"/>
  <c r="BZ10" i="4"/>
  <c r="BY10" i="4"/>
  <c r="BX10" i="4"/>
  <c r="BW10" i="4"/>
  <c r="BV10" i="4"/>
  <c r="BU10" i="4"/>
  <c r="BT10" i="4"/>
  <c r="BS10" i="4"/>
  <c r="BR10" i="4"/>
  <c r="BP10" i="4"/>
  <c r="BO10" i="4"/>
  <c r="BN10" i="4"/>
  <c r="BM10" i="4"/>
  <c r="AN10" i="4"/>
  <c r="CP10" i="4" s="1"/>
  <c r="CJ9" i="4"/>
  <c r="CI9" i="4"/>
  <c r="CH9" i="4"/>
  <c r="CG9" i="4"/>
  <c r="CF9" i="4"/>
  <c r="CE9" i="4"/>
  <c r="CD9" i="4"/>
  <c r="CC9" i="4"/>
  <c r="CB9" i="4"/>
  <c r="CA9" i="4"/>
  <c r="BZ9" i="4"/>
  <c r="BY9" i="4"/>
  <c r="BX9" i="4"/>
  <c r="BW9" i="4"/>
  <c r="BV9" i="4"/>
  <c r="BU9" i="4"/>
  <c r="BT9" i="4"/>
  <c r="BS9" i="4"/>
  <c r="BP9" i="4"/>
  <c r="BO9" i="4"/>
  <c r="BN9" i="4"/>
  <c r="BM9" i="4"/>
  <c r="AN9" i="4"/>
  <c r="CP9" i="4" s="1"/>
  <c r="CJ8" i="4"/>
  <c r="CI8" i="4"/>
  <c r="CH8" i="4"/>
  <c r="CG8" i="4"/>
  <c r="CF8" i="4"/>
  <c r="CE8" i="4"/>
  <c r="CD8" i="4"/>
  <c r="CC8" i="4"/>
  <c r="CB8" i="4"/>
  <c r="CA8" i="4"/>
  <c r="BZ8" i="4"/>
  <c r="BY8" i="4"/>
  <c r="BX8" i="4"/>
  <c r="BW8" i="4"/>
  <c r="BV8" i="4"/>
  <c r="BU8" i="4"/>
  <c r="BT8" i="4"/>
  <c r="BS8" i="4"/>
  <c r="BP8" i="4"/>
  <c r="BR8" i="4" s="1"/>
  <c r="BO8" i="4"/>
  <c r="BN8" i="4"/>
  <c r="BM8" i="4"/>
  <c r="AN8" i="4"/>
  <c r="CP8" i="4" s="1"/>
  <c r="CJ7" i="4"/>
  <c r="CI7" i="4"/>
  <c r="CH7" i="4"/>
  <c r="CG7" i="4"/>
  <c r="CF7" i="4"/>
  <c r="CE7" i="4"/>
  <c r="CD7" i="4"/>
  <c r="CC7" i="4"/>
  <c r="CB7" i="4"/>
  <c r="CA7" i="4"/>
  <c r="BZ7" i="4"/>
  <c r="BY7" i="4"/>
  <c r="BX7" i="4"/>
  <c r="BW7" i="4"/>
  <c r="BV7" i="4"/>
  <c r="BU7" i="4"/>
  <c r="BT7" i="4"/>
  <c r="BS7" i="4"/>
  <c r="BP7" i="4"/>
  <c r="BO7" i="4"/>
  <c r="BQ7" i="4" s="1"/>
  <c r="BN7" i="4"/>
  <c r="BM7" i="4"/>
  <c r="AN7" i="4"/>
  <c r="CP7" i="4" s="1"/>
  <c r="CJ6" i="4"/>
  <c r="CI6" i="4"/>
  <c r="CH6" i="4"/>
  <c r="CG6" i="4"/>
  <c r="CF6" i="4"/>
  <c r="CE6" i="4"/>
  <c r="CD6" i="4"/>
  <c r="CC6" i="4"/>
  <c r="CB6" i="4"/>
  <c r="CA6" i="4"/>
  <c r="BZ6" i="4"/>
  <c r="BY6" i="4"/>
  <c r="BX6" i="4"/>
  <c r="BW6" i="4"/>
  <c r="BV6" i="4"/>
  <c r="BU6" i="4"/>
  <c r="BT6" i="4"/>
  <c r="BS6" i="4"/>
  <c r="BP6" i="4"/>
  <c r="BR6" i="4" s="1"/>
  <c r="BO6" i="4"/>
  <c r="BQ6" i="4" s="1"/>
  <c r="BN6" i="4"/>
  <c r="BM6" i="4"/>
  <c r="AN6" i="4"/>
  <c r="CP6" i="4" s="1"/>
  <c r="CJ5" i="4"/>
  <c r="CI5" i="4"/>
  <c r="CH5" i="4"/>
  <c r="CG5" i="4"/>
  <c r="CF5" i="4"/>
  <c r="CE5" i="4"/>
  <c r="CD5" i="4"/>
  <c r="CC5" i="4"/>
  <c r="CB5" i="4"/>
  <c r="CA5" i="4"/>
  <c r="BZ5" i="4"/>
  <c r="BY5" i="4"/>
  <c r="BX5" i="4"/>
  <c r="BW5" i="4"/>
  <c r="BV5" i="4"/>
  <c r="BU5" i="4"/>
  <c r="BT5" i="4"/>
  <c r="BS5" i="4"/>
  <c r="BP5" i="4"/>
  <c r="BO5" i="4"/>
  <c r="BQ5" i="4" s="1"/>
  <c r="BN5" i="4"/>
  <c r="BR5" i="4" s="1"/>
  <c r="BM5" i="4"/>
  <c r="AN5" i="4"/>
  <c r="CP5" i="4" s="1"/>
  <c r="AN16" i="3"/>
  <c r="CP16" i="3" s="1"/>
  <c r="AN15" i="3"/>
  <c r="CP15" i="3" s="1"/>
  <c r="AN14" i="3"/>
  <c r="CP14" i="3" s="1"/>
  <c r="AN13" i="3"/>
  <c r="CP13" i="3" s="1"/>
  <c r="AN12" i="3"/>
  <c r="CP12" i="3" s="1"/>
  <c r="AN11" i="3"/>
  <c r="CP11" i="3" s="1"/>
  <c r="CJ10" i="3"/>
  <c r="CI10" i="3"/>
  <c r="CH10" i="3"/>
  <c r="CG10" i="3"/>
  <c r="CF10" i="3"/>
  <c r="CE10" i="3"/>
  <c r="CD10" i="3"/>
  <c r="CC10" i="3"/>
  <c r="CB10" i="3"/>
  <c r="CA10" i="3"/>
  <c r="BZ10" i="3"/>
  <c r="BY10" i="3"/>
  <c r="BX10" i="3"/>
  <c r="BW10" i="3"/>
  <c r="BV10" i="3"/>
  <c r="BU10" i="3"/>
  <c r="BT10" i="3"/>
  <c r="BS10" i="3"/>
  <c r="BP10" i="3"/>
  <c r="BR10" i="3" s="1"/>
  <c r="BO10" i="3"/>
  <c r="BN10" i="3"/>
  <c r="BM10" i="3"/>
  <c r="AN10" i="3"/>
  <c r="CP10" i="3" s="1"/>
  <c r="CJ9" i="3"/>
  <c r="CI9" i="3"/>
  <c r="CH9" i="3"/>
  <c r="CG9" i="3"/>
  <c r="CF9" i="3"/>
  <c r="CE9" i="3"/>
  <c r="CD9" i="3"/>
  <c r="CC9" i="3"/>
  <c r="CB9" i="3"/>
  <c r="CA9" i="3"/>
  <c r="BZ9" i="3"/>
  <c r="BY9" i="3"/>
  <c r="BX9" i="3"/>
  <c r="BW9" i="3"/>
  <c r="BV9" i="3"/>
  <c r="BU9" i="3"/>
  <c r="BT9" i="3"/>
  <c r="BS9" i="3"/>
  <c r="BP9" i="3"/>
  <c r="BR9" i="3" s="1"/>
  <c r="BO9" i="3"/>
  <c r="BQ9" i="3" s="1"/>
  <c r="BN9" i="3"/>
  <c r="BM9" i="3"/>
  <c r="AN9" i="3"/>
  <c r="CP9" i="3" s="1"/>
  <c r="CJ8" i="3"/>
  <c r="CI8" i="3"/>
  <c r="CH8" i="3"/>
  <c r="CG8" i="3"/>
  <c r="CF8" i="3"/>
  <c r="CE8" i="3"/>
  <c r="CD8" i="3"/>
  <c r="CC8" i="3"/>
  <c r="CB8" i="3"/>
  <c r="CA8" i="3"/>
  <c r="BZ8" i="3"/>
  <c r="BY8" i="3"/>
  <c r="BX8" i="3"/>
  <c r="BW8" i="3"/>
  <c r="BV8" i="3"/>
  <c r="BU8" i="3"/>
  <c r="BT8" i="3"/>
  <c r="BS8" i="3"/>
  <c r="BP8" i="3"/>
  <c r="BO8" i="3"/>
  <c r="BN8" i="3"/>
  <c r="BM8" i="3"/>
  <c r="AN8" i="3"/>
  <c r="CP8" i="3" s="1"/>
  <c r="CJ7" i="3"/>
  <c r="CI7" i="3"/>
  <c r="CH7" i="3"/>
  <c r="CG7" i="3"/>
  <c r="CF7" i="3"/>
  <c r="CE7" i="3"/>
  <c r="CD7" i="3"/>
  <c r="CC7" i="3"/>
  <c r="CB7" i="3"/>
  <c r="CA7" i="3"/>
  <c r="BZ7" i="3"/>
  <c r="BY7" i="3"/>
  <c r="BX7" i="3"/>
  <c r="BW7" i="3"/>
  <c r="BV7" i="3"/>
  <c r="BU7" i="3"/>
  <c r="BT7" i="3"/>
  <c r="BS7" i="3"/>
  <c r="BP7" i="3"/>
  <c r="BO7" i="3"/>
  <c r="BQ7" i="3" s="1"/>
  <c r="BN7" i="3"/>
  <c r="BM7" i="3"/>
  <c r="AN7" i="3"/>
  <c r="CP7" i="3" s="1"/>
  <c r="CJ6" i="3"/>
  <c r="CI6" i="3"/>
  <c r="CH6" i="3"/>
  <c r="CG6" i="3"/>
  <c r="CF6" i="3"/>
  <c r="CE6" i="3"/>
  <c r="CD6" i="3"/>
  <c r="CC6" i="3"/>
  <c r="CB6" i="3"/>
  <c r="CA6" i="3"/>
  <c r="BZ6" i="3"/>
  <c r="BY6" i="3"/>
  <c r="BX6" i="3"/>
  <c r="BW6" i="3"/>
  <c r="BV6" i="3"/>
  <c r="BU6" i="3"/>
  <c r="BT6" i="3"/>
  <c r="BS6" i="3"/>
  <c r="BP6" i="3"/>
  <c r="BO6" i="3"/>
  <c r="BN6" i="3"/>
  <c r="BM6" i="3"/>
  <c r="BQ6" i="3" s="1"/>
  <c r="AN6" i="3"/>
  <c r="CP6" i="3" s="1"/>
  <c r="CJ5" i="3"/>
  <c r="CI5" i="3"/>
  <c r="CH5" i="3"/>
  <c r="CG5" i="3"/>
  <c r="CF5" i="3"/>
  <c r="CE5" i="3"/>
  <c r="CD5" i="3"/>
  <c r="CC5" i="3"/>
  <c r="CB5" i="3"/>
  <c r="CA5" i="3"/>
  <c r="BZ5" i="3"/>
  <c r="BY5" i="3"/>
  <c r="BX5" i="3"/>
  <c r="BW5" i="3"/>
  <c r="BV5" i="3"/>
  <c r="BU5" i="3"/>
  <c r="BT5" i="3"/>
  <c r="BS5" i="3"/>
  <c r="BQ5" i="3"/>
  <c r="BP5" i="3"/>
  <c r="BO5" i="3"/>
  <c r="BN5" i="3"/>
  <c r="BM5" i="3"/>
  <c r="AN5" i="3"/>
  <c r="AN6" i="2"/>
  <c r="CP6" i="2" s="1"/>
  <c r="AN7" i="2"/>
  <c r="CP7" i="2" s="1"/>
  <c r="AN8" i="2"/>
  <c r="CP8" i="2" s="1"/>
  <c r="AN9" i="2"/>
  <c r="CP9" i="2" s="1"/>
  <c r="AN10" i="2"/>
  <c r="CP10" i="2" s="1"/>
  <c r="AN11" i="2"/>
  <c r="CP11" i="2" s="1"/>
  <c r="AN12" i="2"/>
  <c r="BJ12" i="2" s="1"/>
  <c r="AN13" i="2"/>
  <c r="AN14" i="2"/>
  <c r="CP14" i="2" s="1"/>
  <c r="AN15" i="2"/>
  <c r="BJ15" i="2" s="1"/>
  <c r="AN16" i="2"/>
  <c r="CP16" i="2" s="1"/>
  <c r="AN5" i="2"/>
  <c r="CP5" i="2" s="1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P10" i="2"/>
  <c r="BO10" i="2"/>
  <c r="BQ10" i="2" s="1"/>
  <c r="BN10" i="2"/>
  <c r="BR10" i="2" s="1"/>
  <c r="BM10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P9" i="2"/>
  <c r="BO9" i="2"/>
  <c r="BQ9" i="2" s="1"/>
  <c r="BN9" i="2"/>
  <c r="BR9" i="2" s="1"/>
  <c r="BM9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P8" i="2"/>
  <c r="BO8" i="2"/>
  <c r="BQ8" i="2" s="1"/>
  <c r="BN8" i="2"/>
  <c r="BR8" i="2" s="1"/>
  <c r="BM8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T7" i="2"/>
  <c r="BS7" i="2"/>
  <c r="BP7" i="2"/>
  <c r="BO7" i="2"/>
  <c r="BQ7" i="2" s="1"/>
  <c r="BN7" i="2"/>
  <c r="BR7" i="2" s="1"/>
  <c r="BM7" i="2"/>
  <c r="CJ6" i="2"/>
  <c r="CI6" i="2"/>
  <c r="CH6" i="2"/>
  <c r="CG6" i="2"/>
  <c r="CF6" i="2"/>
  <c r="CE6" i="2"/>
  <c r="CD6" i="2"/>
  <c r="CC6" i="2"/>
  <c r="CB6" i="2"/>
  <c r="CA6" i="2"/>
  <c r="BZ6" i="2"/>
  <c r="BY6" i="2"/>
  <c r="BX6" i="2"/>
  <c r="BW6" i="2"/>
  <c r="BV6" i="2"/>
  <c r="BU6" i="2"/>
  <c r="BT6" i="2"/>
  <c r="BS6" i="2"/>
  <c r="BP6" i="2"/>
  <c r="BO6" i="2"/>
  <c r="BQ6" i="2" s="1"/>
  <c r="BN6" i="2"/>
  <c r="BR6" i="2" s="1"/>
  <c r="BM6" i="2"/>
  <c r="CJ5" i="2"/>
  <c r="CI5" i="2"/>
  <c r="CH5" i="2"/>
  <c r="CG5" i="2"/>
  <c r="CF5" i="2"/>
  <c r="CE5" i="2"/>
  <c r="CD5" i="2"/>
  <c r="CC5" i="2"/>
  <c r="CB5" i="2"/>
  <c r="CA5" i="2"/>
  <c r="BZ5" i="2"/>
  <c r="BY5" i="2"/>
  <c r="BX5" i="2"/>
  <c r="BW5" i="2"/>
  <c r="BV5" i="2"/>
  <c r="BU5" i="2"/>
  <c r="BT5" i="2"/>
  <c r="BS5" i="2"/>
  <c r="BP5" i="2"/>
  <c r="BO5" i="2"/>
  <c r="BQ5" i="2" s="1"/>
  <c r="BN5" i="2"/>
  <c r="BR5" i="2" s="1"/>
  <c r="BM5" i="2"/>
  <c r="CP6" i="1"/>
  <c r="CP7" i="1"/>
  <c r="CP8" i="1"/>
  <c r="CP9" i="1"/>
  <c r="CP10" i="1"/>
  <c r="CP11" i="1"/>
  <c r="CP12" i="1"/>
  <c r="CP13" i="1"/>
  <c r="CP14" i="1"/>
  <c r="CP15" i="1"/>
  <c r="CP16" i="1"/>
  <c r="CP5" i="1"/>
  <c r="BM6" i="1"/>
  <c r="BN6" i="1"/>
  <c r="BO6" i="1"/>
  <c r="BQ6" i="1" s="1"/>
  <c r="BP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BM7" i="1"/>
  <c r="BN7" i="1"/>
  <c r="BO7" i="1"/>
  <c r="BP7" i="1"/>
  <c r="BR7" i="1" s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BM8" i="1"/>
  <c r="BN8" i="1"/>
  <c r="BR8" i="1" s="1"/>
  <c r="BO8" i="1"/>
  <c r="BQ8" i="1" s="1"/>
  <c r="BP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BM9" i="1"/>
  <c r="BN9" i="1"/>
  <c r="BO9" i="1"/>
  <c r="BQ9" i="1" s="1"/>
  <c r="BP9" i="1"/>
  <c r="BR9" i="1" s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BM10" i="1"/>
  <c r="BN10" i="1"/>
  <c r="BO10" i="1"/>
  <c r="BP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J5" i="1"/>
  <c r="CI5" i="1"/>
  <c r="BI6" i="1" s="1"/>
  <c r="CH5" i="1"/>
  <c r="CG5" i="1"/>
  <c r="CF5" i="1"/>
  <c r="CE5" i="1"/>
  <c r="CD5" i="1"/>
  <c r="CC5" i="1"/>
  <c r="CB5" i="1"/>
  <c r="CA5" i="1"/>
  <c r="BB10" i="1" s="1"/>
  <c r="BZ5" i="1"/>
  <c r="BY5" i="1"/>
  <c r="BX5" i="1"/>
  <c r="BW5" i="1"/>
  <c r="BV5" i="1"/>
  <c r="BU5" i="1"/>
  <c r="BT5" i="1"/>
  <c r="BS5" i="1"/>
  <c r="AX6" i="1" s="1"/>
  <c r="BP5" i="1"/>
  <c r="BO5" i="1"/>
  <c r="BQ5" i="1" s="1"/>
  <c r="BN5" i="1"/>
  <c r="BM5" i="1"/>
  <c r="R86" i="23" l="1"/>
  <c r="I86" i="23"/>
  <c r="M53" i="23"/>
  <c r="R55" i="23"/>
  <c r="I55" i="23"/>
  <c r="M58" i="23"/>
  <c r="M68" i="23"/>
  <c r="R79" i="23"/>
  <c r="I79" i="23"/>
  <c r="M79" i="23" s="1"/>
  <c r="R95" i="23"/>
  <c r="I95" i="23"/>
  <c r="R100" i="23"/>
  <c r="I100" i="23"/>
  <c r="R99" i="23"/>
  <c r="I99" i="23"/>
  <c r="R107" i="23"/>
  <c r="I107" i="23"/>
  <c r="R114" i="23"/>
  <c r="I114" i="23"/>
  <c r="AY6" i="1"/>
  <c r="BG7" i="1"/>
  <c r="BG7" i="2" s="1"/>
  <c r="BG7" i="3" s="1"/>
  <c r="BG7" i="15" s="1"/>
  <c r="BG7" i="22" s="1"/>
  <c r="BG7" i="21" s="1"/>
  <c r="BG7" i="17" s="1"/>
  <c r="BG7" i="20" s="1"/>
  <c r="BG7" i="18" s="1"/>
  <c r="BG7" i="19" s="1"/>
  <c r="BG7" i="16" s="1"/>
  <c r="BG7" i="11" s="1"/>
  <c r="BG7" i="12" s="1"/>
  <c r="BG7" i="14" s="1"/>
  <c r="BG7" i="13" s="1"/>
  <c r="BG7" i="10" s="1"/>
  <c r="BG7" i="4" s="1"/>
  <c r="BG7" i="7" s="1"/>
  <c r="BG7" i="6" s="1"/>
  <c r="BG7" i="9" s="1"/>
  <c r="BG7" i="5" s="1"/>
  <c r="BG7" i="8" s="1"/>
  <c r="BR7" i="3"/>
  <c r="BR8" i="3"/>
  <c r="BQ10" i="3"/>
  <c r="BR9" i="4"/>
  <c r="BQ10" i="4"/>
  <c r="BQ7" i="5"/>
  <c r="BR8" i="5"/>
  <c r="BH9" i="1"/>
  <c r="BJ13" i="2"/>
  <c r="BR5" i="3"/>
  <c r="BR6" i="3"/>
  <c r="BQ8" i="3"/>
  <c r="BR7" i="4"/>
  <c r="BQ8" i="4"/>
  <c r="BQ9" i="4"/>
  <c r="BR7" i="5"/>
  <c r="BQ8" i="5"/>
  <c r="BR5" i="6"/>
  <c r="BQ6" i="6"/>
  <c r="BQ8" i="6"/>
  <c r="BQ10" i="6"/>
  <c r="BB5" i="7"/>
  <c r="BQ7" i="8"/>
  <c r="BR8" i="8"/>
  <c r="BB5" i="9"/>
  <c r="BR8" i="9"/>
  <c r="BQ9" i="9"/>
  <c r="BQ8" i="10"/>
  <c r="BQ9" i="10"/>
  <c r="BR10" i="10"/>
  <c r="BR6" i="11"/>
  <c r="BQ7" i="11"/>
  <c r="BQ5" i="12"/>
  <c r="BR6" i="12"/>
  <c r="BQ9" i="12"/>
  <c r="BR10" i="12"/>
  <c r="BQ5" i="13"/>
  <c r="BR5" i="16"/>
  <c r="BR7" i="16"/>
  <c r="BR9" i="16"/>
  <c r="BQ7" i="17"/>
  <c r="BR9" i="17"/>
  <c r="BR5" i="19"/>
  <c r="BB5" i="19"/>
  <c r="BR7" i="19"/>
  <c r="BR9" i="19"/>
  <c r="BR5" i="20"/>
  <c r="BR7" i="20"/>
  <c r="BR9" i="20"/>
  <c r="BJ5" i="21"/>
  <c r="BR9" i="21"/>
  <c r="BQ10" i="21"/>
  <c r="BQ10" i="22"/>
  <c r="M4" i="23"/>
  <c r="R7" i="23"/>
  <c r="I7" i="23"/>
  <c r="M11" i="23"/>
  <c r="R13" i="23"/>
  <c r="I13" i="23"/>
  <c r="M16" i="23"/>
  <c r="R19" i="23"/>
  <c r="I19" i="23"/>
  <c r="M19" i="23" s="1"/>
  <c r="M20" i="23"/>
  <c r="I25" i="23"/>
  <c r="R25" i="23"/>
  <c r="M29" i="23"/>
  <c r="R31" i="23"/>
  <c r="I31" i="23"/>
  <c r="R35" i="23"/>
  <c r="I35" i="23"/>
  <c r="R34" i="23"/>
  <c r="I34" i="23"/>
  <c r="I33" i="23"/>
  <c r="M33" i="23" s="1"/>
  <c r="R33" i="23"/>
  <c r="I32" i="23"/>
  <c r="R32" i="23"/>
  <c r="R42" i="23"/>
  <c r="I42" i="23"/>
  <c r="M42" i="23" s="1"/>
  <c r="I41" i="23"/>
  <c r="R41" i="23"/>
  <c r="I40" i="23"/>
  <c r="R40" i="23"/>
  <c r="R39" i="23"/>
  <c r="I39" i="23"/>
  <c r="M39" i="23" s="1"/>
  <c r="R38" i="23"/>
  <c r="I38" i="23"/>
  <c r="M38" i="23" s="1"/>
  <c r="I48" i="23"/>
  <c r="R48" i="23"/>
  <c r="R47" i="23"/>
  <c r="I47" i="23"/>
  <c r="M47" i="23" s="1"/>
  <c r="R46" i="23"/>
  <c r="I46" i="23"/>
  <c r="R45" i="23"/>
  <c r="I45" i="23"/>
  <c r="M45" i="23" s="1"/>
  <c r="R44" i="23"/>
  <c r="I44" i="23"/>
  <c r="M44" i="23" s="1"/>
  <c r="R54" i="23"/>
  <c r="I54" i="23"/>
  <c r="M54" i="23" s="1"/>
  <c r="R53" i="23"/>
  <c r="I53" i="23"/>
  <c r="R52" i="23"/>
  <c r="I52" i="23"/>
  <c r="M52" i="23" s="1"/>
  <c r="R51" i="23"/>
  <c r="I51" i="23"/>
  <c r="R50" i="23"/>
  <c r="I50" i="23"/>
  <c r="M50" i="23" s="1"/>
  <c r="R60" i="23"/>
  <c r="I60" i="23"/>
  <c r="R59" i="23"/>
  <c r="I59" i="23"/>
  <c r="M59" i="23" s="1"/>
  <c r="R58" i="23"/>
  <c r="I58" i="23"/>
  <c r="R57" i="23"/>
  <c r="I57" i="23"/>
  <c r="M57" i="23" s="1"/>
  <c r="I56" i="23"/>
  <c r="R56" i="23"/>
  <c r="R66" i="23"/>
  <c r="I66" i="23"/>
  <c r="M66" i="23" s="1"/>
  <c r="R65" i="23"/>
  <c r="I65" i="23"/>
  <c r="I64" i="23"/>
  <c r="R64" i="23"/>
  <c r="R63" i="23"/>
  <c r="I63" i="23"/>
  <c r="M63" i="23" s="1"/>
  <c r="R62" i="23"/>
  <c r="I62" i="23"/>
  <c r="M62" i="23" s="1"/>
  <c r="R72" i="23"/>
  <c r="I72" i="23"/>
  <c r="R71" i="23"/>
  <c r="I71" i="23"/>
  <c r="M71" i="23" s="1"/>
  <c r="R70" i="23"/>
  <c r="I70" i="23"/>
  <c r="R69" i="23"/>
  <c r="I69" i="23"/>
  <c r="M69" i="23" s="1"/>
  <c r="R68" i="23"/>
  <c r="I68" i="23"/>
  <c r="R78" i="23"/>
  <c r="I78" i="23"/>
  <c r="M78" i="23" s="1"/>
  <c r="R77" i="23"/>
  <c r="I77" i="23"/>
  <c r="M77" i="23" s="1"/>
  <c r="R76" i="23"/>
  <c r="I76" i="23"/>
  <c r="M76" i="23" s="1"/>
  <c r="R75" i="23"/>
  <c r="I75" i="23"/>
  <c r="R74" i="23"/>
  <c r="I74" i="23"/>
  <c r="M74" i="23" s="1"/>
  <c r="R84" i="23"/>
  <c r="I84" i="23"/>
  <c r="R83" i="23"/>
  <c r="I83" i="23"/>
  <c r="M83" i="23" s="1"/>
  <c r="R82" i="23"/>
  <c r="I82" i="23"/>
  <c r="R81" i="23"/>
  <c r="I81" i="23"/>
  <c r="M81" i="23" s="1"/>
  <c r="R80" i="23"/>
  <c r="I80" i="23"/>
  <c r="R90" i="23"/>
  <c r="I90" i="23"/>
  <c r="M90" i="23" s="1"/>
  <c r="R88" i="23"/>
  <c r="I88" i="23"/>
  <c r="R87" i="23"/>
  <c r="I87" i="23"/>
  <c r="M87" i="23" s="1"/>
  <c r="M109" i="23"/>
  <c r="M35" i="23"/>
  <c r="M32" i="23"/>
  <c r="R37" i="23"/>
  <c r="I37" i="23"/>
  <c r="M40" i="23"/>
  <c r="M48" i="23"/>
  <c r="I49" i="23"/>
  <c r="R49" i="23"/>
  <c r="M60" i="23"/>
  <c r="R61" i="23"/>
  <c r="I61" i="23"/>
  <c r="M65" i="23"/>
  <c r="R67" i="23"/>
  <c r="I67" i="23"/>
  <c r="M70" i="23"/>
  <c r="M75" i="23"/>
  <c r="M84" i="23"/>
  <c r="M82" i="23"/>
  <c r="M86" i="23"/>
  <c r="R96" i="23"/>
  <c r="I96" i="23"/>
  <c r="R93" i="23"/>
  <c r="I93" i="23"/>
  <c r="M93" i="23" s="1"/>
  <c r="R92" i="23"/>
  <c r="I92" i="23"/>
  <c r="R101" i="23"/>
  <c r="I101" i="23"/>
  <c r="R98" i="23"/>
  <c r="I98" i="23"/>
  <c r="M98" i="23" s="1"/>
  <c r="R106" i="23"/>
  <c r="I106" i="23"/>
  <c r="BJ11" i="1"/>
  <c r="BB5" i="18"/>
  <c r="BJ5" i="19"/>
  <c r="AE18" i="15"/>
  <c r="AE18" i="22" s="1"/>
  <c r="AE18" i="21" s="1"/>
  <c r="AE18" i="17" s="1"/>
  <c r="AE18" i="20" s="1"/>
  <c r="AE18" i="18" s="1"/>
  <c r="AE18" i="19" s="1"/>
  <c r="AE18" i="16" s="1"/>
  <c r="AE18" i="11" s="1"/>
  <c r="AE18" i="12" s="1"/>
  <c r="AE18" i="14" s="1"/>
  <c r="AE18" i="13" s="1"/>
  <c r="AE18" i="10" s="1"/>
  <c r="AE18" i="4" s="1"/>
  <c r="AE18" i="7" s="1"/>
  <c r="AE18" i="6" s="1"/>
  <c r="AE18" i="9" s="1"/>
  <c r="AE18" i="5" s="1"/>
  <c r="AE18" i="8" s="1"/>
  <c r="M7" i="23"/>
  <c r="M13" i="23"/>
  <c r="M25" i="23"/>
  <c r="M31" i="23"/>
  <c r="R91" i="23"/>
  <c r="I91" i="23"/>
  <c r="M91" i="23" s="1"/>
  <c r="M96" i="23"/>
  <c r="M95" i="23"/>
  <c r="M92" i="23"/>
  <c r="R97" i="23"/>
  <c r="I97" i="23"/>
  <c r="M97" i="23" s="1"/>
  <c r="M101" i="23"/>
  <c r="M100" i="23"/>
  <c r="M99" i="23"/>
  <c r="R103" i="23"/>
  <c r="I103" i="23"/>
  <c r="M103" i="23" s="1"/>
  <c r="M107" i="23"/>
  <c r="M106" i="23"/>
  <c r="M105" i="23"/>
  <c r="R109" i="23"/>
  <c r="I109" i="23"/>
  <c r="M114" i="23"/>
  <c r="R112" i="23"/>
  <c r="I112" i="23"/>
  <c r="R111" i="23"/>
  <c r="I111" i="23"/>
  <c r="M111" i="23" s="1"/>
  <c r="R110" i="23"/>
  <c r="I110" i="23"/>
  <c r="R120" i="23"/>
  <c r="I120" i="23"/>
  <c r="M120" i="23" s="1"/>
  <c r="R119" i="23"/>
  <c r="I119" i="23"/>
  <c r="R118" i="23"/>
  <c r="I118" i="23"/>
  <c r="R117" i="23"/>
  <c r="I117" i="23"/>
  <c r="R116" i="23"/>
  <c r="I116" i="23"/>
  <c r="M116" i="23" s="1"/>
  <c r="R126" i="23"/>
  <c r="I126" i="23"/>
  <c r="R125" i="23"/>
  <c r="I125" i="23"/>
  <c r="M125" i="23" s="1"/>
  <c r="R124" i="23"/>
  <c r="I124" i="23"/>
  <c r="R123" i="23"/>
  <c r="I123" i="23"/>
  <c r="R122" i="23"/>
  <c r="I122" i="23"/>
  <c r="R132" i="23"/>
  <c r="I132" i="23"/>
  <c r="R131" i="23"/>
  <c r="I131" i="23"/>
  <c r="M34" i="23"/>
  <c r="M41" i="23"/>
  <c r="R43" i="23"/>
  <c r="I43" i="23"/>
  <c r="M46" i="23"/>
  <c r="M51" i="23"/>
  <c r="M56" i="23"/>
  <c r="M64" i="23"/>
  <c r="M72" i="23"/>
  <c r="R73" i="23"/>
  <c r="I73" i="23"/>
  <c r="M80" i="23"/>
  <c r="R85" i="23"/>
  <c r="I85" i="23"/>
  <c r="M88" i="23"/>
  <c r="R94" i="23"/>
  <c r="I94" i="23"/>
  <c r="M94" i="23" s="1"/>
  <c r="R102" i="23"/>
  <c r="I102" i="23"/>
  <c r="M102" i="23" s="1"/>
  <c r="R108" i="23"/>
  <c r="I108" i="23"/>
  <c r="M108" i="23" s="1"/>
  <c r="R105" i="23"/>
  <c r="I105" i="23"/>
  <c r="R104" i="23"/>
  <c r="I104" i="23"/>
  <c r="M104" i="23" s="1"/>
  <c r="BR5" i="1"/>
  <c r="BC5" i="1"/>
  <c r="BQ10" i="1"/>
  <c r="BQ7" i="1"/>
  <c r="BR7" i="6"/>
  <c r="BR9" i="6"/>
  <c r="BR5" i="7"/>
  <c r="BR7" i="7"/>
  <c r="BR9" i="7"/>
  <c r="BR5" i="8"/>
  <c r="BQ8" i="8"/>
  <c r="BR9" i="8"/>
  <c r="BQ5" i="9"/>
  <c r="BR9" i="9"/>
  <c r="BQ10" i="9"/>
  <c r="BR5" i="10"/>
  <c r="BQ10" i="10"/>
  <c r="BB5" i="11"/>
  <c r="BR7" i="11"/>
  <c r="BQ8" i="11"/>
  <c r="BQ9" i="11"/>
  <c r="BR7" i="12"/>
  <c r="BQ8" i="12"/>
  <c r="BR5" i="13"/>
  <c r="BQ6" i="13"/>
  <c r="BQ7" i="13"/>
  <c r="BQ6" i="14"/>
  <c r="BQ8" i="14"/>
  <c r="BQ10" i="14"/>
  <c r="BQ6" i="15"/>
  <c r="BQ8" i="15"/>
  <c r="BQ10" i="15"/>
  <c r="BR6" i="17"/>
  <c r="BQ9" i="17"/>
  <c r="BJ5" i="18"/>
  <c r="BQ6" i="20"/>
  <c r="BQ8" i="20"/>
  <c r="BQ10" i="20"/>
  <c r="BB5" i="21"/>
  <c r="BQ5" i="21"/>
  <c r="BR5" i="22"/>
  <c r="BR6" i="22"/>
  <c r="R6" i="23"/>
  <c r="I6" i="23"/>
  <c r="M6" i="23" s="1"/>
  <c r="R5" i="23"/>
  <c r="I5" i="23"/>
  <c r="M5" i="23" s="1"/>
  <c r="R4" i="23"/>
  <c r="I4" i="23"/>
  <c r="R12" i="23"/>
  <c r="I12" i="23"/>
  <c r="M12" i="23" s="1"/>
  <c r="R11" i="23"/>
  <c r="I11" i="23"/>
  <c r="R10" i="23"/>
  <c r="I10" i="23"/>
  <c r="M10" i="23" s="1"/>
  <c r="R9" i="23"/>
  <c r="I9" i="23"/>
  <c r="M9" i="23" s="1"/>
  <c r="I8" i="23"/>
  <c r="M8" i="23" s="1"/>
  <c r="R8" i="23"/>
  <c r="R18" i="23"/>
  <c r="I18" i="23"/>
  <c r="M18" i="23" s="1"/>
  <c r="R17" i="23"/>
  <c r="I17" i="23"/>
  <c r="M17" i="23" s="1"/>
  <c r="I16" i="23"/>
  <c r="R16" i="23"/>
  <c r="R15" i="23"/>
  <c r="I15" i="23"/>
  <c r="M15" i="23" s="1"/>
  <c r="R14" i="23"/>
  <c r="I14" i="23"/>
  <c r="M14" i="23" s="1"/>
  <c r="R23" i="23"/>
  <c r="I23" i="23"/>
  <c r="M23" i="23" s="1"/>
  <c r="R22" i="23"/>
  <c r="I22" i="23"/>
  <c r="M22" i="23" s="1"/>
  <c r="R21" i="23"/>
  <c r="I21" i="23"/>
  <c r="M21" i="23" s="1"/>
  <c r="R20" i="23"/>
  <c r="I20" i="23"/>
  <c r="R30" i="23"/>
  <c r="I30" i="23"/>
  <c r="M30" i="23" s="1"/>
  <c r="R29" i="23"/>
  <c r="I29" i="23"/>
  <c r="R28" i="23"/>
  <c r="I28" i="23"/>
  <c r="M28" i="23" s="1"/>
  <c r="R27" i="23"/>
  <c r="I27" i="23"/>
  <c r="M27" i="23" s="1"/>
  <c r="R26" i="23"/>
  <c r="I26" i="23"/>
  <c r="M26" i="23" s="1"/>
  <c r="R36" i="23"/>
  <c r="I36" i="23"/>
  <c r="M36" i="23" s="1"/>
  <c r="M37" i="23"/>
  <c r="M43" i="23"/>
  <c r="M49" i="23"/>
  <c r="M55" i="23"/>
  <c r="M61" i="23"/>
  <c r="M67" i="23"/>
  <c r="M73" i="23"/>
  <c r="M85" i="23"/>
  <c r="M112" i="23"/>
  <c r="M110" i="23"/>
  <c r="R115" i="23"/>
  <c r="I115" i="23"/>
  <c r="M115" i="23" s="1"/>
  <c r="M119" i="23"/>
  <c r="M118" i="23"/>
  <c r="M117" i="23"/>
  <c r="R121" i="23"/>
  <c r="I121" i="23"/>
  <c r="M121" i="23" s="1"/>
  <c r="M126" i="23"/>
  <c r="M124" i="23"/>
  <c r="M123" i="23"/>
  <c r="M122" i="23"/>
  <c r="R127" i="23"/>
  <c r="I127" i="23"/>
  <c r="M127" i="23" s="1"/>
  <c r="M132" i="23"/>
  <c r="M131" i="23"/>
  <c r="R130" i="23"/>
  <c r="I130" i="23"/>
  <c r="M130" i="23" s="1"/>
  <c r="R129" i="23"/>
  <c r="I129" i="23"/>
  <c r="M129" i="23" s="1"/>
  <c r="R128" i="23"/>
  <c r="I128" i="23"/>
  <c r="M128" i="23" s="1"/>
  <c r="I113" i="23"/>
  <c r="M113" i="23" s="1"/>
  <c r="R113" i="23"/>
  <c r="BC11" i="1"/>
  <c r="BC11" i="2" s="1"/>
  <c r="BC11" i="3" s="1"/>
  <c r="BC11" i="15" s="1"/>
  <c r="I2" i="23"/>
  <c r="M2" i="23" s="1"/>
  <c r="R2" i="23"/>
  <c r="I1" i="23"/>
  <c r="M1" i="23" s="1"/>
  <c r="R1" i="23"/>
  <c r="I89" i="23"/>
  <c r="M89" i="23" s="1"/>
  <c r="R89" i="23"/>
  <c r="I3" i="23"/>
  <c r="M3" i="23" s="1"/>
  <c r="R3" i="23"/>
  <c r="R24" i="23"/>
  <c r="I24" i="23"/>
  <c r="M24" i="23" s="1"/>
  <c r="BF10" i="1"/>
  <c r="BF10" i="2" s="1"/>
  <c r="BF10" i="3" s="1"/>
  <c r="BF10" i="15" s="1"/>
  <c r="BF10" i="22" s="1"/>
  <c r="BF10" i="21" s="1"/>
  <c r="BF10" i="17" s="1"/>
  <c r="BF10" i="20" s="1"/>
  <c r="BF10" i="18" s="1"/>
  <c r="BF10" i="19" s="1"/>
  <c r="BF10" i="16" s="1"/>
  <c r="BF10" i="11" s="1"/>
  <c r="BF10" i="12" s="1"/>
  <c r="BF10" i="14" s="1"/>
  <c r="BF10" i="13" s="1"/>
  <c r="BF10" i="10" s="1"/>
  <c r="BF10" i="4" s="1"/>
  <c r="BF10" i="7" s="1"/>
  <c r="BF10" i="6" s="1"/>
  <c r="BF10" i="9" s="1"/>
  <c r="BF10" i="5" s="1"/>
  <c r="BF10" i="8" s="1"/>
  <c r="BR6" i="1"/>
  <c r="AZ5" i="1"/>
  <c r="AZ8" i="1"/>
  <c r="AZ8" i="2" s="1"/>
  <c r="AZ8" i="3" s="1"/>
  <c r="AZ8" i="15" s="1"/>
  <c r="AZ8" i="22" s="1"/>
  <c r="AZ8" i="21" s="1"/>
  <c r="AZ8" i="17" s="1"/>
  <c r="AZ8" i="20" s="1"/>
  <c r="AZ8" i="18" s="1"/>
  <c r="AZ8" i="19" s="1"/>
  <c r="AZ8" i="16" s="1"/>
  <c r="AZ8" i="11" s="1"/>
  <c r="AZ8" i="12" s="1"/>
  <c r="AZ8" i="14" s="1"/>
  <c r="AZ8" i="13" s="1"/>
  <c r="AZ8" i="10" s="1"/>
  <c r="AZ8" i="4" s="1"/>
  <c r="AZ8" i="7" s="1"/>
  <c r="AZ8" i="6" s="1"/>
  <c r="AZ8" i="9" s="1"/>
  <c r="AZ8" i="5" s="1"/>
  <c r="AZ8" i="8" s="1"/>
  <c r="BE13" i="1"/>
  <c r="BE13" i="2" s="1"/>
  <c r="BE13" i="3" s="1"/>
  <c r="BE13" i="15" s="1"/>
  <c r="BE13" i="22" s="1"/>
  <c r="BE13" i="21" s="1"/>
  <c r="BE13" i="17" s="1"/>
  <c r="BE13" i="20" s="1"/>
  <c r="BE13" i="18" s="1"/>
  <c r="BE13" i="19" s="1"/>
  <c r="BE13" i="16" s="1"/>
  <c r="BE13" i="11" s="1"/>
  <c r="BE13" i="12" s="1"/>
  <c r="BE13" i="14" s="1"/>
  <c r="BE13" i="13" s="1"/>
  <c r="BE13" i="10" s="1"/>
  <c r="BE13" i="4" s="1"/>
  <c r="BE13" i="7" s="1"/>
  <c r="BE13" i="6" s="1"/>
  <c r="BE13" i="9" s="1"/>
  <c r="BE13" i="5" s="1"/>
  <c r="BE13" i="8" s="1"/>
  <c r="CP12" i="2"/>
  <c r="AY6" i="2"/>
  <c r="AY6" i="3" s="1"/>
  <c r="AY6" i="15" s="1"/>
  <c r="AY6" i="22" s="1"/>
  <c r="AY6" i="21" s="1"/>
  <c r="AY6" i="17" s="1"/>
  <c r="AY6" i="20" s="1"/>
  <c r="AY6" i="18" s="1"/>
  <c r="AY6" i="19" s="1"/>
  <c r="AY6" i="16" s="1"/>
  <c r="AY6" i="11" s="1"/>
  <c r="AY6" i="12" s="1"/>
  <c r="AY6" i="14" s="1"/>
  <c r="AY6" i="13" s="1"/>
  <c r="AY6" i="10" s="1"/>
  <c r="AY6" i="4" s="1"/>
  <c r="AY6" i="7" s="1"/>
  <c r="AY6" i="6" s="1"/>
  <c r="AY6" i="9" s="1"/>
  <c r="AY6" i="5" s="1"/>
  <c r="AY6" i="8" s="1"/>
  <c r="BI6" i="2"/>
  <c r="BI6" i="3" s="1"/>
  <c r="BI6" i="15" s="1"/>
  <c r="BI6" i="22" s="1"/>
  <c r="BI6" i="21" s="1"/>
  <c r="BI6" i="17" s="1"/>
  <c r="BI6" i="20" s="1"/>
  <c r="BI6" i="18" s="1"/>
  <c r="BI6" i="19" s="1"/>
  <c r="BI6" i="16" s="1"/>
  <c r="BI6" i="11" s="1"/>
  <c r="BI6" i="12" s="1"/>
  <c r="BI6" i="14" s="1"/>
  <c r="BI6" i="13" s="1"/>
  <c r="BI6" i="10" s="1"/>
  <c r="BI6" i="4" s="1"/>
  <c r="BI6" i="7" s="1"/>
  <c r="BI6" i="6" s="1"/>
  <c r="BI6" i="9" s="1"/>
  <c r="BI6" i="5" s="1"/>
  <c r="BI6" i="8" s="1"/>
  <c r="AX6" i="2"/>
  <c r="AX6" i="3" s="1"/>
  <c r="AX6" i="15" s="1"/>
  <c r="AX6" i="22" s="1"/>
  <c r="AX6" i="21" s="1"/>
  <c r="AX6" i="17" s="1"/>
  <c r="AX6" i="20" s="1"/>
  <c r="AX6" i="18" s="1"/>
  <c r="AX6" i="19" s="1"/>
  <c r="AX6" i="16" s="1"/>
  <c r="AX6" i="11" s="1"/>
  <c r="AX6" i="12" s="1"/>
  <c r="AX6" i="14" s="1"/>
  <c r="AX6" i="13" s="1"/>
  <c r="AX6" i="10" s="1"/>
  <c r="AX6" i="4" s="1"/>
  <c r="AX6" i="7" s="1"/>
  <c r="AX6" i="6" s="1"/>
  <c r="AX6" i="9" s="1"/>
  <c r="AX6" i="5" s="1"/>
  <c r="AX6" i="8" s="1"/>
  <c r="BB5" i="13"/>
  <c r="BJ5" i="10"/>
  <c r="BB5" i="10"/>
  <c r="BJ5" i="13"/>
  <c r="BB5" i="4"/>
  <c r="BB5" i="6"/>
  <c r="BJ5" i="9"/>
  <c r="BB13" i="2"/>
  <c r="BB9" i="2"/>
  <c r="BB16" i="3"/>
  <c r="BB12" i="3"/>
  <c r="BB8" i="3"/>
  <c r="BB15" i="15"/>
  <c r="BB11" i="15"/>
  <c r="BB7" i="15"/>
  <c r="BB14" i="22"/>
  <c r="BB10" i="22"/>
  <c r="BB6" i="22"/>
  <c r="BB13" i="21"/>
  <c r="BB9" i="21"/>
  <c r="BB16" i="17"/>
  <c r="BB12" i="17"/>
  <c r="BB8" i="17"/>
  <c r="BB15" i="20"/>
  <c r="BB11" i="20"/>
  <c r="BB7" i="20"/>
  <c r="BB14" i="18"/>
  <c r="BB10" i="18"/>
  <c r="BB6" i="18"/>
  <c r="BB13" i="19"/>
  <c r="BB9" i="19"/>
  <c r="BB16" i="16"/>
  <c r="BB12" i="16"/>
  <c r="BB8" i="16"/>
  <c r="BB15" i="11"/>
  <c r="BB11" i="11"/>
  <c r="BB7" i="11"/>
  <c r="BB14" i="12"/>
  <c r="BB10" i="12"/>
  <c r="BB6" i="12"/>
  <c r="BB13" i="14"/>
  <c r="BB9" i="14"/>
  <c r="BB16" i="13"/>
  <c r="BB12" i="13"/>
  <c r="BB8" i="13"/>
  <c r="BB15" i="10"/>
  <c r="BB11" i="10"/>
  <c r="BB7" i="10"/>
  <c r="BB14" i="4"/>
  <c r="BB10" i="4"/>
  <c r="BB6" i="4"/>
  <c r="BB13" i="7"/>
  <c r="BB9" i="7"/>
  <c r="BB16" i="6"/>
  <c r="BB12" i="6"/>
  <c r="BB8" i="6"/>
  <c r="BB15" i="9"/>
  <c r="BB11" i="9"/>
  <c r="BB7" i="9"/>
  <c r="BB14" i="5"/>
  <c r="BB10" i="5"/>
  <c r="BB6" i="5"/>
  <c r="BB13" i="8"/>
  <c r="BB9" i="8"/>
  <c r="BJ5" i="11"/>
  <c r="BJ5" i="14"/>
  <c r="BJ9" i="2"/>
  <c r="BJ16" i="3"/>
  <c r="BJ12" i="3"/>
  <c r="BJ8" i="3"/>
  <c r="BJ15" i="15"/>
  <c r="BJ11" i="15"/>
  <c r="BJ7" i="15"/>
  <c r="BJ14" i="22"/>
  <c r="BJ10" i="22"/>
  <c r="BJ6" i="22"/>
  <c r="BJ13" i="21"/>
  <c r="BJ9" i="21"/>
  <c r="BJ16" i="17"/>
  <c r="BJ12" i="17"/>
  <c r="BJ8" i="17"/>
  <c r="BJ15" i="20"/>
  <c r="BJ11" i="20"/>
  <c r="BJ7" i="20"/>
  <c r="BJ14" i="18"/>
  <c r="BJ10" i="18"/>
  <c r="BJ6" i="18"/>
  <c r="BJ13" i="19"/>
  <c r="BJ9" i="19"/>
  <c r="BJ16" i="16"/>
  <c r="BJ12" i="16"/>
  <c r="BJ8" i="16"/>
  <c r="BJ15" i="11"/>
  <c r="BJ11" i="11"/>
  <c r="BJ7" i="11"/>
  <c r="BJ14" i="12"/>
  <c r="BJ10" i="12"/>
  <c r="BJ6" i="12"/>
  <c r="BJ13" i="14"/>
  <c r="BJ9" i="14"/>
  <c r="BJ16" i="13"/>
  <c r="BJ12" i="13"/>
  <c r="BJ8" i="13"/>
  <c r="BJ15" i="10"/>
  <c r="BJ11" i="10"/>
  <c r="BJ7" i="10"/>
  <c r="BJ14" i="4"/>
  <c r="BJ10" i="4"/>
  <c r="BJ6" i="4"/>
  <c r="BJ13" i="7"/>
  <c r="BJ9" i="7"/>
  <c r="BJ16" i="6"/>
  <c r="BJ12" i="6"/>
  <c r="BJ8" i="6"/>
  <c r="BJ15" i="9"/>
  <c r="BJ11" i="9"/>
  <c r="BJ7" i="9"/>
  <c r="BJ14" i="5"/>
  <c r="BJ10" i="5"/>
  <c r="BJ6" i="5"/>
  <c r="BJ13" i="8"/>
  <c r="BJ9" i="8"/>
  <c r="BB5" i="14"/>
  <c r="BB14" i="2"/>
  <c r="BB10" i="2"/>
  <c r="BB6" i="2"/>
  <c r="BD6" i="2" s="1"/>
  <c r="BB13" i="3"/>
  <c r="BB9" i="3"/>
  <c r="BB16" i="15"/>
  <c r="BB12" i="15"/>
  <c r="BB8" i="15"/>
  <c r="BB15" i="22"/>
  <c r="BB11" i="22"/>
  <c r="BB7" i="22"/>
  <c r="BB14" i="21"/>
  <c r="BB10" i="21"/>
  <c r="BB6" i="21"/>
  <c r="BB13" i="17"/>
  <c r="BB9" i="17"/>
  <c r="BB16" i="20"/>
  <c r="BB12" i="20"/>
  <c r="BB8" i="20"/>
  <c r="BB15" i="18"/>
  <c r="BB11" i="18"/>
  <c r="BB7" i="18"/>
  <c r="BB14" i="19"/>
  <c r="BB10" i="19"/>
  <c r="BB6" i="19"/>
  <c r="BB13" i="16"/>
  <c r="BB9" i="16"/>
  <c r="BB16" i="11"/>
  <c r="BB12" i="11"/>
  <c r="BB8" i="11"/>
  <c r="BB15" i="12"/>
  <c r="BB11" i="12"/>
  <c r="BB7" i="12"/>
  <c r="BB14" i="14"/>
  <c r="BB10" i="14"/>
  <c r="BB6" i="14"/>
  <c r="BB13" i="13"/>
  <c r="BB9" i="13"/>
  <c r="BB16" i="10"/>
  <c r="BB12" i="10"/>
  <c r="BB8" i="10"/>
  <c r="BB15" i="4"/>
  <c r="BB11" i="4"/>
  <c r="BB7" i="4"/>
  <c r="BB14" i="7"/>
  <c r="BB10" i="7"/>
  <c r="BB6" i="7"/>
  <c r="BB13" i="6"/>
  <c r="BB9" i="6"/>
  <c r="BB16" i="9"/>
  <c r="BB12" i="9"/>
  <c r="BB8" i="9"/>
  <c r="BB15" i="5"/>
  <c r="BB11" i="5"/>
  <c r="BB7" i="5"/>
  <c r="BB14" i="8"/>
  <c r="BB10" i="8"/>
  <c r="BB6" i="8"/>
  <c r="BJ14" i="2"/>
  <c r="BJ10" i="2"/>
  <c r="BJ6" i="2"/>
  <c r="BJ13" i="3"/>
  <c r="BJ9" i="3"/>
  <c r="BJ16" i="15"/>
  <c r="BJ12" i="15"/>
  <c r="BJ8" i="15"/>
  <c r="BJ15" i="22"/>
  <c r="BJ11" i="22"/>
  <c r="BJ7" i="22"/>
  <c r="BJ14" i="21"/>
  <c r="BJ10" i="21"/>
  <c r="BJ6" i="21"/>
  <c r="BJ13" i="17"/>
  <c r="BJ9" i="17"/>
  <c r="BJ16" i="20"/>
  <c r="BJ12" i="20"/>
  <c r="BJ8" i="20"/>
  <c r="BJ15" i="18"/>
  <c r="BJ11" i="18"/>
  <c r="BJ7" i="18"/>
  <c r="BJ14" i="19"/>
  <c r="BJ10" i="19"/>
  <c r="BJ6" i="19"/>
  <c r="BJ13" i="16"/>
  <c r="BJ9" i="16"/>
  <c r="BJ16" i="11"/>
  <c r="BJ12" i="11"/>
  <c r="BJ8" i="11"/>
  <c r="BJ15" i="12"/>
  <c r="BJ11" i="12"/>
  <c r="BJ7" i="12"/>
  <c r="BJ14" i="14"/>
  <c r="BJ10" i="14"/>
  <c r="BJ6" i="14"/>
  <c r="BJ13" i="13"/>
  <c r="BJ9" i="13"/>
  <c r="BJ16" i="10"/>
  <c r="BJ12" i="10"/>
  <c r="BJ8" i="10"/>
  <c r="BJ15" i="4"/>
  <c r="BJ11" i="4"/>
  <c r="BJ7" i="4"/>
  <c r="BJ14" i="7"/>
  <c r="BJ10" i="7"/>
  <c r="BJ6" i="7"/>
  <c r="BJ13" i="6"/>
  <c r="BJ9" i="6"/>
  <c r="BJ16" i="9"/>
  <c r="BJ12" i="9"/>
  <c r="BJ8" i="9"/>
  <c r="BJ15" i="5"/>
  <c r="BJ11" i="5"/>
  <c r="BJ7" i="5"/>
  <c r="BJ14" i="8"/>
  <c r="BJ10" i="8"/>
  <c r="BJ6" i="8"/>
  <c r="BJ5" i="4"/>
  <c r="BB15" i="2"/>
  <c r="BB11" i="2"/>
  <c r="BB7" i="2"/>
  <c r="BB14" i="3"/>
  <c r="BB10" i="3"/>
  <c r="BB6" i="3"/>
  <c r="BB13" i="15"/>
  <c r="BB9" i="15"/>
  <c r="BB16" i="22"/>
  <c r="BB12" i="22"/>
  <c r="BB8" i="22"/>
  <c r="BB15" i="21"/>
  <c r="BB11" i="21"/>
  <c r="BB7" i="21"/>
  <c r="BB14" i="17"/>
  <c r="BB10" i="17"/>
  <c r="BB6" i="17"/>
  <c r="BB13" i="20"/>
  <c r="BB9" i="20"/>
  <c r="BB16" i="18"/>
  <c r="BB12" i="18"/>
  <c r="BB8" i="18"/>
  <c r="BB15" i="19"/>
  <c r="BB11" i="19"/>
  <c r="BB7" i="19"/>
  <c r="BB14" i="16"/>
  <c r="BB10" i="16"/>
  <c r="BB6" i="16"/>
  <c r="BB13" i="11"/>
  <c r="BB9" i="11"/>
  <c r="BB16" i="12"/>
  <c r="BB12" i="12"/>
  <c r="BB8" i="12"/>
  <c r="BB15" i="14"/>
  <c r="BB11" i="14"/>
  <c r="BB7" i="14"/>
  <c r="BB14" i="13"/>
  <c r="BB10" i="13"/>
  <c r="BB6" i="13"/>
  <c r="BB13" i="10"/>
  <c r="BB9" i="10"/>
  <c r="BB16" i="4"/>
  <c r="BB12" i="4"/>
  <c r="BB8" i="4"/>
  <c r="BB15" i="7"/>
  <c r="BB11" i="7"/>
  <c r="BB7" i="7"/>
  <c r="BB14" i="6"/>
  <c r="BB10" i="6"/>
  <c r="BB6" i="6"/>
  <c r="BB13" i="9"/>
  <c r="BB9" i="9"/>
  <c r="BB16" i="5"/>
  <c r="BB12" i="5"/>
  <c r="BB8" i="5"/>
  <c r="BB15" i="8"/>
  <c r="BB11" i="8"/>
  <c r="BB7" i="8"/>
  <c r="BJ11" i="2"/>
  <c r="BJ7" i="2"/>
  <c r="BJ14" i="3"/>
  <c r="BJ10" i="3"/>
  <c r="BJ6" i="3"/>
  <c r="BJ13" i="15"/>
  <c r="BJ9" i="15"/>
  <c r="BJ16" i="22"/>
  <c r="BJ12" i="22"/>
  <c r="BJ8" i="22"/>
  <c r="BJ15" i="21"/>
  <c r="BJ11" i="21"/>
  <c r="BJ7" i="21"/>
  <c r="BJ14" i="17"/>
  <c r="BJ10" i="17"/>
  <c r="BJ6" i="17"/>
  <c r="BJ13" i="20"/>
  <c r="BJ9" i="20"/>
  <c r="BJ16" i="18"/>
  <c r="BJ12" i="18"/>
  <c r="BJ8" i="18"/>
  <c r="BJ15" i="19"/>
  <c r="BJ11" i="19"/>
  <c r="BJ7" i="19"/>
  <c r="BJ14" i="16"/>
  <c r="BJ10" i="16"/>
  <c r="BJ6" i="16"/>
  <c r="BJ13" i="11"/>
  <c r="BJ9" i="11"/>
  <c r="BJ16" i="12"/>
  <c r="BJ12" i="12"/>
  <c r="BJ8" i="12"/>
  <c r="BJ15" i="14"/>
  <c r="BJ11" i="14"/>
  <c r="BJ7" i="14"/>
  <c r="BJ14" i="13"/>
  <c r="BJ10" i="13"/>
  <c r="BJ6" i="13"/>
  <c r="BJ13" i="10"/>
  <c r="BJ9" i="10"/>
  <c r="BJ16" i="4"/>
  <c r="BJ12" i="4"/>
  <c r="BJ8" i="4"/>
  <c r="BJ15" i="7"/>
  <c r="BJ11" i="7"/>
  <c r="BJ7" i="7"/>
  <c r="BJ14" i="6"/>
  <c r="BJ10" i="6"/>
  <c r="BJ6" i="6"/>
  <c r="BJ13" i="9"/>
  <c r="BJ9" i="9"/>
  <c r="BJ16" i="5"/>
  <c r="BJ12" i="5"/>
  <c r="BJ8" i="5"/>
  <c r="BJ15" i="8"/>
  <c r="BJ11" i="8"/>
  <c r="BJ7" i="8"/>
  <c r="BB16" i="2"/>
  <c r="BB12" i="2"/>
  <c r="BB8" i="2"/>
  <c r="BB15" i="3"/>
  <c r="BB11" i="3"/>
  <c r="BB7" i="3"/>
  <c r="BB14" i="15"/>
  <c r="BB10" i="15"/>
  <c r="BB6" i="15"/>
  <c r="BB13" i="22"/>
  <c r="BB9" i="22"/>
  <c r="BB16" i="21"/>
  <c r="BB12" i="21"/>
  <c r="BB8" i="21"/>
  <c r="BB15" i="17"/>
  <c r="BB11" i="17"/>
  <c r="BB7" i="17"/>
  <c r="BB14" i="20"/>
  <c r="BB10" i="20"/>
  <c r="BB6" i="20"/>
  <c r="BB13" i="18"/>
  <c r="BB9" i="18"/>
  <c r="BB16" i="19"/>
  <c r="BB12" i="19"/>
  <c r="BB8" i="19"/>
  <c r="BB15" i="16"/>
  <c r="BB11" i="16"/>
  <c r="BB7" i="16"/>
  <c r="BB14" i="11"/>
  <c r="BB10" i="11"/>
  <c r="BB6" i="11"/>
  <c r="BB13" i="12"/>
  <c r="BB9" i="12"/>
  <c r="BB16" i="14"/>
  <c r="BB12" i="14"/>
  <c r="BB8" i="14"/>
  <c r="BB15" i="13"/>
  <c r="BB11" i="13"/>
  <c r="BB7" i="13"/>
  <c r="BB14" i="10"/>
  <c r="BB10" i="10"/>
  <c r="BB6" i="10"/>
  <c r="BB13" i="4"/>
  <c r="BB9" i="4"/>
  <c r="BB16" i="7"/>
  <c r="BB12" i="7"/>
  <c r="BB8" i="7"/>
  <c r="BB15" i="6"/>
  <c r="BB11" i="6"/>
  <c r="BB7" i="6"/>
  <c r="BB14" i="9"/>
  <c r="BB10" i="9"/>
  <c r="BB6" i="9"/>
  <c r="BB13" i="5"/>
  <c r="BB9" i="5"/>
  <c r="BB16" i="8"/>
  <c r="BB12" i="8"/>
  <c r="BB8" i="8"/>
  <c r="BH9" i="2"/>
  <c r="BH9" i="3" s="1"/>
  <c r="BH9" i="15" s="1"/>
  <c r="BH9" i="22" s="1"/>
  <c r="BH9" i="21" s="1"/>
  <c r="BH9" i="17" s="1"/>
  <c r="BH9" i="20" s="1"/>
  <c r="BH9" i="18" s="1"/>
  <c r="BH9" i="19" s="1"/>
  <c r="BH9" i="16" s="1"/>
  <c r="BH9" i="11" s="1"/>
  <c r="BH9" i="12" s="1"/>
  <c r="BH9" i="14" s="1"/>
  <c r="BH9" i="13" s="1"/>
  <c r="BH9" i="10" s="1"/>
  <c r="BH9" i="4" s="1"/>
  <c r="BH9" i="7" s="1"/>
  <c r="BH9" i="6" s="1"/>
  <c r="BH9" i="9" s="1"/>
  <c r="BH9" i="5" s="1"/>
  <c r="BH9" i="8" s="1"/>
  <c r="BJ5" i="6"/>
  <c r="BJ16" i="2"/>
  <c r="BJ8" i="2"/>
  <c r="BJ15" i="3"/>
  <c r="BJ11" i="3"/>
  <c r="BJ7" i="3"/>
  <c r="BJ14" i="15"/>
  <c r="BJ10" i="15"/>
  <c r="BJ6" i="15"/>
  <c r="BJ13" i="22"/>
  <c r="BJ9" i="22"/>
  <c r="BJ16" i="21"/>
  <c r="BJ12" i="21"/>
  <c r="BJ8" i="21"/>
  <c r="BJ15" i="17"/>
  <c r="BJ11" i="17"/>
  <c r="BJ7" i="17"/>
  <c r="BJ14" i="20"/>
  <c r="BJ10" i="20"/>
  <c r="BJ6" i="20"/>
  <c r="BJ13" i="18"/>
  <c r="BJ9" i="18"/>
  <c r="BJ16" i="19"/>
  <c r="BJ12" i="19"/>
  <c r="BJ8" i="19"/>
  <c r="BJ15" i="16"/>
  <c r="BJ11" i="16"/>
  <c r="BJ7" i="16"/>
  <c r="BJ14" i="11"/>
  <c r="BJ10" i="11"/>
  <c r="BJ6" i="11"/>
  <c r="BJ13" i="12"/>
  <c r="BJ9" i="12"/>
  <c r="BJ16" i="14"/>
  <c r="BJ12" i="14"/>
  <c r="BJ8" i="14"/>
  <c r="BJ15" i="13"/>
  <c r="BJ11" i="13"/>
  <c r="BJ7" i="13"/>
  <c r="BJ14" i="10"/>
  <c r="BJ10" i="10"/>
  <c r="BJ6" i="10"/>
  <c r="BJ13" i="4"/>
  <c r="BJ9" i="4"/>
  <c r="BJ16" i="7"/>
  <c r="BJ12" i="7"/>
  <c r="BJ8" i="7"/>
  <c r="BJ15" i="6"/>
  <c r="BJ11" i="6"/>
  <c r="BJ7" i="6"/>
  <c r="BJ14" i="9"/>
  <c r="BJ10" i="9"/>
  <c r="BJ6" i="9"/>
  <c r="BJ13" i="5"/>
  <c r="BJ9" i="5"/>
  <c r="BJ16" i="8"/>
  <c r="BJ12" i="8"/>
  <c r="BJ8" i="8"/>
  <c r="BA9" i="1"/>
  <c r="BA9" i="2" s="1"/>
  <c r="BA9" i="3" s="1"/>
  <c r="BA9" i="15" s="1"/>
  <c r="BA9" i="22" s="1"/>
  <c r="BA9" i="21" s="1"/>
  <c r="BA9" i="17" s="1"/>
  <c r="BA9" i="20" s="1"/>
  <c r="BA9" i="18" s="1"/>
  <c r="BA9" i="19" s="1"/>
  <c r="BA9" i="16" s="1"/>
  <c r="BA9" i="11" s="1"/>
  <c r="BA9" i="12" s="1"/>
  <c r="BA9" i="14" s="1"/>
  <c r="BA9" i="13" s="1"/>
  <c r="BA9" i="10" s="1"/>
  <c r="BA9" i="4" s="1"/>
  <c r="BA9" i="7" s="1"/>
  <c r="BA9" i="6" s="1"/>
  <c r="BA9" i="9" s="1"/>
  <c r="BA9" i="5" s="1"/>
  <c r="BA9" i="8" s="1"/>
  <c r="AX13" i="1"/>
  <c r="AX13" i="2" s="1"/>
  <c r="AX13" i="3" s="1"/>
  <c r="AX13" i="15" s="1"/>
  <c r="AX13" i="22" s="1"/>
  <c r="AX13" i="21" s="1"/>
  <c r="AX13" i="17" s="1"/>
  <c r="AX13" i="20" s="1"/>
  <c r="AX13" i="18" s="1"/>
  <c r="AX13" i="19" s="1"/>
  <c r="AX13" i="16" s="1"/>
  <c r="AX13" i="11" s="1"/>
  <c r="AX13" i="12" s="1"/>
  <c r="AX13" i="14" s="1"/>
  <c r="AX13" i="13" s="1"/>
  <c r="AX13" i="10" s="1"/>
  <c r="AX13" i="4" s="1"/>
  <c r="AX13" i="7" s="1"/>
  <c r="AX13" i="6" s="1"/>
  <c r="AX13" i="9" s="1"/>
  <c r="AX13" i="5" s="1"/>
  <c r="AX13" i="8" s="1"/>
  <c r="BB9" i="1"/>
  <c r="BB5" i="1"/>
  <c r="BD5" i="1" s="1"/>
  <c r="BJ6" i="1"/>
  <c r="AX5" i="1"/>
  <c r="AX5" i="2" s="1"/>
  <c r="AX5" i="3" s="1"/>
  <c r="AX5" i="15" s="1"/>
  <c r="AX5" i="22" s="1"/>
  <c r="AX5" i="21" s="1"/>
  <c r="AX5" i="17" s="1"/>
  <c r="AX5" i="20" s="1"/>
  <c r="AX5" i="18" s="1"/>
  <c r="AX5" i="19" s="1"/>
  <c r="AX5" i="16" s="1"/>
  <c r="AX5" i="11" s="1"/>
  <c r="AX5" i="12" s="1"/>
  <c r="AX5" i="14" s="1"/>
  <c r="AX5" i="13" s="1"/>
  <c r="AX5" i="10" s="1"/>
  <c r="AX5" i="4" s="1"/>
  <c r="AX5" i="7" s="1"/>
  <c r="AX5" i="6" s="1"/>
  <c r="AX5" i="9" s="1"/>
  <c r="AX5" i="5" s="1"/>
  <c r="AX5" i="8" s="1"/>
  <c r="BA8" i="1"/>
  <c r="BA8" i="2" s="1"/>
  <c r="BA8" i="3" s="1"/>
  <c r="BA8" i="15" s="1"/>
  <c r="BA8" i="22" s="1"/>
  <c r="BA8" i="21" s="1"/>
  <c r="BA8" i="17" s="1"/>
  <c r="BA8" i="20" s="1"/>
  <c r="BA8" i="18" s="1"/>
  <c r="BA8" i="19" s="1"/>
  <c r="BA8" i="16" s="1"/>
  <c r="BA8" i="11" s="1"/>
  <c r="BA8" i="12" s="1"/>
  <c r="BA8" i="14" s="1"/>
  <c r="BA8" i="13" s="1"/>
  <c r="BA8" i="10" s="1"/>
  <c r="BA8" i="4" s="1"/>
  <c r="BA8" i="7" s="1"/>
  <c r="BA8" i="6" s="1"/>
  <c r="BA8" i="9" s="1"/>
  <c r="BA8" i="5" s="1"/>
  <c r="BA8" i="8" s="1"/>
  <c r="BI9" i="1"/>
  <c r="BI9" i="2" s="1"/>
  <c r="BI9" i="3" s="1"/>
  <c r="BI9" i="15" s="1"/>
  <c r="BI9" i="22" s="1"/>
  <c r="BI9" i="21" s="1"/>
  <c r="BI9" i="17" s="1"/>
  <c r="BI9" i="20" s="1"/>
  <c r="BI9" i="18" s="1"/>
  <c r="BI9" i="19" s="1"/>
  <c r="BI9" i="16" s="1"/>
  <c r="BI9" i="11" s="1"/>
  <c r="BI9" i="12" s="1"/>
  <c r="BI9" i="14" s="1"/>
  <c r="BI9" i="13" s="1"/>
  <c r="BI9" i="10" s="1"/>
  <c r="BI9" i="4" s="1"/>
  <c r="BI9" i="7" s="1"/>
  <c r="BI9" i="6" s="1"/>
  <c r="BI9" i="9" s="1"/>
  <c r="BI9" i="5" s="1"/>
  <c r="BI9" i="8" s="1"/>
  <c r="BH12" i="1"/>
  <c r="BH12" i="2" s="1"/>
  <c r="BH12" i="3" s="1"/>
  <c r="BH12" i="15" s="1"/>
  <c r="BH12" i="22" s="1"/>
  <c r="BH12" i="21" s="1"/>
  <c r="BH12" i="17" s="1"/>
  <c r="BH12" i="20" s="1"/>
  <c r="BH12" i="18" s="1"/>
  <c r="BH12" i="19" s="1"/>
  <c r="BH12" i="16" s="1"/>
  <c r="BH12" i="11" s="1"/>
  <c r="BH12" i="12" s="1"/>
  <c r="BH12" i="14" s="1"/>
  <c r="BH12" i="13" s="1"/>
  <c r="BH12" i="10" s="1"/>
  <c r="BH12" i="4" s="1"/>
  <c r="BH12" i="7" s="1"/>
  <c r="BH12" i="6" s="1"/>
  <c r="BH12" i="9" s="1"/>
  <c r="BH12" i="5" s="1"/>
  <c r="BH12" i="8" s="1"/>
  <c r="AY7" i="1"/>
  <c r="AY7" i="2" s="1"/>
  <c r="AY7" i="3" s="1"/>
  <c r="AY7" i="15" s="1"/>
  <c r="AY7" i="22" s="1"/>
  <c r="AY7" i="21" s="1"/>
  <c r="AY7" i="17" s="1"/>
  <c r="AY7" i="20" s="1"/>
  <c r="AY7" i="18" s="1"/>
  <c r="AY7" i="19" s="1"/>
  <c r="AY7" i="16" s="1"/>
  <c r="AY7" i="11" s="1"/>
  <c r="AY7" i="12" s="1"/>
  <c r="AY7" i="14" s="1"/>
  <c r="AY7" i="13" s="1"/>
  <c r="AY7" i="10" s="1"/>
  <c r="AY7" i="4" s="1"/>
  <c r="AY7" i="7" s="1"/>
  <c r="AY7" i="6" s="1"/>
  <c r="AY7" i="9" s="1"/>
  <c r="AY7" i="5" s="1"/>
  <c r="AY7" i="8" s="1"/>
  <c r="BC10" i="1"/>
  <c r="BC10" i="2" s="1"/>
  <c r="BD10" i="2" s="1"/>
  <c r="BJ14" i="1"/>
  <c r="BI5" i="1"/>
  <c r="BI5" i="2" s="1"/>
  <c r="BI5" i="3" s="1"/>
  <c r="BI5" i="15" s="1"/>
  <c r="BI5" i="22" s="1"/>
  <c r="BI5" i="21" s="1"/>
  <c r="BI5" i="17" s="1"/>
  <c r="BI5" i="20" s="1"/>
  <c r="BI5" i="18" s="1"/>
  <c r="BI5" i="19" s="1"/>
  <c r="BI5" i="16" s="1"/>
  <c r="BI5" i="11" s="1"/>
  <c r="BI5" i="12" s="1"/>
  <c r="BI5" i="14" s="1"/>
  <c r="BI5" i="13" s="1"/>
  <c r="BI5" i="10" s="1"/>
  <c r="BI5" i="4" s="1"/>
  <c r="BI5" i="7" s="1"/>
  <c r="BI5" i="6" s="1"/>
  <c r="BI5" i="9" s="1"/>
  <c r="BI5" i="5" s="1"/>
  <c r="BI5" i="8" s="1"/>
  <c r="AY14" i="1"/>
  <c r="AY14" i="2" s="1"/>
  <c r="AY14" i="3" s="1"/>
  <c r="AY14" i="15" s="1"/>
  <c r="AY14" i="22" s="1"/>
  <c r="AY14" i="21" s="1"/>
  <c r="AY14" i="17" s="1"/>
  <c r="AY14" i="20" s="1"/>
  <c r="AY14" i="18" s="1"/>
  <c r="AY14" i="19" s="1"/>
  <c r="AY14" i="16" s="1"/>
  <c r="AY14" i="11" s="1"/>
  <c r="AY14" i="12" s="1"/>
  <c r="AY14" i="14" s="1"/>
  <c r="AY14" i="13" s="1"/>
  <c r="AY14" i="10" s="1"/>
  <c r="AY14" i="4" s="1"/>
  <c r="AY14" i="7" s="1"/>
  <c r="AY14" i="6" s="1"/>
  <c r="AY14" i="9" s="1"/>
  <c r="AY14" i="5" s="1"/>
  <c r="AY14" i="8" s="1"/>
  <c r="BE8" i="1"/>
  <c r="BE8" i="2" s="1"/>
  <c r="BE8" i="3" s="1"/>
  <c r="BE8" i="15" s="1"/>
  <c r="BE8" i="22" s="1"/>
  <c r="BE8" i="21" s="1"/>
  <c r="BE8" i="17" s="1"/>
  <c r="BE8" i="20" s="1"/>
  <c r="BE8" i="18" s="1"/>
  <c r="BE8" i="19" s="1"/>
  <c r="BE8" i="16" s="1"/>
  <c r="BE8" i="11" s="1"/>
  <c r="BE8" i="12" s="1"/>
  <c r="BE8" i="14" s="1"/>
  <c r="BE8" i="13" s="1"/>
  <c r="BE8" i="10" s="1"/>
  <c r="BE8" i="4" s="1"/>
  <c r="BE8" i="7" s="1"/>
  <c r="BE8" i="6" s="1"/>
  <c r="BE8" i="9" s="1"/>
  <c r="BE8" i="5" s="1"/>
  <c r="BE8" i="8" s="1"/>
  <c r="BA16" i="1"/>
  <c r="BA16" i="2" s="1"/>
  <c r="BA16" i="3" s="1"/>
  <c r="BA16" i="15" s="1"/>
  <c r="BA16" i="22" s="1"/>
  <c r="BA16" i="21" s="1"/>
  <c r="BA16" i="17" s="1"/>
  <c r="BA16" i="20" s="1"/>
  <c r="BA16" i="18" s="1"/>
  <c r="BA16" i="19" s="1"/>
  <c r="BA16" i="16" s="1"/>
  <c r="BA16" i="11" s="1"/>
  <c r="BA16" i="12" s="1"/>
  <c r="BA16" i="14" s="1"/>
  <c r="BA16" i="13" s="1"/>
  <c r="BA16" i="10" s="1"/>
  <c r="BA16" i="4" s="1"/>
  <c r="BA16" i="7" s="1"/>
  <c r="BA16" i="6" s="1"/>
  <c r="BA16" i="9" s="1"/>
  <c r="BA16" i="5" s="1"/>
  <c r="BA16" i="8" s="1"/>
  <c r="BG10" i="1"/>
  <c r="BG10" i="2" s="1"/>
  <c r="BG10" i="3" s="1"/>
  <c r="BG10" i="15" s="1"/>
  <c r="BG10" i="22" s="1"/>
  <c r="BG10" i="21" s="1"/>
  <c r="BG10" i="17" s="1"/>
  <c r="BG10" i="20" s="1"/>
  <c r="BG10" i="18" s="1"/>
  <c r="BG10" i="19" s="1"/>
  <c r="BG10" i="16" s="1"/>
  <c r="BG10" i="11" s="1"/>
  <c r="BG10" i="12" s="1"/>
  <c r="BG10" i="14" s="1"/>
  <c r="BG10" i="13" s="1"/>
  <c r="BG10" i="10" s="1"/>
  <c r="BG10" i="4" s="1"/>
  <c r="BG10" i="7" s="1"/>
  <c r="BG10" i="6" s="1"/>
  <c r="BG10" i="9" s="1"/>
  <c r="BG10" i="5" s="1"/>
  <c r="BG10" i="8" s="1"/>
  <c r="BE16" i="1"/>
  <c r="BE16" i="2" s="1"/>
  <c r="BE16" i="3" s="1"/>
  <c r="BE16" i="15" s="1"/>
  <c r="BE16" i="22" s="1"/>
  <c r="BE16" i="21" s="1"/>
  <c r="BE16" i="17" s="1"/>
  <c r="BE16" i="20" s="1"/>
  <c r="BE16" i="18" s="1"/>
  <c r="BE16" i="19" s="1"/>
  <c r="BE16" i="16" s="1"/>
  <c r="BE16" i="11" s="1"/>
  <c r="BE16" i="12" s="1"/>
  <c r="BE16" i="14" s="1"/>
  <c r="BE16" i="13" s="1"/>
  <c r="BE16" i="10" s="1"/>
  <c r="BE16" i="4" s="1"/>
  <c r="BE16" i="7" s="1"/>
  <c r="BE16" i="6" s="1"/>
  <c r="BE16" i="9" s="1"/>
  <c r="BE16" i="5" s="1"/>
  <c r="BE16" i="8" s="1"/>
  <c r="AZ7" i="1"/>
  <c r="AZ7" i="2" s="1"/>
  <c r="AZ7" i="3" s="1"/>
  <c r="AZ7" i="15" s="1"/>
  <c r="AZ7" i="22" s="1"/>
  <c r="AZ7" i="21" s="1"/>
  <c r="AZ7" i="17" s="1"/>
  <c r="AZ7" i="20" s="1"/>
  <c r="AZ7" i="18" s="1"/>
  <c r="AZ7" i="19" s="1"/>
  <c r="AZ7" i="16" s="1"/>
  <c r="AZ7" i="11" s="1"/>
  <c r="AZ7" i="12" s="1"/>
  <c r="AZ7" i="14" s="1"/>
  <c r="AZ7" i="13" s="1"/>
  <c r="AZ7" i="10" s="1"/>
  <c r="AZ7" i="4" s="1"/>
  <c r="AZ7" i="7" s="1"/>
  <c r="AZ7" i="6" s="1"/>
  <c r="AZ7" i="9" s="1"/>
  <c r="AZ7" i="5" s="1"/>
  <c r="AZ7" i="8" s="1"/>
  <c r="BB16" i="1"/>
  <c r="BA15" i="1"/>
  <c r="BA15" i="2" s="1"/>
  <c r="BA15" i="3" s="1"/>
  <c r="BA15" i="15" s="1"/>
  <c r="BA15" i="22" s="1"/>
  <c r="BA15" i="21" s="1"/>
  <c r="BA15" i="17" s="1"/>
  <c r="BA15" i="20" s="1"/>
  <c r="BA15" i="18" s="1"/>
  <c r="BA15" i="19" s="1"/>
  <c r="BA15" i="16" s="1"/>
  <c r="BA15" i="11" s="1"/>
  <c r="BA15" i="12" s="1"/>
  <c r="BA15" i="14" s="1"/>
  <c r="BA15" i="13" s="1"/>
  <c r="BA15" i="10" s="1"/>
  <c r="BA15" i="4" s="1"/>
  <c r="BA15" i="7" s="1"/>
  <c r="BA15" i="6" s="1"/>
  <c r="BA15" i="9" s="1"/>
  <c r="BA15" i="5" s="1"/>
  <c r="BA15" i="8" s="1"/>
  <c r="AZ14" i="1"/>
  <c r="AZ14" i="2" s="1"/>
  <c r="AZ14" i="3" s="1"/>
  <c r="AZ14" i="15" s="1"/>
  <c r="AZ14" i="22" s="1"/>
  <c r="AZ14" i="21" s="1"/>
  <c r="AZ14" i="17" s="1"/>
  <c r="AZ14" i="20" s="1"/>
  <c r="AZ14" i="18" s="1"/>
  <c r="AZ14" i="19" s="1"/>
  <c r="AZ14" i="16" s="1"/>
  <c r="AZ14" i="11" s="1"/>
  <c r="AZ14" i="12" s="1"/>
  <c r="AZ14" i="14" s="1"/>
  <c r="AZ14" i="13" s="1"/>
  <c r="AZ14" i="10" s="1"/>
  <c r="AZ14" i="4" s="1"/>
  <c r="AZ14" i="7" s="1"/>
  <c r="AZ14" i="6" s="1"/>
  <c r="AZ14" i="9" s="1"/>
  <c r="AZ14" i="5" s="1"/>
  <c r="AZ14" i="8" s="1"/>
  <c r="AY13" i="1"/>
  <c r="AY13" i="2" s="1"/>
  <c r="AY13" i="3" s="1"/>
  <c r="AY13" i="15" s="1"/>
  <c r="AY13" i="22" s="1"/>
  <c r="AY13" i="21" s="1"/>
  <c r="AY13" i="17" s="1"/>
  <c r="AY13" i="20" s="1"/>
  <c r="AY13" i="18" s="1"/>
  <c r="AY13" i="19" s="1"/>
  <c r="AY13" i="16" s="1"/>
  <c r="AY13" i="11" s="1"/>
  <c r="AY13" i="12" s="1"/>
  <c r="AY13" i="14" s="1"/>
  <c r="AY13" i="13" s="1"/>
  <c r="AY13" i="10" s="1"/>
  <c r="AY13" i="4" s="1"/>
  <c r="AY13" i="7" s="1"/>
  <c r="AY13" i="6" s="1"/>
  <c r="AY13" i="9" s="1"/>
  <c r="AY13" i="5" s="1"/>
  <c r="AY13" i="8" s="1"/>
  <c r="AX12" i="1"/>
  <c r="AX12" i="2" s="1"/>
  <c r="AX12" i="3" s="1"/>
  <c r="AX12" i="15" s="1"/>
  <c r="AX12" i="22" s="1"/>
  <c r="AX12" i="21" s="1"/>
  <c r="AX12" i="17" s="1"/>
  <c r="AX12" i="20" s="1"/>
  <c r="AX12" i="18" s="1"/>
  <c r="AX12" i="19" s="1"/>
  <c r="AX12" i="16" s="1"/>
  <c r="AX12" i="11" s="1"/>
  <c r="AX12" i="12" s="1"/>
  <c r="AX12" i="14" s="1"/>
  <c r="AX12" i="13" s="1"/>
  <c r="AX12" i="10" s="1"/>
  <c r="AX12" i="4" s="1"/>
  <c r="AX12" i="7" s="1"/>
  <c r="AX12" i="6" s="1"/>
  <c r="AX12" i="9" s="1"/>
  <c r="AX12" i="5" s="1"/>
  <c r="AX12" i="8" s="1"/>
  <c r="BC9" i="1"/>
  <c r="BC9" i="2" s="1"/>
  <c r="BB8" i="1"/>
  <c r="BA7" i="1"/>
  <c r="BA7" i="2" s="1"/>
  <c r="BA7" i="3" s="1"/>
  <c r="BA7" i="15" s="1"/>
  <c r="BA7" i="22" s="1"/>
  <c r="BA7" i="21" s="1"/>
  <c r="BA7" i="17" s="1"/>
  <c r="BA7" i="20" s="1"/>
  <c r="BA7" i="18" s="1"/>
  <c r="BA7" i="19" s="1"/>
  <c r="BA7" i="16" s="1"/>
  <c r="BA7" i="11" s="1"/>
  <c r="BA7" i="12" s="1"/>
  <c r="BA7" i="14" s="1"/>
  <c r="BA7" i="13" s="1"/>
  <c r="BA7" i="10" s="1"/>
  <c r="BA7" i="4" s="1"/>
  <c r="BA7" i="7" s="1"/>
  <c r="BA7" i="6" s="1"/>
  <c r="BA7" i="9" s="1"/>
  <c r="BA7" i="5" s="1"/>
  <c r="BA7" i="8" s="1"/>
  <c r="AZ6" i="1"/>
  <c r="AZ6" i="2" s="1"/>
  <c r="AZ6" i="3" s="1"/>
  <c r="AZ6" i="15" s="1"/>
  <c r="AZ6" i="22" s="1"/>
  <c r="AZ6" i="21" s="1"/>
  <c r="AZ6" i="17" s="1"/>
  <c r="AZ6" i="20" s="1"/>
  <c r="AZ6" i="18" s="1"/>
  <c r="AZ6" i="19" s="1"/>
  <c r="AZ6" i="16" s="1"/>
  <c r="AZ6" i="11" s="1"/>
  <c r="AZ6" i="12" s="1"/>
  <c r="AZ6" i="14" s="1"/>
  <c r="AZ6" i="13" s="1"/>
  <c r="AZ6" i="10" s="1"/>
  <c r="AZ6" i="4" s="1"/>
  <c r="AZ6" i="7" s="1"/>
  <c r="AZ6" i="6" s="1"/>
  <c r="AZ6" i="9" s="1"/>
  <c r="AZ6" i="5" s="1"/>
  <c r="AZ6" i="8" s="1"/>
  <c r="BF16" i="1"/>
  <c r="BF16" i="2" s="1"/>
  <c r="BF16" i="3" s="1"/>
  <c r="BF16" i="15" s="1"/>
  <c r="BF16" i="22" s="1"/>
  <c r="BF16" i="21" s="1"/>
  <c r="BF16" i="17" s="1"/>
  <c r="BF16" i="20" s="1"/>
  <c r="BF16" i="18" s="1"/>
  <c r="BF16" i="19" s="1"/>
  <c r="BF16" i="16" s="1"/>
  <c r="BF16" i="11" s="1"/>
  <c r="BF16" i="12" s="1"/>
  <c r="BF16" i="14" s="1"/>
  <c r="BF16" i="13" s="1"/>
  <c r="BF16" i="10" s="1"/>
  <c r="BF16" i="4" s="1"/>
  <c r="BF16" i="7" s="1"/>
  <c r="BF16" i="6" s="1"/>
  <c r="BF16" i="9" s="1"/>
  <c r="BF16" i="5" s="1"/>
  <c r="BF16" i="8" s="1"/>
  <c r="BG13" i="1"/>
  <c r="BG13" i="2" s="1"/>
  <c r="BG13" i="3" s="1"/>
  <c r="BG13" i="15" s="1"/>
  <c r="BG13" i="22" s="1"/>
  <c r="BG13" i="21" s="1"/>
  <c r="BG13" i="17" s="1"/>
  <c r="BG13" i="20" s="1"/>
  <c r="BG13" i="18" s="1"/>
  <c r="BG13" i="19" s="1"/>
  <c r="BG13" i="16" s="1"/>
  <c r="BG13" i="11" s="1"/>
  <c r="BG13" i="12" s="1"/>
  <c r="BG13" i="14" s="1"/>
  <c r="BG13" i="13" s="1"/>
  <c r="BG13" i="10" s="1"/>
  <c r="BG13" i="4" s="1"/>
  <c r="BG13" i="7" s="1"/>
  <c r="BG13" i="6" s="1"/>
  <c r="BG13" i="9" s="1"/>
  <c r="BG13" i="5" s="1"/>
  <c r="BG13" i="8" s="1"/>
  <c r="BE11" i="1"/>
  <c r="BE11" i="2" s="1"/>
  <c r="BE11" i="3" s="1"/>
  <c r="BE11" i="15" s="1"/>
  <c r="BE11" i="22" s="1"/>
  <c r="BE11" i="21" s="1"/>
  <c r="BE11" i="17" s="1"/>
  <c r="BE11" i="20" s="1"/>
  <c r="BE11" i="18" s="1"/>
  <c r="BE11" i="19" s="1"/>
  <c r="BE11" i="16" s="1"/>
  <c r="BE11" i="11" s="1"/>
  <c r="BE11" i="12" s="1"/>
  <c r="BE11" i="14" s="1"/>
  <c r="BE11" i="13" s="1"/>
  <c r="BE11" i="10" s="1"/>
  <c r="BE11" i="4" s="1"/>
  <c r="BE11" i="7" s="1"/>
  <c r="BE11" i="6" s="1"/>
  <c r="BE11" i="9" s="1"/>
  <c r="BE11" i="5" s="1"/>
  <c r="BE11" i="8" s="1"/>
  <c r="BF8" i="1"/>
  <c r="BF8" i="2" s="1"/>
  <c r="BF8" i="3" s="1"/>
  <c r="BF8" i="15" s="1"/>
  <c r="BF8" i="22" s="1"/>
  <c r="BF8" i="21" s="1"/>
  <c r="BF8" i="17" s="1"/>
  <c r="BF8" i="20" s="1"/>
  <c r="BF8" i="18" s="1"/>
  <c r="BF8" i="19" s="1"/>
  <c r="BF8" i="16" s="1"/>
  <c r="BF8" i="11" s="1"/>
  <c r="BF8" i="12" s="1"/>
  <c r="BF8" i="14" s="1"/>
  <c r="BF8" i="13" s="1"/>
  <c r="BF8" i="10" s="1"/>
  <c r="BF8" i="4" s="1"/>
  <c r="BF8" i="7" s="1"/>
  <c r="BF8" i="6" s="1"/>
  <c r="BF8" i="9" s="1"/>
  <c r="BF8" i="5" s="1"/>
  <c r="BF8" i="8" s="1"/>
  <c r="BH5" i="1"/>
  <c r="BH5" i="2" s="1"/>
  <c r="BH5" i="3" s="1"/>
  <c r="BH5" i="15" s="1"/>
  <c r="BH5" i="22" s="1"/>
  <c r="BH5" i="21" s="1"/>
  <c r="BH5" i="17" s="1"/>
  <c r="BH5" i="20" s="1"/>
  <c r="BH5" i="18" s="1"/>
  <c r="BH5" i="19" s="1"/>
  <c r="BH5" i="16" s="1"/>
  <c r="BH5" i="11" s="1"/>
  <c r="BH5" i="12" s="1"/>
  <c r="BH5" i="14" s="1"/>
  <c r="BH5" i="13" s="1"/>
  <c r="BH5" i="10" s="1"/>
  <c r="BH5" i="4" s="1"/>
  <c r="BH5" i="7" s="1"/>
  <c r="BH5" i="6" s="1"/>
  <c r="BH5" i="9" s="1"/>
  <c r="BH5" i="5" s="1"/>
  <c r="BH5" i="8" s="1"/>
  <c r="BH15" i="1"/>
  <c r="BH15" i="2" s="1"/>
  <c r="BH15" i="3" s="1"/>
  <c r="BH15" i="15" s="1"/>
  <c r="BH15" i="22" s="1"/>
  <c r="BH15" i="21" s="1"/>
  <c r="BH15" i="17" s="1"/>
  <c r="BH15" i="20" s="1"/>
  <c r="BH15" i="18" s="1"/>
  <c r="BH15" i="19" s="1"/>
  <c r="BH15" i="16" s="1"/>
  <c r="BH15" i="11" s="1"/>
  <c r="BH15" i="12" s="1"/>
  <c r="BH15" i="14" s="1"/>
  <c r="BH15" i="13" s="1"/>
  <c r="BH15" i="10" s="1"/>
  <c r="BH15" i="4" s="1"/>
  <c r="BH15" i="7" s="1"/>
  <c r="BH15" i="6" s="1"/>
  <c r="BH15" i="9" s="1"/>
  <c r="BH15" i="5" s="1"/>
  <c r="BH15" i="8" s="1"/>
  <c r="BI12" i="1"/>
  <c r="BI12" i="2" s="1"/>
  <c r="BI12" i="3" s="1"/>
  <c r="BI12" i="15" s="1"/>
  <c r="BI12" i="22" s="1"/>
  <c r="BI12" i="21" s="1"/>
  <c r="BI12" i="17" s="1"/>
  <c r="BI12" i="20" s="1"/>
  <c r="BI12" i="18" s="1"/>
  <c r="BI12" i="19" s="1"/>
  <c r="BI12" i="16" s="1"/>
  <c r="BI12" i="11" s="1"/>
  <c r="BI12" i="12" s="1"/>
  <c r="BI12" i="14" s="1"/>
  <c r="BI12" i="13" s="1"/>
  <c r="BI12" i="10" s="1"/>
  <c r="BI12" i="4" s="1"/>
  <c r="BI12" i="7" s="1"/>
  <c r="BI12" i="6" s="1"/>
  <c r="BI12" i="9" s="1"/>
  <c r="BI12" i="5" s="1"/>
  <c r="BI12" i="8" s="1"/>
  <c r="BJ9" i="1"/>
  <c r="BH7" i="1"/>
  <c r="BH7" i="2" s="1"/>
  <c r="BH7" i="3" s="1"/>
  <c r="BH7" i="15" s="1"/>
  <c r="BH7" i="22" s="1"/>
  <c r="BH7" i="21" s="1"/>
  <c r="BH7" i="17" s="1"/>
  <c r="BH7" i="20" s="1"/>
  <c r="BH7" i="18" s="1"/>
  <c r="BH7" i="19" s="1"/>
  <c r="BH7" i="16" s="1"/>
  <c r="BH7" i="11" s="1"/>
  <c r="BH7" i="12" s="1"/>
  <c r="BH7" i="14" s="1"/>
  <c r="BH7" i="13" s="1"/>
  <c r="BH7" i="10" s="1"/>
  <c r="BH7" i="4" s="1"/>
  <c r="BH7" i="7" s="1"/>
  <c r="BH7" i="6" s="1"/>
  <c r="BH7" i="9" s="1"/>
  <c r="BH7" i="5" s="1"/>
  <c r="BH7" i="8" s="1"/>
  <c r="BC16" i="1"/>
  <c r="BC16" i="2" s="1"/>
  <c r="BD16" i="2" s="1"/>
  <c r="BB15" i="1"/>
  <c r="BA14" i="1"/>
  <c r="BA14" i="2" s="1"/>
  <c r="BA14" i="3" s="1"/>
  <c r="BA14" i="15" s="1"/>
  <c r="BA14" i="22" s="1"/>
  <c r="BA14" i="21" s="1"/>
  <c r="BA14" i="17" s="1"/>
  <c r="BA14" i="20" s="1"/>
  <c r="BA14" i="18" s="1"/>
  <c r="BA14" i="19" s="1"/>
  <c r="BA14" i="16" s="1"/>
  <c r="BA14" i="11" s="1"/>
  <c r="BA14" i="12" s="1"/>
  <c r="BA14" i="14" s="1"/>
  <c r="BA14" i="13" s="1"/>
  <c r="BA14" i="10" s="1"/>
  <c r="BA14" i="4" s="1"/>
  <c r="BA14" i="7" s="1"/>
  <c r="BA14" i="6" s="1"/>
  <c r="BA14" i="9" s="1"/>
  <c r="BA14" i="5" s="1"/>
  <c r="BA14" i="8" s="1"/>
  <c r="AZ13" i="1"/>
  <c r="AZ13" i="2" s="1"/>
  <c r="AZ13" i="3" s="1"/>
  <c r="AZ13" i="15" s="1"/>
  <c r="AZ13" i="22" s="1"/>
  <c r="AZ13" i="21" s="1"/>
  <c r="AZ13" i="17" s="1"/>
  <c r="AZ13" i="20" s="1"/>
  <c r="AZ13" i="18" s="1"/>
  <c r="AZ13" i="19" s="1"/>
  <c r="AZ13" i="16" s="1"/>
  <c r="AZ13" i="11" s="1"/>
  <c r="AZ13" i="12" s="1"/>
  <c r="AZ13" i="14" s="1"/>
  <c r="AZ13" i="13" s="1"/>
  <c r="AZ13" i="10" s="1"/>
  <c r="AZ13" i="4" s="1"/>
  <c r="AZ13" i="7" s="1"/>
  <c r="AZ13" i="6" s="1"/>
  <c r="AZ13" i="9" s="1"/>
  <c r="AZ13" i="5" s="1"/>
  <c r="AZ13" i="8" s="1"/>
  <c r="AY12" i="1"/>
  <c r="AY12" i="2" s="1"/>
  <c r="AY12" i="3" s="1"/>
  <c r="AY12" i="15" s="1"/>
  <c r="AY12" i="22" s="1"/>
  <c r="AY12" i="21" s="1"/>
  <c r="AY12" i="17" s="1"/>
  <c r="AY12" i="20" s="1"/>
  <c r="AY12" i="18" s="1"/>
  <c r="AY12" i="19" s="1"/>
  <c r="AY12" i="16" s="1"/>
  <c r="AY12" i="11" s="1"/>
  <c r="AY12" i="12" s="1"/>
  <c r="AY12" i="14" s="1"/>
  <c r="AY12" i="13" s="1"/>
  <c r="AY12" i="10" s="1"/>
  <c r="AY12" i="4" s="1"/>
  <c r="AY12" i="7" s="1"/>
  <c r="AY12" i="6" s="1"/>
  <c r="AY12" i="9" s="1"/>
  <c r="AY12" i="5" s="1"/>
  <c r="AY12" i="8" s="1"/>
  <c r="AX11" i="1"/>
  <c r="AX11" i="2" s="1"/>
  <c r="AX11" i="3" s="1"/>
  <c r="AX11" i="15" s="1"/>
  <c r="AX11" i="22" s="1"/>
  <c r="AX11" i="21" s="1"/>
  <c r="AX11" i="17" s="1"/>
  <c r="AX11" i="20" s="1"/>
  <c r="AX11" i="18" s="1"/>
  <c r="AX11" i="19" s="1"/>
  <c r="AX11" i="16" s="1"/>
  <c r="AX11" i="11" s="1"/>
  <c r="AX11" i="12" s="1"/>
  <c r="AX11" i="14" s="1"/>
  <c r="AX11" i="13" s="1"/>
  <c r="AX11" i="10" s="1"/>
  <c r="AX11" i="4" s="1"/>
  <c r="AX11" i="7" s="1"/>
  <c r="AX11" i="6" s="1"/>
  <c r="AX11" i="9" s="1"/>
  <c r="AX11" i="5" s="1"/>
  <c r="AX11" i="8" s="1"/>
  <c r="BC8" i="1"/>
  <c r="BC8" i="2" s="1"/>
  <c r="BC8" i="3" s="1"/>
  <c r="BB7" i="1"/>
  <c r="BA6" i="1"/>
  <c r="BA6" i="2" s="1"/>
  <c r="BA6" i="3" s="1"/>
  <c r="BA6" i="15" s="1"/>
  <c r="BA6" i="22" s="1"/>
  <c r="BA6" i="21" s="1"/>
  <c r="BA6" i="17" s="1"/>
  <c r="BA6" i="20" s="1"/>
  <c r="BA6" i="18" s="1"/>
  <c r="BA6" i="19" s="1"/>
  <c r="BA6" i="16" s="1"/>
  <c r="BA6" i="11" s="1"/>
  <c r="BA6" i="12" s="1"/>
  <c r="BA6" i="14" s="1"/>
  <c r="BA6" i="13" s="1"/>
  <c r="BA6" i="10" s="1"/>
  <c r="BA6" i="4" s="1"/>
  <c r="BA6" i="7" s="1"/>
  <c r="BA6" i="6" s="1"/>
  <c r="BA6" i="9" s="1"/>
  <c r="BA6" i="5" s="1"/>
  <c r="BA6" i="8" s="1"/>
  <c r="BG16" i="1"/>
  <c r="BG16" i="2" s="1"/>
  <c r="BG16" i="3" s="1"/>
  <c r="BG16" i="15" s="1"/>
  <c r="BG16" i="22" s="1"/>
  <c r="BG16" i="21" s="1"/>
  <c r="BG16" i="17" s="1"/>
  <c r="BG16" i="20" s="1"/>
  <c r="BG16" i="18" s="1"/>
  <c r="BG16" i="19" s="1"/>
  <c r="BG16" i="16" s="1"/>
  <c r="BG16" i="11" s="1"/>
  <c r="BG16" i="12" s="1"/>
  <c r="BG16" i="14" s="1"/>
  <c r="BG16" i="13" s="1"/>
  <c r="BG16" i="10" s="1"/>
  <c r="BG16" i="4" s="1"/>
  <c r="BG16" i="7" s="1"/>
  <c r="BG16" i="6" s="1"/>
  <c r="BG16" i="9" s="1"/>
  <c r="BG16" i="5" s="1"/>
  <c r="BG16" i="8" s="1"/>
  <c r="BE14" i="1"/>
  <c r="BE14" i="2" s="1"/>
  <c r="BE14" i="3" s="1"/>
  <c r="BE14" i="15" s="1"/>
  <c r="BE14" i="22" s="1"/>
  <c r="BE14" i="21" s="1"/>
  <c r="BE14" i="17" s="1"/>
  <c r="BE14" i="20" s="1"/>
  <c r="BE14" i="18" s="1"/>
  <c r="BE14" i="19" s="1"/>
  <c r="BE14" i="16" s="1"/>
  <c r="BE14" i="11" s="1"/>
  <c r="BE14" i="12" s="1"/>
  <c r="BE14" i="14" s="1"/>
  <c r="BE14" i="13" s="1"/>
  <c r="BE14" i="10" s="1"/>
  <c r="BE14" i="4" s="1"/>
  <c r="BE14" i="7" s="1"/>
  <c r="BE14" i="6" s="1"/>
  <c r="BE14" i="9" s="1"/>
  <c r="BE14" i="5" s="1"/>
  <c r="BE14" i="8" s="1"/>
  <c r="BF11" i="1"/>
  <c r="BF11" i="2" s="1"/>
  <c r="BF11" i="3" s="1"/>
  <c r="BF11" i="15" s="1"/>
  <c r="BF11" i="22" s="1"/>
  <c r="BF11" i="21" s="1"/>
  <c r="BF11" i="17" s="1"/>
  <c r="BF11" i="20" s="1"/>
  <c r="BF11" i="18" s="1"/>
  <c r="BF11" i="19" s="1"/>
  <c r="BF11" i="16" s="1"/>
  <c r="BF11" i="11" s="1"/>
  <c r="BF11" i="12" s="1"/>
  <c r="BF11" i="14" s="1"/>
  <c r="BF11" i="13" s="1"/>
  <c r="BF11" i="10" s="1"/>
  <c r="BF11" i="4" s="1"/>
  <c r="BF11" i="7" s="1"/>
  <c r="BF11" i="6" s="1"/>
  <c r="BF11" i="9" s="1"/>
  <c r="BF11" i="5" s="1"/>
  <c r="BF11" i="8" s="1"/>
  <c r="BG8" i="1"/>
  <c r="BG8" i="2" s="1"/>
  <c r="BG8" i="3" s="1"/>
  <c r="BG8" i="15" s="1"/>
  <c r="BG8" i="22" s="1"/>
  <c r="BG8" i="21" s="1"/>
  <c r="BG8" i="17" s="1"/>
  <c r="BG8" i="20" s="1"/>
  <c r="BG8" i="18" s="1"/>
  <c r="BG8" i="19" s="1"/>
  <c r="BG8" i="16" s="1"/>
  <c r="BG8" i="11" s="1"/>
  <c r="BG8" i="12" s="1"/>
  <c r="BG8" i="14" s="1"/>
  <c r="BG8" i="13" s="1"/>
  <c r="BG8" i="10" s="1"/>
  <c r="BG8" i="4" s="1"/>
  <c r="BG8" i="7" s="1"/>
  <c r="BG8" i="6" s="1"/>
  <c r="BG8" i="9" s="1"/>
  <c r="BG8" i="5" s="1"/>
  <c r="BG8" i="8" s="1"/>
  <c r="BE6" i="1"/>
  <c r="BE6" i="2" s="1"/>
  <c r="BE6" i="3" s="1"/>
  <c r="BE6" i="15" s="1"/>
  <c r="BE6" i="22" s="1"/>
  <c r="BE6" i="21" s="1"/>
  <c r="BE6" i="17" s="1"/>
  <c r="BE6" i="20" s="1"/>
  <c r="BE6" i="18" s="1"/>
  <c r="BE6" i="19" s="1"/>
  <c r="BE6" i="16" s="1"/>
  <c r="BE6" i="11" s="1"/>
  <c r="BE6" i="12" s="1"/>
  <c r="BE6" i="14" s="1"/>
  <c r="BE6" i="13" s="1"/>
  <c r="BE6" i="10" s="1"/>
  <c r="BE6" i="4" s="1"/>
  <c r="BE6" i="7" s="1"/>
  <c r="BE6" i="6" s="1"/>
  <c r="BE6" i="9" s="1"/>
  <c r="BE6" i="5" s="1"/>
  <c r="BE6" i="8" s="1"/>
  <c r="BI15" i="1"/>
  <c r="BI15" i="2" s="1"/>
  <c r="BI15" i="3" s="1"/>
  <c r="BI15" i="15" s="1"/>
  <c r="BI15" i="22" s="1"/>
  <c r="BI15" i="21" s="1"/>
  <c r="BI15" i="17" s="1"/>
  <c r="BI15" i="20" s="1"/>
  <c r="BI15" i="18" s="1"/>
  <c r="BI15" i="19" s="1"/>
  <c r="BI15" i="16" s="1"/>
  <c r="BI15" i="11" s="1"/>
  <c r="BI15" i="12" s="1"/>
  <c r="BI15" i="14" s="1"/>
  <c r="BI15" i="13" s="1"/>
  <c r="BI15" i="10" s="1"/>
  <c r="BI15" i="4" s="1"/>
  <c r="BI15" i="7" s="1"/>
  <c r="BI15" i="6" s="1"/>
  <c r="BI15" i="9" s="1"/>
  <c r="BI15" i="5" s="1"/>
  <c r="BI15" i="8" s="1"/>
  <c r="BJ12" i="1"/>
  <c r="BH10" i="1"/>
  <c r="BH10" i="2" s="1"/>
  <c r="BH10" i="3" s="1"/>
  <c r="BH10" i="15" s="1"/>
  <c r="BH10" i="22" s="1"/>
  <c r="BH10" i="21" s="1"/>
  <c r="BH10" i="17" s="1"/>
  <c r="BH10" i="20" s="1"/>
  <c r="BH10" i="18" s="1"/>
  <c r="BH10" i="19" s="1"/>
  <c r="BH10" i="16" s="1"/>
  <c r="BH10" i="11" s="1"/>
  <c r="BH10" i="12" s="1"/>
  <c r="BH10" i="14" s="1"/>
  <c r="BH10" i="13" s="1"/>
  <c r="BH10" i="10" s="1"/>
  <c r="BH10" i="4" s="1"/>
  <c r="BH10" i="7" s="1"/>
  <c r="BH10" i="6" s="1"/>
  <c r="BH10" i="9" s="1"/>
  <c r="BH10" i="5" s="1"/>
  <c r="BH10" i="8" s="1"/>
  <c r="BI7" i="1"/>
  <c r="BI7" i="2" s="1"/>
  <c r="BI7" i="3" s="1"/>
  <c r="BI7" i="15" s="1"/>
  <c r="BI7" i="22" s="1"/>
  <c r="BI7" i="21" s="1"/>
  <c r="BI7" i="17" s="1"/>
  <c r="BI7" i="20" s="1"/>
  <c r="BI7" i="18" s="1"/>
  <c r="BI7" i="19" s="1"/>
  <c r="BI7" i="16" s="1"/>
  <c r="BI7" i="11" s="1"/>
  <c r="BI7" i="12" s="1"/>
  <c r="BI7" i="14" s="1"/>
  <c r="BI7" i="13" s="1"/>
  <c r="BI7" i="10" s="1"/>
  <c r="BI7" i="4" s="1"/>
  <c r="BI7" i="7" s="1"/>
  <c r="BI7" i="6" s="1"/>
  <c r="BI7" i="9" s="1"/>
  <c r="BI7" i="5" s="1"/>
  <c r="BI7" i="8" s="1"/>
  <c r="BF13" i="1"/>
  <c r="BF13" i="2" s="1"/>
  <c r="BF13" i="3" s="1"/>
  <c r="BF13" i="15" s="1"/>
  <c r="BF13" i="22" s="1"/>
  <c r="BF13" i="21" s="1"/>
  <c r="BF13" i="17" s="1"/>
  <c r="BF13" i="20" s="1"/>
  <c r="BF13" i="18" s="1"/>
  <c r="BF13" i="19" s="1"/>
  <c r="BF13" i="16" s="1"/>
  <c r="BF13" i="11" s="1"/>
  <c r="BF13" i="12" s="1"/>
  <c r="BF13" i="14" s="1"/>
  <c r="BF13" i="13" s="1"/>
  <c r="BF13" i="10" s="1"/>
  <c r="BF13" i="4" s="1"/>
  <c r="BF13" i="7" s="1"/>
  <c r="BF13" i="6" s="1"/>
  <c r="BF13" i="9" s="1"/>
  <c r="BF13" i="5" s="1"/>
  <c r="BF13" i="8" s="1"/>
  <c r="BC15" i="1"/>
  <c r="BC15" i="2" s="1"/>
  <c r="BC15" i="3" s="1"/>
  <c r="BB14" i="1"/>
  <c r="BA13" i="1"/>
  <c r="BA13" i="2" s="1"/>
  <c r="BA13" i="3" s="1"/>
  <c r="BA13" i="15" s="1"/>
  <c r="BA13" i="22" s="1"/>
  <c r="BA13" i="21" s="1"/>
  <c r="BA13" i="17" s="1"/>
  <c r="BA13" i="20" s="1"/>
  <c r="BA13" i="18" s="1"/>
  <c r="BA13" i="19" s="1"/>
  <c r="BA13" i="16" s="1"/>
  <c r="BA13" i="11" s="1"/>
  <c r="BA13" i="12" s="1"/>
  <c r="BA13" i="14" s="1"/>
  <c r="BA13" i="13" s="1"/>
  <c r="BA13" i="10" s="1"/>
  <c r="BA13" i="4" s="1"/>
  <c r="BA13" i="7" s="1"/>
  <c r="BA13" i="6" s="1"/>
  <c r="BA13" i="9" s="1"/>
  <c r="BA13" i="5" s="1"/>
  <c r="BA13" i="8" s="1"/>
  <c r="AZ12" i="1"/>
  <c r="AZ12" i="2" s="1"/>
  <c r="AZ12" i="3" s="1"/>
  <c r="AZ12" i="15" s="1"/>
  <c r="AZ12" i="22" s="1"/>
  <c r="AZ12" i="21" s="1"/>
  <c r="AZ12" i="17" s="1"/>
  <c r="AZ12" i="20" s="1"/>
  <c r="AZ12" i="18" s="1"/>
  <c r="AZ12" i="19" s="1"/>
  <c r="AZ12" i="16" s="1"/>
  <c r="AZ12" i="11" s="1"/>
  <c r="AZ12" i="12" s="1"/>
  <c r="AZ12" i="14" s="1"/>
  <c r="AZ12" i="13" s="1"/>
  <c r="AZ12" i="10" s="1"/>
  <c r="AZ12" i="4" s="1"/>
  <c r="AZ12" i="7" s="1"/>
  <c r="AZ12" i="6" s="1"/>
  <c r="AZ12" i="9" s="1"/>
  <c r="AZ12" i="5" s="1"/>
  <c r="AZ12" i="8" s="1"/>
  <c r="AY11" i="1"/>
  <c r="AY11" i="2" s="1"/>
  <c r="AY11" i="3" s="1"/>
  <c r="AY11" i="15" s="1"/>
  <c r="AY11" i="22" s="1"/>
  <c r="AY11" i="21" s="1"/>
  <c r="AY11" i="17" s="1"/>
  <c r="AY11" i="20" s="1"/>
  <c r="AY11" i="18" s="1"/>
  <c r="AY11" i="19" s="1"/>
  <c r="AY11" i="16" s="1"/>
  <c r="AY11" i="11" s="1"/>
  <c r="AY11" i="12" s="1"/>
  <c r="AY11" i="14" s="1"/>
  <c r="AY11" i="13" s="1"/>
  <c r="AY11" i="10" s="1"/>
  <c r="AY11" i="4" s="1"/>
  <c r="AY11" i="7" s="1"/>
  <c r="AY11" i="6" s="1"/>
  <c r="AY11" i="9" s="1"/>
  <c r="AY11" i="5" s="1"/>
  <c r="AY11" i="8" s="1"/>
  <c r="AX10" i="1"/>
  <c r="AX10" i="2" s="1"/>
  <c r="AX10" i="3" s="1"/>
  <c r="AX10" i="15" s="1"/>
  <c r="AX10" i="22" s="1"/>
  <c r="AX10" i="21" s="1"/>
  <c r="AX10" i="17" s="1"/>
  <c r="AX10" i="20" s="1"/>
  <c r="AX10" i="18" s="1"/>
  <c r="AX10" i="19" s="1"/>
  <c r="AX10" i="16" s="1"/>
  <c r="AX10" i="11" s="1"/>
  <c r="AX10" i="12" s="1"/>
  <c r="AX10" i="14" s="1"/>
  <c r="AX10" i="13" s="1"/>
  <c r="AX10" i="10" s="1"/>
  <c r="AX10" i="4" s="1"/>
  <c r="AX10" i="7" s="1"/>
  <c r="AX10" i="6" s="1"/>
  <c r="AX10" i="9" s="1"/>
  <c r="AX10" i="5" s="1"/>
  <c r="AX10" i="8" s="1"/>
  <c r="BC7" i="1"/>
  <c r="BC7" i="2" s="1"/>
  <c r="BD7" i="2" s="1"/>
  <c r="BB6" i="1"/>
  <c r="BG5" i="1"/>
  <c r="BF14" i="1"/>
  <c r="BF14" i="2" s="1"/>
  <c r="BF14" i="3" s="1"/>
  <c r="BF14" i="15" s="1"/>
  <c r="BF14" i="22" s="1"/>
  <c r="BF14" i="21" s="1"/>
  <c r="BF14" i="17" s="1"/>
  <c r="BF14" i="20" s="1"/>
  <c r="BF14" i="18" s="1"/>
  <c r="BF14" i="19" s="1"/>
  <c r="BF14" i="16" s="1"/>
  <c r="BF14" i="11" s="1"/>
  <c r="BF14" i="12" s="1"/>
  <c r="BF14" i="14" s="1"/>
  <c r="BF14" i="13" s="1"/>
  <c r="BF14" i="10" s="1"/>
  <c r="BF14" i="4" s="1"/>
  <c r="BF14" i="7" s="1"/>
  <c r="BF14" i="6" s="1"/>
  <c r="BF14" i="9" s="1"/>
  <c r="BF14" i="5" s="1"/>
  <c r="BF14" i="8" s="1"/>
  <c r="BG11" i="1"/>
  <c r="BG11" i="2" s="1"/>
  <c r="BG11" i="3" s="1"/>
  <c r="BG11" i="15" s="1"/>
  <c r="BG11" i="22" s="1"/>
  <c r="BG11" i="21" s="1"/>
  <c r="BG11" i="17" s="1"/>
  <c r="BG11" i="20" s="1"/>
  <c r="BG11" i="18" s="1"/>
  <c r="BG11" i="19" s="1"/>
  <c r="BG11" i="16" s="1"/>
  <c r="BG11" i="11" s="1"/>
  <c r="BG11" i="12" s="1"/>
  <c r="BG11" i="14" s="1"/>
  <c r="BG11" i="13" s="1"/>
  <c r="BG11" i="10" s="1"/>
  <c r="BG11" i="4" s="1"/>
  <c r="BG11" i="7" s="1"/>
  <c r="BG11" i="6" s="1"/>
  <c r="BG11" i="9" s="1"/>
  <c r="BG11" i="5" s="1"/>
  <c r="BG11" i="8" s="1"/>
  <c r="BE9" i="1"/>
  <c r="BE9" i="2" s="1"/>
  <c r="BE9" i="3" s="1"/>
  <c r="BE9" i="15" s="1"/>
  <c r="BE9" i="22" s="1"/>
  <c r="BE9" i="21" s="1"/>
  <c r="BE9" i="17" s="1"/>
  <c r="BE9" i="20" s="1"/>
  <c r="BE9" i="18" s="1"/>
  <c r="BE9" i="19" s="1"/>
  <c r="BE9" i="16" s="1"/>
  <c r="BE9" i="11" s="1"/>
  <c r="BE9" i="12" s="1"/>
  <c r="BE9" i="14" s="1"/>
  <c r="BE9" i="13" s="1"/>
  <c r="BE9" i="10" s="1"/>
  <c r="BE9" i="4" s="1"/>
  <c r="BE9" i="7" s="1"/>
  <c r="BE9" i="6" s="1"/>
  <c r="BE9" i="9" s="1"/>
  <c r="BE9" i="5" s="1"/>
  <c r="BE9" i="8" s="1"/>
  <c r="BF6" i="1"/>
  <c r="BF6" i="2" s="1"/>
  <c r="BF6" i="3" s="1"/>
  <c r="BF6" i="15" s="1"/>
  <c r="BF6" i="22" s="1"/>
  <c r="BF6" i="21" s="1"/>
  <c r="BF6" i="17" s="1"/>
  <c r="BF6" i="20" s="1"/>
  <c r="BF6" i="18" s="1"/>
  <c r="BF6" i="19" s="1"/>
  <c r="BF6" i="16" s="1"/>
  <c r="BF6" i="11" s="1"/>
  <c r="BF6" i="12" s="1"/>
  <c r="BF6" i="14" s="1"/>
  <c r="BF6" i="13" s="1"/>
  <c r="BF6" i="10" s="1"/>
  <c r="BF6" i="4" s="1"/>
  <c r="BF6" i="7" s="1"/>
  <c r="BF6" i="6" s="1"/>
  <c r="BF6" i="9" s="1"/>
  <c r="BF6" i="5" s="1"/>
  <c r="BF6" i="8" s="1"/>
  <c r="BJ15" i="1"/>
  <c r="BH13" i="1"/>
  <c r="BH13" i="2" s="1"/>
  <c r="BH13" i="3" s="1"/>
  <c r="BH13" i="15" s="1"/>
  <c r="BH13" i="22" s="1"/>
  <c r="BH13" i="21" s="1"/>
  <c r="BH13" i="17" s="1"/>
  <c r="BH13" i="20" s="1"/>
  <c r="BH13" i="18" s="1"/>
  <c r="BH13" i="19" s="1"/>
  <c r="BH13" i="16" s="1"/>
  <c r="BH13" i="11" s="1"/>
  <c r="BH13" i="12" s="1"/>
  <c r="BH13" i="14" s="1"/>
  <c r="BH13" i="13" s="1"/>
  <c r="BH13" i="10" s="1"/>
  <c r="BH13" i="4" s="1"/>
  <c r="BH13" i="7" s="1"/>
  <c r="BH13" i="6" s="1"/>
  <c r="BH13" i="9" s="1"/>
  <c r="BH13" i="5" s="1"/>
  <c r="BH13" i="8" s="1"/>
  <c r="BI10" i="1"/>
  <c r="BI10" i="2" s="1"/>
  <c r="BI10" i="3" s="1"/>
  <c r="BI10" i="15" s="1"/>
  <c r="BI10" i="22" s="1"/>
  <c r="BI10" i="21" s="1"/>
  <c r="BI10" i="17" s="1"/>
  <c r="BI10" i="20" s="1"/>
  <c r="BI10" i="18" s="1"/>
  <c r="BI10" i="19" s="1"/>
  <c r="BI10" i="16" s="1"/>
  <c r="BI10" i="11" s="1"/>
  <c r="BI10" i="12" s="1"/>
  <c r="BI10" i="14" s="1"/>
  <c r="BI10" i="13" s="1"/>
  <c r="BI10" i="10" s="1"/>
  <c r="BI10" i="4" s="1"/>
  <c r="BI10" i="7" s="1"/>
  <c r="BI10" i="6" s="1"/>
  <c r="BI10" i="9" s="1"/>
  <c r="BI10" i="5" s="1"/>
  <c r="BI10" i="8" s="1"/>
  <c r="BJ7" i="1"/>
  <c r="BC14" i="1"/>
  <c r="BC14" i="2" s="1"/>
  <c r="BC14" i="3" s="1"/>
  <c r="BD14" i="3" s="1"/>
  <c r="BB13" i="1"/>
  <c r="BA12" i="1"/>
  <c r="BA12" i="2" s="1"/>
  <c r="BA12" i="3" s="1"/>
  <c r="BA12" i="15" s="1"/>
  <c r="BA12" i="22" s="1"/>
  <c r="BA12" i="21" s="1"/>
  <c r="BA12" i="17" s="1"/>
  <c r="BA12" i="20" s="1"/>
  <c r="BA12" i="18" s="1"/>
  <c r="BA12" i="19" s="1"/>
  <c r="BA12" i="16" s="1"/>
  <c r="BA12" i="11" s="1"/>
  <c r="BA12" i="12" s="1"/>
  <c r="BA12" i="14" s="1"/>
  <c r="BA12" i="13" s="1"/>
  <c r="BA12" i="10" s="1"/>
  <c r="BA12" i="4" s="1"/>
  <c r="BA12" i="7" s="1"/>
  <c r="BA12" i="6" s="1"/>
  <c r="BA12" i="9" s="1"/>
  <c r="BA12" i="5" s="1"/>
  <c r="BA12" i="8" s="1"/>
  <c r="AZ11" i="1"/>
  <c r="AZ11" i="2" s="1"/>
  <c r="AZ11" i="3" s="1"/>
  <c r="AZ11" i="15" s="1"/>
  <c r="AZ11" i="22" s="1"/>
  <c r="AZ11" i="21" s="1"/>
  <c r="AZ11" i="17" s="1"/>
  <c r="AZ11" i="20" s="1"/>
  <c r="AZ11" i="18" s="1"/>
  <c r="AZ11" i="19" s="1"/>
  <c r="AZ11" i="16" s="1"/>
  <c r="AZ11" i="11" s="1"/>
  <c r="AZ11" i="12" s="1"/>
  <c r="AZ11" i="14" s="1"/>
  <c r="AZ11" i="13" s="1"/>
  <c r="AZ11" i="10" s="1"/>
  <c r="AZ11" i="4" s="1"/>
  <c r="AZ11" i="7" s="1"/>
  <c r="AZ11" i="6" s="1"/>
  <c r="AZ11" i="9" s="1"/>
  <c r="AZ11" i="5" s="1"/>
  <c r="AZ11" i="8" s="1"/>
  <c r="AY10" i="1"/>
  <c r="AY10" i="2" s="1"/>
  <c r="AY10" i="3" s="1"/>
  <c r="AY10" i="15" s="1"/>
  <c r="AY10" i="22" s="1"/>
  <c r="AY10" i="21" s="1"/>
  <c r="AY10" i="17" s="1"/>
  <c r="AY10" i="20" s="1"/>
  <c r="AY10" i="18" s="1"/>
  <c r="AY10" i="19" s="1"/>
  <c r="AY10" i="16" s="1"/>
  <c r="AY10" i="11" s="1"/>
  <c r="AY10" i="12" s="1"/>
  <c r="AY10" i="14" s="1"/>
  <c r="AY10" i="13" s="1"/>
  <c r="AY10" i="10" s="1"/>
  <c r="AY10" i="4" s="1"/>
  <c r="AY10" i="7" s="1"/>
  <c r="AY10" i="6" s="1"/>
  <c r="AY10" i="9" s="1"/>
  <c r="AY10" i="5" s="1"/>
  <c r="AY10" i="8" s="1"/>
  <c r="AX9" i="1"/>
  <c r="AX9" i="2" s="1"/>
  <c r="AX9" i="3" s="1"/>
  <c r="AX9" i="15" s="1"/>
  <c r="AX9" i="22" s="1"/>
  <c r="AX9" i="21" s="1"/>
  <c r="AX9" i="17" s="1"/>
  <c r="AX9" i="20" s="1"/>
  <c r="AX9" i="18" s="1"/>
  <c r="AX9" i="19" s="1"/>
  <c r="AX9" i="16" s="1"/>
  <c r="AX9" i="11" s="1"/>
  <c r="AX9" i="12" s="1"/>
  <c r="AX9" i="14" s="1"/>
  <c r="AX9" i="13" s="1"/>
  <c r="AX9" i="10" s="1"/>
  <c r="AX9" i="4" s="1"/>
  <c r="AX9" i="7" s="1"/>
  <c r="AX9" i="6" s="1"/>
  <c r="AX9" i="9" s="1"/>
  <c r="AX9" i="5" s="1"/>
  <c r="AX9" i="8" s="1"/>
  <c r="BC6" i="1"/>
  <c r="BC6" i="2" s="1"/>
  <c r="BC6" i="3" s="1"/>
  <c r="BC6" i="15" s="1"/>
  <c r="BC6" i="22" s="1"/>
  <c r="BF5" i="1"/>
  <c r="BG14" i="1"/>
  <c r="BG14" i="2" s="1"/>
  <c r="BG14" i="3" s="1"/>
  <c r="BG14" i="15" s="1"/>
  <c r="BG14" i="22" s="1"/>
  <c r="BG14" i="21" s="1"/>
  <c r="BG14" i="17" s="1"/>
  <c r="BG14" i="20" s="1"/>
  <c r="BG14" i="18" s="1"/>
  <c r="BG14" i="19" s="1"/>
  <c r="BG14" i="16" s="1"/>
  <c r="BG14" i="11" s="1"/>
  <c r="BG14" i="12" s="1"/>
  <c r="BG14" i="14" s="1"/>
  <c r="BG14" i="13" s="1"/>
  <c r="BG14" i="10" s="1"/>
  <c r="BG14" i="4" s="1"/>
  <c r="BG14" i="7" s="1"/>
  <c r="BG14" i="6" s="1"/>
  <c r="BG14" i="9" s="1"/>
  <c r="BG14" i="5" s="1"/>
  <c r="BG14" i="8" s="1"/>
  <c r="BE12" i="1"/>
  <c r="BE12" i="2" s="1"/>
  <c r="BE12" i="3" s="1"/>
  <c r="BE12" i="15" s="1"/>
  <c r="BE12" i="22" s="1"/>
  <c r="BE12" i="21" s="1"/>
  <c r="BE12" i="17" s="1"/>
  <c r="BE12" i="20" s="1"/>
  <c r="BE12" i="18" s="1"/>
  <c r="BE12" i="19" s="1"/>
  <c r="BE12" i="16" s="1"/>
  <c r="BE12" i="11" s="1"/>
  <c r="BE12" i="12" s="1"/>
  <c r="BE12" i="14" s="1"/>
  <c r="BE12" i="13" s="1"/>
  <c r="BE12" i="10" s="1"/>
  <c r="BE12" i="4" s="1"/>
  <c r="BE12" i="7" s="1"/>
  <c r="BE12" i="6" s="1"/>
  <c r="BE12" i="9" s="1"/>
  <c r="BE12" i="5" s="1"/>
  <c r="BE12" i="8" s="1"/>
  <c r="BF9" i="1"/>
  <c r="BF9" i="2" s="1"/>
  <c r="BF9" i="3" s="1"/>
  <c r="BF9" i="15" s="1"/>
  <c r="BF9" i="22" s="1"/>
  <c r="BF9" i="21" s="1"/>
  <c r="BF9" i="17" s="1"/>
  <c r="BF9" i="20" s="1"/>
  <c r="BF9" i="18" s="1"/>
  <c r="BF9" i="19" s="1"/>
  <c r="BF9" i="16" s="1"/>
  <c r="BF9" i="11" s="1"/>
  <c r="BF9" i="12" s="1"/>
  <c r="BF9" i="14" s="1"/>
  <c r="BF9" i="13" s="1"/>
  <c r="BF9" i="10" s="1"/>
  <c r="BF9" i="4" s="1"/>
  <c r="BF9" i="7" s="1"/>
  <c r="BF9" i="6" s="1"/>
  <c r="BF9" i="9" s="1"/>
  <c r="BF9" i="5" s="1"/>
  <c r="BF9" i="8" s="1"/>
  <c r="BG6" i="1"/>
  <c r="BG6" i="2" s="1"/>
  <c r="BG6" i="3" s="1"/>
  <c r="BG6" i="15" s="1"/>
  <c r="BG6" i="22" s="1"/>
  <c r="BG6" i="21" s="1"/>
  <c r="BG6" i="17" s="1"/>
  <c r="BG6" i="20" s="1"/>
  <c r="BG6" i="18" s="1"/>
  <c r="BG6" i="19" s="1"/>
  <c r="BG6" i="16" s="1"/>
  <c r="BG6" i="11" s="1"/>
  <c r="BG6" i="12" s="1"/>
  <c r="BG6" i="14" s="1"/>
  <c r="BG6" i="13" s="1"/>
  <c r="BG6" i="10" s="1"/>
  <c r="BG6" i="4" s="1"/>
  <c r="BG6" i="7" s="1"/>
  <c r="BG6" i="6" s="1"/>
  <c r="BG6" i="9" s="1"/>
  <c r="BG6" i="5" s="1"/>
  <c r="BG6" i="8" s="1"/>
  <c r="BH16" i="1"/>
  <c r="BH16" i="2" s="1"/>
  <c r="BH16" i="3" s="1"/>
  <c r="BH16" i="15" s="1"/>
  <c r="BH16" i="22" s="1"/>
  <c r="BH16" i="21" s="1"/>
  <c r="BH16" i="17" s="1"/>
  <c r="BH16" i="20" s="1"/>
  <c r="BH16" i="18" s="1"/>
  <c r="BH16" i="19" s="1"/>
  <c r="BH16" i="16" s="1"/>
  <c r="BH16" i="11" s="1"/>
  <c r="BH16" i="12" s="1"/>
  <c r="BH16" i="14" s="1"/>
  <c r="BH16" i="13" s="1"/>
  <c r="BH16" i="10" s="1"/>
  <c r="BH16" i="4" s="1"/>
  <c r="BH16" i="7" s="1"/>
  <c r="BH16" i="6" s="1"/>
  <c r="BH16" i="9" s="1"/>
  <c r="BH16" i="5" s="1"/>
  <c r="BH16" i="8" s="1"/>
  <c r="BI13" i="1"/>
  <c r="BI13" i="2" s="1"/>
  <c r="BI13" i="3" s="1"/>
  <c r="BI13" i="15" s="1"/>
  <c r="BI13" i="22" s="1"/>
  <c r="BI13" i="21" s="1"/>
  <c r="BI13" i="17" s="1"/>
  <c r="BI13" i="20" s="1"/>
  <c r="BI13" i="18" s="1"/>
  <c r="BI13" i="19" s="1"/>
  <c r="BI13" i="16" s="1"/>
  <c r="BI13" i="11" s="1"/>
  <c r="BI13" i="12" s="1"/>
  <c r="BI13" i="14" s="1"/>
  <c r="BI13" i="13" s="1"/>
  <c r="BI13" i="10" s="1"/>
  <c r="BI13" i="4" s="1"/>
  <c r="BI13" i="7" s="1"/>
  <c r="BI13" i="6" s="1"/>
  <c r="BI13" i="9" s="1"/>
  <c r="BI13" i="5" s="1"/>
  <c r="BI13" i="8" s="1"/>
  <c r="BJ10" i="1"/>
  <c r="BH8" i="1"/>
  <c r="BH8" i="2" s="1"/>
  <c r="BH8" i="3" s="1"/>
  <c r="BH8" i="15" s="1"/>
  <c r="BH8" i="22" s="1"/>
  <c r="BH8" i="21" s="1"/>
  <c r="BH8" i="17" s="1"/>
  <c r="BH8" i="20" s="1"/>
  <c r="BH8" i="18" s="1"/>
  <c r="BH8" i="19" s="1"/>
  <c r="BH8" i="16" s="1"/>
  <c r="BH8" i="11" s="1"/>
  <c r="BH8" i="12" s="1"/>
  <c r="BH8" i="14" s="1"/>
  <c r="BH8" i="13" s="1"/>
  <c r="BH8" i="10" s="1"/>
  <c r="BH8" i="4" s="1"/>
  <c r="BH8" i="7" s="1"/>
  <c r="BH8" i="6" s="1"/>
  <c r="BH8" i="9" s="1"/>
  <c r="BH8" i="5" s="1"/>
  <c r="BH8" i="8" s="1"/>
  <c r="BA5" i="1"/>
  <c r="BA5" i="2" s="1"/>
  <c r="BA5" i="3" s="1"/>
  <c r="BA5" i="15" s="1"/>
  <c r="BA5" i="22" s="1"/>
  <c r="BA5" i="21" s="1"/>
  <c r="BA5" i="17" s="1"/>
  <c r="BA5" i="20" s="1"/>
  <c r="BA5" i="18" s="1"/>
  <c r="BA5" i="19" s="1"/>
  <c r="BA5" i="16" s="1"/>
  <c r="BA5" i="11" s="1"/>
  <c r="BA5" i="12" s="1"/>
  <c r="BA5" i="14" s="1"/>
  <c r="BA5" i="13" s="1"/>
  <c r="BA5" i="10" s="1"/>
  <c r="BA5" i="4" s="1"/>
  <c r="BA5" i="7" s="1"/>
  <c r="BA5" i="6" s="1"/>
  <c r="BA5" i="9" s="1"/>
  <c r="BA5" i="5" s="1"/>
  <c r="BA5" i="8" s="1"/>
  <c r="AX16" i="1"/>
  <c r="AX16" i="2" s="1"/>
  <c r="AX16" i="3" s="1"/>
  <c r="AX16" i="15" s="1"/>
  <c r="AX16" i="22" s="1"/>
  <c r="AX16" i="21" s="1"/>
  <c r="AX16" i="17" s="1"/>
  <c r="AX16" i="20" s="1"/>
  <c r="AX16" i="18" s="1"/>
  <c r="AX16" i="19" s="1"/>
  <c r="AX16" i="16" s="1"/>
  <c r="AX16" i="11" s="1"/>
  <c r="AX16" i="12" s="1"/>
  <c r="AX16" i="14" s="1"/>
  <c r="AX16" i="13" s="1"/>
  <c r="AX16" i="10" s="1"/>
  <c r="AX16" i="4" s="1"/>
  <c r="AX16" i="7" s="1"/>
  <c r="AX16" i="6" s="1"/>
  <c r="AX16" i="9" s="1"/>
  <c r="AX16" i="5" s="1"/>
  <c r="AX16" i="8" s="1"/>
  <c r="BC13" i="1"/>
  <c r="BC13" i="2" s="1"/>
  <c r="BD13" i="2" s="1"/>
  <c r="BB12" i="1"/>
  <c r="BA11" i="1"/>
  <c r="BA11" i="2" s="1"/>
  <c r="BA11" i="3" s="1"/>
  <c r="BA11" i="15" s="1"/>
  <c r="BA11" i="22" s="1"/>
  <c r="BA11" i="21" s="1"/>
  <c r="BA11" i="17" s="1"/>
  <c r="BA11" i="20" s="1"/>
  <c r="BA11" i="18" s="1"/>
  <c r="BA11" i="19" s="1"/>
  <c r="BA11" i="16" s="1"/>
  <c r="BA11" i="11" s="1"/>
  <c r="BA11" i="12" s="1"/>
  <c r="BA11" i="14" s="1"/>
  <c r="BA11" i="13" s="1"/>
  <c r="BA11" i="10" s="1"/>
  <c r="BA11" i="4" s="1"/>
  <c r="BA11" i="7" s="1"/>
  <c r="BA11" i="6" s="1"/>
  <c r="BA11" i="9" s="1"/>
  <c r="BA11" i="5" s="1"/>
  <c r="BA11" i="8" s="1"/>
  <c r="AZ10" i="1"/>
  <c r="AZ10" i="2" s="1"/>
  <c r="AZ10" i="3" s="1"/>
  <c r="AZ10" i="15" s="1"/>
  <c r="AZ10" i="22" s="1"/>
  <c r="AZ10" i="21" s="1"/>
  <c r="AZ10" i="17" s="1"/>
  <c r="AZ10" i="20" s="1"/>
  <c r="AZ10" i="18" s="1"/>
  <c r="AZ10" i="19" s="1"/>
  <c r="AZ10" i="16" s="1"/>
  <c r="AZ10" i="11" s="1"/>
  <c r="AZ10" i="12" s="1"/>
  <c r="AZ10" i="14" s="1"/>
  <c r="AZ10" i="13" s="1"/>
  <c r="AZ10" i="10" s="1"/>
  <c r="AZ10" i="4" s="1"/>
  <c r="AZ10" i="7" s="1"/>
  <c r="AZ10" i="6" s="1"/>
  <c r="AZ10" i="9" s="1"/>
  <c r="AZ10" i="5" s="1"/>
  <c r="AZ10" i="8" s="1"/>
  <c r="AY9" i="1"/>
  <c r="AY9" i="2" s="1"/>
  <c r="AY9" i="3" s="1"/>
  <c r="AY9" i="15" s="1"/>
  <c r="AY9" i="22" s="1"/>
  <c r="AY9" i="21" s="1"/>
  <c r="AY9" i="17" s="1"/>
  <c r="AY9" i="20" s="1"/>
  <c r="AY9" i="18" s="1"/>
  <c r="AY9" i="19" s="1"/>
  <c r="AY9" i="16" s="1"/>
  <c r="AY9" i="11" s="1"/>
  <c r="AY9" i="12" s="1"/>
  <c r="AY9" i="14" s="1"/>
  <c r="AY9" i="13" s="1"/>
  <c r="AY9" i="10" s="1"/>
  <c r="AY9" i="4" s="1"/>
  <c r="AY9" i="7" s="1"/>
  <c r="AY9" i="6" s="1"/>
  <c r="AY9" i="9" s="1"/>
  <c r="AY9" i="5" s="1"/>
  <c r="AY9" i="8" s="1"/>
  <c r="AX8" i="1"/>
  <c r="AX8" i="2" s="1"/>
  <c r="AX8" i="3" s="1"/>
  <c r="AX8" i="15" s="1"/>
  <c r="AX8" i="22" s="1"/>
  <c r="AX8" i="21" s="1"/>
  <c r="AX8" i="17" s="1"/>
  <c r="AX8" i="20" s="1"/>
  <c r="AX8" i="18" s="1"/>
  <c r="AX8" i="19" s="1"/>
  <c r="AX8" i="16" s="1"/>
  <c r="AX8" i="11" s="1"/>
  <c r="AX8" i="12" s="1"/>
  <c r="AX8" i="14" s="1"/>
  <c r="AX8" i="13" s="1"/>
  <c r="AX8" i="10" s="1"/>
  <c r="AX8" i="4" s="1"/>
  <c r="AX8" i="7" s="1"/>
  <c r="AX8" i="6" s="1"/>
  <c r="AX8" i="9" s="1"/>
  <c r="AX8" i="5" s="1"/>
  <c r="AX8" i="8" s="1"/>
  <c r="AW7" i="1"/>
  <c r="AW7" i="2" s="1"/>
  <c r="AW7" i="3" s="1"/>
  <c r="AW7" i="15" s="1"/>
  <c r="BE5" i="1"/>
  <c r="BE5" i="2" s="1"/>
  <c r="BE5" i="3" s="1"/>
  <c r="BE5" i="15" s="1"/>
  <c r="BE5" i="22" s="1"/>
  <c r="BE5" i="21" s="1"/>
  <c r="BE5" i="17" s="1"/>
  <c r="BE5" i="20" s="1"/>
  <c r="BE5" i="18" s="1"/>
  <c r="BE5" i="19" s="1"/>
  <c r="BE5" i="16" s="1"/>
  <c r="BE5" i="11" s="1"/>
  <c r="BE5" i="12" s="1"/>
  <c r="BE5" i="14" s="1"/>
  <c r="BE5" i="13" s="1"/>
  <c r="BE5" i="10" s="1"/>
  <c r="BE5" i="4" s="1"/>
  <c r="BE5" i="7" s="1"/>
  <c r="BE5" i="6" s="1"/>
  <c r="BE5" i="9" s="1"/>
  <c r="BE5" i="5" s="1"/>
  <c r="BE5" i="8" s="1"/>
  <c r="BE15" i="1"/>
  <c r="BE15" i="2" s="1"/>
  <c r="BE15" i="3" s="1"/>
  <c r="BE15" i="15" s="1"/>
  <c r="BE15" i="22" s="1"/>
  <c r="BE15" i="21" s="1"/>
  <c r="BE15" i="17" s="1"/>
  <c r="BE15" i="20" s="1"/>
  <c r="BE15" i="18" s="1"/>
  <c r="BE15" i="19" s="1"/>
  <c r="BE15" i="16" s="1"/>
  <c r="BE15" i="11" s="1"/>
  <c r="BE15" i="12" s="1"/>
  <c r="BE15" i="14" s="1"/>
  <c r="BE15" i="13" s="1"/>
  <c r="BE15" i="10" s="1"/>
  <c r="BE15" i="4" s="1"/>
  <c r="BE15" i="7" s="1"/>
  <c r="BE15" i="6" s="1"/>
  <c r="BE15" i="9" s="1"/>
  <c r="BE15" i="5" s="1"/>
  <c r="BE15" i="8" s="1"/>
  <c r="BF12" i="1"/>
  <c r="BF12" i="2" s="1"/>
  <c r="BF12" i="3" s="1"/>
  <c r="BF12" i="15" s="1"/>
  <c r="BF12" i="22" s="1"/>
  <c r="BF12" i="21" s="1"/>
  <c r="BF12" i="17" s="1"/>
  <c r="BF12" i="20" s="1"/>
  <c r="BF12" i="18" s="1"/>
  <c r="BF12" i="19" s="1"/>
  <c r="BF12" i="16" s="1"/>
  <c r="BF12" i="11" s="1"/>
  <c r="BF12" i="12" s="1"/>
  <c r="BF12" i="14" s="1"/>
  <c r="BF12" i="13" s="1"/>
  <c r="BF12" i="10" s="1"/>
  <c r="BF12" i="4" s="1"/>
  <c r="BF12" i="7" s="1"/>
  <c r="BF12" i="6" s="1"/>
  <c r="BF12" i="9" s="1"/>
  <c r="BF12" i="5" s="1"/>
  <c r="BF12" i="8" s="1"/>
  <c r="BG9" i="1"/>
  <c r="BG9" i="2" s="1"/>
  <c r="BG9" i="3" s="1"/>
  <c r="BG9" i="15" s="1"/>
  <c r="BG9" i="22" s="1"/>
  <c r="BG9" i="21" s="1"/>
  <c r="BG9" i="17" s="1"/>
  <c r="BG9" i="20" s="1"/>
  <c r="BG9" i="18" s="1"/>
  <c r="BG9" i="19" s="1"/>
  <c r="BG9" i="16" s="1"/>
  <c r="BG9" i="11" s="1"/>
  <c r="BG9" i="12" s="1"/>
  <c r="BG9" i="14" s="1"/>
  <c r="BG9" i="13" s="1"/>
  <c r="BG9" i="10" s="1"/>
  <c r="BG9" i="4" s="1"/>
  <c r="BG9" i="7" s="1"/>
  <c r="BG9" i="6" s="1"/>
  <c r="BG9" i="9" s="1"/>
  <c r="BG9" i="5" s="1"/>
  <c r="BG9" i="8" s="1"/>
  <c r="BE7" i="1"/>
  <c r="BE7" i="2" s="1"/>
  <c r="BE7" i="3" s="1"/>
  <c r="BE7" i="15" s="1"/>
  <c r="BE7" i="22" s="1"/>
  <c r="BE7" i="21" s="1"/>
  <c r="BE7" i="17" s="1"/>
  <c r="BE7" i="20" s="1"/>
  <c r="BE7" i="18" s="1"/>
  <c r="BE7" i="19" s="1"/>
  <c r="BE7" i="16" s="1"/>
  <c r="BE7" i="11" s="1"/>
  <c r="BE7" i="12" s="1"/>
  <c r="BE7" i="14" s="1"/>
  <c r="BE7" i="13" s="1"/>
  <c r="BE7" i="10" s="1"/>
  <c r="BE7" i="4" s="1"/>
  <c r="BE7" i="7" s="1"/>
  <c r="BE7" i="6" s="1"/>
  <c r="BE7" i="9" s="1"/>
  <c r="BE7" i="5" s="1"/>
  <c r="BE7" i="8" s="1"/>
  <c r="BI16" i="1"/>
  <c r="BI16" i="2" s="1"/>
  <c r="BI16" i="3" s="1"/>
  <c r="BI16" i="15" s="1"/>
  <c r="BI16" i="22" s="1"/>
  <c r="BI16" i="21" s="1"/>
  <c r="BI16" i="17" s="1"/>
  <c r="BI16" i="20" s="1"/>
  <c r="BI16" i="18" s="1"/>
  <c r="BI16" i="19" s="1"/>
  <c r="BI16" i="16" s="1"/>
  <c r="BI16" i="11" s="1"/>
  <c r="BI16" i="12" s="1"/>
  <c r="BI16" i="14" s="1"/>
  <c r="BI16" i="13" s="1"/>
  <c r="BI16" i="10" s="1"/>
  <c r="BI16" i="4" s="1"/>
  <c r="BI16" i="7" s="1"/>
  <c r="BI16" i="6" s="1"/>
  <c r="BI16" i="9" s="1"/>
  <c r="BI16" i="5" s="1"/>
  <c r="BI16" i="8" s="1"/>
  <c r="BJ13" i="1"/>
  <c r="BH11" i="1"/>
  <c r="BH11" i="2" s="1"/>
  <c r="BH11" i="3" s="1"/>
  <c r="BH11" i="15" s="1"/>
  <c r="BH11" i="22" s="1"/>
  <c r="BH11" i="21" s="1"/>
  <c r="BH11" i="17" s="1"/>
  <c r="BH11" i="20" s="1"/>
  <c r="BH11" i="18" s="1"/>
  <c r="BH11" i="19" s="1"/>
  <c r="BH11" i="16" s="1"/>
  <c r="BH11" i="11" s="1"/>
  <c r="BH11" i="12" s="1"/>
  <c r="BH11" i="14" s="1"/>
  <c r="BH11" i="13" s="1"/>
  <c r="BH11" i="10" s="1"/>
  <c r="BH11" i="4" s="1"/>
  <c r="BH11" i="7" s="1"/>
  <c r="BH11" i="6" s="1"/>
  <c r="BH11" i="9" s="1"/>
  <c r="BH11" i="5" s="1"/>
  <c r="BH11" i="8" s="1"/>
  <c r="BI8" i="1"/>
  <c r="BI8" i="2" s="1"/>
  <c r="BI8" i="3" s="1"/>
  <c r="BI8" i="15" s="1"/>
  <c r="BI8" i="22" s="1"/>
  <c r="BI8" i="21" s="1"/>
  <c r="BI8" i="17" s="1"/>
  <c r="BI8" i="20" s="1"/>
  <c r="BI8" i="18" s="1"/>
  <c r="BI8" i="19" s="1"/>
  <c r="BI8" i="16" s="1"/>
  <c r="BI8" i="11" s="1"/>
  <c r="BI8" i="12" s="1"/>
  <c r="BI8" i="14" s="1"/>
  <c r="BI8" i="13" s="1"/>
  <c r="BI8" i="10" s="1"/>
  <c r="BI8" i="4" s="1"/>
  <c r="BI8" i="7" s="1"/>
  <c r="BI8" i="6" s="1"/>
  <c r="BI8" i="9" s="1"/>
  <c r="BI8" i="5" s="1"/>
  <c r="BI8" i="8" s="1"/>
  <c r="AZ15" i="1"/>
  <c r="AZ15" i="2" s="1"/>
  <c r="AZ15" i="3" s="1"/>
  <c r="AZ15" i="15" s="1"/>
  <c r="AZ15" i="22" s="1"/>
  <c r="AZ15" i="21" s="1"/>
  <c r="AZ15" i="17" s="1"/>
  <c r="AZ15" i="20" s="1"/>
  <c r="AZ15" i="18" s="1"/>
  <c r="AZ15" i="19" s="1"/>
  <c r="AZ15" i="16" s="1"/>
  <c r="AZ15" i="11" s="1"/>
  <c r="AZ15" i="12" s="1"/>
  <c r="AZ15" i="14" s="1"/>
  <c r="AZ15" i="13" s="1"/>
  <c r="AZ15" i="10" s="1"/>
  <c r="AZ15" i="4" s="1"/>
  <c r="AZ15" i="7" s="1"/>
  <c r="AZ15" i="6" s="1"/>
  <c r="AZ15" i="9" s="1"/>
  <c r="AZ15" i="5" s="1"/>
  <c r="AZ15" i="8" s="1"/>
  <c r="AY16" i="1"/>
  <c r="AY16" i="2" s="1"/>
  <c r="AY16" i="3" s="1"/>
  <c r="AY16" i="15" s="1"/>
  <c r="AY16" i="22" s="1"/>
  <c r="AY16" i="21" s="1"/>
  <c r="AY16" i="17" s="1"/>
  <c r="AY16" i="20" s="1"/>
  <c r="AY16" i="18" s="1"/>
  <c r="AY16" i="19" s="1"/>
  <c r="AY16" i="16" s="1"/>
  <c r="AY16" i="11" s="1"/>
  <c r="AY16" i="12" s="1"/>
  <c r="AY16" i="14" s="1"/>
  <c r="AY16" i="13" s="1"/>
  <c r="AY16" i="10" s="1"/>
  <c r="AY16" i="4" s="1"/>
  <c r="AY16" i="7" s="1"/>
  <c r="AY16" i="6" s="1"/>
  <c r="AY16" i="9" s="1"/>
  <c r="AY16" i="5" s="1"/>
  <c r="AY16" i="8" s="1"/>
  <c r="AX15" i="1"/>
  <c r="AX15" i="2" s="1"/>
  <c r="AX15" i="3" s="1"/>
  <c r="AX15" i="15" s="1"/>
  <c r="AX15" i="22" s="1"/>
  <c r="AX15" i="21" s="1"/>
  <c r="AX15" i="17" s="1"/>
  <c r="AX15" i="20" s="1"/>
  <c r="AX15" i="18" s="1"/>
  <c r="AX15" i="19" s="1"/>
  <c r="AX15" i="16" s="1"/>
  <c r="AX15" i="11" s="1"/>
  <c r="AX15" i="12" s="1"/>
  <c r="AX15" i="14" s="1"/>
  <c r="AX15" i="13" s="1"/>
  <c r="AX15" i="10" s="1"/>
  <c r="AX15" i="4" s="1"/>
  <c r="AX15" i="7" s="1"/>
  <c r="AX15" i="6" s="1"/>
  <c r="AX15" i="9" s="1"/>
  <c r="AX15" i="5" s="1"/>
  <c r="AX15" i="8" s="1"/>
  <c r="BC12" i="1"/>
  <c r="BC12" i="2" s="1"/>
  <c r="BC12" i="3" s="1"/>
  <c r="BC12" i="15" s="1"/>
  <c r="BC12" i="22" s="1"/>
  <c r="BC12" i="21" s="1"/>
  <c r="BC12" i="17" s="1"/>
  <c r="BC12" i="20" s="1"/>
  <c r="BC12" i="18" s="1"/>
  <c r="BC12" i="19" s="1"/>
  <c r="BD12" i="19" s="1"/>
  <c r="BB11" i="1"/>
  <c r="BA10" i="1"/>
  <c r="BA10" i="2" s="1"/>
  <c r="BA10" i="3" s="1"/>
  <c r="BA10" i="15" s="1"/>
  <c r="BA10" i="22" s="1"/>
  <c r="BA10" i="21" s="1"/>
  <c r="BA10" i="17" s="1"/>
  <c r="BA10" i="20" s="1"/>
  <c r="BA10" i="18" s="1"/>
  <c r="BA10" i="19" s="1"/>
  <c r="BA10" i="16" s="1"/>
  <c r="BA10" i="11" s="1"/>
  <c r="BA10" i="12" s="1"/>
  <c r="BA10" i="14" s="1"/>
  <c r="BA10" i="13" s="1"/>
  <c r="BA10" i="10" s="1"/>
  <c r="BA10" i="4" s="1"/>
  <c r="BA10" i="7" s="1"/>
  <c r="BA10" i="6" s="1"/>
  <c r="BA10" i="9" s="1"/>
  <c r="BA10" i="5" s="1"/>
  <c r="BA10" i="8" s="1"/>
  <c r="AZ9" i="1"/>
  <c r="AZ9" i="2" s="1"/>
  <c r="AZ9" i="3" s="1"/>
  <c r="AZ9" i="15" s="1"/>
  <c r="AZ9" i="22" s="1"/>
  <c r="AZ9" i="21" s="1"/>
  <c r="AZ9" i="17" s="1"/>
  <c r="AZ9" i="20" s="1"/>
  <c r="AZ9" i="18" s="1"/>
  <c r="AZ9" i="19" s="1"/>
  <c r="AZ9" i="16" s="1"/>
  <c r="AZ9" i="11" s="1"/>
  <c r="AZ9" i="12" s="1"/>
  <c r="AZ9" i="14" s="1"/>
  <c r="AZ9" i="13" s="1"/>
  <c r="AZ9" i="10" s="1"/>
  <c r="AZ9" i="4" s="1"/>
  <c r="AZ9" i="7" s="1"/>
  <c r="AZ9" i="6" s="1"/>
  <c r="AZ9" i="9" s="1"/>
  <c r="AZ9" i="5" s="1"/>
  <c r="AZ9" i="8" s="1"/>
  <c r="AY8" i="1"/>
  <c r="AY8" i="2" s="1"/>
  <c r="AY8" i="3" s="1"/>
  <c r="AY8" i="15" s="1"/>
  <c r="AY8" i="22" s="1"/>
  <c r="AY8" i="21" s="1"/>
  <c r="AY8" i="17" s="1"/>
  <c r="AY8" i="20" s="1"/>
  <c r="AY8" i="18" s="1"/>
  <c r="AY8" i="19" s="1"/>
  <c r="AY8" i="16" s="1"/>
  <c r="AY8" i="11" s="1"/>
  <c r="AY8" i="12" s="1"/>
  <c r="AY8" i="14" s="1"/>
  <c r="AY8" i="13" s="1"/>
  <c r="AY8" i="10" s="1"/>
  <c r="AY8" i="4" s="1"/>
  <c r="AY8" i="7" s="1"/>
  <c r="AY8" i="6" s="1"/>
  <c r="AY8" i="9" s="1"/>
  <c r="AY8" i="5" s="1"/>
  <c r="AY8" i="8" s="1"/>
  <c r="AX7" i="1"/>
  <c r="AX7" i="2" s="1"/>
  <c r="AX7" i="3" s="1"/>
  <c r="AX7" i="15" s="1"/>
  <c r="AX7" i="22" s="1"/>
  <c r="AX7" i="21" s="1"/>
  <c r="AX7" i="17" s="1"/>
  <c r="AX7" i="20" s="1"/>
  <c r="AX7" i="18" s="1"/>
  <c r="AX7" i="19" s="1"/>
  <c r="AX7" i="16" s="1"/>
  <c r="AX7" i="11" s="1"/>
  <c r="AX7" i="12" s="1"/>
  <c r="AX7" i="14" s="1"/>
  <c r="AX7" i="13" s="1"/>
  <c r="AX7" i="10" s="1"/>
  <c r="AX7" i="4" s="1"/>
  <c r="AX7" i="7" s="1"/>
  <c r="AX7" i="6" s="1"/>
  <c r="AX7" i="9" s="1"/>
  <c r="AX7" i="5" s="1"/>
  <c r="AX7" i="8" s="1"/>
  <c r="BF15" i="1"/>
  <c r="BF15" i="2" s="1"/>
  <c r="BF15" i="3" s="1"/>
  <c r="BF15" i="15" s="1"/>
  <c r="BF15" i="22" s="1"/>
  <c r="BF15" i="21" s="1"/>
  <c r="BF15" i="17" s="1"/>
  <c r="BF15" i="20" s="1"/>
  <c r="BF15" i="18" s="1"/>
  <c r="BF15" i="19" s="1"/>
  <c r="BF15" i="16" s="1"/>
  <c r="BF15" i="11" s="1"/>
  <c r="BF15" i="12" s="1"/>
  <c r="BF15" i="14" s="1"/>
  <c r="BF15" i="13" s="1"/>
  <c r="BF15" i="10" s="1"/>
  <c r="BF15" i="4" s="1"/>
  <c r="BF15" i="7" s="1"/>
  <c r="BF15" i="6" s="1"/>
  <c r="BF15" i="9" s="1"/>
  <c r="BF15" i="5" s="1"/>
  <c r="BF15" i="8" s="1"/>
  <c r="BG12" i="1"/>
  <c r="BG12" i="2" s="1"/>
  <c r="BG12" i="3" s="1"/>
  <c r="BG12" i="15" s="1"/>
  <c r="BG12" i="22" s="1"/>
  <c r="BG12" i="21" s="1"/>
  <c r="BG12" i="17" s="1"/>
  <c r="BG12" i="20" s="1"/>
  <c r="BG12" i="18" s="1"/>
  <c r="BG12" i="19" s="1"/>
  <c r="BG12" i="16" s="1"/>
  <c r="BG12" i="11" s="1"/>
  <c r="BG12" i="12" s="1"/>
  <c r="BG12" i="14" s="1"/>
  <c r="BG12" i="13" s="1"/>
  <c r="BG12" i="10" s="1"/>
  <c r="BG12" i="4" s="1"/>
  <c r="BG12" i="7" s="1"/>
  <c r="BG12" i="6" s="1"/>
  <c r="BG12" i="9" s="1"/>
  <c r="BG12" i="5" s="1"/>
  <c r="BG12" i="8" s="1"/>
  <c r="BE10" i="1"/>
  <c r="BE10" i="2" s="1"/>
  <c r="BE10" i="3" s="1"/>
  <c r="BE10" i="15" s="1"/>
  <c r="BE10" i="22" s="1"/>
  <c r="BE10" i="21" s="1"/>
  <c r="BE10" i="17" s="1"/>
  <c r="BE10" i="20" s="1"/>
  <c r="BE10" i="18" s="1"/>
  <c r="BE10" i="19" s="1"/>
  <c r="BE10" i="16" s="1"/>
  <c r="BE10" i="11" s="1"/>
  <c r="BE10" i="12" s="1"/>
  <c r="BE10" i="14" s="1"/>
  <c r="BE10" i="13" s="1"/>
  <c r="BE10" i="10" s="1"/>
  <c r="BE10" i="4" s="1"/>
  <c r="BE10" i="7" s="1"/>
  <c r="BE10" i="6" s="1"/>
  <c r="BE10" i="9" s="1"/>
  <c r="BE10" i="5" s="1"/>
  <c r="BE10" i="8" s="1"/>
  <c r="BF7" i="1"/>
  <c r="BF7" i="2" s="1"/>
  <c r="BF7" i="3" s="1"/>
  <c r="BF7" i="15" s="1"/>
  <c r="BF7" i="22" s="1"/>
  <c r="BF7" i="21" s="1"/>
  <c r="BF7" i="17" s="1"/>
  <c r="BF7" i="20" s="1"/>
  <c r="BF7" i="18" s="1"/>
  <c r="BF7" i="19" s="1"/>
  <c r="BF7" i="16" s="1"/>
  <c r="BF7" i="11" s="1"/>
  <c r="BF7" i="12" s="1"/>
  <c r="BF7" i="14" s="1"/>
  <c r="BF7" i="13" s="1"/>
  <c r="BF7" i="10" s="1"/>
  <c r="BF7" i="4" s="1"/>
  <c r="BF7" i="7" s="1"/>
  <c r="BF7" i="6" s="1"/>
  <c r="BF7" i="9" s="1"/>
  <c r="BF7" i="5" s="1"/>
  <c r="BF7" i="8" s="1"/>
  <c r="BJ16" i="1"/>
  <c r="BH14" i="1"/>
  <c r="BH14" i="2" s="1"/>
  <c r="BH14" i="3" s="1"/>
  <c r="BH14" i="15" s="1"/>
  <c r="BH14" i="22" s="1"/>
  <c r="BH14" i="21" s="1"/>
  <c r="BH14" i="17" s="1"/>
  <c r="BH14" i="20" s="1"/>
  <c r="BH14" i="18" s="1"/>
  <c r="BH14" i="19" s="1"/>
  <c r="BH14" i="16" s="1"/>
  <c r="BH14" i="11" s="1"/>
  <c r="BH14" i="12" s="1"/>
  <c r="BH14" i="14" s="1"/>
  <c r="BH14" i="13" s="1"/>
  <c r="BH14" i="10" s="1"/>
  <c r="BH14" i="4" s="1"/>
  <c r="BH14" i="7" s="1"/>
  <c r="BH14" i="6" s="1"/>
  <c r="BH14" i="9" s="1"/>
  <c r="BH14" i="5" s="1"/>
  <c r="BH14" i="8" s="1"/>
  <c r="BI11" i="1"/>
  <c r="BI11" i="2" s="1"/>
  <c r="BI11" i="3" s="1"/>
  <c r="BI11" i="15" s="1"/>
  <c r="BI11" i="22" s="1"/>
  <c r="BI11" i="21" s="1"/>
  <c r="BI11" i="17" s="1"/>
  <c r="BI11" i="20" s="1"/>
  <c r="BI11" i="18" s="1"/>
  <c r="BI11" i="19" s="1"/>
  <c r="BI11" i="16" s="1"/>
  <c r="BI11" i="11" s="1"/>
  <c r="BI11" i="12" s="1"/>
  <c r="BI11" i="14" s="1"/>
  <c r="BI11" i="13" s="1"/>
  <c r="BI11" i="10" s="1"/>
  <c r="BI11" i="4" s="1"/>
  <c r="BI11" i="7" s="1"/>
  <c r="BI11" i="6" s="1"/>
  <c r="BI11" i="9" s="1"/>
  <c r="BI11" i="5" s="1"/>
  <c r="BI11" i="8" s="1"/>
  <c r="BJ8" i="1"/>
  <c r="BH6" i="1"/>
  <c r="BH6" i="2" s="1"/>
  <c r="BH6" i="3" s="1"/>
  <c r="BH6" i="15" s="1"/>
  <c r="BH6" i="22" s="1"/>
  <c r="BH6" i="21" s="1"/>
  <c r="BH6" i="17" s="1"/>
  <c r="BH6" i="20" s="1"/>
  <c r="BH6" i="18" s="1"/>
  <c r="BH6" i="19" s="1"/>
  <c r="BH6" i="16" s="1"/>
  <c r="BH6" i="11" s="1"/>
  <c r="BH6" i="12" s="1"/>
  <c r="BH6" i="14" s="1"/>
  <c r="BH6" i="13" s="1"/>
  <c r="BH6" i="10" s="1"/>
  <c r="BH6" i="4" s="1"/>
  <c r="BH6" i="7" s="1"/>
  <c r="BH6" i="6" s="1"/>
  <c r="BH6" i="9" s="1"/>
  <c r="BH6" i="5" s="1"/>
  <c r="BH6" i="8" s="1"/>
  <c r="AY5" i="1"/>
  <c r="AY5" i="2" s="1"/>
  <c r="AY5" i="3" s="1"/>
  <c r="AY5" i="15" s="1"/>
  <c r="AY5" i="22" s="1"/>
  <c r="AY5" i="21" s="1"/>
  <c r="AY5" i="17" s="1"/>
  <c r="AY5" i="20" s="1"/>
  <c r="AY5" i="18" s="1"/>
  <c r="AY5" i="19" s="1"/>
  <c r="AY5" i="16" s="1"/>
  <c r="AY5" i="11" s="1"/>
  <c r="AY5" i="12" s="1"/>
  <c r="AY5" i="14" s="1"/>
  <c r="AY5" i="13" s="1"/>
  <c r="AY5" i="10" s="1"/>
  <c r="AY5" i="4" s="1"/>
  <c r="AY5" i="7" s="1"/>
  <c r="AY5" i="6" s="1"/>
  <c r="AY5" i="9" s="1"/>
  <c r="AY5" i="5" s="1"/>
  <c r="AY5" i="8" s="1"/>
  <c r="AZ16" i="1"/>
  <c r="AZ16" i="2" s="1"/>
  <c r="AZ16" i="3" s="1"/>
  <c r="AZ16" i="15" s="1"/>
  <c r="AZ16" i="22" s="1"/>
  <c r="AZ16" i="21" s="1"/>
  <c r="AZ16" i="17" s="1"/>
  <c r="AZ16" i="20" s="1"/>
  <c r="AZ16" i="18" s="1"/>
  <c r="AZ16" i="19" s="1"/>
  <c r="AZ16" i="16" s="1"/>
  <c r="AZ16" i="11" s="1"/>
  <c r="AZ16" i="12" s="1"/>
  <c r="AZ16" i="14" s="1"/>
  <c r="AZ16" i="13" s="1"/>
  <c r="AZ16" i="10" s="1"/>
  <c r="AZ16" i="4" s="1"/>
  <c r="AZ16" i="7" s="1"/>
  <c r="AZ16" i="6" s="1"/>
  <c r="AZ16" i="9" s="1"/>
  <c r="AZ16" i="5" s="1"/>
  <c r="AZ16" i="8" s="1"/>
  <c r="AY15" i="1"/>
  <c r="AY15" i="2" s="1"/>
  <c r="AY15" i="3" s="1"/>
  <c r="AY15" i="15" s="1"/>
  <c r="AY15" i="22" s="1"/>
  <c r="AY15" i="21" s="1"/>
  <c r="AY15" i="17" s="1"/>
  <c r="AY15" i="20" s="1"/>
  <c r="AY15" i="18" s="1"/>
  <c r="AY15" i="19" s="1"/>
  <c r="AY15" i="16" s="1"/>
  <c r="AY15" i="11" s="1"/>
  <c r="AY15" i="12" s="1"/>
  <c r="AY15" i="14" s="1"/>
  <c r="AY15" i="13" s="1"/>
  <c r="AY15" i="10" s="1"/>
  <c r="AY15" i="4" s="1"/>
  <c r="AY15" i="7" s="1"/>
  <c r="AY15" i="6" s="1"/>
  <c r="AY15" i="9" s="1"/>
  <c r="AY15" i="5" s="1"/>
  <c r="AY15" i="8" s="1"/>
  <c r="AX14" i="1"/>
  <c r="AX14" i="2" s="1"/>
  <c r="AX14" i="3" s="1"/>
  <c r="AX14" i="15" s="1"/>
  <c r="AX14" i="22" s="1"/>
  <c r="AX14" i="21" s="1"/>
  <c r="AX14" i="17" s="1"/>
  <c r="AX14" i="20" s="1"/>
  <c r="AX14" i="18" s="1"/>
  <c r="AX14" i="19" s="1"/>
  <c r="AX14" i="16" s="1"/>
  <c r="AX14" i="11" s="1"/>
  <c r="AX14" i="12" s="1"/>
  <c r="AX14" i="14" s="1"/>
  <c r="AX14" i="13" s="1"/>
  <c r="AX14" i="10" s="1"/>
  <c r="AX14" i="4" s="1"/>
  <c r="AX14" i="7" s="1"/>
  <c r="AX14" i="6" s="1"/>
  <c r="AX14" i="9" s="1"/>
  <c r="AX14" i="5" s="1"/>
  <c r="AX14" i="8" s="1"/>
  <c r="BG15" i="1"/>
  <c r="BG15" i="2" s="1"/>
  <c r="BG15" i="3" s="1"/>
  <c r="BG15" i="15" s="1"/>
  <c r="BG15" i="22" s="1"/>
  <c r="BG15" i="21" s="1"/>
  <c r="BG15" i="17" s="1"/>
  <c r="BG15" i="20" s="1"/>
  <c r="BG15" i="18" s="1"/>
  <c r="BG15" i="19" s="1"/>
  <c r="BG15" i="16" s="1"/>
  <c r="BG15" i="11" s="1"/>
  <c r="BG15" i="12" s="1"/>
  <c r="BG15" i="14" s="1"/>
  <c r="BG15" i="13" s="1"/>
  <c r="BG15" i="10" s="1"/>
  <c r="BG15" i="4" s="1"/>
  <c r="BG15" i="7" s="1"/>
  <c r="BG15" i="6" s="1"/>
  <c r="BG15" i="9" s="1"/>
  <c r="BG15" i="5" s="1"/>
  <c r="BG15" i="8" s="1"/>
  <c r="BJ5" i="1"/>
  <c r="BI14" i="1"/>
  <c r="BI14" i="2" s="1"/>
  <c r="BI14" i="3" s="1"/>
  <c r="BI14" i="15" s="1"/>
  <c r="BI14" i="22" s="1"/>
  <c r="BI14" i="21" s="1"/>
  <c r="BI14" i="17" s="1"/>
  <c r="BI14" i="20" s="1"/>
  <c r="BI14" i="18" s="1"/>
  <c r="BI14" i="19" s="1"/>
  <c r="BI14" i="16" s="1"/>
  <c r="BI14" i="11" s="1"/>
  <c r="BI14" i="12" s="1"/>
  <c r="BI14" i="14" s="1"/>
  <c r="BI14" i="13" s="1"/>
  <c r="BI14" i="10" s="1"/>
  <c r="BI14" i="4" s="1"/>
  <c r="BI14" i="7" s="1"/>
  <c r="BI14" i="6" s="1"/>
  <c r="BI14" i="9" s="1"/>
  <c r="BI14" i="5" s="1"/>
  <c r="BI14" i="8" s="1"/>
  <c r="BD9" i="2"/>
  <c r="BC9" i="3"/>
  <c r="BD15" i="2"/>
  <c r="BB5" i="22"/>
  <c r="BJ5" i="22"/>
  <c r="CP5" i="22"/>
  <c r="BB5" i="20"/>
  <c r="BJ5" i="20"/>
  <c r="CP5" i="20"/>
  <c r="BB5" i="17"/>
  <c r="BJ5" i="17"/>
  <c r="CP5" i="17"/>
  <c r="BB5" i="16"/>
  <c r="BJ5" i="16"/>
  <c r="CP5" i="16"/>
  <c r="BB5" i="15"/>
  <c r="BJ5" i="15"/>
  <c r="CP5" i="15"/>
  <c r="BB5" i="12"/>
  <c r="BJ5" i="12"/>
  <c r="CP5" i="12"/>
  <c r="CP5" i="11"/>
  <c r="BB5" i="8"/>
  <c r="BJ5" i="8"/>
  <c r="CP5" i="8"/>
  <c r="BB5" i="5"/>
  <c r="BJ5" i="5"/>
  <c r="CP5" i="5"/>
  <c r="BB5" i="3"/>
  <c r="BJ5" i="3"/>
  <c r="CP5" i="3"/>
  <c r="BB5" i="2"/>
  <c r="BC5" i="2"/>
  <c r="BC5" i="3" s="1"/>
  <c r="BC5" i="15" s="1"/>
  <c r="BC5" i="22" s="1"/>
  <c r="BC5" i="21" s="1"/>
  <c r="BC5" i="17" s="1"/>
  <c r="BC5" i="20" s="1"/>
  <c r="BC5" i="18" s="1"/>
  <c r="BC5" i="19" s="1"/>
  <c r="BC5" i="16" s="1"/>
  <c r="BC5" i="11" s="1"/>
  <c r="BC5" i="12" s="1"/>
  <c r="BC5" i="14" s="1"/>
  <c r="BC5" i="13" s="1"/>
  <c r="BC5" i="10" s="1"/>
  <c r="BC5" i="4" s="1"/>
  <c r="BC5" i="7" s="1"/>
  <c r="BC5" i="6" s="1"/>
  <c r="BC5" i="9" s="1"/>
  <c r="BC5" i="5" s="1"/>
  <c r="BC5" i="8" s="1"/>
  <c r="AZ5" i="2"/>
  <c r="AZ5" i="3" s="1"/>
  <c r="AZ5" i="15" s="1"/>
  <c r="AZ5" i="22" s="1"/>
  <c r="AZ5" i="21" s="1"/>
  <c r="AZ5" i="17" s="1"/>
  <c r="AZ5" i="20" s="1"/>
  <c r="AZ5" i="18" s="1"/>
  <c r="AZ5" i="19" s="1"/>
  <c r="AZ5" i="16" s="1"/>
  <c r="AZ5" i="11" s="1"/>
  <c r="AZ5" i="12" s="1"/>
  <c r="AZ5" i="14" s="1"/>
  <c r="AZ5" i="13" s="1"/>
  <c r="AZ5" i="10" s="1"/>
  <c r="AZ5" i="4" s="1"/>
  <c r="AZ5" i="7" s="1"/>
  <c r="AZ5" i="6" s="1"/>
  <c r="AZ5" i="9" s="1"/>
  <c r="AZ5" i="5" s="1"/>
  <c r="AZ5" i="8" s="1"/>
  <c r="BG5" i="2"/>
  <c r="BG5" i="3" s="1"/>
  <c r="BG5" i="15" s="1"/>
  <c r="BG5" i="22" s="1"/>
  <c r="BG5" i="21" s="1"/>
  <c r="BG5" i="17" s="1"/>
  <c r="BG5" i="20" s="1"/>
  <c r="BG5" i="18" s="1"/>
  <c r="BG5" i="19" s="1"/>
  <c r="BG5" i="16" s="1"/>
  <c r="BG5" i="11" s="1"/>
  <c r="BG5" i="12" s="1"/>
  <c r="BG5" i="14" s="1"/>
  <c r="BG5" i="13" s="1"/>
  <c r="BG5" i="10" s="1"/>
  <c r="BG5" i="4" s="1"/>
  <c r="BG5" i="7" s="1"/>
  <c r="BG5" i="6" s="1"/>
  <c r="BG5" i="9" s="1"/>
  <c r="BG5" i="5" s="1"/>
  <c r="BG5" i="8" s="1"/>
  <c r="BF5" i="2"/>
  <c r="BF5" i="3" s="1"/>
  <c r="BF5" i="15" s="1"/>
  <c r="BF5" i="22" s="1"/>
  <c r="BF5" i="21" s="1"/>
  <c r="BF5" i="17" s="1"/>
  <c r="BF5" i="20" s="1"/>
  <c r="BF5" i="18" s="1"/>
  <c r="BF5" i="19" s="1"/>
  <c r="BF5" i="16" s="1"/>
  <c r="BF5" i="11" s="1"/>
  <c r="BF5" i="12" s="1"/>
  <c r="BF5" i="14" s="1"/>
  <c r="BF5" i="13" s="1"/>
  <c r="BF5" i="10" s="1"/>
  <c r="BF5" i="4" s="1"/>
  <c r="BF5" i="7" s="1"/>
  <c r="BF5" i="6" s="1"/>
  <c r="BF5" i="9" s="1"/>
  <c r="BF5" i="5" s="1"/>
  <c r="BF5" i="8" s="1"/>
  <c r="CP13" i="2"/>
  <c r="CP15" i="2"/>
  <c r="BJ5" i="2"/>
  <c r="BD6" i="1"/>
  <c r="AW11" i="1" l="1"/>
  <c r="AW11" i="2" s="1"/>
  <c r="AW11" i="3" s="1"/>
  <c r="AW11" i="15" s="1"/>
  <c r="AW11" i="22" s="1"/>
  <c r="AW11" i="21" s="1"/>
  <c r="AW11" i="17" s="1"/>
  <c r="AW11" i="20" s="1"/>
  <c r="AW11" i="18" s="1"/>
  <c r="AW11" i="19" s="1"/>
  <c r="AW11" i="16" s="1"/>
  <c r="AW11" i="11" s="1"/>
  <c r="AW11" i="12" s="1"/>
  <c r="AW11" i="14" s="1"/>
  <c r="AW11" i="13" s="1"/>
  <c r="AW11" i="10" s="1"/>
  <c r="BD11" i="1"/>
  <c r="BD8" i="2"/>
  <c r="BD11" i="2"/>
  <c r="I4" i="24"/>
  <c r="BD15" i="1"/>
  <c r="BD12" i="21"/>
  <c r="N1" i="23"/>
  <c r="G1" i="23" s="1"/>
  <c r="O1" i="23"/>
  <c r="H1" i="23" s="1"/>
  <c r="P1" i="23"/>
  <c r="O5" i="23"/>
  <c r="H5" i="23" s="1"/>
  <c r="N8" i="23"/>
  <c r="G8" i="23" s="1"/>
  <c r="P10" i="23"/>
  <c r="O13" i="23"/>
  <c r="H13" i="23" s="1"/>
  <c r="N16" i="23"/>
  <c r="G16" i="23" s="1"/>
  <c r="P18" i="23"/>
  <c r="O21" i="23"/>
  <c r="H21" i="23" s="1"/>
  <c r="N25" i="23"/>
  <c r="G25" i="23" s="1"/>
  <c r="P27" i="23"/>
  <c r="O30" i="23"/>
  <c r="H30" i="23" s="1"/>
  <c r="N33" i="23"/>
  <c r="G33" i="23" s="1"/>
  <c r="P35" i="23"/>
  <c r="O38" i="23"/>
  <c r="H38" i="23" s="1"/>
  <c r="N41" i="23"/>
  <c r="G41" i="23" s="1"/>
  <c r="P43" i="23"/>
  <c r="O46" i="23"/>
  <c r="H46" i="23" s="1"/>
  <c r="N49" i="23"/>
  <c r="G49" i="23" s="1"/>
  <c r="P51" i="23"/>
  <c r="O54" i="23"/>
  <c r="H54" i="23" s="1"/>
  <c r="N57" i="23"/>
  <c r="G57" i="23" s="1"/>
  <c r="P59" i="23"/>
  <c r="O62" i="23"/>
  <c r="H62" i="23" s="1"/>
  <c r="N65" i="23"/>
  <c r="G65" i="23" s="1"/>
  <c r="P67" i="23"/>
  <c r="O70" i="23"/>
  <c r="H70" i="23" s="1"/>
  <c r="N73" i="23"/>
  <c r="G73" i="23" s="1"/>
  <c r="P75" i="23"/>
  <c r="O78" i="23"/>
  <c r="H78" i="23" s="1"/>
  <c r="N81" i="23"/>
  <c r="G81" i="23" s="1"/>
  <c r="P83" i="23"/>
  <c r="O86" i="23"/>
  <c r="H86" i="23" s="1"/>
  <c r="N90" i="23"/>
  <c r="G90" i="23" s="1"/>
  <c r="P92" i="23"/>
  <c r="O95" i="23"/>
  <c r="H95" i="23" s="1"/>
  <c r="N98" i="23"/>
  <c r="G98" i="23" s="1"/>
  <c r="P100" i="23"/>
  <c r="O103" i="23"/>
  <c r="H103" i="23" s="1"/>
  <c r="N106" i="23"/>
  <c r="G106" i="23" s="1"/>
  <c r="P108" i="23"/>
  <c r="O111" i="23"/>
  <c r="H111" i="23" s="1"/>
  <c r="N114" i="23"/>
  <c r="G114" i="23" s="1"/>
  <c r="P116" i="23"/>
  <c r="O119" i="23"/>
  <c r="H119" i="23" s="1"/>
  <c r="N122" i="23"/>
  <c r="G122" i="23" s="1"/>
  <c r="P124" i="23"/>
  <c r="O127" i="23"/>
  <c r="H127" i="23" s="1"/>
  <c r="N130" i="23"/>
  <c r="G130" i="23" s="1"/>
  <c r="P132" i="23"/>
  <c r="N5" i="23"/>
  <c r="G5" i="23" s="1"/>
  <c r="P7" i="23"/>
  <c r="O10" i="23"/>
  <c r="H10" i="23" s="1"/>
  <c r="N13" i="23"/>
  <c r="G13" i="23" s="1"/>
  <c r="P15" i="23"/>
  <c r="O18" i="23"/>
  <c r="H18" i="23" s="1"/>
  <c r="N21" i="23"/>
  <c r="G21" i="23" s="1"/>
  <c r="P23" i="23"/>
  <c r="O27" i="23"/>
  <c r="H27" i="23" s="1"/>
  <c r="N30" i="23"/>
  <c r="G30" i="23" s="1"/>
  <c r="P32" i="23"/>
  <c r="O35" i="23"/>
  <c r="H35" i="23" s="1"/>
  <c r="N38" i="23"/>
  <c r="G38" i="23" s="1"/>
  <c r="P40" i="23"/>
  <c r="O43" i="23"/>
  <c r="H43" i="23" s="1"/>
  <c r="N46" i="23"/>
  <c r="G46" i="23" s="1"/>
  <c r="P48" i="23"/>
  <c r="O51" i="23"/>
  <c r="H51" i="23" s="1"/>
  <c r="N54" i="23"/>
  <c r="G54" i="23" s="1"/>
  <c r="P56" i="23"/>
  <c r="O59" i="23"/>
  <c r="H59" i="23" s="1"/>
  <c r="N62" i="23"/>
  <c r="G62" i="23" s="1"/>
  <c r="P64" i="23"/>
  <c r="O67" i="23"/>
  <c r="H67" i="23" s="1"/>
  <c r="N70" i="23"/>
  <c r="G70" i="23" s="1"/>
  <c r="P72" i="23"/>
  <c r="O75" i="23"/>
  <c r="H75" i="23" s="1"/>
  <c r="N78" i="23"/>
  <c r="G78" i="23" s="1"/>
  <c r="P80" i="23"/>
  <c r="O83" i="23"/>
  <c r="H83" i="23" s="1"/>
  <c r="N86" i="23"/>
  <c r="G86" i="23" s="1"/>
  <c r="P88" i="23"/>
  <c r="O92" i="23"/>
  <c r="H92" i="23" s="1"/>
  <c r="N95" i="23"/>
  <c r="G95" i="23" s="1"/>
  <c r="P97" i="23"/>
  <c r="O100" i="23"/>
  <c r="H100" i="23" s="1"/>
  <c r="N103" i="23"/>
  <c r="G103" i="23" s="1"/>
  <c r="P105" i="23"/>
  <c r="O108" i="23"/>
  <c r="H108" i="23" s="1"/>
  <c r="N111" i="23"/>
  <c r="G111" i="23" s="1"/>
  <c r="P113" i="23"/>
  <c r="O116" i="23"/>
  <c r="H116" i="23" s="1"/>
  <c r="N119" i="23"/>
  <c r="G119" i="23" s="1"/>
  <c r="P121" i="23"/>
  <c r="O124" i="23"/>
  <c r="H124" i="23" s="1"/>
  <c r="N127" i="23"/>
  <c r="G127" i="23" s="1"/>
  <c r="P129" i="23"/>
  <c r="O132" i="23"/>
  <c r="H132" i="23" s="1"/>
  <c r="P4" i="23"/>
  <c r="O7" i="23"/>
  <c r="H7" i="23" s="1"/>
  <c r="N10" i="23"/>
  <c r="G10" i="23" s="1"/>
  <c r="P12" i="23"/>
  <c r="O15" i="23"/>
  <c r="H15" i="23" s="1"/>
  <c r="N18" i="23"/>
  <c r="G18" i="23" s="1"/>
  <c r="P20" i="23"/>
  <c r="O23" i="23"/>
  <c r="H23" i="23" s="1"/>
  <c r="N27" i="23"/>
  <c r="G27" i="23" s="1"/>
  <c r="P29" i="23"/>
  <c r="O32" i="23"/>
  <c r="H32" i="23" s="1"/>
  <c r="N35" i="23"/>
  <c r="G35" i="23" s="1"/>
  <c r="P37" i="23"/>
  <c r="O40" i="23"/>
  <c r="H40" i="23" s="1"/>
  <c r="N43" i="23"/>
  <c r="G43" i="23" s="1"/>
  <c r="P45" i="23"/>
  <c r="O48" i="23"/>
  <c r="H48" i="23" s="1"/>
  <c r="N51" i="23"/>
  <c r="G51" i="23" s="1"/>
  <c r="P53" i="23"/>
  <c r="O56" i="23"/>
  <c r="H56" i="23" s="1"/>
  <c r="N59" i="23"/>
  <c r="G59" i="23" s="1"/>
  <c r="P61" i="23"/>
  <c r="O64" i="23"/>
  <c r="H64" i="23" s="1"/>
  <c r="N67" i="23"/>
  <c r="G67" i="23" s="1"/>
  <c r="P69" i="23"/>
  <c r="O72" i="23"/>
  <c r="H72" i="23" s="1"/>
  <c r="N75" i="23"/>
  <c r="G75" i="23" s="1"/>
  <c r="P77" i="23"/>
  <c r="O80" i="23"/>
  <c r="H80" i="23" s="1"/>
  <c r="N83" i="23"/>
  <c r="G83" i="23" s="1"/>
  <c r="P85" i="23"/>
  <c r="O88" i="23"/>
  <c r="H88" i="23" s="1"/>
  <c r="N92" i="23"/>
  <c r="G92" i="23" s="1"/>
  <c r="P94" i="23"/>
  <c r="O97" i="23"/>
  <c r="H97" i="23" s="1"/>
  <c r="N100" i="23"/>
  <c r="G100" i="23" s="1"/>
  <c r="P102" i="23"/>
  <c r="O105" i="23"/>
  <c r="H105" i="23" s="1"/>
  <c r="N108" i="23"/>
  <c r="G108" i="23" s="1"/>
  <c r="P110" i="23"/>
  <c r="O113" i="23"/>
  <c r="H113" i="23" s="1"/>
  <c r="N116" i="23"/>
  <c r="G116" i="23" s="1"/>
  <c r="P118" i="23"/>
  <c r="O121" i="23"/>
  <c r="H121" i="23" s="1"/>
  <c r="N124" i="23"/>
  <c r="G124" i="23" s="1"/>
  <c r="P126" i="23"/>
  <c r="O129" i="23"/>
  <c r="H129" i="23" s="1"/>
  <c r="N132" i="23"/>
  <c r="G132" i="23" s="1"/>
  <c r="O4" i="23"/>
  <c r="H4" i="23" s="1"/>
  <c r="N7" i="23"/>
  <c r="G7" i="23" s="1"/>
  <c r="P9" i="23"/>
  <c r="O12" i="23"/>
  <c r="H12" i="23" s="1"/>
  <c r="N15" i="23"/>
  <c r="G15" i="23" s="1"/>
  <c r="P17" i="23"/>
  <c r="O20" i="23"/>
  <c r="H20" i="23" s="1"/>
  <c r="N23" i="23"/>
  <c r="G23" i="23" s="1"/>
  <c r="P26" i="23"/>
  <c r="O29" i="23"/>
  <c r="H29" i="23" s="1"/>
  <c r="N32" i="23"/>
  <c r="G32" i="23" s="1"/>
  <c r="P34" i="23"/>
  <c r="O37" i="23"/>
  <c r="H37" i="23" s="1"/>
  <c r="N40" i="23"/>
  <c r="G40" i="23" s="1"/>
  <c r="P42" i="23"/>
  <c r="O45" i="23"/>
  <c r="H45" i="23" s="1"/>
  <c r="N48" i="23"/>
  <c r="G48" i="23" s="1"/>
  <c r="P50" i="23"/>
  <c r="O53" i="23"/>
  <c r="H53" i="23" s="1"/>
  <c r="N56" i="23"/>
  <c r="G56" i="23" s="1"/>
  <c r="P58" i="23"/>
  <c r="O61" i="23"/>
  <c r="H61" i="23" s="1"/>
  <c r="N64" i="23"/>
  <c r="G64" i="23" s="1"/>
  <c r="P66" i="23"/>
  <c r="O69" i="23"/>
  <c r="H69" i="23" s="1"/>
  <c r="N72" i="23"/>
  <c r="G72" i="23" s="1"/>
  <c r="P74" i="23"/>
  <c r="O77" i="23"/>
  <c r="H77" i="23" s="1"/>
  <c r="N80" i="23"/>
  <c r="G80" i="23" s="1"/>
  <c r="P82" i="23"/>
  <c r="O85" i="23"/>
  <c r="H85" i="23" s="1"/>
  <c r="N88" i="23"/>
  <c r="G88" i="23" s="1"/>
  <c r="P91" i="23"/>
  <c r="O94" i="23"/>
  <c r="H94" i="23" s="1"/>
  <c r="N97" i="23"/>
  <c r="G97" i="23" s="1"/>
  <c r="P99" i="23"/>
  <c r="O102" i="23"/>
  <c r="H102" i="23" s="1"/>
  <c r="N105" i="23"/>
  <c r="G105" i="23" s="1"/>
  <c r="P107" i="23"/>
  <c r="O110" i="23"/>
  <c r="H110" i="23" s="1"/>
  <c r="N113" i="23"/>
  <c r="G113" i="23" s="1"/>
  <c r="P115" i="23"/>
  <c r="O118" i="23"/>
  <c r="H118" i="23" s="1"/>
  <c r="N121" i="23"/>
  <c r="G121" i="23" s="1"/>
  <c r="P123" i="23"/>
  <c r="O126" i="23"/>
  <c r="H126" i="23" s="1"/>
  <c r="N129" i="23"/>
  <c r="G129" i="23" s="1"/>
  <c r="P131" i="23"/>
  <c r="N4" i="23"/>
  <c r="G4" i="23" s="1"/>
  <c r="P6" i="23"/>
  <c r="O9" i="23"/>
  <c r="H9" i="23" s="1"/>
  <c r="N12" i="23"/>
  <c r="G12" i="23" s="1"/>
  <c r="P14" i="23"/>
  <c r="O17" i="23"/>
  <c r="H17" i="23" s="1"/>
  <c r="N20" i="23"/>
  <c r="G20" i="23" s="1"/>
  <c r="P22" i="23"/>
  <c r="O26" i="23"/>
  <c r="H26" i="23" s="1"/>
  <c r="N29" i="23"/>
  <c r="G29" i="23" s="1"/>
  <c r="P31" i="23"/>
  <c r="O34" i="23"/>
  <c r="H34" i="23" s="1"/>
  <c r="N37" i="23"/>
  <c r="G37" i="23" s="1"/>
  <c r="P39" i="23"/>
  <c r="O42" i="23"/>
  <c r="H42" i="23" s="1"/>
  <c r="N45" i="23"/>
  <c r="G45" i="23" s="1"/>
  <c r="P47" i="23"/>
  <c r="O50" i="23"/>
  <c r="H50" i="23" s="1"/>
  <c r="N53" i="23"/>
  <c r="G53" i="23" s="1"/>
  <c r="P55" i="23"/>
  <c r="O58" i="23"/>
  <c r="H58" i="23" s="1"/>
  <c r="N61" i="23"/>
  <c r="G61" i="23" s="1"/>
  <c r="P63" i="23"/>
  <c r="O66" i="23"/>
  <c r="H66" i="23" s="1"/>
  <c r="N69" i="23"/>
  <c r="G69" i="23" s="1"/>
  <c r="P71" i="23"/>
  <c r="O74" i="23"/>
  <c r="H74" i="23" s="1"/>
  <c r="N77" i="23"/>
  <c r="G77" i="23" s="1"/>
  <c r="P79" i="23"/>
  <c r="O82" i="23"/>
  <c r="H82" i="23" s="1"/>
  <c r="N85" i="23"/>
  <c r="G85" i="23" s="1"/>
  <c r="P87" i="23"/>
  <c r="O91" i="23"/>
  <c r="H91" i="23" s="1"/>
  <c r="N94" i="23"/>
  <c r="G94" i="23" s="1"/>
  <c r="P96" i="23"/>
  <c r="O99" i="23"/>
  <c r="H99" i="23" s="1"/>
  <c r="N102" i="23"/>
  <c r="G102" i="23" s="1"/>
  <c r="P104" i="23"/>
  <c r="O107" i="23"/>
  <c r="H107" i="23" s="1"/>
  <c r="N110" i="23"/>
  <c r="G110" i="23" s="1"/>
  <c r="P112" i="23"/>
  <c r="O115" i="23"/>
  <c r="H115" i="23" s="1"/>
  <c r="N118" i="23"/>
  <c r="G118" i="23" s="1"/>
  <c r="P120" i="23"/>
  <c r="O123" i="23"/>
  <c r="H123" i="23" s="1"/>
  <c r="N126" i="23"/>
  <c r="G126" i="23" s="1"/>
  <c r="P128" i="23"/>
  <c r="O131" i="23"/>
  <c r="H131" i="23" s="1"/>
  <c r="P2" i="23"/>
  <c r="O6" i="23"/>
  <c r="H6" i="23" s="1"/>
  <c r="N9" i="23"/>
  <c r="G9" i="23" s="1"/>
  <c r="P11" i="23"/>
  <c r="O14" i="23"/>
  <c r="H14" i="23" s="1"/>
  <c r="N17" i="23"/>
  <c r="G17" i="23" s="1"/>
  <c r="P19" i="23"/>
  <c r="O22" i="23"/>
  <c r="H22" i="23" s="1"/>
  <c r="N26" i="23"/>
  <c r="G26" i="23" s="1"/>
  <c r="P28" i="23"/>
  <c r="O31" i="23"/>
  <c r="H31" i="23" s="1"/>
  <c r="N34" i="23"/>
  <c r="G34" i="23" s="1"/>
  <c r="P36" i="23"/>
  <c r="O39" i="23"/>
  <c r="H39" i="23" s="1"/>
  <c r="N42" i="23"/>
  <c r="G42" i="23" s="1"/>
  <c r="P44" i="23"/>
  <c r="O47" i="23"/>
  <c r="H47" i="23" s="1"/>
  <c r="N50" i="23"/>
  <c r="G50" i="23" s="1"/>
  <c r="P52" i="23"/>
  <c r="O55" i="23"/>
  <c r="H55" i="23" s="1"/>
  <c r="N58" i="23"/>
  <c r="G58" i="23" s="1"/>
  <c r="P60" i="23"/>
  <c r="O63" i="23"/>
  <c r="H63" i="23" s="1"/>
  <c r="N66" i="23"/>
  <c r="G66" i="23" s="1"/>
  <c r="P68" i="23"/>
  <c r="O71" i="23"/>
  <c r="H71" i="23" s="1"/>
  <c r="N74" i="23"/>
  <c r="G74" i="23" s="1"/>
  <c r="P76" i="23"/>
  <c r="O79" i="23"/>
  <c r="H79" i="23" s="1"/>
  <c r="N82" i="23"/>
  <c r="G82" i="23" s="1"/>
  <c r="P84" i="23"/>
  <c r="O87" i="23"/>
  <c r="H87" i="23" s="1"/>
  <c r="N91" i="23"/>
  <c r="G91" i="23" s="1"/>
  <c r="P93" i="23"/>
  <c r="O96" i="23"/>
  <c r="H96" i="23" s="1"/>
  <c r="N99" i="23"/>
  <c r="G99" i="23" s="1"/>
  <c r="P101" i="23"/>
  <c r="O104" i="23"/>
  <c r="H104" i="23" s="1"/>
  <c r="N107" i="23"/>
  <c r="G107" i="23" s="1"/>
  <c r="P109" i="23"/>
  <c r="O112" i="23"/>
  <c r="H112" i="23" s="1"/>
  <c r="N115" i="23"/>
  <c r="G115" i="23" s="1"/>
  <c r="P117" i="23"/>
  <c r="O120" i="23"/>
  <c r="H120" i="23" s="1"/>
  <c r="N123" i="23"/>
  <c r="G123" i="23" s="1"/>
  <c r="P125" i="23"/>
  <c r="O128" i="23"/>
  <c r="H128" i="23" s="1"/>
  <c r="N131" i="23"/>
  <c r="G131" i="23" s="1"/>
  <c r="O2" i="23"/>
  <c r="H2" i="23" s="1"/>
  <c r="N6" i="23"/>
  <c r="G6" i="23" s="1"/>
  <c r="P8" i="23"/>
  <c r="O11" i="23"/>
  <c r="H11" i="23" s="1"/>
  <c r="N14" i="23"/>
  <c r="G14" i="23" s="1"/>
  <c r="P16" i="23"/>
  <c r="O19" i="23"/>
  <c r="H19" i="23" s="1"/>
  <c r="N22" i="23"/>
  <c r="G22" i="23" s="1"/>
  <c r="P25" i="23"/>
  <c r="O28" i="23"/>
  <c r="H28" i="23" s="1"/>
  <c r="N31" i="23"/>
  <c r="G31" i="23" s="1"/>
  <c r="P33" i="23"/>
  <c r="O36" i="23"/>
  <c r="H36" i="23" s="1"/>
  <c r="N39" i="23"/>
  <c r="G39" i="23" s="1"/>
  <c r="P41" i="23"/>
  <c r="O44" i="23"/>
  <c r="H44" i="23" s="1"/>
  <c r="N47" i="23"/>
  <c r="G47" i="23" s="1"/>
  <c r="P49" i="23"/>
  <c r="O52" i="23"/>
  <c r="H52" i="23" s="1"/>
  <c r="N55" i="23"/>
  <c r="G55" i="23" s="1"/>
  <c r="P57" i="23"/>
  <c r="O60" i="23"/>
  <c r="H60" i="23" s="1"/>
  <c r="N63" i="23"/>
  <c r="G63" i="23" s="1"/>
  <c r="P65" i="23"/>
  <c r="O68" i="23"/>
  <c r="H68" i="23" s="1"/>
  <c r="N71" i="23"/>
  <c r="G71" i="23" s="1"/>
  <c r="P73" i="23"/>
  <c r="O76" i="23"/>
  <c r="H76" i="23" s="1"/>
  <c r="N79" i="23"/>
  <c r="G79" i="23" s="1"/>
  <c r="P81" i="23"/>
  <c r="O84" i="23"/>
  <c r="H84" i="23" s="1"/>
  <c r="N87" i="23"/>
  <c r="G87" i="23" s="1"/>
  <c r="P90" i="23"/>
  <c r="O93" i="23"/>
  <c r="H93" i="23" s="1"/>
  <c r="N96" i="23"/>
  <c r="G96" i="23" s="1"/>
  <c r="P98" i="23"/>
  <c r="O101" i="23"/>
  <c r="H101" i="23" s="1"/>
  <c r="N104" i="23"/>
  <c r="G104" i="23" s="1"/>
  <c r="P106" i="23"/>
  <c r="O109" i="23"/>
  <c r="H109" i="23" s="1"/>
  <c r="N112" i="23"/>
  <c r="G112" i="23" s="1"/>
  <c r="P114" i="23"/>
  <c r="O117" i="23"/>
  <c r="H117" i="23" s="1"/>
  <c r="N120" i="23"/>
  <c r="G120" i="23" s="1"/>
  <c r="P122" i="23"/>
  <c r="O125" i="23"/>
  <c r="H125" i="23" s="1"/>
  <c r="N128" i="23"/>
  <c r="G128" i="23" s="1"/>
  <c r="P130" i="23"/>
  <c r="N2" i="23"/>
  <c r="G2" i="23" s="1"/>
  <c r="P5" i="23"/>
  <c r="O8" i="23"/>
  <c r="H8" i="23" s="1"/>
  <c r="N11" i="23"/>
  <c r="G11" i="23" s="1"/>
  <c r="P13" i="23"/>
  <c r="O16" i="23"/>
  <c r="H16" i="23" s="1"/>
  <c r="N19" i="23"/>
  <c r="G19" i="23" s="1"/>
  <c r="P21" i="23"/>
  <c r="O25" i="23"/>
  <c r="H25" i="23" s="1"/>
  <c r="N28" i="23"/>
  <c r="G28" i="23" s="1"/>
  <c r="P30" i="23"/>
  <c r="O33" i="23"/>
  <c r="H33" i="23" s="1"/>
  <c r="N36" i="23"/>
  <c r="G36" i="23" s="1"/>
  <c r="P38" i="23"/>
  <c r="O41" i="23"/>
  <c r="H41" i="23" s="1"/>
  <c r="N44" i="23"/>
  <c r="G44" i="23" s="1"/>
  <c r="P46" i="23"/>
  <c r="O49" i="23"/>
  <c r="H49" i="23" s="1"/>
  <c r="N52" i="23"/>
  <c r="G52" i="23" s="1"/>
  <c r="P54" i="23"/>
  <c r="O57" i="23"/>
  <c r="H57" i="23" s="1"/>
  <c r="N60" i="23"/>
  <c r="G60" i="23" s="1"/>
  <c r="P62" i="23"/>
  <c r="O65" i="23"/>
  <c r="H65" i="23" s="1"/>
  <c r="N68" i="23"/>
  <c r="G68" i="23" s="1"/>
  <c r="P70" i="23"/>
  <c r="O73" i="23"/>
  <c r="H73" i="23" s="1"/>
  <c r="N76" i="23"/>
  <c r="G76" i="23" s="1"/>
  <c r="P78" i="23"/>
  <c r="O81" i="23"/>
  <c r="H81" i="23" s="1"/>
  <c r="N84" i="23"/>
  <c r="G84" i="23" s="1"/>
  <c r="P86" i="23"/>
  <c r="O90" i="23"/>
  <c r="H90" i="23" s="1"/>
  <c r="N93" i="23"/>
  <c r="G93" i="23" s="1"/>
  <c r="P95" i="23"/>
  <c r="O98" i="23"/>
  <c r="H98" i="23" s="1"/>
  <c r="N101" i="23"/>
  <c r="G101" i="23" s="1"/>
  <c r="P103" i="23"/>
  <c r="O106" i="23"/>
  <c r="H106" i="23" s="1"/>
  <c r="N109" i="23"/>
  <c r="G109" i="23" s="1"/>
  <c r="P111" i="23"/>
  <c r="O114" i="23"/>
  <c r="H114" i="23" s="1"/>
  <c r="N117" i="23"/>
  <c r="G117" i="23" s="1"/>
  <c r="P119" i="23"/>
  <c r="O122" i="23"/>
  <c r="H122" i="23" s="1"/>
  <c r="N125" i="23"/>
  <c r="G125" i="23" s="1"/>
  <c r="P127" i="23"/>
  <c r="O130" i="23"/>
  <c r="H130" i="23" s="1"/>
  <c r="N89" i="23"/>
  <c r="G89" i="23" s="1"/>
  <c r="P89" i="23"/>
  <c r="O89" i="23"/>
  <c r="H89" i="23" s="1"/>
  <c r="P3" i="23"/>
  <c r="O3" i="23"/>
  <c r="H3" i="23" s="1"/>
  <c r="N3" i="23"/>
  <c r="G3" i="23" s="1"/>
  <c r="BD12" i="1"/>
  <c r="P24" i="23"/>
  <c r="O24" i="23"/>
  <c r="H24" i="23" s="1"/>
  <c r="N24" i="23"/>
  <c r="G24" i="23" s="1"/>
  <c r="S13" i="24"/>
  <c r="K13" i="24"/>
  <c r="C13" i="24"/>
  <c r="Q12" i="24"/>
  <c r="I12" i="24"/>
  <c r="Y11" i="24"/>
  <c r="O11" i="24"/>
  <c r="G11" i="24"/>
  <c r="W10" i="24"/>
  <c r="M10" i="24"/>
  <c r="E10" i="24"/>
  <c r="U9" i="24"/>
  <c r="K9" i="24"/>
  <c r="C9" i="24"/>
  <c r="S8" i="24"/>
  <c r="I8" i="24"/>
  <c r="Y7" i="24"/>
  <c r="Q7" i="24"/>
  <c r="G7" i="24"/>
  <c r="W6" i="24"/>
  <c r="O6" i="24"/>
  <c r="E6" i="24"/>
  <c r="U5" i="24"/>
  <c r="M5" i="24"/>
  <c r="C5" i="24"/>
  <c r="S4" i="24"/>
  <c r="K4" i="24"/>
  <c r="Y3" i="24"/>
  <c r="Q3" i="24"/>
  <c r="I3" i="24"/>
  <c r="AX11" i="24"/>
  <c r="X2" i="24"/>
  <c r="BB2" i="24" s="1"/>
  <c r="P2" i="24"/>
  <c r="AT2" i="24" s="1"/>
  <c r="H2" i="24"/>
  <c r="AL2" i="24" s="1"/>
  <c r="N11" i="24"/>
  <c r="AR11" i="24" s="1"/>
  <c r="B9" i="24"/>
  <c r="AF9" i="24" s="1"/>
  <c r="V6" i="24"/>
  <c r="AZ6" i="24" s="1"/>
  <c r="R4" i="24"/>
  <c r="AV4" i="24" s="1"/>
  <c r="AV10" i="24"/>
  <c r="T13" i="24"/>
  <c r="AX13" i="24" s="1"/>
  <c r="L13" i="24"/>
  <c r="AP13" i="24" s="1"/>
  <c r="D13" i="24"/>
  <c r="AH13" i="24" s="1"/>
  <c r="R12" i="24"/>
  <c r="AV12" i="24" s="1"/>
  <c r="J12" i="24"/>
  <c r="AN12" i="24" s="1"/>
  <c r="B12" i="24"/>
  <c r="AF12" i="24" s="1"/>
  <c r="P11" i="24"/>
  <c r="AT11" i="24" s="1"/>
  <c r="H11" i="24"/>
  <c r="AL11" i="24" s="1"/>
  <c r="X10" i="24"/>
  <c r="BB10" i="24" s="1"/>
  <c r="N10" i="24"/>
  <c r="AR10" i="24" s="1"/>
  <c r="F10" i="24"/>
  <c r="AJ10" i="24" s="1"/>
  <c r="V9" i="24"/>
  <c r="AZ9" i="24" s="1"/>
  <c r="L9" i="24"/>
  <c r="AP9" i="24" s="1"/>
  <c r="D9" i="24"/>
  <c r="AH9" i="24" s="1"/>
  <c r="T8" i="24"/>
  <c r="AX8" i="24" s="1"/>
  <c r="J8" i="24"/>
  <c r="AN8" i="24" s="1"/>
  <c r="B8" i="24"/>
  <c r="AF8" i="24" s="1"/>
  <c r="R7" i="24"/>
  <c r="AV7" i="24" s="1"/>
  <c r="H7" i="24"/>
  <c r="AL7" i="24" s="1"/>
  <c r="X6" i="24"/>
  <c r="BB6" i="24" s="1"/>
  <c r="P6" i="24"/>
  <c r="AT6" i="24" s="1"/>
  <c r="F6" i="24"/>
  <c r="AJ6" i="24" s="1"/>
  <c r="V5" i="24"/>
  <c r="AZ5" i="24" s="1"/>
  <c r="N5" i="24"/>
  <c r="AR5" i="24" s="1"/>
  <c r="D5" i="24"/>
  <c r="AH5" i="24" s="1"/>
  <c r="T4" i="24"/>
  <c r="AX4" i="24" s="1"/>
  <c r="L4" i="24"/>
  <c r="AP4" i="24" s="1"/>
  <c r="B4" i="24"/>
  <c r="AF4" i="24" s="1"/>
  <c r="R3" i="24"/>
  <c r="AV3" i="24" s="1"/>
  <c r="J3" i="24"/>
  <c r="AN3" i="24" s="1"/>
  <c r="AZ12" i="24"/>
  <c r="Y2" i="24"/>
  <c r="Q2" i="24"/>
  <c r="I2" i="24"/>
  <c r="R13" i="24"/>
  <c r="AV13" i="24" s="1"/>
  <c r="D10" i="24"/>
  <c r="AH10" i="24" s="1"/>
  <c r="N6" i="24"/>
  <c r="AR6" i="24" s="1"/>
  <c r="X3" i="24"/>
  <c r="BB3" i="24" s="1"/>
  <c r="U13" i="24"/>
  <c r="M13" i="24"/>
  <c r="E13" i="24"/>
  <c r="S12" i="24"/>
  <c r="K12" i="24"/>
  <c r="C12" i="24"/>
  <c r="Q11" i="24"/>
  <c r="I11" i="24"/>
  <c r="Y10" i="24"/>
  <c r="O10" i="24"/>
  <c r="G10" i="24"/>
  <c r="W9" i="24"/>
  <c r="M9" i="24"/>
  <c r="E9" i="24"/>
  <c r="U8" i="24"/>
  <c r="K8" i="24"/>
  <c r="C8" i="24"/>
  <c r="S7" i="24"/>
  <c r="I7" i="24"/>
  <c r="Y6" i="24"/>
  <c r="Q6" i="24"/>
  <c r="G6" i="24"/>
  <c r="W5" i="24"/>
  <c r="O5" i="24"/>
  <c r="E5" i="24"/>
  <c r="U4" i="24"/>
  <c r="M4" i="24"/>
  <c r="C4" i="24"/>
  <c r="S3" i="24"/>
  <c r="K3" i="24"/>
  <c r="BB13" i="24"/>
  <c r="AL5" i="24"/>
  <c r="R2" i="24"/>
  <c r="AV2" i="24" s="1"/>
  <c r="J2" i="24"/>
  <c r="AN2" i="24" s="1"/>
  <c r="B13" i="24"/>
  <c r="AF13" i="24" s="1"/>
  <c r="L10" i="24"/>
  <c r="AP10" i="24" s="1"/>
  <c r="H8" i="24"/>
  <c r="AL8" i="24" s="1"/>
  <c r="L5" i="24"/>
  <c r="AP5" i="24" s="1"/>
  <c r="W2" i="24"/>
  <c r="V13" i="24"/>
  <c r="AZ13" i="24" s="1"/>
  <c r="N13" i="24"/>
  <c r="AR13" i="24" s="1"/>
  <c r="F13" i="24"/>
  <c r="AJ13" i="24" s="1"/>
  <c r="T12" i="24"/>
  <c r="AX12" i="24" s="1"/>
  <c r="L12" i="24"/>
  <c r="AP12" i="24" s="1"/>
  <c r="D12" i="24"/>
  <c r="AH12" i="24" s="1"/>
  <c r="R11" i="24"/>
  <c r="AV11" i="24" s="1"/>
  <c r="J11" i="24"/>
  <c r="AN11" i="24" s="1"/>
  <c r="B11" i="24"/>
  <c r="AF11" i="24" s="1"/>
  <c r="P10" i="24"/>
  <c r="AT10" i="24" s="1"/>
  <c r="H10" i="24"/>
  <c r="AL10" i="24" s="1"/>
  <c r="X9" i="24"/>
  <c r="BB9" i="24" s="1"/>
  <c r="N9" i="24"/>
  <c r="AR9" i="24" s="1"/>
  <c r="F9" i="24"/>
  <c r="AJ9" i="24" s="1"/>
  <c r="V8" i="24"/>
  <c r="AZ8" i="24" s="1"/>
  <c r="L8" i="24"/>
  <c r="AP8" i="24" s="1"/>
  <c r="D8" i="24"/>
  <c r="AH8" i="24" s="1"/>
  <c r="T7" i="24"/>
  <c r="AX7" i="24" s="1"/>
  <c r="J7" i="24"/>
  <c r="AN7" i="24" s="1"/>
  <c r="B7" i="24"/>
  <c r="AF7" i="24" s="1"/>
  <c r="R6" i="24"/>
  <c r="AV6" i="24" s="1"/>
  <c r="H6" i="24"/>
  <c r="AL6" i="24" s="1"/>
  <c r="X5" i="24"/>
  <c r="BB5" i="24" s="1"/>
  <c r="P5" i="24"/>
  <c r="AT5" i="24" s="1"/>
  <c r="F5" i="24"/>
  <c r="AJ5" i="24" s="1"/>
  <c r="V4" i="24"/>
  <c r="AZ4" i="24" s="1"/>
  <c r="N4" i="24"/>
  <c r="AR4" i="24" s="1"/>
  <c r="D4" i="24"/>
  <c r="AH4" i="24" s="1"/>
  <c r="T3" i="24"/>
  <c r="AX3" i="24" s="1"/>
  <c r="L3" i="24"/>
  <c r="AP3" i="24" s="1"/>
  <c r="B3" i="24"/>
  <c r="AF3" i="24" s="1"/>
  <c r="AN6" i="24"/>
  <c r="S2" i="24"/>
  <c r="K2" i="24"/>
  <c r="F2" i="24"/>
  <c r="AJ2" i="24" s="1"/>
  <c r="P12" i="24"/>
  <c r="AT12" i="24" s="1"/>
  <c r="J9" i="24"/>
  <c r="AN9" i="24" s="1"/>
  <c r="F7" i="24"/>
  <c r="AJ7" i="24" s="1"/>
  <c r="B5" i="24"/>
  <c r="AF5" i="24" s="1"/>
  <c r="O2" i="24"/>
  <c r="W13" i="24"/>
  <c r="O13" i="24"/>
  <c r="G13" i="24"/>
  <c r="U12" i="24"/>
  <c r="M12" i="24"/>
  <c r="E12" i="24"/>
  <c r="S11" i="24"/>
  <c r="K11" i="24"/>
  <c r="C11" i="24"/>
  <c r="Q10" i="24"/>
  <c r="I10" i="24"/>
  <c r="Y9" i="24"/>
  <c r="O9" i="24"/>
  <c r="G9" i="24"/>
  <c r="W8" i="24"/>
  <c r="M8" i="24"/>
  <c r="E8" i="24"/>
  <c r="U7" i="24"/>
  <c r="K7" i="24"/>
  <c r="C7" i="24"/>
  <c r="S6" i="24"/>
  <c r="I6" i="24"/>
  <c r="Y5" i="24"/>
  <c r="Q5" i="24"/>
  <c r="G5" i="24"/>
  <c r="W4" i="24"/>
  <c r="O4" i="24"/>
  <c r="E4" i="24"/>
  <c r="U3" i="24"/>
  <c r="M3" i="24"/>
  <c r="C3" i="24"/>
  <c r="AP7" i="24"/>
  <c r="T2" i="24"/>
  <c r="AX2" i="24" s="1"/>
  <c r="L2" i="24"/>
  <c r="AP2" i="24" s="1"/>
  <c r="D2" i="24"/>
  <c r="X11" i="24"/>
  <c r="BB11" i="24" s="1"/>
  <c r="T9" i="24"/>
  <c r="AX9" i="24" s="1"/>
  <c r="P7" i="24"/>
  <c r="AT7" i="24" s="1"/>
  <c r="T5" i="24"/>
  <c r="AX5" i="24" s="1"/>
  <c r="H3" i="24"/>
  <c r="AL3" i="24" s="1"/>
  <c r="P13" i="24"/>
  <c r="AT13" i="24" s="1"/>
  <c r="H13" i="24"/>
  <c r="AL13" i="24" s="1"/>
  <c r="X12" i="24"/>
  <c r="BB12" i="24" s="1"/>
  <c r="N12" i="24"/>
  <c r="AR12" i="24" s="1"/>
  <c r="F12" i="24"/>
  <c r="AJ12" i="24" s="1"/>
  <c r="V11" i="24"/>
  <c r="AZ11" i="24" s="1"/>
  <c r="L11" i="24"/>
  <c r="AP11" i="24" s="1"/>
  <c r="D11" i="24"/>
  <c r="AH11" i="24" s="1"/>
  <c r="T10" i="24"/>
  <c r="AX10" i="24" s="1"/>
  <c r="J10" i="24"/>
  <c r="AN10" i="24" s="1"/>
  <c r="B10" i="24"/>
  <c r="AF10" i="24" s="1"/>
  <c r="R9" i="24"/>
  <c r="AV9" i="24" s="1"/>
  <c r="H9" i="24"/>
  <c r="AL9" i="24" s="1"/>
  <c r="X8" i="24"/>
  <c r="BB8" i="24" s="1"/>
  <c r="P8" i="24"/>
  <c r="AT8" i="24" s="1"/>
  <c r="F8" i="24"/>
  <c r="AJ8" i="24" s="1"/>
  <c r="V7" i="24"/>
  <c r="AZ7" i="24" s="1"/>
  <c r="N7" i="24"/>
  <c r="D7" i="24"/>
  <c r="AH7" i="24" s="1"/>
  <c r="T6" i="24"/>
  <c r="AX6" i="24" s="1"/>
  <c r="L6" i="24"/>
  <c r="AP6" i="24" s="1"/>
  <c r="B6" i="24"/>
  <c r="AF6" i="24" s="1"/>
  <c r="R5" i="24"/>
  <c r="AV5" i="24" s="1"/>
  <c r="J5" i="24"/>
  <c r="AN5" i="24" s="1"/>
  <c r="X4" i="24"/>
  <c r="BB4" i="24" s="1"/>
  <c r="P4" i="24"/>
  <c r="AT4" i="24" s="1"/>
  <c r="H4" i="24"/>
  <c r="V3" i="24"/>
  <c r="AZ3" i="24" s="1"/>
  <c r="N3" i="24"/>
  <c r="AR3" i="24" s="1"/>
  <c r="F3" i="24"/>
  <c r="AJ3" i="24" s="1"/>
  <c r="AR8" i="24"/>
  <c r="U2" i="24"/>
  <c r="M2" i="24"/>
  <c r="H12" i="24"/>
  <c r="AL12" i="24" s="1"/>
  <c r="V10" i="24"/>
  <c r="AZ10" i="24" s="1"/>
  <c r="X7" i="24"/>
  <c r="BB7" i="24" s="1"/>
  <c r="J4" i="24"/>
  <c r="AN4" i="24" s="1"/>
  <c r="G2" i="24"/>
  <c r="Q13" i="24"/>
  <c r="I13" i="24"/>
  <c r="Y12" i="24"/>
  <c r="O12" i="24"/>
  <c r="G12" i="24"/>
  <c r="W11" i="24"/>
  <c r="M11" i="24"/>
  <c r="E11" i="24"/>
  <c r="U10" i="24"/>
  <c r="K10" i="24"/>
  <c r="C10" i="24"/>
  <c r="S9" i="24"/>
  <c r="I9" i="24"/>
  <c r="Y8" i="24"/>
  <c r="Q8" i="24"/>
  <c r="G8" i="24"/>
  <c r="W7" i="24"/>
  <c r="O7" i="24"/>
  <c r="E7" i="24"/>
  <c r="U6" i="24"/>
  <c r="M6" i="24"/>
  <c r="C6" i="24"/>
  <c r="S5" i="24"/>
  <c r="K5" i="24"/>
  <c r="Y4" i="24"/>
  <c r="Q4" i="24"/>
  <c r="W3" i="24"/>
  <c r="O3" i="24"/>
  <c r="G3" i="24"/>
  <c r="AT9" i="24"/>
  <c r="V2" i="24"/>
  <c r="AZ2" i="24" s="1"/>
  <c r="N2" i="24"/>
  <c r="AR2" i="24" s="1"/>
  <c r="J13" i="24"/>
  <c r="AN13" i="24" s="1"/>
  <c r="F11" i="24"/>
  <c r="AJ11" i="24" s="1"/>
  <c r="R8" i="24"/>
  <c r="AV8" i="24" s="1"/>
  <c r="D6" i="24"/>
  <c r="AH6" i="24" s="1"/>
  <c r="P3" i="24"/>
  <c r="AT3" i="24" s="1"/>
  <c r="AF2" i="24"/>
  <c r="AW5" i="1"/>
  <c r="AW5" i="2" s="1"/>
  <c r="AW5" i="3" s="1"/>
  <c r="AW5" i="15" s="1"/>
  <c r="AW5" i="22" s="1"/>
  <c r="AW5" i="21" s="1"/>
  <c r="AW5" i="17" s="1"/>
  <c r="AW5" i="20" s="1"/>
  <c r="AW5" i="18" s="1"/>
  <c r="AW5" i="19" s="1"/>
  <c r="AW5" i="16" s="1"/>
  <c r="AW5" i="11" s="1"/>
  <c r="AW5" i="12" s="1"/>
  <c r="AW5" i="14" s="1"/>
  <c r="AW5" i="13" s="1"/>
  <c r="AW5" i="10" s="1"/>
  <c r="AW5" i="4" s="1"/>
  <c r="AW5" i="7" s="1"/>
  <c r="AW5" i="6" s="1"/>
  <c r="AW5" i="9" s="1"/>
  <c r="AW5" i="5" s="1"/>
  <c r="AW5" i="8" s="1"/>
  <c r="AW13" i="1"/>
  <c r="AW13" i="2" s="1"/>
  <c r="AW13" i="3" s="1"/>
  <c r="AW13" i="15" s="1"/>
  <c r="AW13" i="22" s="1"/>
  <c r="AW13" i="21" s="1"/>
  <c r="AW13" i="17" s="1"/>
  <c r="AW13" i="20" s="1"/>
  <c r="AW13" i="18" s="1"/>
  <c r="AW6" i="1"/>
  <c r="AW6" i="2" s="1"/>
  <c r="AW6" i="3" s="1"/>
  <c r="AW6" i="15" s="1"/>
  <c r="AW6" i="22" s="1"/>
  <c r="AW6" i="21" s="1"/>
  <c r="AW6" i="17" s="1"/>
  <c r="AW6" i="20" s="1"/>
  <c r="AW6" i="18" s="1"/>
  <c r="AW6" i="19" s="1"/>
  <c r="AW6" i="16" s="1"/>
  <c r="AW8" i="1"/>
  <c r="AW8" i="2" s="1"/>
  <c r="AW8" i="3" s="1"/>
  <c r="AW8" i="15" s="1"/>
  <c r="AW8" i="22" s="1"/>
  <c r="AW8" i="21" s="1"/>
  <c r="AW14" i="1"/>
  <c r="AW14" i="2" s="1"/>
  <c r="AW14" i="3" s="1"/>
  <c r="AW14" i="15" s="1"/>
  <c r="AW14" i="22" s="1"/>
  <c r="AW14" i="21" s="1"/>
  <c r="AW14" i="17" s="1"/>
  <c r="AW16" i="1"/>
  <c r="AW16" i="2" s="1"/>
  <c r="AW16" i="3" s="1"/>
  <c r="AW16" i="15" s="1"/>
  <c r="AW10" i="1"/>
  <c r="AW10" i="2" s="1"/>
  <c r="AW10" i="3" s="1"/>
  <c r="AW10" i="15" s="1"/>
  <c r="AW10" i="22" s="1"/>
  <c r="BD9" i="1"/>
  <c r="BC10" i="3"/>
  <c r="BC10" i="15" s="1"/>
  <c r="BK11" i="1"/>
  <c r="BL11" i="1" s="1"/>
  <c r="AW12" i="1"/>
  <c r="AW12" i="2" s="1"/>
  <c r="AW12" i="3" s="1"/>
  <c r="AW12" i="15" s="1"/>
  <c r="AW12" i="22" s="1"/>
  <c r="AW12" i="21" s="1"/>
  <c r="AW12" i="17" s="1"/>
  <c r="AW12" i="20" s="1"/>
  <c r="AW12" i="18" s="1"/>
  <c r="AW12" i="19" s="1"/>
  <c r="AW12" i="16" s="1"/>
  <c r="AW12" i="11" s="1"/>
  <c r="AW12" i="12" s="1"/>
  <c r="AW12" i="14" s="1"/>
  <c r="AW12" i="13" s="1"/>
  <c r="AW12" i="10" s="1"/>
  <c r="AW12" i="4" s="1"/>
  <c r="AW12" i="7" s="1"/>
  <c r="AW12" i="6" s="1"/>
  <c r="AW12" i="9" s="1"/>
  <c r="AW12" i="5" s="1"/>
  <c r="AW15" i="1"/>
  <c r="AW15" i="2" s="1"/>
  <c r="AW15" i="3" s="1"/>
  <c r="AW15" i="15" s="1"/>
  <c r="AW15" i="22" s="1"/>
  <c r="AW15" i="21" s="1"/>
  <c r="AW9" i="1"/>
  <c r="AW9" i="2" s="1"/>
  <c r="AW9" i="3" s="1"/>
  <c r="AW9" i="15" s="1"/>
  <c r="AW9" i="22" s="1"/>
  <c r="BD6" i="3"/>
  <c r="BD14" i="1"/>
  <c r="BC16" i="3"/>
  <c r="BC16" i="15" s="1"/>
  <c r="BD14" i="2"/>
  <c r="BC14" i="15"/>
  <c r="BD14" i="15" s="1"/>
  <c r="BD12" i="22"/>
  <c r="BD12" i="20"/>
  <c r="BD12" i="17"/>
  <c r="BD12" i="3"/>
  <c r="BD12" i="2"/>
  <c r="BC12" i="16"/>
  <c r="BC12" i="11" s="1"/>
  <c r="BC12" i="12" s="1"/>
  <c r="BD12" i="15"/>
  <c r="BD12" i="18"/>
  <c r="BD5" i="2"/>
  <c r="BC7" i="3"/>
  <c r="BD7" i="3" s="1"/>
  <c r="BK7" i="3" s="1"/>
  <c r="BL7" i="3" s="1"/>
  <c r="BD11" i="3"/>
  <c r="BK11" i="3" s="1"/>
  <c r="BL11" i="3" s="1"/>
  <c r="BD10" i="1"/>
  <c r="BD8" i="1"/>
  <c r="BD6" i="15"/>
  <c r="BD16" i="1"/>
  <c r="BK16" i="1" s="1"/>
  <c r="BL16" i="1" s="1"/>
  <c r="BD7" i="1"/>
  <c r="BK7" i="1" s="1"/>
  <c r="BL7" i="1" s="1"/>
  <c r="BC13" i="3"/>
  <c r="BC13" i="15" s="1"/>
  <c r="BC13" i="22" s="1"/>
  <c r="BD13" i="22" s="1"/>
  <c r="BD13" i="1"/>
  <c r="BD5" i="18"/>
  <c r="BD5" i="4"/>
  <c r="AW7" i="22"/>
  <c r="AW7" i="21" s="1"/>
  <c r="BD5" i="20"/>
  <c r="BD5" i="9"/>
  <c r="BD5" i="6"/>
  <c r="BD5" i="11"/>
  <c r="BD11" i="15"/>
  <c r="BK11" i="15" s="1"/>
  <c r="BL11" i="15" s="1"/>
  <c r="BC11" i="22"/>
  <c r="BD6" i="22"/>
  <c r="BC6" i="21"/>
  <c r="BC15" i="15"/>
  <c r="BD15" i="3"/>
  <c r="BD5" i="22"/>
  <c r="BD5" i="10"/>
  <c r="AW16" i="22"/>
  <c r="AW11" i="4"/>
  <c r="AW11" i="7" s="1"/>
  <c r="AW11" i="6" s="1"/>
  <c r="AW11" i="9" s="1"/>
  <c r="AW11" i="5" s="1"/>
  <c r="BD5" i="14"/>
  <c r="BD8" i="3"/>
  <c r="BC8" i="15"/>
  <c r="BD5" i="3"/>
  <c r="BD5" i="21"/>
  <c r="BD5" i="15"/>
  <c r="BD5" i="17"/>
  <c r="BD5" i="7"/>
  <c r="BC9" i="15"/>
  <c r="BD9" i="3"/>
  <c r="BD5" i="13"/>
  <c r="BD5" i="19"/>
  <c r="BD5" i="16"/>
  <c r="BD5" i="12"/>
  <c r="BD5" i="8"/>
  <c r="BD5" i="5"/>
  <c r="BK7" i="2"/>
  <c r="BL7" i="2" s="1"/>
  <c r="BK10" i="2"/>
  <c r="BL10" i="2" s="1"/>
  <c r="BK11" i="2"/>
  <c r="BL11" i="2" s="1"/>
  <c r="BK6" i="2"/>
  <c r="BL6" i="2" s="1"/>
  <c r="BK8" i="2"/>
  <c r="BL8" i="2" s="1"/>
  <c r="BK14" i="2" l="1"/>
  <c r="BL14" i="2" s="1"/>
  <c r="BK14" i="15"/>
  <c r="BK6" i="15"/>
  <c r="BL6" i="15" s="1"/>
  <c r="AH2" i="24"/>
  <c r="AB2" i="24" s="1"/>
  <c r="BK9" i="3"/>
  <c r="BL9" i="3" s="1"/>
  <c r="AR7" i="24"/>
  <c r="Z7" i="24" s="1"/>
  <c r="BK13" i="1"/>
  <c r="BK6" i="22"/>
  <c r="BL6" i="22" s="1"/>
  <c r="BK5" i="1"/>
  <c r="BL5" i="1" s="1"/>
  <c r="BK5" i="3"/>
  <c r="AL4" i="24"/>
  <c r="Z4" i="24" s="1"/>
  <c r="BK9" i="2"/>
  <c r="BL9" i="2" s="1"/>
  <c r="AD10" i="24"/>
  <c r="AB10" i="24"/>
  <c r="Z10" i="24"/>
  <c r="Z13" i="24"/>
  <c r="AD13" i="24"/>
  <c r="AB13" i="24"/>
  <c r="AD8" i="24"/>
  <c r="AB8" i="24"/>
  <c r="Z8" i="24"/>
  <c r="BK12" i="2"/>
  <c r="BL12" i="2" s="1"/>
  <c r="Z6" i="24"/>
  <c r="AD6" i="24"/>
  <c r="AB6" i="24"/>
  <c r="BK8" i="1"/>
  <c r="Z5" i="24"/>
  <c r="AD5" i="24"/>
  <c r="AB5" i="24"/>
  <c r="AB3" i="24"/>
  <c r="Z3" i="24"/>
  <c r="AD3" i="24"/>
  <c r="AD9" i="24"/>
  <c r="AB9" i="24"/>
  <c r="Z9" i="24"/>
  <c r="AB11" i="24"/>
  <c r="Z11" i="24"/>
  <c r="AD11" i="24"/>
  <c r="Z12" i="24"/>
  <c r="AD12" i="24"/>
  <c r="AB12" i="24"/>
  <c r="BD10" i="3"/>
  <c r="BK10" i="3" s="1"/>
  <c r="BL10" i="3" s="1"/>
  <c r="BK12" i="22"/>
  <c r="BL12" i="22" s="1"/>
  <c r="BK8" i="3"/>
  <c r="BL8" i="3" s="1"/>
  <c r="BK10" i="1"/>
  <c r="BL10" i="1" s="1"/>
  <c r="BK14" i="1"/>
  <c r="BL14" i="1" s="1"/>
  <c r="BK6" i="1"/>
  <c r="BL6" i="1" s="1"/>
  <c r="BK13" i="22"/>
  <c r="BL13" i="22" s="1"/>
  <c r="BK14" i="3"/>
  <c r="BL14" i="3" s="1"/>
  <c r="BK16" i="2"/>
  <c r="BL16" i="2" s="1"/>
  <c r="BK13" i="2"/>
  <c r="BL13" i="2" s="1"/>
  <c r="BK5" i="11"/>
  <c r="BL5" i="11" s="1"/>
  <c r="BK5" i="4"/>
  <c r="BL5" i="4" s="1"/>
  <c r="BK5" i="13"/>
  <c r="BL5" i="13" s="1"/>
  <c r="BK15" i="1"/>
  <c r="BL15" i="1" s="1"/>
  <c r="BK5" i="19"/>
  <c r="BL5" i="19" s="1"/>
  <c r="BK12" i="20"/>
  <c r="BL12" i="20" s="1"/>
  <c r="BK15" i="2"/>
  <c r="BL15" i="2" s="1"/>
  <c r="BK5" i="2"/>
  <c r="BK12" i="17"/>
  <c r="BL12" i="17" s="1"/>
  <c r="BK5" i="16"/>
  <c r="BL5" i="16" s="1"/>
  <c r="BK5" i="15"/>
  <c r="BL5" i="15" s="1"/>
  <c r="BK12" i="3"/>
  <c r="BL12" i="3" s="1"/>
  <c r="BK6" i="3"/>
  <c r="BL6" i="3" s="1"/>
  <c r="BK9" i="1"/>
  <c r="BL9" i="1" s="1"/>
  <c r="BK5" i="21"/>
  <c r="BL5" i="21" s="1"/>
  <c r="BK5" i="10"/>
  <c r="BL5" i="10" s="1"/>
  <c r="BK5" i="12"/>
  <c r="BL5" i="12" s="1"/>
  <c r="BK5" i="17"/>
  <c r="BL5" i="17" s="1"/>
  <c r="BK5" i="14"/>
  <c r="BL5" i="14" s="1"/>
  <c r="BK5" i="20"/>
  <c r="BL5" i="20" s="1"/>
  <c r="BK12" i="1"/>
  <c r="BL12" i="1" s="1"/>
  <c r="BK12" i="21"/>
  <c r="BL12" i="21" s="1"/>
  <c r="BK12" i="19"/>
  <c r="BL12" i="19" s="1"/>
  <c r="BK5" i="8"/>
  <c r="BL5" i="8" s="1"/>
  <c r="BK5" i="7"/>
  <c r="BL5" i="7" s="1"/>
  <c r="BK15" i="3"/>
  <c r="BL15" i="3" s="1"/>
  <c r="BK5" i="9"/>
  <c r="BL5" i="9" s="1"/>
  <c r="BK5" i="18"/>
  <c r="BL5" i="18" s="1"/>
  <c r="BK12" i="18"/>
  <c r="BL12" i="18" s="1"/>
  <c r="BK5" i="5"/>
  <c r="BL5" i="5" s="1"/>
  <c r="BK5" i="22"/>
  <c r="BL5" i="22" s="1"/>
  <c r="BK5" i="6"/>
  <c r="BL5" i="6" s="1"/>
  <c r="BK12" i="15"/>
  <c r="BL12" i="15" s="1"/>
  <c r="BD12" i="11"/>
  <c r="BK12" i="11" s="1"/>
  <c r="BL12" i="11" s="1"/>
  <c r="BD16" i="3"/>
  <c r="BK16" i="3" s="1"/>
  <c r="BL16" i="3" s="1"/>
  <c r="BC14" i="22"/>
  <c r="BC14" i="21" s="1"/>
  <c r="BD12" i="16"/>
  <c r="BK12" i="16" s="1"/>
  <c r="BL12" i="16" s="1"/>
  <c r="BC7" i="15"/>
  <c r="BD7" i="15" s="1"/>
  <c r="BK7" i="15" s="1"/>
  <c r="BD13" i="3"/>
  <c r="BK13" i="3" s="1"/>
  <c r="BL13" i="3" s="1"/>
  <c r="BL13" i="1"/>
  <c r="BC13" i="21"/>
  <c r="BC13" i="17" s="1"/>
  <c r="BD13" i="15"/>
  <c r="BK13" i="15" s="1"/>
  <c r="BL13" i="15" s="1"/>
  <c r="BL8" i="1"/>
  <c r="BL14" i="15"/>
  <c r="BC10" i="22"/>
  <c r="BD10" i="15"/>
  <c r="BK10" i="15" s="1"/>
  <c r="AW6" i="11"/>
  <c r="AW6" i="12" s="1"/>
  <c r="AW6" i="14" s="1"/>
  <c r="AW6" i="13" s="1"/>
  <c r="BC12" i="14"/>
  <c r="BD12" i="12"/>
  <c r="BK12" i="12" s="1"/>
  <c r="BL12" i="12" s="1"/>
  <c r="BC6" i="17"/>
  <c r="BD6" i="21"/>
  <c r="BK6" i="21" s="1"/>
  <c r="AW13" i="19"/>
  <c r="AW14" i="20"/>
  <c r="AW14" i="18" s="1"/>
  <c r="AW14" i="19" s="1"/>
  <c r="AW14" i="16" s="1"/>
  <c r="BC15" i="22"/>
  <c r="BD15" i="15"/>
  <c r="BK15" i="15" s="1"/>
  <c r="AW7" i="17"/>
  <c r="AW15" i="17"/>
  <c r="AW9" i="21"/>
  <c r="AW16" i="21"/>
  <c r="AW10" i="21"/>
  <c r="AW8" i="17"/>
  <c r="BC8" i="22"/>
  <c r="BD8" i="15"/>
  <c r="BK8" i="15" s="1"/>
  <c r="BD16" i="15"/>
  <c r="BK16" i="15" s="1"/>
  <c r="BC16" i="22"/>
  <c r="BC9" i="22"/>
  <c r="BD9" i="15"/>
  <c r="BK9" i="15" s="1"/>
  <c r="AW11" i="8"/>
  <c r="BD11" i="22"/>
  <c r="BK11" i="22" s="1"/>
  <c r="BC11" i="21"/>
  <c r="AW12" i="8"/>
  <c r="BL5" i="3"/>
  <c r="AS16" i="2" l="1"/>
  <c r="AS14" i="2"/>
  <c r="AS7" i="2"/>
  <c r="AS12" i="2"/>
  <c r="BL5" i="2"/>
  <c r="AV14" i="2" s="1"/>
  <c r="AM14" i="2" s="1"/>
  <c r="AS9" i="2"/>
  <c r="AS5" i="2"/>
  <c r="AT5" i="3" s="1"/>
  <c r="Z2" i="24"/>
  <c r="AD2" i="24"/>
  <c r="AS15" i="2"/>
  <c r="AS6" i="2"/>
  <c r="AD7" i="24"/>
  <c r="AB7" i="24"/>
  <c r="AB4" i="24"/>
  <c r="AD4" i="24"/>
  <c r="AS11" i="2"/>
  <c r="AS9" i="3"/>
  <c r="AS10" i="2"/>
  <c r="AV16" i="3"/>
  <c r="AM16" i="3" s="1"/>
  <c r="AS9" i="1"/>
  <c r="AS8" i="2"/>
  <c r="AS14" i="1"/>
  <c r="AU14" i="2" s="1"/>
  <c r="AS11" i="1"/>
  <c r="AS5" i="1"/>
  <c r="AS15" i="1"/>
  <c r="AS13" i="1"/>
  <c r="AS7" i="1"/>
  <c r="AS13" i="2"/>
  <c r="AS8" i="1"/>
  <c r="AS16" i="1"/>
  <c r="AS10" i="1"/>
  <c r="AS6" i="1"/>
  <c r="AS12" i="1"/>
  <c r="AS14" i="3"/>
  <c r="AT14" i="3" s="1"/>
  <c r="AS10" i="3"/>
  <c r="AS6" i="3"/>
  <c r="AS5" i="3"/>
  <c r="AS13" i="3"/>
  <c r="BD14" i="22"/>
  <c r="BK14" i="22" s="1"/>
  <c r="BL14" i="22" s="1"/>
  <c r="AS11" i="3"/>
  <c r="AT11" i="3" s="1"/>
  <c r="AS7" i="3"/>
  <c r="AS12" i="3"/>
  <c r="AS16" i="3"/>
  <c r="AS8" i="3"/>
  <c r="BC7" i="22"/>
  <c r="BD7" i="22" s="1"/>
  <c r="BK7" i="22" s="1"/>
  <c r="AS15" i="3"/>
  <c r="BD13" i="21"/>
  <c r="BK13" i="21" s="1"/>
  <c r="BL13" i="21" s="1"/>
  <c r="AV7" i="1"/>
  <c r="AM7" i="1" s="1"/>
  <c r="AV12" i="2"/>
  <c r="AM12" i="2" s="1"/>
  <c r="AV6" i="1"/>
  <c r="AM6" i="1" s="1"/>
  <c r="AV8" i="1"/>
  <c r="AM8" i="1" s="1"/>
  <c r="AV9" i="1"/>
  <c r="AM9" i="1" s="1"/>
  <c r="AV11" i="1"/>
  <c r="AM11" i="1" s="1"/>
  <c r="AV12" i="1"/>
  <c r="AM12" i="1" s="1"/>
  <c r="AV10" i="1"/>
  <c r="AM10" i="1" s="1"/>
  <c r="AV5" i="1"/>
  <c r="AM5" i="1" s="1"/>
  <c r="AV14" i="1"/>
  <c r="AM14" i="1" s="1"/>
  <c r="AV15" i="1"/>
  <c r="AM15" i="1" s="1"/>
  <c r="AV13" i="1"/>
  <c r="AM13" i="1" s="1"/>
  <c r="AV16" i="1"/>
  <c r="AM16" i="1" s="1"/>
  <c r="AS11" i="15"/>
  <c r="BL16" i="15"/>
  <c r="AS16" i="15"/>
  <c r="BC14" i="17"/>
  <c r="BD14" i="21"/>
  <c r="BK14" i="21" s="1"/>
  <c r="AW13" i="16"/>
  <c r="AW13" i="11" s="1"/>
  <c r="BC10" i="21"/>
  <c r="BD10" i="22"/>
  <c r="BK10" i="22" s="1"/>
  <c r="AS13" i="15"/>
  <c r="BC16" i="21"/>
  <c r="BD16" i="22"/>
  <c r="BK16" i="22" s="1"/>
  <c r="AW9" i="17"/>
  <c r="AW15" i="20"/>
  <c r="BL10" i="15"/>
  <c r="AS10" i="15"/>
  <c r="AV10" i="3"/>
  <c r="AM10" i="3" s="1"/>
  <c r="AS6" i="15"/>
  <c r="BC13" i="20"/>
  <c r="BD13" i="17"/>
  <c r="BK13" i="17" s="1"/>
  <c r="AW6" i="10"/>
  <c r="AS14" i="15"/>
  <c r="AV6" i="3"/>
  <c r="AM6" i="3" s="1"/>
  <c r="AV7" i="3"/>
  <c r="AM7" i="3" s="1"/>
  <c r="AV14" i="3"/>
  <c r="AM14" i="3" s="1"/>
  <c r="AV9" i="3"/>
  <c r="AM9" i="3" s="1"/>
  <c r="AV11" i="3"/>
  <c r="AM11" i="3" s="1"/>
  <c r="AV12" i="3"/>
  <c r="AM12" i="3" s="1"/>
  <c r="AV15" i="3"/>
  <c r="AM15" i="3" s="1"/>
  <c r="BL11" i="22"/>
  <c r="AW16" i="17"/>
  <c r="AW14" i="11"/>
  <c r="AW14" i="12" s="1"/>
  <c r="AW14" i="14" s="1"/>
  <c r="AW14" i="13" s="1"/>
  <c r="AS5" i="15"/>
  <c r="BD11" i="21"/>
  <c r="BK11" i="21" s="1"/>
  <c r="BC11" i="17"/>
  <c r="BC9" i="21"/>
  <c r="BD9" i="22"/>
  <c r="BK9" i="22" s="1"/>
  <c r="BC8" i="21"/>
  <c r="BD8" i="22"/>
  <c r="BK8" i="22" s="1"/>
  <c r="BC12" i="13"/>
  <c r="BD12" i="14"/>
  <c r="BK12" i="14" s="1"/>
  <c r="AV7" i="2"/>
  <c r="AM7" i="2" s="1"/>
  <c r="AS12" i="15"/>
  <c r="BL9" i="15"/>
  <c r="AS9" i="15"/>
  <c r="BL8" i="15"/>
  <c r="AS8" i="15"/>
  <c r="AW10" i="17"/>
  <c r="BC15" i="21"/>
  <c r="BD15" i="22"/>
  <c r="BK15" i="22" s="1"/>
  <c r="AV13" i="2"/>
  <c r="AM13" i="2" s="1"/>
  <c r="AV10" i="2"/>
  <c r="AM10" i="2" s="1"/>
  <c r="AV13" i="3"/>
  <c r="AM13" i="3" s="1"/>
  <c r="BL7" i="15"/>
  <c r="AS7" i="15"/>
  <c r="BL15" i="15"/>
  <c r="AS15" i="15"/>
  <c r="BD6" i="17"/>
  <c r="BK6" i="17" s="1"/>
  <c r="BC6" i="20"/>
  <c r="AV11" i="2"/>
  <c r="AM11" i="2" s="1"/>
  <c r="AV8" i="3"/>
  <c r="AM8" i="3" s="1"/>
  <c r="AV8" i="2"/>
  <c r="AM8" i="2" s="1"/>
  <c r="AW8" i="20"/>
  <c r="AW7" i="20"/>
  <c r="BL6" i="21"/>
  <c r="AT14" i="2"/>
  <c r="AU8" i="2"/>
  <c r="AT8" i="2"/>
  <c r="AV5" i="3"/>
  <c r="AM5" i="3" s="1"/>
  <c r="AU7" i="2" l="1"/>
  <c r="AT16" i="3"/>
  <c r="AU7" i="3"/>
  <c r="AU15" i="2"/>
  <c r="AU9" i="3"/>
  <c r="AU16" i="3"/>
  <c r="AV16" i="2"/>
  <c r="AM16" i="2" s="1"/>
  <c r="AV9" i="2"/>
  <c r="AM9" i="2" s="1"/>
  <c r="AV15" i="2"/>
  <c r="AM15" i="2" s="1"/>
  <c r="AU16" i="2"/>
  <c r="AV6" i="2"/>
  <c r="AM6" i="2" s="1"/>
  <c r="CL7" i="2" s="1"/>
  <c r="CM7" i="2" s="1"/>
  <c r="AU9" i="2"/>
  <c r="AV5" i="2"/>
  <c r="AM5" i="2" s="1"/>
  <c r="AU12" i="2"/>
  <c r="AT12" i="3"/>
  <c r="AT12" i="2"/>
  <c r="AU5" i="3"/>
  <c r="AT10" i="3"/>
  <c r="AT15" i="3"/>
  <c r="AU6" i="2"/>
  <c r="AT5" i="2"/>
  <c r="AT6" i="3"/>
  <c r="AT16" i="2"/>
  <c r="AT8" i="3"/>
  <c r="AT9" i="2"/>
  <c r="AU10" i="2"/>
  <c r="AU10" i="3"/>
  <c r="AT7" i="2"/>
  <c r="AT7" i="3"/>
  <c r="AT15" i="2"/>
  <c r="AT9" i="3"/>
  <c r="AU5" i="2"/>
  <c r="AT10" i="2"/>
  <c r="AT11" i="2"/>
  <c r="AU13" i="2"/>
  <c r="AU13" i="3"/>
  <c r="AT8" i="15"/>
  <c r="AT13" i="2"/>
  <c r="AT13" i="3"/>
  <c r="AU8" i="3"/>
  <c r="AU6" i="3"/>
  <c r="AU11" i="2"/>
  <c r="BC7" i="21"/>
  <c r="BD7" i="21" s="1"/>
  <c r="BK7" i="21" s="1"/>
  <c r="AT13" i="15"/>
  <c r="AT6" i="2"/>
  <c r="AT6" i="15"/>
  <c r="AU14" i="3"/>
  <c r="AT14" i="15"/>
  <c r="AU12" i="3"/>
  <c r="AT16" i="15"/>
  <c r="AU11" i="3"/>
  <c r="AT11" i="15"/>
  <c r="AU15" i="3"/>
  <c r="AS14" i="22"/>
  <c r="AU14" i="22" s="1"/>
  <c r="AU11" i="15"/>
  <c r="CL12" i="1"/>
  <c r="CM12" i="1" s="1"/>
  <c r="P14" i="1"/>
  <c r="CL15" i="1"/>
  <c r="CM15" i="1" s="1"/>
  <c r="P5" i="1"/>
  <c r="P6" i="1"/>
  <c r="CL7" i="1"/>
  <c r="CM7" i="1" s="1"/>
  <c r="P9" i="1"/>
  <c r="CL10" i="1"/>
  <c r="CM10" i="1" s="1"/>
  <c r="P12" i="1"/>
  <c r="P15" i="1"/>
  <c r="CL16" i="1"/>
  <c r="CM16" i="1" s="1"/>
  <c r="CL5" i="1"/>
  <c r="CM5" i="1" s="1"/>
  <c r="CL9" i="1"/>
  <c r="CM9" i="1" s="1"/>
  <c r="P11" i="1"/>
  <c r="CL13" i="1"/>
  <c r="CM13" i="1" s="1"/>
  <c r="P16" i="1"/>
  <c r="P10" i="1"/>
  <c r="P7" i="1"/>
  <c r="CL8" i="1"/>
  <c r="CM8" i="1" s="1"/>
  <c r="CL6" i="1"/>
  <c r="CM6" i="1" s="1"/>
  <c r="CL14" i="1"/>
  <c r="CM14" i="1" s="1"/>
  <c r="CL11" i="1"/>
  <c r="CM11" i="1" s="1"/>
  <c r="P13" i="1"/>
  <c r="P8" i="1"/>
  <c r="AU9" i="15"/>
  <c r="BL11" i="21"/>
  <c r="AW16" i="20"/>
  <c r="AW6" i="4"/>
  <c r="AW6" i="7" s="1"/>
  <c r="AW6" i="6" s="1"/>
  <c r="BC16" i="17"/>
  <c r="BD16" i="21"/>
  <c r="BK16" i="21" s="1"/>
  <c r="BL14" i="21"/>
  <c r="AV10" i="15"/>
  <c r="AM10" i="15" s="1"/>
  <c r="AV7" i="15"/>
  <c r="AM7" i="15" s="1"/>
  <c r="AV11" i="15"/>
  <c r="AM11" i="15" s="1"/>
  <c r="AV5" i="15"/>
  <c r="AM5" i="15" s="1"/>
  <c r="BD11" i="17"/>
  <c r="BK11" i="17" s="1"/>
  <c r="BC11" i="20"/>
  <c r="AW14" i="10"/>
  <c r="AT10" i="15"/>
  <c r="AU10" i="15"/>
  <c r="BL16" i="22"/>
  <c r="AS16" i="22"/>
  <c r="AT16" i="22" s="1"/>
  <c r="AW13" i="12"/>
  <c r="AV8" i="15"/>
  <c r="AM8" i="15" s="1"/>
  <c r="AU7" i="15"/>
  <c r="AU8" i="15"/>
  <c r="BC9" i="17"/>
  <c r="BD9" i="21"/>
  <c r="BK9" i="21" s="1"/>
  <c r="AV6" i="15"/>
  <c r="AM6" i="15" s="1"/>
  <c r="AW8" i="18"/>
  <c r="AW10" i="20"/>
  <c r="AU12" i="15"/>
  <c r="BL9" i="22"/>
  <c r="AS9" i="22"/>
  <c r="AT9" i="22" s="1"/>
  <c r="BD10" i="21"/>
  <c r="BK10" i="21" s="1"/>
  <c r="BC10" i="17"/>
  <c r="AV15" i="15"/>
  <c r="AM15" i="15" s="1"/>
  <c r="AV13" i="15"/>
  <c r="AM13" i="15" s="1"/>
  <c r="AU15" i="15"/>
  <c r="BC8" i="17"/>
  <c r="BD8" i="21"/>
  <c r="BK8" i="21" s="1"/>
  <c r="AW9" i="20"/>
  <c r="BL10" i="22"/>
  <c r="AS10" i="22"/>
  <c r="AV12" i="15"/>
  <c r="AM12" i="15" s="1"/>
  <c r="AV14" i="15"/>
  <c r="AM14" i="15" s="1"/>
  <c r="AT15" i="15"/>
  <c r="BL6" i="17"/>
  <c r="BC15" i="17"/>
  <c r="BD15" i="21"/>
  <c r="BK15" i="21" s="1"/>
  <c r="BL8" i="22"/>
  <c r="AS8" i="22"/>
  <c r="AT8" i="22" s="1"/>
  <c r="AU14" i="15"/>
  <c r="AU6" i="15"/>
  <c r="AV16" i="15"/>
  <c r="AM16" i="15" s="1"/>
  <c r="AT9" i="15"/>
  <c r="BC6" i="18"/>
  <c r="BD6" i="20"/>
  <c r="BK6" i="20" s="1"/>
  <c r="BL15" i="22"/>
  <c r="AS15" i="22"/>
  <c r="AT15" i="22" s="1"/>
  <c r="BL7" i="22"/>
  <c r="AS5" i="22"/>
  <c r="AT5" i="22" s="1"/>
  <c r="AS13" i="22"/>
  <c r="AT13" i="22" s="1"/>
  <c r="AS7" i="22"/>
  <c r="AT7" i="22" s="1"/>
  <c r="AS12" i="22"/>
  <c r="AT12" i="22" s="1"/>
  <c r="AS6" i="22"/>
  <c r="AT6" i="22" s="1"/>
  <c r="BC12" i="10"/>
  <c r="BD12" i="13"/>
  <c r="BK12" i="13" s="1"/>
  <c r="BC13" i="18"/>
  <c r="BD13" i="20"/>
  <c r="BK13" i="20" s="1"/>
  <c r="AW15" i="18"/>
  <c r="AU13" i="15"/>
  <c r="AU16" i="15"/>
  <c r="AS11" i="22"/>
  <c r="AT12" i="15"/>
  <c r="AW7" i="18"/>
  <c r="BL12" i="14"/>
  <c r="AU5" i="15"/>
  <c r="AT5" i="15"/>
  <c r="BL13" i="17"/>
  <c r="BC14" i="20"/>
  <c r="BD14" i="17"/>
  <c r="BK14" i="17" s="1"/>
  <c r="AV9" i="15"/>
  <c r="AM9" i="15" s="1"/>
  <c r="AT7" i="15"/>
  <c r="CL15" i="3"/>
  <c r="CM15" i="3" s="1"/>
  <c r="P15" i="3"/>
  <c r="CL13" i="3"/>
  <c r="CM13" i="3" s="1"/>
  <c r="P13" i="3"/>
  <c r="CL11" i="3"/>
  <c r="CM11" i="3" s="1"/>
  <c r="P11" i="3"/>
  <c r="CL9" i="3"/>
  <c r="CM9" i="3" s="1"/>
  <c r="P9" i="3"/>
  <c r="CL7" i="3"/>
  <c r="CM7" i="3" s="1"/>
  <c r="P7" i="3"/>
  <c r="CL5" i="3"/>
  <c r="CM5" i="3" s="1"/>
  <c r="P5" i="3"/>
  <c r="CL16" i="3"/>
  <c r="CM16" i="3" s="1"/>
  <c r="P16" i="3"/>
  <c r="V16" i="3" s="1"/>
  <c r="CL14" i="3"/>
  <c r="CM14" i="3" s="1"/>
  <c r="P14" i="3"/>
  <c r="CL12" i="3"/>
  <c r="CM12" i="3" s="1"/>
  <c r="P12" i="3"/>
  <c r="CL10" i="3"/>
  <c r="CM10" i="3" s="1"/>
  <c r="P10" i="3"/>
  <c r="CL8" i="3"/>
  <c r="CM8" i="3" s="1"/>
  <c r="P8" i="3"/>
  <c r="V8" i="3" s="1"/>
  <c r="CL6" i="3"/>
  <c r="CM6" i="3" s="1"/>
  <c r="P6" i="3"/>
  <c r="V6" i="3" s="1"/>
  <c r="V10" i="3" l="1"/>
  <c r="V7" i="3"/>
  <c r="BC7" i="17"/>
  <c r="P8" i="2"/>
  <c r="AE8" i="2" s="1"/>
  <c r="P6" i="2"/>
  <c r="AA6" i="2" s="1"/>
  <c r="CL13" i="2"/>
  <c r="CM13" i="2" s="1"/>
  <c r="P12" i="2"/>
  <c r="AD12" i="2" s="1"/>
  <c r="CL15" i="2"/>
  <c r="CM15" i="2" s="1"/>
  <c r="CN11" i="2" s="1"/>
  <c r="W12" i="2" s="1"/>
  <c r="CL8" i="2"/>
  <c r="CM8" i="2" s="1"/>
  <c r="P14" i="2"/>
  <c r="AB14" i="2" s="1"/>
  <c r="CL14" i="2"/>
  <c r="CM14" i="2" s="1"/>
  <c r="P7" i="2"/>
  <c r="V7" i="2" s="1"/>
  <c r="CL12" i="2"/>
  <c r="CM12" i="2" s="1"/>
  <c r="CL9" i="2"/>
  <c r="CM9" i="2" s="1"/>
  <c r="CL10" i="2"/>
  <c r="CM10" i="2" s="1"/>
  <c r="P10" i="2"/>
  <c r="AE10" i="2" s="1"/>
  <c r="P16" i="2"/>
  <c r="X16" i="2" s="1"/>
  <c r="CL11" i="2"/>
  <c r="CM11" i="2" s="1"/>
  <c r="P5" i="2"/>
  <c r="V5" i="2" s="1"/>
  <c r="P13" i="2"/>
  <c r="AK13" i="2" s="1"/>
  <c r="CL6" i="2"/>
  <c r="CM6" i="2" s="1"/>
  <c r="P15" i="2"/>
  <c r="AJ15" i="2" s="1"/>
  <c r="CL16" i="2"/>
  <c r="CM16" i="2" s="1"/>
  <c r="P11" i="2"/>
  <c r="V11" i="2" s="1"/>
  <c r="P9" i="2"/>
  <c r="AA9" i="2" s="1"/>
  <c r="CL5" i="2"/>
  <c r="CM5" i="2" s="1"/>
  <c r="V6" i="2"/>
  <c r="V5" i="3"/>
  <c r="V9" i="3"/>
  <c r="V14" i="3"/>
  <c r="V13" i="3"/>
  <c r="V15" i="3"/>
  <c r="V12" i="3"/>
  <c r="V11" i="3"/>
  <c r="AF12" i="2"/>
  <c r="AT14" i="22"/>
  <c r="AK14" i="2"/>
  <c r="AG6" i="2"/>
  <c r="AK6" i="2"/>
  <c r="AE6" i="2"/>
  <c r="AI6" i="2"/>
  <c r="AJ12" i="2"/>
  <c r="AC9" i="2"/>
  <c r="AA14" i="2"/>
  <c r="AH10" i="2"/>
  <c r="AF16" i="2"/>
  <c r="CN14" i="1"/>
  <c r="W15" i="1" s="1"/>
  <c r="V7" i="1"/>
  <c r="AH7" i="1"/>
  <c r="AJ7" i="1"/>
  <c r="AI7" i="1"/>
  <c r="AA7" i="1"/>
  <c r="AE7" i="1"/>
  <c r="AB7" i="1"/>
  <c r="X7" i="1"/>
  <c r="AC7" i="1"/>
  <c r="Y7" i="1"/>
  <c r="U7" i="1"/>
  <c r="AD7" i="1"/>
  <c r="Z7" i="1"/>
  <c r="AF7" i="1"/>
  <c r="AK7" i="1"/>
  <c r="AG7" i="1"/>
  <c r="V15" i="1"/>
  <c r="AH15" i="1"/>
  <c r="AJ15" i="1"/>
  <c r="AI15" i="1"/>
  <c r="AA15" i="1"/>
  <c r="AE15" i="1"/>
  <c r="AB15" i="1"/>
  <c r="X15" i="1"/>
  <c r="AC15" i="1"/>
  <c r="Y15" i="1"/>
  <c r="U15" i="1"/>
  <c r="AD15" i="1"/>
  <c r="Z15" i="1"/>
  <c r="AF15" i="1"/>
  <c r="AK15" i="1"/>
  <c r="AG15" i="1"/>
  <c r="CN15" i="1"/>
  <c r="W16" i="1" s="1"/>
  <c r="CN8" i="1"/>
  <c r="CN16" i="1"/>
  <c r="V14" i="1"/>
  <c r="AI14" i="1"/>
  <c r="Y14" i="1"/>
  <c r="AJ14" i="1"/>
  <c r="X14" i="1"/>
  <c r="AB14" i="1"/>
  <c r="AG14" i="1"/>
  <c r="U14" i="1"/>
  <c r="AK14" i="1"/>
  <c r="Z14" i="1"/>
  <c r="AD14" i="1"/>
  <c r="AE14" i="1"/>
  <c r="AA14" i="1"/>
  <c r="AF14" i="1"/>
  <c r="AH14" i="1"/>
  <c r="AC14" i="1"/>
  <c r="AG5" i="1"/>
  <c r="AA5" i="1"/>
  <c r="X5" i="1"/>
  <c r="AI5" i="1"/>
  <c r="AF5" i="1"/>
  <c r="AD5" i="1"/>
  <c r="V5" i="1"/>
  <c r="AK5" i="1"/>
  <c r="AH5" i="1"/>
  <c r="AB5" i="1"/>
  <c r="Y5" i="1"/>
  <c r="AJ5" i="1"/>
  <c r="AE5" i="1"/>
  <c r="U5" i="1"/>
  <c r="AC5" i="1"/>
  <c r="Z5" i="1"/>
  <c r="CN6" i="1"/>
  <c r="CN5" i="1"/>
  <c r="V6" i="1"/>
  <c r="AA6" i="1"/>
  <c r="U6" i="1"/>
  <c r="AB6" i="1"/>
  <c r="AG6" i="1"/>
  <c r="Y6" i="1"/>
  <c r="AH6" i="1"/>
  <c r="AC6" i="1"/>
  <c r="AI6" i="1"/>
  <c r="AE6" i="1"/>
  <c r="AF6" i="1"/>
  <c r="AJ6" i="1"/>
  <c r="X6" i="1"/>
  <c r="AK6" i="1"/>
  <c r="Z6" i="1"/>
  <c r="AD6" i="1"/>
  <c r="CN9" i="1"/>
  <c r="V11" i="1"/>
  <c r="AB11" i="1"/>
  <c r="Z11" i="1"/>
  <c r="AC11" i="1"/>
  <c r="Y11" i="1"/>
  <c r="U11" i="1"/>
  <c r="AH11" i="1"/>
  <c r="AI11" i="1"/>
  <c r="AJ11" i="1"/>
  <c r="AF11" i="1"/>
  <c r="X11" i="1"/>
  <c r="AK11" i="1"/>
  <c r="AG11" i="1"/>
  <c r="AD11" i="1"/>
  <c r="AA11" i="1"/>
  <c r="AE11" i="1"/>
  <c r="CN11" i="1"/>
  <c r="W12" i="1" s="1"/>
  <c r="CN7" i="1"/>
  <c r="W8" i="1" s="1"/>
  <c r="V13" i="1"/>
  <c r="AK13" i="1"/>
  <c r="AH13" i="1"/>
  <c r="AE13" i="1"/>
  <c r="AI13" i="1"/>
  <c r="Z13" i="1"/>
  <c r="U13" i="1"/>
  <c r="AD13" i="1"/>
  <c r="AF13" i="1"/>
  <c r="AA13" i="1"/>
  <c r="AG13" i="1"/>
  <c r="AB13" i="1"/>
  <c r="Y13" i="1"/>
  <c r="AC13" i="1"/>
  <c r="X13" i="1"/>
  <c r="AJ13" i="1"/>
  <c r="V9" i="1"/>
  <c r="AH9" i="1"/>
  <c r="Z9" i="1"/>
  <c r="AD9" i="1"/>
  <c r="AE9" i="1"/>
  <c r="AI9" i="1"/>
  <c r="AA9" i="1"/>
  <c r="X9" i="1"/>
  <c r="AJ9" i="1"/>
  <c r="Y9" i="1"/>
  <c r="AK9" i="1"/>
  <c r="AC9" i="1"/>
  <c r="U9" i="1"/>
  <c r="AF9" i="1"/>
  <c r="AG9" i="1"/>
  <c r="AB9" i="1"/>
  <c r="AV11" i="22"/>
  <c r="AM11" i="22" s="1"/>
  <c r="CN13" i="1"/>
  <c r="W14" i="1" s="1"/>
  <c r="V8" i="1"/>
  <c r="AE8" i="1"/>
  <c r="AI8" i="1"/>
  <c r="AB8" i="1"/>
  <c r="X8" i="1"/>
  <c r="AA8" i="1"/>
  <c r="AJ8" i="1"/>
  <c r="AK8" i="1"/>
  <c r="Y8" i="1"/>
  <c r="AD8" i="1"/>
  <c r="AH8" i="1"/>
  <c r="Z8" i="1"/>
  <c r="AF8" i="1"/>
  <c r="AG8" i="1"/>
  <c r="AC8" i="1"/>
  <c r="U8" i="1"/>
  <c r="V16" i="1"/>
  <c r="AC16" i="1"/>
  <c r="AA16" i="1"/>
  <c r="AE16" i="1"/>
  <c r="Z16" i="1"/>
  <c r="AF16" i="1"/>
  <c r="AI16" i="1"/>
  <c r="AJ16" i="1"/>
  <c r="AK16" i="1"/>
  <c r="Y16" i="1"/>
  <c r="U16" i="1"/>
  <c r="AD16" i="1"/>
  <c r="AH16" i="1"/>
  <c r="X16" i="1"/>
  <c r="AB16" i="1"/>
  <c r="AG16" i="1"/>
  <c r="CN10" i="1"/>
  <c r="W11" i="1" s="1"/>
  <c r="V10" i="1"/>
  <c r="X10" i="1"/>
  <c r="U10" i="1"/>
  <c r="AB10" i="1"/>
  <c r="AG10" i="1"/>
  <c r="Y10" i="1"/>
  <c r="AH10" i="1"/>
  <c r="AC10" i="1"/>
  <c r="AI10" i="1"/>
  <c r="AE10" i="1"/>
  <c r="AA10" i="1"/>
  <c r="AF10" i="1"/>
  <c r="AJ10" i="1"/>
  <c r="AK10" i="1"/>
  <c r="Z10" i="1"/>
  <c r="AD10" i="1"/>
  <c r="V12" i="1"/>
  <c r="AK12" i="1"/>
  <c r="AJ12" i="1"/>
  <c r="AB12" i="1"/>
  <c r="AG12" i="1"/>
  <c r="AC12" i="1"/>
  <c r="U12" i="1"/>
  <c r="AE12" i="1"/>
  <c r="Z12" i="1"/>
  <c r="AF12" i="1"/>
  <c r="AI12" i="1"/>
  <c r="X12" i="1"/>
  <c r="AA12" i="1"/>
  <c r="AD12" i="1"/>
  <c r="AH12" i="1"/>
  <c r="Y12" i="1"/>
  <c r="AS11" i="21"/>
  <c r="AU11" i="21" s="1"/>
  <c r="CN12" i="1"/>
  <c r="W13" i="1" s="1"/>
  <c r="AW7" i="19"/>
  <c r="AW7" i="16" s="1"/>
  <c r="AW15" i="19"/>
  <c r="AW15" i="16" s="1"/>
  <c r="AU13" i="22"/>
  <c r="AU16" i="22"/>
  <c r="BL11" i="17"/>
  <c r="BD16" i="17"/>
  <c r="BK16" i="17" s="1"/>
  <c r="BC16" i="20"/>
  <c r="AV10" i="22"/>
  <c r="AM10" i="22" s="1"/>
  <c r="BC14" i="18"/>
  <c r="BD14" i="20"/>
  <c r="BK14" i="20" s="1"/>
  <c r="AU7" i="22"/>
  <c r="AU10" i="22"/>
  <c r="BD9" i="17"/>
  <c r="BK9" i="17" s="1"/>
  <c r="BC9" i="20"/>
  <c r="AW13" i="14"/>
  <c r="BD11" i="20"/>
  <c r="BK11" i="20" s="1"/>
  <c r="BC11" i="18"/>
  <c r="BL16" i="21"/>
  <c r="AS16" i="21"/>
  <c r="AT16" i="21" s="1"/>
  <c r="BL14" i="17"/>
  <c r="AU12" i="22"/>
  <c r="BC6" i="19"/>
  <c r="BD6" i="18"/>
  <c r="BK6" i="18" s="1"/>
  <c r="BC15" i="20"/>
  <c r="BD15" i="17"/>
  <c r="BK15" i="17" s="1"/>
  <c r="BL9" i="21"/>
  <c r="AS9" i="21"/>
  <c r="AT9" i="21" s="1"/>
  <c r="AW14" i="4"/>
  <c r="AW14" i="7" s="1"/>
  <c r="AW14" i="6" s="1"/>
  <c r="AU6" i="22"/>
  <c r="BL6" i="20"/>
  <c r="BL15" i="21"/>
  <c r="AS15" i="21"/>
  <c r="AT15" i="21" s="1"/>
  <c r="AV9" i="22"/>
  <c r="AM9" i="22" s="1"/>
  <c r="AS14" i="21"/>
  <c r="BC12" i="4"/>
  <c r="BD12" i="10"/>
  <c r="BK12" i="10" s="1"/>
  <c r="BL7" i="21"/>
  <c r="AS7" i="21"/>
  <c r="AT7" i="21" s="1"/>
  <c r="AS13" i="21"/>
  <c r="AS5" i="21"/>
  <c r="AT5" i="21" s="1"/>
  <c r="AS6" i="21"/>
  <c r="AT6" i="21" s="1"/>
  <c r="AS12" i="21"/>
  <c r="BD8" i="17"/>
  <c r="BK8" i="17" s="1"/>
  <c r="BC8" i="20"/>
  <c r="AU9" i="22"/>
  <c r="AW16" i="18"/>
  <c r="AV15" i="22"/>
  <c r="AM15" i="22" s="1"/>
  <c r="AV14" i="22"/>
  <c r="AM14" i="22" s="1"/>
  <c r="AT10" i="22"/>
  <c r="BL12" i="13"/>
  <c r="AU15" i="22"/>
  <c r="BC7" i="20"/>
  <c r="BD7" i="17"/>
  <c r="BK7" i="17" s="1"/>
  <c r="BL8" i="21"/>
  <c r="AS8" i="21"/>
  <c r="AT8" i="21" s="1"/>
  <c r="BL10" i="21"/>
  <c r="AS10" i="21"/>
  <c r="AT10" i="21" s="1"/>
  <c r="AW8" i="19"/>
  <c r="AW8" i="16" s="1"/>
  <c r="AU11" i="22"/>
  <c r="AT11" i="22"/>
  <c r="BC13" i="19"/>
  <c r="BD13" i="18"/>
  <c r="BK13" i="18" s="1"/>
  <c r="AV7" i="22"/>
  <c r="AM7" i="22" s="1"/>
  <c r="AV5" i="22"/>
  <c r="AM5" i="22" s="1"/>
  <c r="AV13" i="22"/>
  <c r="AM13" i="22" s="1"/>
  <c r="AV12" i="22"/>
  <c r="AM12" i="22" s="1"/>
  <c r="AV6" i="22"/>
  <c r="AM6" i="22" s="1"/>
  <c r="AW9" i="18"/>
  <c r="BD10" i="17"/>
  <c r="BK10" i="17" s="1"/>
  <c r="BC10" i="20"/>
  <c r="AW6" i="9"/>
  <c r="AW6" i="5" s="1"/>
  <c r="AW6" i="8" s="1"/>
  <c r="AV8" i="22"/>
  <c r="AM8" i="22" s="1"/>
  <c r="BL13" i="20"/>
  <c r="AU5" i="22"/>
  <c r="AU8" i="22"/>
  <c r="AW10" i="18"/>
  <c r="CL13" i="15"/>
  <c r="CM13" i="15" s="1"/>
  <c r="CL5" i="15"/>
  <c r="CM5" i="15" s="1"/>
  <c r="P10" i="15"/>
  <c r="P15" i="15"/>
  <c r="P7" i="15"/>
  <c r="CL10" i="15"/>
  <c r="CM10" i="15" s="1"/>
  <c r="CL15" i="15"/>
  <c r="CM15" i="15" s="1"/>
  <c r="CL7" i="15"/>
  <c r="CM7" i="15" s="1"/>
  <c r="P12" i="15"/>
  <c r="P9" i="15"/>
  <c r="CL12" i="15"/>
  <c r="CM12" i="15" s="1"/>
  <c r="P5" i="15"/>
  <c r="CL9" i="15"/>
  <c r="CM9" i="15" s="1"/>
  <c r="P14" i="15"/>
  <c r="P6" i="15"/>
  <c r="P11" i="15"/>
  <c r="CL14" i="15"/>
  <c r="CM14" i="15" s="1"/>
  <c r="CL6" i="15"/>
  <c r="CM6" i="15" s="1"/>
  <c r="CL11" i="15"/>
  <c r="CM11" i="15" s="1"/>
  <c r="P16" i="15"/>
  <c r="P8" i="15"/>
  <c r="P13" i="15"/>
  <c r="CL16" i="15"/>
  <c r="CM16" i="15" s="1"/>
  <c r="CL8" i="15"/>
  <c r="CM8" i="15" s="1"/>
  <c r="AV16" i="22"/>
  <c r="AM16" i="22" s="1"/>
  <c r="AF14" i="3"/>
  <c r="X14" i="3"/>
  <c r="AG14" i="3"/>
  <c r="Y14" i="3"/>
  <c r="AH14" i="3"/>
  <c r="Z14" i="3"/>
  <c r="AI14" i="3"/>
  <c r="AA14" i="3"/>
  <c r="AJ14" i="3"/>
  <c r="AB14" i="3"/>
  <c r="AK14" i="3"/>
  <c r="AC14" i="3"/>
  <c r="U14" i="3"/>
  <c r="AD14" i="3"/>
  <c r="AE14" i="3"/>
  <c r="CN12" i="3"/>
  <c r="W13" i="3" s="1"/>
  <c r="CN7" i="3"/>
  <c r="W8" i="3" s="1"/>
  <c r="CN15" i="3"/>
  <c r="W16" i="3" s="1"/>
  <c r="AJ9" i="3"/>
  <c r="AB9" i="3"/>
  <c r="AK9" i="3"/>
  <c r="AC9" i="3"/>
  <c r="U9" i="3"/>
  <c r="AD9" i="3"/>
  <c r="AE9" i="3"/>
  <c r="AF9" i="3"/>
  <c r="X9" i="3"/>
  <c r="AG9" i="3"/>
  <c r="Y9" i="3"/>
  <c r="AH9" i="3"/>
  <c r="Z9" i="3"/>
  <c r="AI9" i="3"/>
  <c r="AA9" i="3"/>
  <c r="AF12" i="3"/>
  <c r="X12" i="3"/>
  <c r="AG12" i="3"/>
  <c r="Y12" i="3"/>
  <c r="AH12" i="3"/>
  <c r="Z12" i="3"/>
  <c r="AI12" i="3"/>
  <c r="AA12" i="3"/>
  <c r="AJ12" i="3"/>
  <c r="AB12" i="3"/>
  <c r="AK12" i="3"/>
  <c r="AC12" i="3"/>
  <c r="U12" i="3"/>
  <c r="AD12" i="3"/>
  <c r="AE12" i="3"/>
  <c r="AJ7" i="3"/>
  <c r="AB7" i="3"/>
  <c r="AK7" i="3"/>
  <c r="AC7" i="3"/>
  <c r="U7" i="3"/>
  <c r="AD7" i="3"/>
  <c r="AE7" i="3"/>
  <c r="AF7" i="3"/>
  <c r="X7" i="3"/>
  <c r="AG7" i="3"/>
  <c r="Y7" i="3"/>
  <c r="AH7" i="3"/>
  <c r="Z7" i="3"/>
  <c r="AI7" i="3"/>
  <c r="AA7" i="3"/>
  <c r="AJ15" i="3"/>
  <c r="AB15" i="3"/>
  <c r="AK15" i="3"/>
  <c r="AC15" i="3"/>
  <c r="U15" i="3"/>
  <c r="AD15" i="3"/>
  <c r="AE15" i="3"/>
  <c r="AF15" i="3"/>
  <c r="X15" i="3"/>
  <c r="AG15" i="3"/>
  <c r="Y15" i="3"/>
  <c r="AH15" i="3"/>
  <c r="Z15" i="3"/>
  <c r="AI15" i="3"/>
  <c r="AA15" i="3"/>
  <c r="CN10" i="3"/>
  <c r="W11" i="3" s="1"/>
  <c r="CN13" i="3"/>
  <c r="W14" i="3" s="1"/>
  <c r="CN5" i="3"/>
  <c r="W6" i="3" s="1"/>
  <c r="AF6" i="3"/>
  <c r="X6" i="3"/>
  <c r="AG6" i="3"/>
  <c r="Y6" i="3"/>
  <c r="AH6" i="3"/>
  <c r="Z6" i="3"/>
  <c r="AI6" i="3"/>
  <c r="AA6" i="3"/>
  <c r="AJ6" i="3"/>
  <c r="AB6" i="3"/>
  <c r="AK6" i="3"/>
  <c r="AC6" i="3"/>
  <c r="U6" i="3"/>
  <c r="AD6" i="3"/>
  <c r="AE6" i="3"/>
  <c r="AF10" i="3"/>
  <c r="X10" i="3"/>
  <c r="AG10" i="3"/>
  <c r="Y10" i="3"/>
  <c r="AH10" i="3"/>
  <c r="Z10" i="3"/>
  <c r="AI10" i="3"/>
  <c r="AA10" i="3"/>
  <c r="AJ10" i="3"/>
  <c r="AB10" i="3"/>
  <c r="AK10" i="3"/>
  <c r="AC10" i="3"/>
  <c r="U10" i="3"/>
  <c r="AD10" i="3"/>
  <c r="AE10" i="3"/>
  <c r="AK5" i="3"/>
  <c r="AC5" i="3"/>
  <c r="X5" i="3"/>
  <c r="AD5" i="3"/>
  <c r="U5" i="3"/>
  <c r="AE5" i="3"/>
  <c r="AF5" i="3"/>
  <c r="AG5" i="3"/>
  <c r="Y5" i="3"/>
  <c r="AH5" i="3"/>
  <c r="Z5" i="3"/>
  <c r="AB5" i="3"/>
  <c r="AI5" i="3"/>
  <c r="AA5" i="3"/>
  <c r="AJ5" i="3"/>
  <c r="AJ13" i="3"/>
  <c r="AB13" i="3"/>
  <c r="AK13" i="3"/>
  <c r="AC13" i="3"/>
  <c r="U13" i="3"/>
  <c r="AD13" i="3"/>
  <c r="AE13" i="3"/>
  <c r="AF13" i="3"/>
  <c r="X13" i="3"/>
  <c r="AG13" i="3"/>
  <c r="Y13" i="3"/>
  <c r="AH13" i="3"/>
  <c r="Z13" i="3"/>
  <c r="AI13" i="3"/>
  <c r="AA13" i="3"/>
  <c r="CN6" i="3"/>
  <c r="W7" i="3" s="1"/>
  <c r="CN8" i="3"/>
  <c r="W9" i="3" s="1"/>
  <c r="CN16" i="3"/>
  <c r="CN11" i="3"/>
  <c r="W12" i="3" s="1"/>
  <c r="CN14" i="3"/>
  <c r="W15" i="3" s="1"/>
  <c r="AF8" i="3"/>
  <c r="X8" i="3"/>
  <c r="AG8" i="3"/>
  <c r="Y8" i="3"/>
  <c r="AH8" i="3"/>
  <c r="Z8" i="3"/>
  <c r="AI8" i="3"/>
  <c r="AA8" i="3"/>
  <c r="AJ8" i="3"/>
  <c r="AB8" i="3"/>
  <c r="AK8" i="3"/>
  <c r="AC8" i="3"/>
  <c r="U8" i="3"/>
  <c r="AD8" i="3"/>
  <c r="AE8" i="3"/>
  <c r="AF16" i="3"/>
  <c r="X16" i="3"/>
  <c r="AG16" i="3"/>
  <c r="Y16" i="3"/>
  <c r="AH16" i="3"/>
  <c r="Z16" i="3"/>
  <c r="AI16" i="3"/>
  <c r="AA16" i="3"/>
  <c r="AJ16" i="3"/>
  <c r="AB16" i="3"/>
  <c r="AK16" i="3"/>
  <c r="AC16" i="3"/>
  <c r="U16" i="3"/>
  <c r="AD16" i="3"/>
  <c r="AE16" i="3"/>
  <c r="AJ11" i="3"/>
  <c r="AB11" i="3"/>
  <c r="AK11" i="3"/>
  <c r="AC11" i="3"/>
  <c r="U11" i="3"/>
  <c r="AD11" i="3"/>
  <c r="AE11" i="3"/>
  <c r="AF11" i="3"/>
  <c r="X11" i="3"/>
  <c r="AG11" i="3"/>
  <c r="Y11" i="3"/>
  <c r="AH11" i="3"/>
  <c r="Z11" i="3"/>
  <c r="AI11" i="3"/>
  <c r="AA11" i="3"/>
  <c r="CN9" i="3"/>
  <c r="W10" i="3" s="1"/>
  <c r="AI10" i="2" l="1"/>
  <c r="AK10" i="2"/>
  <c r="CN13" i="2"/>
  <c r="W14" i="2" s="1"/>
  <c r="AJ10" i="2"/>
  <c r="AH11" i="2"/>
  <c r="AF10" i="2"/>
  <c r="AK11" i="2"/>
  <c r="X10" i="2"/>
  <c r="Z11" i="2"/>
  <c r="AE7" i="2"/>
  <c r="U7" i="2"/>
  <c r="Y10" i="2"/>
  <c r="AC8" i="2"/>
  <c r="AA10" i="2"/>
  <c r="AJ7" i="2"/>
  <c r="AF13" i="2"/>
  <c r="AB10" i="2"/>
  <c r="AI7" i="2"/>
  <c r="AH6" i="2"/>
  <c r="AJ6" i="2"/>
  <c r="AH5" i="2"/>
  <c r="AF6" i="2"/>
  <c r="AK12" i="2"/>
  <c r="Y6" i="2"/>
  <c r="X6" i="2"/>
  <c r="AB16" i="2"/>
  <c r="AC6" i="2"/>
  <c r="AB6" i="2"/>
  <c r="Z5" i="2"/>
  <c r="AD6" i="2"/>
  <c r="AA5" i="2"/>
  <c r="Z6" i="2"/>
  <c r="U6" i="2"/>
  <c r="CN8" i="2"/>
  <c r="W9" i="2" s="1"/>
  <c r="AK8" i="2"/>
  <c r="AD11" i="2"/>
  <c r="AA8" i="2"/>
  <c r="AB5" i="2"/>
  <c r="Y14" i="2"/>
  <c r="AD14" i="2"/>
  <c r="CN14" i="2"/>
  <c r="W15" i="2" s="1"/>
  <c r="CN12" i="2"/>
  <c r="W13" i="2" s="1"/>
  <c r="AF8" i="2"/>
  <c r="X13" i="2"/>
  <c r="X8" i="2"/>
  <c r="AB8" i="2"/>
  <c r="V8" i="2"/>
  <c r="AI11" i="2"/>
  <c r="AF14" i="2"/>
  <c r="AB13" i="2"/>
  <c r="AH8" i="2"/>
  <c r="AD8" i="2"/>
  <c r="Z8" i="2"/>
  <c r="V13" i="2"/>
  <c r="AA15" i="2"/>
  <c r="Z7" i="2"/>
  <c r="AD7" i="2"/>
  <c r="AI8" i="2"/>
  <c r="Y15" i="2"/>
  <c r="AI13" i="2"/>
  <c r="AJ8" i="2"/>
  <c r="Z13" i="2"/>
  <c r="AE13" i="2"/>
  <c r="Z14" i="2"/>
  <c r="AJ14" i="2"/>
  <c r="AG8" i="2"/>
  <c r="AC13" i="2"/>
  <c r="Y8" i="2"/>
  <c r="Z15" i="2"/>
  <c r="AC7" i="2"/>
  <c r="U8" i="2"/>
  <c r="Y7" i="2"/>
  <c r="CN16" i="2"/>
  <c r="CN9" i="2"/>
  <c r="W10" i="2" s="1"/>
  <c r="Z12" i="2"/>
  <c r="AA12" i="2"/>
  <c r="CN7" i="2"/>
  <c r="W8" i="2" s="1"/>
  <c r="AC10" i="2"/>
  <c r="U10" i="2"/>
  <c r="AC12" i="2"/>
  <c r="AF15" i="2"/>
  <c r="U15" i="2"/>
  <c r="AB12" i="2"/>
  <c r="CN5" i="2"/>
  <c r="W6" i="2" s="1"/>
  <c r="X14" i="2"/>
  <c r="AF7" i="2"/>
  <c r="AG14" i="2"/>
  <c r="AE15" i="2"/>
  <c r="U12" i="2"/>
  <c r="AE12" i="2"/>
  <c r="CN15" i="2"/>
  <c r="W16" i="2" s="1"/>
  <c r="X12" i="2"/>
  <c r="V12" i="2"/>
  <c r="V14" i="2"/>
  <c r="CN6" i="2"/>
  <c r="W7" i="2" s="1"/>
  <c r="AD10" i="2"/>
  <c r="AE14" i="2"/>
  <c r="AA11" i="2"/>
  <c r="AJ11" i="2"/>
  <c r="AG12" i="2"/>
  <c r="AI12" i="2"/>
  <c r="X7" i="2"/>
  <c r="U14" i="2"/>
  <c r="AI14" i="2"/>
  <c r="AH7" i="2"/>
  <c r="AC14" i="2"/>
  <c r="CN10" i="2"/>
  <c r="W11" i="2" s="1"/>
  <c r="Z10" i="2"/>
  <c r="AI15" i="2"/>
  <c r="X15" i="2"/>
  <c r="Z9" i="2"/>
  <c r="AH15" i="2"/>
  <c r="Y12" i="2"/>
  <c r="AH14" i="2"/>
  <c r="AK7" i="2"/>
  <c r="AB7" i="2"/>
  <c r="V10" i="2"/>
  <c r="AD15" i="2"/>
  <c r="AK15" i="2"/>
  <c r="AH12" i="2"/>
  <c r="AG9" i="2"/>
  <c r="AJ16" i="2"/>
  <c r="AG10" i="2"/>
  <c r="AI16" i="2"/>
  <c r="AH16" i="2"/>
  <c r="AI9" i="2"/>
  <c r="AG16" i="2"/>
  <c r="AG7" i="2"/>
  <c r="AA7" i="2"/>
  <c r="AD16" i="2"/>
  <c r="AC16" i="2"/>
  <c r="X9" i="2"/>
  <c r="AC5" i="2"/>
  <c r="AH9" i="2"/>
  <c r="Y16" i="2"/>
  <c r="AB9" i="2"/>
  <c r="AD9" i="2"/>
  <c r="V16" i="2"/>
  <c r="AK16" i="2"/>
  <c r="AE9" i="2"/>
  <c r="AF5" i="2"/>
  <c r="AK9" i="2"/>
  <c r="AD5" i="2"/>
  <c r="AA16" i="2"/>
  <c r="Z16" i="2"/>
  <c r="AJ9" i="2"/>
  <c r="AE16" i="2"/>
  <c r="U16" i="2"/>
  <c r="Y9" i="2"/>
  <c r="AK5" i="2"/>
  <c r="AG5" i="2"/>
  <c r="AJ5" i="2"/>
  <c r="AI5" i="2"/>
  <c r="X5" i="2"/>
  <c r="AE5" i="2"/>
  <c r="U5" i="2"/>
  <c r="Y5" i="2"/>
  <c r="AE11" i="2"/>
  <c r="U11" i="2"/>
  <c r="AG11" i="2"/>
  <c r="X11" i="2"/>
  <c r="Y13" i="2"/>
  <c r="AG13" i="2"/>
  <c r="AA13" i="2"/>
  <c r="AD13" i="2"/>
  <c r="U13" i="2"/>
  <c r="AJ13" i="2"/>
  <c r="AH13" i="2"/>
  <c r="V15" i="2"/>
  <c r="AG15" i="2"/>
  <c r="AC15" i="2"/>
  <c r="AB15" i="2"/>
  <c r="AB11" i="2"/>
  <c r="Y11" i="2"/>
  <c r="AC11" i="2"/>
  <c r="AF11" i="2"/>
  <c r="V9" i="2"/>
  <c r="AF9" i="2"/>
  <c r="U9" i="2"/>
  <c r="W9" i="1"/>
  <c r="W10" i="1"/>
  <c r="AT11" i="21"/>
  <c r="W7" i="1"/>
  <c r="AS11" i="17"/>
  <c r="AU11" i="17" s="1"/>
  <c r="W6" i="1"/>
  <c r="AV14" i="21"/>
  <c r="AM14" i="21" s="1"/>
  <c r="CN14" i="15"/>
  <c r="W15" i="15" s="1"/>
  <c r="AV10" i="21"/>
  <c r="AM10" i="21" s="1"/>
  <c r="CN6" i="15"/>
  <c r="W7" i="15" s="1"/>
  <c r="V9" i="15"/>
  <c r="AJ9" i="15"/>
  <c r="X9" i="15"/>
  <c r="AF9" i="15"/>
  <c r="AE9" i="15"/>
  <c r="AA9" i="15"/>
  <c r="AD9" i="15"/>
  <c r="AI9" i="15"/>
  <c r="U9" i="15"/>
  <c r="Z9" i="15"/>
  <c r="AC9" i="15"/>
  <c r="AH9" i="15"/>
  <c r="AK9" i="15"/>
  <c r="Y9" i="15"/>
  <c r="AB9" i="15"/>
  <c r="AG9" i="15"/>
  <c r="AW9" i="19"/>
  <c r="AU10" i="21"/>
  <c r="AV7" i="21"/>
  <c r="AM7" i="21" s="1"/>
  <c r="AV13" i="21"/>
  <c r="AM13" i="21" s="1"/>
  <c r="AV6" i="21"/>
  <c r="AM6" i="21" s="1"/>
  <c r="AV12" i="21"/>
  <c r="AM12" i="21" s="1"/>
  <c r="AV5" i="21"/>
  <c r="AM5" i="21" s="1"/>
  <c r="BL14" i="20"/>
  <c r="CN5" i="15"/>
  <c r="W6" i="15" s="1"/>
  <c r="CN11" i="15"/>
  <c r="W12" i="15" s="1"/>
  <c r="CN12" i="15"/>
  <c r="W13" i="15" s="1"/>
  <c r="V10" i="15"/>
  <c r="Z10" i="15"/>
  <c r="AD10" i="15"/>
  <c r="AH10" i="15"/>
  <c r="U10" i="15"/>
  <c r="Y10" i="15"/>
  <c r="AC10" i="15"/>
  <c r="AG10" i="15"/>
  <c r="AK10" i="15"/>
  <c r="X10" i="15"/>
  <c r="AB10" i="15"/>
  <c r="AF10" i="15"/>
  <c r="AJ10" i="15"/>
  <c r="AA10" i="15"/>
  <c r="AI10" i="15"/>
  <c r="AE10" i="15"/>
  <c r="CL9" i="22"/>
  <c r="CM9" i="22" s="1"/>
  <c r="CL14" i="22"/>
  <c r="CM14" i="22" s="1"/>
  <c r="CL6" i="22"/>
  <c r="CM6" i="22" s="1"/>
  <c r="P11" i="22"/>
  <c r="P16" i="22"/>
  <c r="P8" i="22"/>
  <c r="CL11" i="22"/>
  <c r="CM11" i="22" s="1"/>
  <c r="CL16" i="22"/>
  <c r="CM16" i="22" s="1"/>
  <c r="CL8" i="22"/>
  <c r="CM8" i="22" s="1"/>
  <c r="P13" i="22"/>
  <c r="P5" i="22"/>
  <c r="P10" i="22"/>
  <c r="CL13" i="22"/>
  <c r="CM13" i="22" s="1"/>
  <c r="CL5" i="22"/>
  <c r="CM5" i="22" s="1"/>
  <c r="CL10" i="22"/>
  <c r="CM10" i="22" s="1"/>
  <c r="P15" i="22"/>
  <c r="P7" i="22"/>
  <c r="P12" i="22"/>
  <c r="CL15" i="22"/>
  <c r="CM15" i="22" s="1"/>
  <c r="CL7" i="22"/>
  <c r="CM7" i="22" s="1"/>
  <c r="CL12" i="22"/>
  <c r="CM12" i="22" s="1"/>
  <c r="P9" i="22"/>
  <c r="P14" i="22"/>
  <c r="P6" i="22"/>
  <c r="AW8" i="11"/>
  <c r="AU7" i="21"/>
  <c r="BC6" i="16"/>
  <c r="BD6" i="19"/>
  <c r="BK6" i="19" s="1"/>
  <c r="BL11" i="20"/>
  <c r="AV15" i="21"/>
  <c r="AM15" i="21" s="1"/>
  <c r="V16" i="15"/>
  <c r="AH16" i="15"/>
  <c r="U16" i="15"/>
  <c r="Y16" i="15"/>
  <c r="AC16" i="15"/>
  <c r="AG16" i="15"/>
  <c r="AK16" i="15"/>
  <c r="X16" i="15"/>
  <c r="AB16" i="15"/>
  <c r="AF16" i="15"/>
  <c r="AJ16" i="15"/>
  <c r="AA16" i="15"/>
  <c r="AI16" i="15"/>
  <c r="AE16" i="15"/>
  <c r="Z16" i="15"/>
  <c r="AD16" i="15"/>
  <c r="V5" i="15"/>
  <c r="AB5" i="15"/>
  <c r="AG5" i="15"/>
  <c r="AJ5" i="15"/>
  <c r="X5" i="15"/>
  <c r="AF5" i="15"/>
  <c r="AE5" i="15"/>
  <c r="AA5" i="15"/>
  <c r="U5" i="15"/>
  <c r="AI5" i="15"/>
  <c r="AD5" i="15"/>
  <c r="Z5" i="15"/>
  <c r="AK5" i="15"/>
  <c r="AH5" i="15"/>
  <c r="AC5" i="15"/>
  <c r="Y5" i="15"/>
  <c r="V15" i="15"/>
  <c r="U15" i="15"/>
  <c r="Z15" i="15"/>
  <c r="AC15" i="15"/>
  <c r="AH15" i="15"/>
  <c r="AK15" i="15"/>
  <c r="Y15" i="15"/>
  <c r="AB15" i="15"/>
  <c r="AG15" i="15"/>
  <c r="AJ15" i="15"/>
  <c r="X15" i="15"/>
  <c r="AF15" i="15"/>
  <c r="AE15" i="15"/>
  <c r="AA15" i="15"/>
  <c r="AD15" i="15"/>
  <c r="AI15" i="15"/>
  <c r="BL10" i="17"/>
  <c r="AS10" i="17"/>
  <c r="AW16" i="19"/>
  <c r="AW16" i="16" s="1"/>
  <c r="AU13" i="21"/>
  <c r="AU15" i="21"/>
  <c r="BL6" i="18"/>
  <c r="BC11" i="19"/>
  <c r="BD11" i="18"/>
  <c r="BK11" i="18" s="1"/>
  <c r="AW7" i="11"/>
  <c r="AW7" i="12" s="1"/>
  <c r="AW7" i="14" s="1"/>
  <c r="AW7" i="13" s="1"/>
  <c r="AV11" i="21"/>
  <c r="AM11" i="21" s="1"/>
  <c r="V8" i="15"/>
  <c r="Y8" i="15"/>
  <c r="AC8" i="15"/>
  <c r="AG8" i="15"/>
  <c r="AK8" i="15"/>
  <c r="X8" i="15"/>
  <c r="AB8" i="15"/>
  <c r="AF8" i="15"/>
  <c r="AJ8" i="15"/>
  <c r="AA8" i="15"/>
  <c r="AI8" i="15"/>
  <c r="AE8" i="15"/>
  <c r="Z8" i="15"/>
  <c r="AD8" i="15"/>
  <c r="AH8" i="15"/>
  <c r="U8" i="15"/>
  <c r="CN9" i="15"/>
  <c r="W10" i="15" s="1"/>
  <c r="V7" i="15"/>
  <c r="AC7" i="15"/>
  <c r="AH7" i="15"/>
  <c r="AK7" i="15"/>
  <c r="Y7" i="15"/>
  <c r="AB7" i="15"/>
  <c r="AG7" i="15"/>
  <c r="AJ7" i="15"/>
  <c r="X7" i="15"/>
  <c r="AF7" i="15"/>
  <c r="AE7" i="15"/>
  <c r="AA7" i="15"/>
  <c r="AD7" i="15"/>
  <c r="AI7" i="15"/>
  <c r="U7" i="15"/>
  <c r="Z7" i="15"/>
  <c r="BD10" i="20"/>
  <c r="BK10" i="20" s="1"/>
  <c r="BC10" i="18"/>
  <c r="BC7" i="18"/>
  <c r="BD7" i="20"/>
  <c r="BK7" i="20" s="1"/>
  <c r="AU5" i="21"/>
  <c r="BD15" i="20"/>
  <c r="BK15" i="20" s="1"/>
  <c r="BC15" i="18"/>
  <c r="AV16" i="21"/>
  <c r="AM16" i="21" s="1"/>
  <c r="V13" i="15"/>
  <c r="AK13" i="15"/>
  <c r="Y13" i="15"/>
  <c r="AB13" i="15"/>
  <c r="AG13" i="15"/>
  <c r="AJ13" i="15"/>
  <c r="X13" i="15"/>
  <c r="AF13" i="15"/>
  <c r="AE13" i="15"/>
  <c r="AA13" i="15"/>
  <c r="AD13" i="15"/>
  <c r="AI13" i="15"/>
  <c r="U13" i="15"/>
  <c r="Z13" i="15"/>
  <c r="AC13" i="15"/>
  <c r="AH13" i="15"/>
  <c r="V14" i="15"/>
  <c r="AG14" i="15"/>
  <c r="AK14" i="15"/>
  <c r="X14" i="15"/>
  <c r="AB14" i="15"/>
  <c r="AF14" i="15"/>
  <c r="AJ14" i="15"/>
  <c r="AA14" i="15"/>
  <c r="AI14" i="15"/>
  <c r="AE14" i="15"/>
  <c r="Z14" i="15"/>
  <c r="AD14" i="15"/>
  <c r="AH14" i="15"/>
  <c r="U14" i="15"/>
  <c r="Y14" i="15"/>
  <c r="AC14" i="15"/>
  <c r="BL7" i="17"/>
  <c r="AS7" i="17"/>
  <c r="AS12" i="17"/>
  <c r="AS6" i="17"/>
  <c r="AT6" i="17" s="1"/>
  <c r="AS5" i="17"/>
  <c r="AS13" i="17"/>
  <c r="AU6" i="21"/>
  <c r="BL15" i="17"/>
  <c r="AS15" i="17"/>
  <c r="AU16" i="21"/>
  <c r="BL16" i="17"/>
  <c r="AS16" i="17"/>
  <c r="AW15" i="11"/>
  <c r="AW15" i="12" s="1"/>
  <c r="AW15" i="14" s="1"/>
  <c r="AW15" i="13" s="1"/>
  <c r="CN10" i="15"/>
  <c r="W11" i="15" s="1"/>
  <c r="V6" i="15"/>
  <c r="X6" i="15"/>
  <c r="AB6" i="15"/>
  <c r="AF6" i="15"/>
  <c r="AJ6" i="15"/>
  <c r="AA6" i="15"/>
  <c r="AI6" i="15"/>
  <c r="AE6" i="15"/>
  <c r="Z6" i="15"/>
  <c r="AD6" i="15"/>
  <c r="AH6" i="15"/>
  <c r="U6" i="15"/>
  <c r="Y6" i="15"/>
  <c r="AC6" i="15"/>
  <c r="AG6" i="15"/>
  <c r="AK6" i="15"/>
  <c r="AW10" i="19"/>
  <c r="AU12" i="21"/>
  <c r="AU14" i="21"/>
  <c r="AT14" i="21"/>
  <c r="BL9" i="17"/>
  <c r="AS9" i="17"/>
  <c r="AT9" i="17" s="1"/>
  <c r="BD16" i="20"/>
  <c r="BK16" i="20" s="1"/>
  <c r="BC16" i="18"/>
  <c r="CN16" i="15"/>
  <c r="CN15" i="15"/>
  <c r="W16" i="15" s="1"/>
  <c r="AV8" i="21"/>
  <c r="AM8" i="21" s="1"/>
  <c r="AV9" i="21"/>
  <c r="AM9" i="21" s="1"/>
  <c r="V11" i="15"/>
  <c r="AJ11" i="15"/>
  <c r="X11" i="15"/>
  <c r="AF11" i="15"/>
  <c r="AE11" i="15"/>
  <c r="AA11" i="15"/>
  <c r="AD11" i="15"/>
  <c r="AI11" i="15"/>
  <c r="U11" i="15"/>
  <c r="Z11" i="15"/>
  <c r="AC11" i="15"/>
  <c r="AH11" i="15"/>
  <c r="AK11" i="15"/>
  <c r="Y11" i="15"/>
  <c r="AB11" i="15"/>
  <c r="AG11" i="15"/>
  <c r="BD13" i="19"/>
  <c r="BK13" i="19" s="1"/>
  <c r="BC13" i="16"/>
  <c r="AU8" i="21"/>
  <c r="BL8" i="17"/>
  <c r="AS8" i="17"/>
  <c r="AT8" i="17" s="1"/>
  <c r="BC12" i="7"/>
  <c r="BD12" i="4"/>
  <c r="BK12" i="4" s="1"/>
  <c r="AU9" i="21"/>
  <c r="BD9" i="20"/>
  <c r="BK9" i="20" s="1"/>
  <c r="BC9" i="18"/>
  <c r="CN8" i="15"/>
  <c r="W9" i="15" s="1"/>
  <c r="CN7" i="15"/>
  <c r="W8" i="15" s="1"/>
  <c r="AS14" i="17"/>
  <c r="AT14" i="17" s="1"/>
  <c r="V12" i="15"/>
  <c r="Z12" i="15"/>
  <c r="AD12" i="15"/>
  <c r="AH12" i="15"/>
  <c r="U12" i="15"/>
  <c r="Y12" i="15"/>
  <c r="AC12" i="15"/>
  <c r="AG12" i="15"/>
  <c r="AK12" i="15"/>
  <c r="X12" i="15"/>
  <c r="AB12" i="15"/>
  <c r="AF12" i="15"/>
  <c r="AJ12" i="15"/>
  <c r="AA12" i="15"/>
  <c r="AI12" i="15"/>
  <c r="AE12" i="15"/>
  <c r="BL13" i="18"/>
  <c r="BD8" i="20"/>
  <c r="BK8" i="20" s="1"/>
  <c r="BC8" i="18"/>
  <c r="BL12" i="10"/>
  <c r="AW14" i="9"/>
  <c r="AW14" i="5" s="1"/>
  <c r="AW14" i="8" s="1"/>
  <c r="AW13" i="13"/>
  <c r="AW13" i="10" s="1"/>
  <c r="AW13" i="4" s="1"/>
  <c r="BC14" i="19"/>
  <c r="BD14" i="18"/>
  <c r="BK14" i="18" s="1"/>
  <c r="CN13" i="15"/>
  <c r="W14" i="15" s="1"/>
  <c r="AT12" i="21"/>
  <c r="AT13" i="21"/>
  <c r="AT11" i="17" l="1"/>
  <c r="AS11" i="20"/>
  <c r="AT11" i="20" s="1"/>
  <c r="AV8" i="17"/>
  <c r="AM8" i="17" s="1"/>
  <c r="BC14" i="16"/>
  <c r="BD14" i="19"/>
  <c r="BK14" i="19" s="1"/>
  <c r="BL8" i="20"/>
  <c r="AS8" i="20"/>
  <c r="AT8" i="20" s="1"/>
  <c r="BC13" i="11"/>
  <c r="BD13" i="16"/>
  <c r="BK13" i="16" s="1"/>
  <c r="BL16" i="20"/>
  <c r="AS16" i="20"/>
  <c r="AU16" i="17"/>
  <c r="AU13" i="17"/>
  <c r="BL15" i="20"/>
  <c r="AS15" i="20"/>
  <c r="AT15" i="20" s="1"/>
  <c r="AW16" i="11"/>
  <c r="V10" i="22"/>
  <c r="AG10" i="22"/>
  <c r="AB10" i="22"/>
  <c r="X10" i="22"/>
  <c r="AJ10" i="22"/>
  <c r="AF10" i="22"/>
  <c r="AE10" i="22"/>
  <c r="AA10" i="22"/>
  <c r="AI10" i="22"/>
  <c r="AD10" i="22"/>
  <c r="Z10" i="22"/>
  <c r="U10" i="22"/>
  <c r="AH10" i="22"/>
  <c r="AC10" i="22"/>
  <c r="Y10" i="22"/>
  <c r="AK10" i="22"/>
  <c r="V11" i="22"/>
  <c r="AI11" i="22"/>
  <c r="X11" i="22"/>
  <c r="AB11" i="22"/>
  <c r="AF11" i="22"/>
  <c r="AJ11" i="22"/>
  <c r="AE11" i="22"/>
  <c r="AA11" i="22"/>
  <c r="AD11" i="22"/>
  <c r="Z11" i="22"/>
  <c r="U11" i="22"/>
  <c r="AH11" i="22"/>
  <c r="AC11" i="22"/>
  <c r="Y11" i="22"/>
  <c r="AK11" i="22"/>
  <c r="AG11" i="22"/>
  <c r="CN7" i="22"/>
  <c r="W8" i="22" s="1"/>
  <c r="AW15" i="10"/>
  <c r="BC15" i="19"/>
  <c r="BD15" i="18"/>
  <c r="BK15" i="18" s="1"/>
  <c r="BD6" i="16"/>
  <c r="BK6" i="16" s="1"/>
  <c r="BC6" i="11"/>
  <c r="CN13" i="22"/>
  <c r="W14" i="22" s="1"/>
  <c r="V16" i="22"/>
  <c r="X16" i="22"/>
  <c r="AB16" i="22"/>
  <c r="AF16" i="22"/>
  <c r="AJ16" i="22"/>
  <c r="AA16" i="22"/>
  <c r="AI16" i="22"/>
  <c r="AD16" i="22"/>
  <c r="Z16" i="22"/>
  <c r="AE16" i="22"/>
  <c r="AH16" i="22"/>
  <c r="U16" i="22"/>
  <c r="Y16" i="22"/>
  <c r="AC16" i="22"/>
  <c r="AG16" i="22"/>
  <c r="AK16" i="22"/>
  <c r="CN12" i="22"/>
  <c r="W13" i="22" s="1"/>
  <c r="BL14" i="18"/>
  <c r="BL9" i="20"/>
  <c r="AS9" i="20"/>
  <c r="AT9" i="20" s="1"/>
  <c r="BD9" i="18"/>
  <c r="BK9" i="18" s="1"/>
  <c r="BC9" i="19"/>
  <c r="BL10" i="20"/>
  <c r="AS10" i="20"/>
  <c r="AT10" i="20" s="1"/>
  <c r="BD11" i="19"/>
  <c r="BK11" i="19" s="1"/>
  <c r="BC11" i="16"/>
  <c r="BL6" i="19"/>
  <c r="V9" i="22"/>
  <c r="AJ9" i="22"/>
  <c r="AF9" i="22"/>
  <c r="AE9" i="22"/>
  <c r="AD9" i="22"/>
  <c r="AI9" i="22"/>
  <c r="U9" i="22"/>
  <c r="Z9" i="22"/>
  <c r="AC9" i="22"/>
  <c r="AH9" i="22"/>
  <c r="AK9" i="22"/>
  <c r="Y9" i="22"/>
  <c r="AA9" i="22"/>
  <c r="AG9" i="22"/>
  <c r="AB9" i="22"/>
  <c r="X9" i="22"/>
  <c r="V8" i="22"/>
  <c r="AF8" i="22"/>
  <c r="AE8" i="22"/>
  <c r="AA8" i="22"/>
  <c r="AI8" i="22"/>
  <c r="AD8" i="22"/>
  <c r="Z8" i="22"/>
  <c r="U8" i="22"/>
  <c r="AH8" i="22"/>
  <c r="AC8" i="22"/>
  <c r="Y8" i="22"/>
  <c r="AK8" i="22"/>
  <c r="AG8" i="22"/>
  <c r="AB8" i="22"/>
  <c r="X8" i="22"/>
  <c r="AJ8" i="22"/>
  <c r="AT13" i="17"/>
  <c r="CN5" i="22"/>
  <c r="BD16" i="18"/>
  <c r="BK16" i="18" s="1"/>
  <c r="BC16" i="19"/>
  <c r="AV7" i="17"/>
  <c r="AM7" i="17" s="1"/>
  <c r="AV5" i="17"/>
  <c r="AM5" i="17" s="1"/>
  <c r="AV13" i="17"/>
  <c r="AM13" i="17" s="1"/>
  <c r="AV12" i="17"/>
  <c r="AM12" i="17" s="1"/>
  <c r="AV6" i="17"/>
  <c r="AM6" i="17" s="1"/>
  <c r="BD10" i="18"/>
  <c r="BK10" i="18" s="1"/>
  <c r="BC10" i="19"/>
  <c r="BL11" i="18"/>
  <c r="V14" i="22"/>
  <c r="AI14" i="22"/>
  <c r="Z14" i="22"/>
  <c r="AD14" i="22"/>
  <c r="AH14" i="22"/>
  <c r="U14" i="22"/>
  <c r="Y14" i="22"/>
  <c r="AC14" i="22"/>
  <c r="AG14" i="22"/>
  <c r="AK14" i="22"/>
  <c r="AE14" i="22"/>
  <c r="AB14" i="22"/>
  <c r="X14" i="22"/>
  <c r="AJ14" i="22"/>
  <c r="AF14" i="22"/>
  <c r="AA14" i="22"/>
  <c r="CN11" i="22"/>
  <c r="W12" i="22" s="1"/>
  <c r="AV15" i="17"/>
  <c r="AM15" i="17" s="1"/>
  <c r="CN10" i="22"/>
  <c r="W11" i="22" s="1"/>
  <c r="AW10" i="16"/>
  <c r="AU15" i="17"/>
  <c r="AU7" i="17"/>
  <c r="BD7" i="18"/>
  <c r="BK7" i="18" s="1"/>
  <c r="BC7" i="19"/>
  <c r="AW7" i="10"/>
  <c r="V6" i="22"/>
  <c r="Z6" i="22"/>
  <c r="AD6" i="22"/>
  <c r="AH6" i="22"/>
  <c r="U6" i="22"/>
  <c r="Y6" i="22"/>
  <c r="AC6" i="22"/>
  <c r="AG6" i="22"/>
  <c r="AK6" i="22"/>
  <c r="AE6" i="22"/>
  <c r="AB6" i="22"/>
  <c r="X6" i="22"/>
  <c r="AJ6" i="22"/>
  <c r="AF6" i="22"/>
  <c r="AA6" i="22"/>
  <c r="AI6" i="22"/>
  <c r="V15" i="22"/>
  <c r="U15" i="22"/>
  <c r="AH15" i="22"/>
  <c r="AC15" i="22"/>
  <c r="Y15" i="22"/>
  <c r="AK15" i="22"/>
  <c r="AG15" i="22"/>
  <c r="AI15" i="22"/>
  <c r="X15" i="22"/>
  <c r="AB15" i="22"/>
  <c r="AF15" i="22"/>
  <c r="AJ15" i="22"/>
  <c r="AE15" i="22"/>
  <c r="AD15" i="22"/>
  <c r="AA15" i="22"/>
  <c r="Z15" i="22"/>
  <c r="AT15" i="17"/>
  <c r="CN16" i="22"/>
  <c r="BC8" i="19"/>
  <c r="BD8" i="18"/>
  <c r="BK8" i="18" s="1"/>
  <c r="AU8" i="17"/>
  <c r="AU14" i="17"/>
  <c r="AU12" i="17"/>
  <c r="BL7" i="20"/>
  <c r="AS7" i="20"/>
  <c r="AT7" i="20" s="1"/>
  <c r="AS5" i="20"/>
  <c r="AT5" i="20" s="1"/>
  <c r="AS6" i="20"/>
  <c r="AT6" i="20" s="1"/>
  <c r="AS12" i="20"/>
  <c r="AT12" i="20" s="1"/>
  <c r="AS13" i="20"/>
  <c r="AT13" i="20" s="1"/>
  <c r="AW8" i="12"/>
  <c r="AW8" i="14" s="1"/>
  <c r="V7" i="22"/>
  <c r="U7" i="22"/>
  <c r="AH7" i="22"/>
  <c r="AC7" i="22"/>
  <c r="Y7" i="22"/>
  <c r="AK7" i="22"/>
  <c r="AG7" i="22"/>
  <c r="AB7" i="22"/>
  <c r="X7" i="22"/>
  <c r="AJ7" i="22"/>
  <c r="AF7" i="22"/>
  <c r="AA7" i="22"/>
  <c r="AE7" i="22"/>
  <c r="AI7" i="22"/>
  <c r="AD7" i="22"/>
  <c r="Z7" i="22"/>
  <c r="CN8" i="22"/>
  <c r="W9" i="22" s="1"/>
  <c r="CN9" i="22"/>
  <c r="W10" i="22" s="1"/>
  <c r="P5" i="21"/>
  <c r="CL5" i="21"/>
  <c r="CM5" i="21" s="1"/>
  <c r="P10" i="21"/>
  <c r="CL12" i="21"/>
  <c r="CM12" i="21" s="1"/>
  <c r="P15" i="21"/>
  <c r="P9" i="21"/>
  <c r="P11" i="21"/>
  <c r="P14" i="21"/>
  <c r="CL16" i="21"/>
  <c r="CM16" i="21" s="1"/>
  <c r="CL11" i="21"/>
  <c r="CM11" i="21" s="1"/>
  <c r="P6" i="21"/>
  <c r="CL8" i="21"/>
  <c r="CM8" i="21" s="1"/>
  <c r="P8" i="21"/>
  <c r="CL9" i="21"/>
  <c r="CM9" i="21" s="1"/>
  <c r="P13" i="21"/>
  <c r="P16" i="21"/>
  <c r="CL14" i="21"/>
  <c r="CM14" i="21" s="1"/>
  <c r="CL13" i="21"/>
  <c r="CM13" i="21" s="1"/>
  <c r="P12" i="21"/>
  <c r="CL15" i="21"/>
  <c r="CM15" i="21" s="1"/>
  <c r="CL10" i="21"/>
  <c r="CM10" i="21" s="1"/>
  <c r="CL6" i="21"/>
  <c r="CM6" i="21" s="1"/>
  <c r="P7" i="21"/>
  <c r="CL7" i="21"/>
  <c r="CM7" i="21" s="1"/>
  <c r="AW9" i="16"/>
  <c r="AW13" i="7"/>
  <c r="AW13" i="6" s="1"/>
  <c r="AW13" i="9" s="1"/>
  <c r="BL12" i="4"/>
  <c r="AU6" i="17"/>
  <c r="V12" i="22"/>
  <c r="AG12" i="22"/>
  <c r="AK12" i="22"/>
  <c r="AE12" i="22"/>
  <c r="AB12" i="22"/>
  <c r="X12" i="22"/>
  <c r="AJ12" i="22"/>
  <c r="AF12" i="22"/>
  <c r="AA12" i="22"/>
  <c r="AI12" i="22"/>
  <c r="Z12" i="22"/>
  <c r="AD12" i="22"/>
  <c r="AH12" i="22"/>
  <c r="U12" i="22"/>
  <c r="Y12" i="22"/>
  <c r="AC12" i="22"/>
  <c r="V13" i="22"/>
  <c r="AC13" i="22"/>
  <c r="Y13" i="22"/>
  <c r="AK13" i="22"/>
  <c r="AG13" i="22"/>
  <c r="AI13" i="22"/>
  <c r="X13" i="22"/>
  <c r="AB13" i="22"/>
  <c r="AF13" i="22"/>
  <c r="AJ13" i="22"/>
  <c r="AE13" i="22"/>
  <c r="AA13" i="22"/>
  <c r="AD13" i="22"/>
  <c r="Z13" i="22"/>
  <c r="U13" i="22"/>
  <c r="AH13" i="22"/>
  <c r="AV14" i="17"/>
  <c r="AM14" i="17" s="1"/>
  <c r="AV9" i="17"/>
  <c r="AM9" i="17" s="1"/>
  <c r="AT16" i="17"/>
  <c r="AV10" i="17"/>
  <c r="AM10" i="17" s="1"/>
  <c r="CN14" i="22"/>
  <c r="W15" i="22" s="1"/>
  <c r="BC12" i="6"/>
  <c r="BD12" i="7"/>
  <c r="BK12" i="7" s="1"/>
  <c r="BL13" i="19"/>
  <c r="AU9" i="17"/>
  <c r="AU5" i="17"/>
  <c r="AU10" i="17"/>
  <c r="V5" i="22"/>
  <c r="AK5" i="22"/>
  <c r="Y5" i="22"/>
  <c r="AA5" i="22"/>
  <c r="AG5" i="22"/>
  <c r="AB5" i="22"/>
  <c r="X5" i="22"/>
  <c r="AJ5" i="22"/>
  <c r="AF5" i="22"/>
  <c r="AE5" i="22"/>
  <c r="U5" i="22"/>
  <c r="AI5" i="22"/>
  <c r="AD5" i="22"/>
  <c r="Z5" i="22"/>
  <c r="AC5" i="22"/>
  <c r="AH5" i="22"/>
  <c r="CN6" i="22"/>
  <c r="W7" i="22" s="1"/>
  <c r="W6" i="22"/>
  <c r="AT12" i="17"/>
  <c r="AV16" i="17"/>
  <c r="AM16" i="17" s="1"/>
  <c r="AT5" i="17"/>
  <c r="AV11" i="17"/>
  <c r="AM11" i="17" s="1"/>
  <c r="AT7" i="17"/>
  <c r="CN15" i="22"/>
  <c r="W16" i="22" s="1"/>
  <c r="AS14" i="20"/>
  <c r="AT14" i="20" s="1"/>
  <c r="AT10" i="17"/>
  <c r="AV14" i="20" l="1"/>
  <c r="AM14" i="20" s="1"/>
  <c r="AS11" i="18"/>
  <c r="AT11" i="18" s="1"/>
  <c r="CN14" i="21"/>
  <c r="W15" i="21" s="1"/>
  <c r="AU11" i="20"/>
  <c r="CN16" i="21"/>
  <c r="AW7" i="4"/>
  <c r="AW7" i="7" s="1"/>
  <c r="AW13" i="5"/>
  <c r="AW13" i="8" s="1"/>
  <c r="Y12" i="21"/>
  <c r="V12" i="21"/>
  <c r="AK12" i="21"/>
  <c r="AA12" i="21"/>
  <c r="AI12" i="21"/>
  <c r="Z12" i="21"/>
  <c r="AG12" i="21"/>
  <c r="AF12" i="21"/>
  <c r="AE12" i="21"/>
  <c r="AD12" i="21"/>
  <c r="U12" i="21"/>
  <c r="AH12" i="21"/>
  <c r="AJ12" i="21"/>
  <c r="X12" i="21"/>
  <c r="AB12" i="21"/>
  <c r="AC12" i="21"/>
  <c r="V6" i="21"/>
  <c r="AI6" i="21"/>
  <c r="AE6" i="21"/>
  <c r="Z6" i="21"/>
  <c r="AD6" i="21"/>
  <c r="AH6" i="21"/>
  <c r="U6" i="21"/>
  <c r="Y6" i="21"/>
  <c r="AC6" i="21"/>
  <c r="AG6" i="21"/>
  <c r="AK6" i="21"/>
  <c r="X6" i="21"/>
  <c r="AB6" i="21"/>
  <c r="AF6" i="21"/>
  <c r="AJ6" i="21"/>
  <c r="AA6" i="21"/>
  <c r="AG10" i="21"/>
  <c r="V10" i="21"/>
  <c r="AE10" i="21"/>
  <c r="AJ10" i="21"/>
  <c r="AA10" i="21"/>
  <c r="AF10" i="21"/>
  <c r="AC10" i="21"/>
  <c r="X10" i="21"/>
  <c r="AI10" i="21"/>
  <c r="AB10" i="21"/>
  <c r="Z10" i="21"/>
  <c r="AD10" i="21"/>
  <c r="AH10" i="21"/>
  <c r="U10" i="21"/>
  <c r="Y10" i="21"/>
  <c r="AK10" i="21"/>
  <c r="AW8" i="13"/>
  <c r="AU9" i="20"/>
  <c r="BL6" i="16"/>
  <c r="AU15" i="20"/>
  <c r="BL13" i="16"/>
  <c r="BC12" i="9"/>
  <c r="BD12" i="6"/>
  <c r="BK12" i="6" s="1"/>
  <c r="CN12" i="21"/>
  <c r="W13" i="21" s="1"/>
  <c r="CL9" i="17"/>
  <c r="CM9" i="17" s="1"/>
  <c r="CL14" i="17"/>
  <c r="CM14" i="17" s="1"/>
  <c r="CL6" i="17"/>
  <c r="CM6" i="17" s="1"/>
  <c r="P11" i="17"/>
  <c r="P16" i="17"/>
  <c r="P8" i="17"/>
  <c r="CL11" i="17"/>
  <c r="CM11" i="17" s="1"/>
  <c r="CL16" i="17"/>
  <c r="CM16" i="17" s="1"/>
  <c r="CL8" i="17"/>
  <c r="CM8" i="17" s="1"/>
  <c r="P13" i="17"/>
  <c r="P5" i="17"/>
  <c r="P10" i="17"/>
  <c r="CL13" i="17"/>
  <c r="CM13" i="17" s="1"/>
  <c r="CL5" i="17"/>
  <c r="CM5" i="17" s="1"/>
  <c r="CL10" i="17"/>
  <c r="CM10" i="17" s="1"/>
  <c r="P15" i="17"/>
  <c r="P7" i="17"/>
  <c r="P12" i="17"/>
  <c r="CL15" i="17"/>
  <c r="CM15" i="17" s="1"/>
  <c r="CL7" i="17"/>
  <c r="CM7" i="17" s="1"/>
  <c r="CL12" i="17"/>
  <c r="CM12" i="17" s="1"/>
  <c r="P9" i="17"/>
  <c r="P14" i="17"/>
  <c r="P6" i="17"/>
  <c r="BL9" i="18"/>
  <c r="AS9" i="18"/>
  <c r="AT9" i="18" s="1"/>
  <c r="BC6" i="12"/>
  <c r="BD6" i="11"/>
  <c r="BK6" i="11" s="1"/>
  <c r="AW16" i="12"/>
  <c r="AW16" i="14" s="1"/>
  <c r="CN15" i="21"/>
  <c r="W16" i="21" s="1"/>
  <c r="CN8" i="21"/>
  <c r="W9" i="21" s="1"/>
  <c r="AV16" i="20"/>
  <c r="AM16" i="20" s="1"/>
  <c r="Y8" i="21"/>
  <c r="V8" i="21"/>
  <c r="U8" i="21"/>
  <c r="AK8" i="21"/>
  <c r="AA8" i="21"/>
  <c r="AI8" i="21"/>
  <c r="Z8" i="21"/>
  <c r="AG8" i="21"/>
  <c r="AF8" i="21"/>
  <c r="AE8" i="21"/>
  <c r="AD8" i="21"/>
  <c r="AC8" i="21"/>
  <c r="AH8" i="21"/>
  <c r="AJ8" i="21"/>
  <c r="X8" i="21"/>
  <c r="AB8" i="21"/>
  <c r="AC15" i="21"/>
  <c r="V15" i="21"/>
  <c r="AH15" i="21"/>
  <c r="AG15" i="21"/>
  <c r="AE15" i="21"/>
  <c r="AD15" i="21"/>
  <c r="AK15" i="21"/>
  <c r="AJ15" i="21"/>
  <c r="AA15" i="21"/>
  <c r="Z15" i="21"/>
  <c r="AF15" i="21"/>
  <c r="U15" i="21"/>
  <c r="AI15" i="21"/>
  <c r="AB15" i="21"/>
  <c r="X15" i="21"/>
  <c r="Y15" i="21"/>
  <c r="AV7" i="20"/>
  <c r="AM7" i="20" s="1"/>
  <c r="AV12" i="20"/>
  <c r="AM12" i="20" s="1"/>
  <c r="AV5" i="20"/>
  <c r="AM5" i="20" s="1"/>
  <c r="AV6" i="20"/>
  <c r="AM6" i="20" s="1"/>
  <c r="AV13" i="20"/>
  <c r="AM13" i="20" s="1"/>
  <c r="BD8" i="19"/>
  <c r="BK8" i="19" s="1"/>
  <c r="BC8" i="16"/>
  <c r="BC9" i="16"/>
  <c r="BD9" i="19"/>
  <c r="BK9" i="19" s="1"/>
  <c r="AU16" i="20"/>
  <c r="CN10" i="21"/>
  <c r="W11" i="21" s="1"/>
  <c r="BD14" i="16"/>
  <c r="BK14" i="16" s="1"/>
  <c r="BC14" i="11"/>
  <c r="CN6" i="21"/>
  <c r="W7" i="21" s="1"/>
  <c r="AV10" i="20"/>
  <c r="AM10" i="20" s="1"/>
  <c r="V9" i="21"/>
  <c r="AJ9" i="21"/>
  <c r="X9" i="21"/>
  <c r="AF9" i="21"/>
  <c r="AE9" i="21"/>
  <c r="AA9" i="21"/>
  <c r="AD9" i="21"/>
  <c r="AI9" i="21"/>
  <c r="U9" i="21"/>
  <c r="Z9" i="21"/>
  <c r="AC9" i="21"/>
  <c r="AH9" i="21"/>
  <c r="AK9" i="21"/>
  <c r="Y9" i="21"/>
  <c r="AB9" i="21"/>
  <c r="AG9" i="21"/>
  <c r="AU7" i="20"/>
  <c r="V7" i="21"/>
  <c r="U7" i="21"/>
  <c r="Z7" i="21"/>
  <c r="AC7" i="21"/>
  <c r="AH7" i="21"/>
  <c r="AK7" i="21"/>
  <c r="Y7" i="21"/>
  <c r="AB7" i="21"/>
  <c r="AG7" i="21"/>
  <c r="AJ7" i="21"/>
  <c r="X7" i="21"/>
  <c r="AF7" i="21"/>
  <c r="AE7" i="21"/>
  <c r="AA7" i="21"/>
  <c r="AD7" i="21"/>
  <c r="AI7" i="21"/>
  <c r="V13" i="21"/>
  <c r="AF13" i="21"/>
  <c r="AE13" i="21"/>
  <c r="AA13" i="21"/>
  <c r="AD13" i="21"/>
  <c r="AI13" i="21"/>
  <c r="U13" i="21"/>
  <c r="Z13" i="21"/>
  <c r="AC13" i="21"/>
  <c r="AH13" i="21"/>
  <c r="AK13" i="21"/>
  <c r="Y13" i="21"/>
  <c r="AB13" i="21"/>
  <c r="AG13" i="21"/>
  <c r="AJ13" i="21"/>
  <c r="X13" i="21"/>
  <c r="AC11" i="21"/>
  <c r="V11" i="21"/>
  <c r="AH11" i="21"/>
  <c r="AG11" i="21"/>
  <c r="AE11" i="21"/>
  <c r="AD11" i="21"/>
  <c r="AK11" i="21"/>
  <c r="AJ11" i="21"/>
  <c r="AA11" i="21"/>
  <c r="Z11" i="21"/>
  <c r="AI11" i="21"/>
  <c r="AB11" i="21"/>
  <c r="X11" i="21"/>
  <c r="Y11" i="21"/>
  <c r="AF11" i="21"/>
  <c r="U11" i="21"/>
  <c r="AU5" i="20"/>
  <c r="BL7" i="18"/>
  <c r="AS7" i="18"/>
  <c r="AT7" i="18" s="1"/>
  <c r="AS6" i="18"/>
  <c r="AT6" i="18" s="1"/>
  <c r="AS13" i="18"/>
  <c r="AT13" i="18" s="1"/>
  <c r="AS12" i="18"/>
  <c r="AT12" i="18" s="1"/>
  <c r="AS5" i="18"/>
  <c r="AT5" i="18" s="1"/>
  <c r="AU10" i="20"/>
  <c r="AW15" i="4"/>
  <c r="AW15" i="7" s="1"/>
  <c r="BL14" i="19"/>
  <c r="AV11" i="20"/>
  <c r="AM11" i="20" s="1"/>
  <c r="AT16" i="20"/>
  <c r="AW9" i="11"/>
  <c r="BL12" i="7"/>
  <c r="AU14" i="20"/>
  <c r="BL8" i="18"/>
  <c r="AS8" i="18"/>
  <c r="AT8" i="18" s="1"/>
  <c r="AI16" i="21"/>
  <c r="V16" i="21"/>
  <c r="Y16" i="21"/>
  <c r="AD16" i="21"/>
  <c r="X16" i="21"/>
  <c r="U16" i="21"/>
  <c r="AF16" i="21"/>
  <c r="AC16" i="21"/>
  <c r="AB16" i="21"/>
  <c r="AJ16" i="21"/>
  <c r="AA16" i="21"/>
  <c r="Z16" i="21"/>
  <c r="AH16" i="21"/>
  <c r="AE16" i="21"/>
  <c r="AG16" i="21"/>
  <c r="AK16" i="21"/>
  <c r="V14" i="21"/>
  <c r="AF14" i="21"/>
  <c r="AJ14" i="21"/>
  <c r="AA14" i="21"/>
  <c r="AI14" i="21"/>
  <c r="AE14" i="21"/>
  <c r="Z14" i="21"/>
  <c r="AD14" i="21"/>
  <c r="AH14" i="21"/>
  <c r="U14" i="21"/>
  <c r="Y14" i="21"/>
  <c r="AC14" i="21"/>
  <c r="AG14" i="21"/>
  <c r="AK14" i="21"/>
  <c r="X14" i="21"/>
  <c r="AB14" i="21"/>
  <c r="AU6" i="20"/>
  <c r="BC7" i="16"/>
  <c r="BD7" i="19"/>
  <c r="BK7" i="19" s="1"/>
  <c r="BL10" i="18"/>
  <c r="AS10" i="18"/>
  <c r="AT10" i="18" s="1"/>
  <c r="BL11" i="19"/>
  <c r="CN9" i="21"/>
  <c r="W10" i="21" s="1"/>
  <c r="CN7" i="21"/>
  <c r="W8" i="21" s="1"/>
  <c r="AV8" i="20"/>
  <c r="AM8" i="20" s="1"/>
  <c r="V5" i="21"/>
  <c r="U5" i="21"/>
  <c r="AI5" i="21"/>
  <c r="AD5" i="21"/>
  <c r="Z5" i="21"/>
  <c r="AC5" i="21"/>
  <c r="AH5" i="21"/>
  <c r="AK5" i="21"/>
  <c r="Y5" i="21"/>
  <c r="AB5" i="21"/>
  <c r="AG5" i="21"/>
  <c r="AJ5" i="21"/>
  <c r="X5" i="21"/>
  <c r="AF5" i="21"/>
  <c r="AE5" i="21"/>
  <c r="AA5" i="21"/>
  <c r="AU12" i="20"/>
  <c r="AW10" i="11"/>
  <c r="BC10" i="16"/>
  <c r="BD10" i="19"/>
  <c r="BK10" i="19" s="1"/>
  <c r="AS16" i="18"/>
  <c r="AT16" i="18" s="1"/>
  <c r="BL16" i="18"/>
  <c r="BD11" i="16"/>
  <c r="BK11" i="16" s="1"/>
  <c r="BC11" i="11"/>
  <c r="BC15" i="16"/>
  <c r="BD15" i="19"/>
  <c r="BK15" i="19" s="1"/>
  <c r="AU8" i="20"/>
  <c r="AS14" i="18"/>
  <c r="AT14" i="18" s="1"/>
  <c r="AU13" i="20"/>
  <c r="BD16" i="19"/>
  <c r="BK16" i="19" s="1"/>
  <c r="BC16" i="16"/>
  <c r="BL15" i="18"/>
  <c r="AS15" i="18"/>
  <c r="BC13" i="12"/>
  <c r="BD13" i="11"/>
  <c r="BK13" i="11" s="1"/>
  <c r="CN13" i="21"/>
  <c r="W14" i="21" s="1"/>
  <c r="CN11" i="21"/>
  <c r="W12" i="21" s="1"/>
  <c r="CN5" i="21"/>
  <c r="W6" i="21" s="1"/>
  <c r="AV9" i="20"/>
  <c r="AM9" i="20" s="1"/>
  <c r="AV15" i="20"/>
  <c r="AM15" i="20" s="1"/>
  <c r="AU11" i="18" l="1"/>
  <c r="CN12" i="17"/>
  <c r="W13" i="17" s="1"/>
  <c r="AS14" i="19"/>
  <c r="AT14" i="19" s="1"/>
  <c r="BC7" i="11"/>
  <c r="BD7" i="16"/>
  <c r="BK7" i="16" s="1"/>
  <c r="BC13" i="14"/>
  <c r="BD13" i="12"/>
  <c r="BK13" i="12" s="1"/>
  <c r="BL11" i="16"/>
  <c r="AU13" i="18"/>
  <c r="BL9" i="19"/>
  <c r="AS9" i="19"/>
  <c r="AU9" i="18"/>
  <c r="V12" i="17"/>
  <c r="AI12" i="17"/>
  <c r="AE12" i="17"/>
  <c r="Z12" i="17"/>
  <c r="AD12" i="17"/>
  <c r="AH12" i="17"/>
  <c r="U12" i="17"/>
  <c r="Y12" i="17"/>
  <c r="AC12" i="17"/>
  <c r="AG12" i="17"/>
  <c r="AK12" i="17"/>
  <c r="X12" i="17"/>
  <c r="AB12" i="17"/>
  <c r="AF12" i="17"/>
  <c r="AJ12" i="17"/>
  <c r="AA12" i="17"/>
  <c r="V13" i="17"/>
  <c r="AJ13" i="17"/>
  <c r="X13" i="17"/>
  <c r="AF13" i="17"/>
  <c r="AE13" i="17"/>
  <c r="AA13" i="17"/>
  <c r="AD13" i="17"/>
  <c r="AI13" i="17"/>
  <c r="U13" i="17"/>
  <c r="Z13" i="17"/>
  <c r="AC13" i="17"/>
  <c r="AH13" i="17"/>
  <c r="AK13" i="17"/>
  <c r="Y13" i="17"/>
  <c r="AB13" i="17"/>
  <c r="AG13" i="17"/>
  <c r="CN14" i="17"/>
  <c r="W15" i="17" s="1"/>
  <c r="AV10" i="18"/>
  <c r="AM10" i="18" s="1"/>
  <c r="BL13" i="11"/>
  <c r="BL16" i="19"/>
  <c r="AS16" i="19"/>
  <c r="AT16" i="19" s="1"/>
  <c r="BC11" i="12"/>
  <c r="BD11" i="11"/>
  <c r="BK11" i="11" s="1"/>
  <c r="AU10" i="18"/>
  <c r="AU12" i="18"/>
  <c r="BD6" i="12"/>
  <c r="BK6" i="12" s="1"/>
  <c r="BC6" i="14"/>
  <c r="V5" i="17"/>
  <c r="AF5" i="17"/>
  <c r="AE5" i="17"/>
  <c r="AA5" i="17"/>
  <c r="U5" i="17"/>
  <c r="AI5" i="17"/>
  <c r="AD5" i="17"/>
  <c r="Z5" i="17"/>
  <c r="AC5" i="17"/>
  <c r="AH5" i="17"/>
  <c r="AK5" i="17"/>
  <c r="Y5" i="17"/>
  <c r="AB5" i="17"/>
  <c r="AG5" i="17"/>
  <c r="AJ5" i="17"/>
  <c r="X5" i="17"/>
  <c r="CN6" i="17"/>
  <c r="W7" i="17" s="1"/>
  <c r="CN15" i="17"/>
  <c r="W16" i="17" s="1"/>
  <c r="BD16" i="16"/>
  <c r="BK16" i="16" s="1"/>
  <c r="BC16" i="11"/>
  <c r="BD15" i="16"/>
  <c r="BK15" i="16" s="1"/>
  <c r="BC15" i="11"/>
  <c r="AW10" i="12"/>
  <c r="AU5" i="18"/>
  <c r="P15" i="20"/>
  <c r="P7" i="20"/>
  <c r="P12" i="20"/>
  <c r="CL15" i="20"/>
  <c r="CM15" i="20" s="1"/>
  <c r="CL7" i="20"/>
  <c r="CM7" i="20" s="1"/>
  <c r="CL12" i="20"/>
  <c r="CM12" i="20" s="1"/>
  <c r="P9" i="20"/>
  <c r="P14" i="20"/>
  <c r="P6" i="20"/>
  <c r="CL9" i="20"/>
  <c r="CM9" i="20" s="1"/>
  <c r="CL14" i="20"/>
  <c r="CM14" i="20" s="1"/>
  <c r="CL6" i="20"/>
  <c r="CM6" i="20" s="1"/>
  <c r="P11" i="20"/>
  <c r="P16" i="20"/>
  <c r="P8" i="20"/>
  <c r="CL11" i="20"/>
  <c r="CM11" i="20" s="1"/>
  <c r="CL16" i="20"/>
  <c r="CM16" i="20" s="1"/>
  <c r="CL8" i="20"/>
  <c r="CM8" i="20" s="1"/>
  <c r="P13" i="20"/>
  <c r="P5" i="20"/>
  <c r="P10" i="20"/>
  <c r="CL13" i="20"/>
  <c r="CM13" i="20" s="1"/>
  <c r="CL5" i="20"/>
  <c r="CM5" i="20" s="1"/>
  <c r="CL10" i="20"/>
  <c r="CM10" i="20" s="1"/>
  <c r="BL6" i="11"/>
  <c r="V10" i="17"/>
  <c r="AI10" i="17"/>
  <c r="AE10" i="17"/>
  <c r="Z10" i="17"/>
  <c r="AD10" i="17"/>
  <c r="AH10" i="17"/>
  <c r="U10" i="17"/>
  <c r="Y10" i="17"/>
  <c r="AC10" i="17"/>
  <c r="AG10" i="17"/>
  <c r="AK10" i="17"/>
  <c r="X10" i="17"/>
  <c r="AB10" i="17"/>
  <c r="AF10" i="17"/>
  <c r="AJ10" i="17"/>
  <c r="AA10" i="17"/>
  <c r="V11" i="17"/>
  <c r="AE11" i="17"/>
  <c r="AA11" i="17"/>
  <c r="AD11" i="17"/>
  <c r="AI11" i="17"/>
  <c r="U11" i="17"/>
  <c r="Z11" i="17"/>
  <c r="AC11" i="17"/>
  <c r="AH11" i="17"/>
  <c r="AK11" i="17"/>
  <c r="Y11" i="17"/>
  <c r="AB11" i="17"/>
  <c r="AG11" i="17"/>
  <c r="AJ11" i="17"/>
  <c r="X11" i="17"/>
  <c r="AF11" i="17"/>
  <c r="AV8" i="18"/>
  <c r="AM8" i="18" s="1"/>
  <c r="CN7" i="17"/>
  <c r="W8" i="17" s="1"/>
  <c r="AW16" i="13"/>
  <c r="V16" i="17"/>
  <c r="Z16" i="17"/>
  <c r="AD16" i="17"/>
  <c r="AH16" i="17"/>
  <c r="U16" i="17"/>
  <c r="Y16" i="17"/>
  <c r="AC16" i="17"/>
  <c r="AG16" i="17"/>
  <c r="AK16" i="17"/>
  <c r="X16" i="17"/>
  <c r="AB16" i="17"/>
  <c r="AF16" i="17"/>
  <c r="AJ16" i="17"/>
  <c r="AA16" i="17"/>
  <c r="AI16" i="17"/>
  <c r="AE16" i="17"/>
  <c r="BC12" i="5"/>
  <c r="BD12" i="9"/>
  <c r="BK12" i="9" s="1"/>
  <c r="AW7" i="6"/>
  <c r="CN13" i="17"/>
  <c r="W14" i="17" s="1"/>
  <c r="BC10" i="11"/>
  <c r="BD10" i="16"/>
  <c r="BK10" i="16" s="1"/>
  <c r="AW9" i="12"/>
  <c r="BL14" i="16"/>
  <c r="V9" i="17"/>
  <c r="U9" i="17"/>
  <c r="Z9" i="17"/>
  <c r="AC9" i="17"/>
  <c r="AH9" i="17"/>
  <c r="AK9" i="17"/>
  <c r="Y9" i="17"/>
  <c r="AB9" i="17"/>
  <c r="AG9" i="17"/>
  <c r="AJ9" i="17"/>
  <c r="X9" i="17"/>
  <c r="AF9" i="17"/>
  <c r="AE9" i="17"/>
  <c r="AA9" i="17"/>
  <c r="AD9" i="17"/>
  <c r="AI9" i="17"/>
  <c r="V8" i="17"/>
  <c r="AH8" i="17"/>
  <c r="U8" i="17"/>
  <c r="Y8" i="17"/>
  <c r="AC8" i="17"/>
  <c r="AG8" i="17"/>
  <c r="AK8" i="17"/>
  <c r="X8" i="17"/>
  <c r="AB8" i="17"/>
  <c r="AF8" i="17"/>
  <c r="AJ8" i="17"/>
  <c r="AA8" i="17"/>
  <c r="AI8" i="17"/>
  <c r="AE8" i="17"/>
  <c r="Z8" i="17"/>
  <c r="AD8" i="17"/>
  <c r="BL12" i="6"/>
  <c r="CN5" i="17"/>
  <c r="W6" i="17" s="1"/>
  <c r="BC14" i="12"/>
  <c r="BD14" i="11"/>
  <c r="BK14" i="11" s="1"/>
  <c r="BL8" i="19"/>
  <c r="AS8" i="19"/>
  <c r="AT8" i="19" s="1"/>
  <c r="V14" i="17"/>
  <c r="Y14" i="17"/>
  <c r="AC14" i="17"/>
  <c r="AG14" i="17"/>
  <c r="AK14" i="17"/>
  <c r="X14" i="17"/>
  <c r="AB14" i="17"/>
  <c r="AF14" i="17"/>
  <c r="AJ14" i="17"/>
  <c r="AA14" i="17"/>
  <c r="AI14" i="17"/>
  <c r="AE14" i="17"/>
  <c r="Z14" i="17"/>
  <c r="AD14" i="17"/>
  <c r="AH14" i="17"/>
  <c r="U14" i="17"/>
  <c r="CN10" i="17"/>
  <c r="W11" i="17" s="1"/>
  <c r="CN11" i="17"/>
  <c r="W12" i="17" s="1"/>
  <c r="AW15" i="6"/>
  <c r="AV7" i="18"/>
  <c r="AM7" i="18" s="1"/>
  <c r="AV6" i="18"/>
  <c r="AM6" i="18" s="1"/>
  <c r="AV13" i="18"/>
  <c r="AM13" i="18" s="1"/>
  <c r="AV11" i="18"/>
  <c r="AM11" i="18" s="1"/>
  <c r="AV12" i="18"/>
  <c r="AM12" i="18" s="1"/>
  <c r="AV5" i="18"/>
  <c r="AM5" i="18" s="1"/>
  <c r="AU7" i="18"/>
  <c r="BD8" i="16"/>
  <c r="BK8" i="16" s="1"/>
  <c r="BC8" i="11"/>
  <c r="V6" i="17"/>
  <c r="AG6" i="17"/>
  <c r="AK6" i="17"/>
  <c r="X6" i="17"/>
  <c r="AB6" i="17"/>
  <c r="AF6" i="17"/>
  <c r="AJ6" i="17"/>
  <c r="AA6" i="17"/>
  <c r="AI6" i="17"/>
  <c r="AE6" i="17"/>
  <c r="Z6" i="17"/>
  <c r="AD6" i="17"/>
  <c r="AH6" i="17"/>
  <c r="U6" i="17"/>
  <c r="Y6" i="17"/>
  <c r="AC6" i="17"/>
  <c r="V15" i="17"/>
  <c r="AJ15" i="17"/>
  <c r="X15" i="17"/>
  <c r="AF15" i="17"/>
  <c r="AE15" i="17"/>
  <c r="AA15" i="17"/>
  <c r="AD15" i="17"/>
  <c r="AI15" i="17"/>
  <c r="U15" i="17"/>
  <c r="Z15" i="17"/>
  <c r="AC15" i="17"/>
  <c r="AH15" i="17"/>
  <c r="AK15" i="17"/>
  <c r="Y15" i="17"/>
  <c r="AB15" i="17"/>
  <c r="AG15" i="17"/>
  <c r="CN16" i="17"/>
  <c r="AV15" i="18"/>
  <c r="AM15" i="18" s="1"/>
  <c r="BL15" i="19"/>
  <c r="AS15" i="19"/>
  <c r="AU8" i="18"/>
  <c r="BL10" i="19"/>
  <c r="AS10" i="19"/>
  <c r="AU14" i="18"/>
  <c r="AU16" i="18"/>
  <c r="AU15" i="18"/>
  <c r="BL7" i="19"/>
  <c r="AS7" i="19"/>
  <c r="AT7" i="19" s="1"/>
  <c r="AS13" i="19"/>
  <c r="AS5" i="19"/>
  <c r="AT5" i="19" s="1"/>
  <c r="AS12" i="19"/>
  <c r="AT12" i="19" s="1"/>
  <c r="AS6" i="19"/>
  <c r="AU6" i="18"/>
  <c r="BD9" i="16"/>
  <c r="BK9" i="16" s="1"/>
  <c r="BC9" i="11"/>
  <c r="V7" i="17"/>
  <c r="AF7" i="17"/>
  <c r="AE7" i="17"/>
  <c r="AA7" i="17"/>
  <c r="AD7" i="17"/>
  <c r="AI7" i="17"/>
  <c r="U7" i="17"/>
  <c r="Z7" i="17"/>
  <c r="AC7" i="17"/>
  <c r="AH7" i="17"/>
  <c r="AK7" i="17"/>
  <c r="Y7" i="17"/>
  <c r="AB7" i="17"/>
  <c r="AG7" i="17"/>
  <c r="AJ7" i="17"/>
  <c r="X7" i="17"/>
  <c r="CN8" i="17"/>
  <c r="W9" i="17" s="1"/>
  <c r="AW8" i="10"/>
  <c r="AS11" i="19"/>
  <c r="AV14" i="18"/>
  <c r="AM14" i="18" s="1"/>
  <c r="AV16" i="18"/>
  <c r="AM16" i="18" s="1"/>
  <c r="AV9" i="18"/>
  <c r="AM9" i="18" s="1"/>
  <c r="CN9" i="17"/>
  <c r="W10" i="17" s="1"/>
  <c r="AT15" i="18"/>
  <c r="AV15" i="19" l="1"/>
  <c r="AM15" i="19" s="1"/>
  <c r="AU14" i="19"/>
  <c r="AV11" i="19"/>
  <c r="AM11" i="19" s="1"/>
  <c r="CN7" i="20"/>
  <c r="W8" i="20" s="1"/>
  <c r="BC8" i="12"/>
  <c r="BD8" i="11"/>
  <c r="BK8" i="11" s="1"/>
  <c r="AU10" i="19"/>
  <c r="AU13" i="19"/>
  <c r="AW16" i="10"/>
  <c r="CN11" i="20"/>
  <c r="W12" i="20" s="1"/>
  <c r="V14" i="20"/>
  <c r="Y14" i="20"/>
  <c r="AC14" i="20"/>
  <c r="AG14" i="20"/>
  <c r="AK14" i="20"/>
  <c r="X14" i="20"/>
  <c r="AB14" i="20"/>
  <c r="AF14" i="20"/>
  <c r="AJ14" i="20"/>
  <c r="AA14" i="20"/>
  <c r="AI14" i="20"/>
  <c r="AE14" i="20"/>
  <c r="Z14" i="20"/>
  <c r="AD14" i="20"/>
  <c r="AH14" i="20"/>
  <c r="U14" i="20"/>
  <c r="AV14" i="19"/>
  <c r="AM14" i="19" s="1"/>
  <c r="CN10" i="20"/>
  <c r="W11" i="20" s="1"/>
  <c r="AT10" i="19"/>
  <c r="AU11" i="19"/>
  <c r="AT11" i="19"/>
  <c r="AU5" i="19"/>
  <c r="P13" i="18"/>
  <c r="P5" i="18"/>
  <c r="P10" i="18"/>
  <c r="CL13" i="18"/>
  <c r="CM13" i="18" s="1"/>
  <c r="CL5" i="18"/>
  <c r="CM5" i="18" s="1"/>
  <c r="CL10" i="18"/>
  <c r="CM10" i="18" s="1"/>
  <c r="P15" i="18"/>
  <c r="P7" i="18"/>
  <c r="P12" i="18"/>
  <c r="CL15" i="18"/>
  <c r="CM15" i="18" s="1"/>
  <c r="CL7" i="18"/>
  <c r="CM7" i="18" s="1"/>
  <c r="CL12" i="18"/>
  <c r="CM12" i="18" s="1"/>
  <c r="P9" i="18"/>
  <c r="P14" i="18"/>
  <c r="P6" i="18"/>
  <c r="CL9" i="18"/>
  <c r="CM9" i="18" s="1"/>
  <c r="CL14" i="18"/>
  <c r="CM14" i="18" s="1"/>
  <c r="CL6" i="18"/>
  <c r="CM6" i="18" s="1"/>
  <c r="P11" i="18"/>
  <c r="P16" i="18"/>
  <c r="P8" i="18"/>
  <c r="CL11" i="18"/>
  <c r="CM11" i="18" s="1"/>
  <c r="CL16" i="18"/>
  <c r="CM16" i="18" s="1"/>
  <c r="CL8" i="18"/>
  <c r="CM8" i="18" s="1"/>
  <c r="V6" i="20"/>
  <c r="AG6" i="20"/>
  <c r="AK6" i="20"/>
  <c r="X6" i="20"/>
  <c r="AB6" i="20"/>
  <c r="AF6" i="20"/>
  <c r="AJ6" i="20"/>
  <c r="AA6" i="20"/>
  <c r="AI6" i="20"/>
  <c r="AE6" i="20"/>
  <c r="Z6" i="20"/>
  <c r="AD6" i="20"/>
  <c r="AH6" i="20"/>
  <c r="U6" i="20"/>
  <c r="Y6" i="20"/>
  <c r="AC6" i="20"/>
  <c r="V15" i="20"/>
  <c r="AE15" i="20"/>
  <c r="AA15" i="20"/>
  <c r="AD15" i="20"/>
  <c r="AI15" i="20"/>
  <c r="U15" i="20"/>
  <c r="Z15" i="20"/>
  <c r="AC15" i="20"/>
  <c r="AH15" i="20"/>
  <c r="AK15" i="20"/>
  <c r="Y15" i="20"/>
  <c r="AB15" i="20"/>
  <c r="AG15" i="20"/>
  <c r="AJ15" i="20"/>
  <c r="X15" i="20"/>
  <c r="AF15" i="20"/>
  <c r="BL16" i="16"/>
  <c r="AS16" i="16"/>
  <c r="AT16" i="16" s="1"/>
  <c r="CN16" i="20"/>
  <c r="AT13" i="19"/>
  <c r="BC10" i="12"/>
  <c r="BD10" i="11"/>
  <c r="BK10" i="11" s="1"/>
  <c r="BC12" i="8"/>
  <c r="BD12" i="8" s="1"/>
  <c r="BK12" i="8" s="1"/>
  <c r="BD12" i="5"/>
  <c r="BK12" i="5" s="1"/>
  <c r="CN8" i="20"/>
  <c r="W9" i="20" s="1"/>
  <c r="CN9" i="20"/>
  <c r="W10" i="20" s="1"/>
  <c r="V7" i="20"/>
  <c r="AF7" i="20"/>
  <c r="AE7" i="20"/>
  <c r="AA7" i="20"/>
  <c r="AD7" i="20"/>
  <c r="AI7" i="20"/>
  <c r="U7" i="20"/>
  <c r="Z7" i="20"/>
  <c r="AC7" i="20"/>
  <c r="AH7" i="20"/>
  <c r="AK7" i="20"/>
  <c r="Y7" i="20"/>
  <c r="AB7" i="20"/>
  <c r="AG7" i="20"/>
  <c r="AJ7" i="20"/>
  <c r="X7" i="20"/>
  <c r="BC16" i="12"/>
  <c r="BD16" i="11"/>
  <c r="BK16" i="11" s="1"/>
  <c r="BC7" i="12"/>
  <c r="BD7" i="11"/>
  <c r="BK7" i="11" s="1"/>
  <c r="AV9" i="19"/>
  <c r="AM9" i="19" s="1"/>
  <c r="AU6" i="19"/>
  <c r="AU15" i="19"/>
  <c r="BD14" i="12"/>
  <c r="BK14" i="12" s="1"/>
  <c r="BC14" i="14"/>
  <c r="BL10" i="16"/>
  <c r="AS10" i="16"/>
  <c r="AT10" i="16" s="1"/>
  <c r="BL12" i="9"/>
  <c r="V13" i="20"/>
  <c r="AF13" i="20"/>
  <c r="AE13" i="20"/>
  <c r="AA13" i="20"/>
  <c r="AD13" i="20"/>
  <c r="AI13" i="20"/>
  <c r="U13" i="20"/>
  <c r="Z13" i="20"/>
  <c r="AC13" i="20"/>
  <c r="AH13" i="20"/>
  <c r="AK13" i="20"/>
  <c r="Y13" i="20"/>
  <c r="AB13" i="20"/>
  <c r="AG13" i="20"/>
  <c r="AJ13" i="20"/>
  <c r="X13" i="20"/>
  <c r="V12" i="20"/>
  <c r="Z12" i="20"/>
  <c r="AD12" i="20"/>
  <c r="AH12" i="20"/>
  <c r="U12" i="20"/>
  <c r="Y12" i="20"/>
  <c r="AC12" i="20"/>
  <c r="AG12" i="20"/>
  <c r="AK12" i="20"/>
  <c r="X12" i="20"/>
  <c r="AB12" i="20"/>
  <c r="AF12" i="20"/>
  <c r="AJ12" i="20"/>
  <c r="AA12" i="20"/>
  <c r="AI12" i="20"/>
  <c r="AE12" i="20"/>
  <c r="BL15" i="16"/>
  <c r="AS15" i="16"/>
  <c r="BL6" i="12"/>
  <c r="AU9" i="19"/>
  <c r="BL7" i="16"/>
  <c r="AS7" i="16"/>
  <c r="AT7" i="16" s="1"/>
  <c r="AS6" i="16"/>
  <c r="AT6" i="16" s="1"/>
  <c r="AS5" i="16"/>
  <c r="AT5" i="16" s="1"/>
  <c r="AS12" i="16"/>
  <c r="AT12" i="16" s="1"/>
  <c r="AS13" i="16"/>
  <c r="AT13" i="16" s="1"/>
  <c r="CN14" i="20"/>
  <c r="W15" i="20" s="1"/>
  <c r="AV16" i="19"/>
  <c r="AM16" i="19" s="1"/>
  <c r="BL8" i="16"/>
  <c r="AS8" i="16"/>
  <c r="BL14" i="11"/>
  <c r="AW9" i="14"/>
  <c r="V5" i="20"/>
  <c r="AE5" i="20"/>
  <c r="AA5" i="20"/>
  <c r="U5" i="20"/>
  <c r="AI5" i="20"/>
  <c r="AD5" i="20"/>
  <c r="Z5" i="20"/>
  <c r="AC5" i="20"/>
  <c r="AH5" i="20"/>
  <c r="AK5" i="20"/>
  <c r="Y5" i="20"/>
  <c r="AB5" i="20"/>
  <c r="AG5" i="20"/>
  <c r="AJ5" i="20"/>
  <c r="X5" i="20"/>
  <c r="AF5" i="20"/>
  <c r="CN6" i="20"/>
  <c r="W7" i="20" s="1"/>
  <c r="BC15" i="12"/>
  <c r="BD15" i="11"/>
  <c r="BK15" i="11" s="1"/>
  <c r="BD6" i="14"/>
  <c r="BK6" i="14" s="1"/>
  <c r="BC6" i="13"/>
  <c r="AU16" i="19"/>
  <c r="BD13" i="14"/>
  <c r="BK13" i="14" s="1"/>
  <c r="BC13" i="13"/>
  <c r="CN15" i="20"/>
  <c r="W16" i="20" s="1"/>
  <c r="V10" i="20"/>
  <c r="Z10" i="20"/>
  <c r="AD10" i="20"/>
  <c r="AH10" i="20"/>
  <c r="U10" i="20"/>
  <c r="Y10" i="20"/>
  <c r="AC10" i="20"/>
  <c r="AG10" i="20"/>
  <c r="AK10" i="20"/>
  <c r="X10" i="20"/>
  <c r="AB10" i="20"/>
  <c r="AF10" i="20"/>
  <c r="AJ10" i="20"/>
  <c r="AA10" i="20"/>
  <c r="AI10" i="20"/>
  <c r="AE10" i="20"/>
  <c r="V11" i="20"/>
  <c r="AD11" i="20"/>
  <c r="AI11" i="20"/>
  <c r="U11" i="20"/>
  <c r="Z11" i="20"/>
  <c r="AC11" i="20"/>
  <c r="AH11" i="20"/>
  <c r="AK11" i="20"/>
  <c r="Y11" i="20"/>
  <c r="AB11" i="20"/>
  <c r="AG11" i="20"/>
  <c r="AJ11" i="20"/>
  <c r="X11" i="20"/>
  <c r="AF11" i="20"/>
  <c r="AE11" i="20"/>
  <c r="AA11" i="20"/>
  <c r="AW10" i="14"/>
  <c r="BD11" i="12"/>
  <c r="BK11" i="12" s="1"/>
  <c r="BC11" i="14"/>
  <c r="BL13" i="12"/>
  <c r="AT6" i="19"/>
  <c r="AT15" i="19"/>
  <c r="AV8" i="19"/>
  <c r="AM8" i="19" s="1"/>
  <c r="AT9" i="19"/>
  <c r="AW15" i="9"/>
  <c r="AW15" i="5" s="1"/>
  <c r="AW15" i="8" s="1"/>
  <c r="BL9" i="16"/>
  <c r="AS9" i="16"/>
  <c r="AV7" i="19"/>
  <c r="AM7" i="19" s="1"/>
  <c r="AV6" i="19"/>
  <c r="AM6" i="19" s="1"/>
  <c r="AV13" i="19"/>
  <c r="AM13" i="19" s="1"/>
  <c r="AV12" i="19"/>
  <c r="AM12" i="19" s="1"/>
  <c r="AV5" i="19"/>
  <c r="AM5" i="19" s="1"/>
  <c r="AU8" i="19"/>
  <c r="V16" i="20"/>
  <c r="AH16" i="20"/>
  <c r="U16" i="20"/>
  <c r="Y16" i="20"/>
  <c r="AC16" i="20"/>
  <c r="AG16" i="20"/>
  <c r="AK16" i="20"/>
  <c r="X16" i="20"/>
  <c r="AB16" i="20"/>
  <c r="AF16" i="20"/>
  <c r="AJ16" i="20"/>
  <c r="AA16" i="20"/>
  <c r="AI16" i="20"/>
  <c r="AE16" i="20"/>
  <c r="Z16" i="20"/>
  <c r="AD16" i="20"/>
  <c r="BL11" i="11"/>
  <c r="AV10" i="19"/>
  <c r="AM10" i="19" s="1"/>
  <c r="CN13" i="20"/>
  <c r="W14" i="20" s="1"/>
  <c r="CN12" i="20"/>
  <c r="W13" i="20" s="1"/>
  <c r="AW8" i="4"/>
  <c r="AU12" i="19"/>
  <c r="BC9" i="12"/>
  <c r="BD9" i="11"/>
  <c r="BK9" i="11" s="1"/>
  <c r="AS14" i="11" s="1"/>
  <c r="AU7" i="19"/>
  <c r="AW7" i="9"/>
  <c r="AW7" i="5" s="1"/>
  <c r="AW7" i="8" s="1"/>
  <c r="V8" i="20"/>
  <c r="Y8" i="20"/>
  <c r="AC8" i="20"/>
  <c r="AG8" i="20"/>
  <c r="AK8" i="20"/>
  <c r="X8" i="20"/>
  <c r="AB8" i="20"/>
  <c r="AF8" i="20"/>
  <c r="AJ8" i="20"/>
  <c r="AA8" i="20"/>
  <c r="AI8" i="20"/>
  <c r="AE8" i="20"/>
  <c r="Z8" i="20"/>
  <c r="AD8" i="20"/>
  <c r="AH8" i="20"/>
  <c r="U8" i="20"/>
  <c r="V9" i="20"/>
  <c r="U9" i="20"/>
  <c r="Z9" i="20"/>
  <c r="AC9" i="20"/>
  <c r="AH9" i="20"/>
  <c r="AK9" i="20"/>
  <c r="Y9" i="20"/>
  <c r="AB9" i="20"/>
  <c r="AG9" i="20"/>
  <c r="AJ9" i="20"/>
  <c r="X9" i="20"/>
  <c r="AF9" i="20"/>
  <c r="AE9" i="20"/>
  <c r="AA9" i="20"/>
  <c r="AD9" i="20"/>
  <c r="AI9" i="20"/>
  <c r="AS14" i="16"/>
  <c r="CN5" i="20"/>
  <c r="W6" i="20" s="1"/>
  <c r="AS11" i="16"/>
  <c r="AV14" i="16" l="1"/>
  <c r="AM14" i="16" s="1"/>
  <c r="AS11" i="11"/>
  <c r="AU11" i="11" s="1"/>
  <c r="AV11" i="16"/>
  <c r="AM11" i="16" s="1"/>
  <c r="CN12" i="18"/>
  <c r="W13" i="18" s="1"/>
  <c r="AV8" i="16"/>
  <c r="AM8" i="16" s="1"/>
  <c r="AU9" i="16"/>
  <c r="BL13" i="14"/>
  <c r="BC10" i="14"/>
  <c r="BD10" i="12"/>
  <c r="BK10" i="12" s="1"/>
  <c r="CN11" i="18"/>
  <c r="W12" i="18" s="1"/>
  <c r="V14" i="18"/>
  <c r="AH14" i="18"/>
  <c r="U14" i="18"/>
  <c r="Y14" i="18"/>
  <c r="AC14" i="18"/>
  <c r="AG14" i="18"/>
  <c r="AK14" i="18"/>
  <c r="X14" i="18"/>
  <c r="AB14" i="18"/>
  <c r="AF14" i="18"/>
  <c r="AJ14" i="18"/>
  <c r="AA14" i="18"/>
  <c r="AI14" i="18"/>
  <c r="AE14" i="18"/>
  <c r="Z14" i="18"/>
  <c r="AD14" i="18"/>
  <c r="BC8" i="14"/>
  <c r="BD8" i="12"/>
  <c r="BK8" i="12" s="1"/>
  <c r="CN10" i="18"/>
  <c r="W11" i="18" s="1"/>
  <c r="AT14" i="11"/>
  <c r="AU14" i="16"/>
  <c r="AT14" i="16"/>
  <c r="BC13" i="10"/>
  <c r="BD13" i="13"/>
  <c r="BK13" i="13" s="1"/>
  <c r="AS10" i="11"/>
  <c r="AT10" i="11" s="1"/>
  <c r="BL10" i="11"/>
  <c r="CN16" i="18"/>
  <c r="V6" i="18"/>
  <c r="Y6" i="18"/>
  <c r="AC6" i="18"/>
  <c r="AG6" i="18"/>
  <c r="AK6" i="18"/>
  <c r="X6" i="18"/>
  <c r="AB6" i="18"/>
  <c r="AF6" i="18"/>
  <c r="AJ6" i="18"/>
  <c r="AA6" i="18"/>
  <c r="AI6" i="18"/>
  <c r="AE6" i="18"/>
  <c r="Z6" i="18"/>
  <c r="AD6" i="18"/>
  <c r="AH6" i="18"/>
  <c r="U6" i="18"/>
  <c r="V15" i="18"/>
  <c r="AD15" i="18"/>
  <c r="AI15" i="18"/>
  <c r="U15" i="18"/>
  <c r="Z15" i="18"/>
  <c r="AC15" i="18"/>
  <c r="AH15" i="18"/>
  <c r="AK15" i="18"/>
  <c r="Y15" i="18"/>
  <c r="AB15" i="18"/>
  <c r="AG15" i="18"/>
  <c r="AJ15" i="18"/>
  <c r="X15" i="18"/>
  <c r="AF15" i="18"/>
  <c r="AE15" i="18"/>
  <c r="AA15" i="18"/>
  <c r="BL8" i="11"/>
  <c r="AS8" i="11"/>
  <c r="AT8" i="11" s="1"/>
  <c r="AT9" i="16"/>
  <c r="BL11" i="12"/>
  <c r="BC15" i="14"/>
  <c r="BD15" i="12"/>
  <c r="BK15" i="12" s="1"/>
  <c r="AV7" i="16"/>
  <c r="AM7" i="16" s="1"/>
  <c r="AV5" i="16"/>
  <c r="AM5" i="16" s="1"/>
  <c r="AV12" i="16"/>
  <c r="AM12" i="16" s="1"/>
  <c r="AV6" i="16"/>
  <c r="AM6" i="16" s="1"/>
  <c r="AV13" i="16"/>
  <c r="AM13" i="16" s="1"/>
  <c r="BL12" i="8"/>
  <c r="V7" i="18"/>
  <c r="U7" i="18"/>
  <c r="Z7" i="18"/>
  <c r="AC7" i="18"/>
  <c r="AH7" i="18"/>
  <c r="AK7" i="18"/>
  <c r="Y7" i="18"/>
  <c r="AB7" i="18"/>
  <c r="AG7" i="18"/>
  <c r="AJ7" i="18"/>
  <c r="X7" i="18"/>
  <c r="AF7" i="18"/>
  <c r="AE7" i="18"/>
  <c r="AA7" i="18"/>
  <c r="AD7" i="18"/>
  <c r="AI7" i="18"/>
  <c r="AV15" i="16"/>
  <c r="AM15" i="16" s="1"/>
  <c r="CN8" i="18"/>
  <c r="W9" i="18" s="1"/>
  <c r="CN9" i="18"/>
  <c r="W10" i="18" s="1"/>
  <c r="BC9" i="14"/>
  <c r="BD9" i="12"/>
  <c r="BK9" i="12" s="1"/>
  <c r="AS15" i="11"/>
  <c r="AT15" i="11" s="1"/>
  <c r="BL15" i="11"/>
  <c r="AU8" i="16"/>
  <c r="AU7" i="16"/>
  <c r="AU15" i="16"/>
  <c r="BC16" i="14"/>
  <c r="BD16" i="12"/>
  <c r="BK16" i="12" s="1"/>
  <c r="BL12" i="5"/>
  <c r="V12" i="18"/>
  <c r="Y12" i="18"/>
  <c r="AC12" i="18"/>
  <c r="AG12" i="18"/>
  <c r="AK12" i="18"/>
  <c r="X12" i="18"/>
  <c r="AB12" i="18"/>
  <c r="AF12" i="18"/>
  <c r="AJ12" i="18"/>
  <c r="AA12" i="18"/>
  <c r="AI12" i="18"/>
  <c r="AE12" i="18"/>
  <c r="Z12" i="18"/>
  <c r="AD12" i="18"/>
  <c r="AH12" i="18"/>
  <c r="U12" i="18"/>
  <c r="V13" i="18"/>
  <c r="AD13" i="18"/>
  <c r="AI13" i="18"/>
  <c r="U13" i="18"/>
  <c r="Z13" i="18"/>
  <c r="AC13" i="18"/>
  <c r="AH13" i="18"/>
  <c r="AK13" i="18"/>
  <c r="Y13" i="18"/>
  <c r="AB13" i="18"/>
  <c r="AG13" i="18"/>
  <c r="AJ13" i="18"/>
  <c r="X13" i="18"/>
  <c r="AF13" i="18"/>
  <c r="AE13" i="18"/>
  <c r="AA13" i="18"/>
  <c r="AT15" i="16"/>
  <c r="AV16" i="16"/>
  <c r="AM16" i="16" s="1"/>
  <c r="CN14" i="18"/>
  <c r="W15" i="18" s="1"/>
  <c r="AT11" i="11"/>
  <c r="AU11" i="16"/>
  <c r="AW10" i="13"/>
  <c r="AS9" i="11"/>
  <c r="AT9" i="11" s="1"/>
  <c r="BL9" i="11"/>
  <c r="BL6" i="14"/>
  <c r="AU6" i="16"/>
  <c r="BL14" i="12"/>
  <c r="BL16" i="11"/>
  <c r="AS16" i="11"/>
  <c r="AU16" i="16"/>
  <c r="CN6" i="18"/>
  <c r="W7" i="18" s="1"/>
  <c r="V5" i="18"/>
  <c r="AD5" i="18"/>
  <c r="Z5" i="18"/>
  <c r="AC5" i="18"/>
  <c r="AH5" i="18"/>
  <c r="AK5" i="18"/>
  <c r="Y5" i="18"/>
  <c r="AB5" i="18"/>
  <c r="AG5" i="18"/>
  <c r="AJ5" i="18"/>
  <c r="X5" i="18"/>
  <c r="AF5" i="18"/>
  <c r="AE5" i="18"/>
  <c r="AA5" i="18"/>
  <c r="U5" i="18"/>
  <c r="AI5" i="18"/>
  <c r="CN15" i="18"/>
  <c r="W16" i="18" s="1"/>
  <c r="P15" i="19"/>
  <c r="P7" i="19"/>
  <c r="P12" i="19"/>
  <c r="CL15" i="19"/>
  <c r="CM15" i="19" s="1"/>
  <c r="CL7" i="19"/>
  <c r="CM7" i="19" s="1"/>
  <c r="CL12" i="19"/>
  <c r="CM12" i="19" s="1"/>
  <c r="P9" i="19"/>
  <c r="P14" i="19"/>
  <c r="P6" i="19"/>
  <c r="CL9" i="19"/>
  <c r="CM9" i="19" s="1"/>
  <c r="CL14" i="19"/>
  <c r="CM14" i="19" s="1"/>
  <c r="CL6" i="19"/>
  <c r="CM6" i="19" s="1"/>
  <c r="P11" i="19"/>
  <c r="P16" i="19"/>
  <c r="P8" i="19"/>
  <c r="CL11" i="19"/>
  <c r="CM11" i="19" s="1"/>
  <c r="CL16" i="19"/>
  <c r="CM16" i="19" s="1"/>
  <c r="CL8" i="19"/>
  <c r="CM8" i="19" s="1"/>
  <c r="P13" i="19"/>
  <c r="P5" i="19"/>
  <c r="P10" i="19"/>
  <c r="CL13" i="19"/>
  <c r="CM13" i="19" s="1"/>
  <c r="CL5" i="19"/>
  <c r="CM5" i="19" s="1"/>
  <c r="CL10" i="19"/>
  <c r="CM10" i="19" s="1"/>
  <c r="BD6" i="13"/>
  <c r="BK6" i="13" s="1"/>
  <c r="BC6" i="10"/>
  <c r="AU14" i="11"/>
  <c r="AU5" i="16"/>
  <c r="BD14" i="14"/>
  <c r="BK14" i="14" s="1"/>
  <c r="BC14" i="13"/>
  <c r="BC7" i="14"/>
  <c r="BD7" i="12"/>
  <c r="BK7" i="12" s="1"/>
  <c r="V11" i="18"/>
  <c r="AC11" i="18"/>
  <c r="AH11" i="18"/>
  <c r="AK11" i="18"/>
  <c r="Y11" i="18"/>
  <c r="AB11" i="18"/>
  <c r="AG11" i="18"/>
  <c r="AJ11" i="18"/>
  <c r="X11" i="18"/>
  <c r="AF11" i="18"/>
  <c r="AE11" i="18"/>
  <c r="AA11" i="18"/>
  <c r="AD11" i="18"/>
  <c r="AI11" i="18"/>
  <c r="U11" i="18"/>
  <c r="Z11" i="18"/>
  <c r="V10" i="18"/>
  <c r="Y10" i="18"/>
  <c r="AC10" i="18"/>
  <c r="AG10" i="18"/>
  <c r="AK10" i="18"/>
  <c r="X10" i="18"/>
  <c r="AB10" i="18"/>
  <c r="AF10" i="18"/>
  <c r="AJ10" i="18"/>
  <c r="AA10" i="18"/>
  <c r="AI10" i="18"/>
  <c r="AE10" i="18"/>
  <c r="Z10" i="18"/>
  <c r="AD10" i="18"/>
  <c r="AH10" i="18"/>
  <c r="U10" i="18"/>
  <c r="CN7" i="18"/>
  <c r="W8" i="18" s="1"/>
  <c r="BD11" i="14"/>
  <c r="BK11" i="14" s="1"/>
  <c r="BC11" i="13"/>
  <c r="AW9" i="13"/>
  <c r="AU12" i="16"/>
  <c r="BL7" i="11"/>
  <c r="AS7" i="11"/>
  <c r="AS12" i="11"/>
  <c r="AT12" i="11" s="1"/>
  <c r="AS5" i="11"/>
  <c r="AS13" i="11"/>
  <c r="AT13" i="11" s="1"/>
  <c r="AS6" i="11"/>
  <c r="V16" i="18"/>
  <c r="AG16" i="18"/>
  <c r="AK16" i="18"/>
  <c r="X16" i="18"/>
  <c r="AB16" i="18"/>
  <c r="AF16" i="18"/>
  <c r="AJ16" i="18"/>
  <c r="AA16" i="18"/>
  <c r="AI16" i="18"/>
  <c r="AE16" i="18"/>
  <c r="Z16" i="18"/>
  <c r="AD16" i="18"/>
  <c r="AH16" i="18"/>
  <c r="U16" i="18"/>
  <c r="Y16" i="18"/>
  <c r="AC16" i="18"/>
  <c r="AW16" i="4"/>
  <c r="AV10" i="16"/>
  <c r="AM10" i="16" s="1"/>
  <c r="CN13" i="18"/>
  <c r="W14" i="18" s="1"/>
  <c r="AW8" i="7"/>
  <c r="AW8" i="6" s="1"/>
  <c r="AU13" i="16"/>
  <c r="AU10" i="16"/>
  <c r="V8" i="18"/>
  <c r="AG8" i="18"/>
  <c r="AK8" i="18"/>
  <c r="X8" i="18"/>
  <c r="AB8" i="18"/>
  <c r="AF8" i="18"/>
  <c r="AJ8" i="18"/>
  <c r="AA8" i="18"/>
  <c r="AI8" i="18"/>
  <c r="AE8" i="18"/>
  <c r="Z8" i="18"/>
  <c r="AD8" i="18"/>
  <c r="AH8" i="18"/>
  <c r="U8" i="18"/>
  <c r="Y8" i="18"/>
  <c r="AC8" i="18"/>
  <c r="V9" i="18"/>
  <c r="AD9" i="18"/>
  <c r="AI9" i="18"/>
  <c r="U9" i="18"/>
  <c r="Z9" i="18"/>
  <c r="AC9" i="18"/>
  <c r="AH9" i="18"/>
  <c r="AK9" i="18"/>
  <c r="Y9" i="18"/>
  <c r="AB9" i="18"/>
  <c r="AG9" i="18"/>
  <c r="AJ9" i="18"/>
  <c r="X9" i="18"/>
  <c r="AF9" i="18"/>
  <c r="AE9" i="18"/>
  <c r="AA9" i="18"/>
  <c r="AT8" i="16"/>
  <c r="AV9" i="16"/>
  <c r="AM9" i="16" s="1"/>
  <c r="CN5" i="18"/>
  <c r="W6" i="18" s="1"/>
  <c r="AT11" i="16"/>
  <c r="AV11" i="11" l="1"/>
  <c r="AM11" i="11" s="1"/>
  <c r="AS14" i="12"/>
  <c r="AT14" i="12" s="1"/>
  <c r="CN10" i="19"/>
  <c r="W11" i="19" s="1"/>
  <c r="AW9" i="10"/>
  <c r="CN13" i="19"/>
  <c r="W14" i="19" s="1"/>
  <c r="V16" i="19"/>
  <c r="AF16" i="19"/>
  <c r="AJ16" i="19"/>
  <c r="AA16" i="19"/>
  <c r="AI16" i="19"/>
  <c r="AE16" i="19"/>
  <c r="Z16" i="19"/>
  <c r="AD16" i="19"/>
  <c r="AH16" i="19"/>
  <c r="U16" i="19"/>
  <c r="Y16" i="19"/>
  <c r="AC16" i="19"/>
  <c r="AG16" i="19"/>
  <c r="AK16" i="19"/>
  <c r="X16" i="19"/>
  <c r="AB16" i="19"/>
  <c r="P11" i="16"/>
  <c r="P16" i="16"/>
  <c r="P8" i="16"/>
  <c r="CL11" i="16"/>
  <c r="CM11" i="16" s="1"/>
  <c r="CL16" i="16"/>
  <c r="CM16" i="16" s="1"/>
  <c r="CL8" i="16"/>
  <c r="CM8" i="16" s="1"/>
  <c r="P13" i="16"/>
  <c r="P5" i="16"/>
  <c r="P10" i="16"/>
  <c r="CL13" i="16"/>
  <c r="CM13" i="16" s="1"/>
  <c r="CL5" i="16"/>
  <c r="CM5" i="16" s="1"/>
  <c r="CL10" i="16"/>
  <c r="CM10" i="16" s="1"/>
  <c r="P15" i="16"/>
  <c r="P7" i="16"/>
  <c r="P12" i="16"/>
  <c r="CL15" i="16"/>
  <c r="CM15" i="16" s="1"/>
  <c r="CL7" i="16"/>
  <c r="CM7" i="16" s="1"/>
  <c r="CL12" i="16"/>
  <c r="CM12" i="16" s="1"/>
  <c r="P9" i="16"/>
  <c r="P14" i="16"/>
  <c r="P6" i="16"/>
  <c r="CL9" i="16"/>
  <c r="CM9" i="16" s="1"/>
  <c r="CL14" i="16"/>
  <c r="CM14" i="16" s="1"/>
  <c r="CL6" i="16"/>
  <c r="CM6" i="16" s="1"/>
  <c r="BC8" i="13"/>
  <c r="BD8" i="14"/>
  <c r="BK8" i="14" s="1"/>
  <c r="CN12" i="19"/>
  <c r="W13" i="19" s="1"/>
  <c r="AV8" i="11"/>
  <c r="AM8" i="11" s="1"/>
  <c r="AU13" i="11"/>
  <c r="AU6" i="11"/>
  <c r="BL14" i="14"/>
  <c r="V8" i="19"/>
  <c r="AA8" i="19"/>
  <c r="AI8" i="19"/>
  <c r="AE8" i="19"/>
  <c r="Z8" i="19"/>
  <c r="AD8" i="19"/>
  <c r="AH8" i="19"/>
  <c r="U8" i="19"/>
  <c r="Y8" i="19"/>
  <c r="AC8" i="19"/>
  <c r="AG8" i="19"/>
  <c r="AK8" i="19"/>
  <c r="X8" i="19"/>
  <c r="AB8" i="19"/>
  <c r="AF8" i="19"/>
  <c r="AJ8" i="19"/>
  <c r="V9" i="19"/>
  <c r="AJ9" i="19"/>
  <c r="X9" i="19"/>
  <c r="AF9" i="19"/>
  <c r="AE9" i="19"/>
  <c r="AA9" i="19"/>
  <c r="AD9" i="19"/>
  <c r="AI9" i="19"/>
  <c r="U9" i="19"/>
  <c r="Z9" i="19"/>
  <c r="AC9" i="19"/>
  <c r="AH9" i="19"/>
  <c r="AK9" i="19"/>
  <c r="Y9" i="19"/>
  <c r="AB9" i="19"/>
  <c r="AG9" i="19"/>
  <c r="BD9" i="14"/>
  <c r="BK9" i="14" s="1"/>
  <c r="BC9" i="13"/>
  <c r="AU8" i="11"/>
  <c r="BL8" i="12"/>
  <c r="AS8" i="12"/>
  <c r="AT8" i="12" s="1"/>
  <c r="CN5" i="19"/>
  <c r="W6" i="19" s="1"/>
  <c r="AV14" i="11"/>
  <c r="AM14" i="11" s="1"/>
  <c r="BC14" i="10"/>
  <c r="BD14" i="13"/>
  <c r="BK14" i="13" s="1"/>
  <c r="V14" i="19"/>
  <c r="AA14" i="19"/>
  <c r="AI14" i="19"/>
  <c r="AE14" i="19"/>
  <c r="Z14" i="19"/>
  <c r="AD14" i="19"/>
  <c r="AH14" i="19"/>
  <c r="U14" i="19"/>
  <c r="Y14" i="19"/>
  <c r="AC14" i="19"/>
  <c r="AG14" i="19"/>
  <c r="AK14" i="19"/>
  <c r="X14" i="19"/>
  <c r="AB14" i="19"/>
  <c r="AF14" i="19"/>
  <c r="AJ14" i="19"/>
  <c r="BL9" i="12"/>
  <c r="AS9" i="12"/>
  <c r="AT9" i="12" s="1"/>
  <c r="BC13" i="4"/>
  <c r="BD13" i="10"/>
  <c r="BK13" i="10" s="1"/>
  <c r="CN11" i="19"/>
  <c r="W12" i="19" s="1"/>
  <c r="BC7" i="13"/>
  <c r="BD7" i="14"/>
  <c r="BK7" i="14" s="1"/>
  <c r="BL6" i="13"/>
  <c r="CN16" i="19"/>
  <c r="V6" i="19"/>
  <c r="AI6" i="19"/>
  <c r="AE6" i="19"/>
  <c r="Z6" i="19"/>
  <c r="AD6" i="19"/>
  <c r="AH6" i="19"/>
  <c r="U6" i="19"/>
  <c r="Y6" i="19"/>
  <c r="AC6" i="19"/>
  <c r="AG6" i="19"/>
  <c r="AK6" i="19"/>
  <c r="X6" i="19"/>
  <c r="AB6" i="19"/>
  <c r="AF6" i="19"/>
  <c r="AJ6" i="19"/>
  <c r="AA6" i="19"/>
  <c r="V15" i="19"/>
  <c r="U15" i="19"/>
  <c r="Z15" i="19"/>
  <c r="AC15" i="19"/>
  <c r="AH15" i="19"/>
  <c r="AK15" i="19"/>
  <c r="Y15" i="19"/>
  <c r="AB15" i="19"/>
  <c r="AG15" i="19"/>
  <c r="AJ15" i="19"/>
  <c r="X15" i="19"/>
  <c r="AF15" i="19"/>
  <c r="AE15" i="19"/>
  <c r="AA15" i="19"/>
  <c r="AD15" i="19"/>
  <c r="AI15" i="19"/>
  <c r="BC16" i="13"/>
  <c r="BD16" i="14"/>
  <c r="BK16" i="14" s="1"/>
  <c r="AU15" i="11"/>
  <c r="BL13" i="13"/>
  <c r="AV16" i="11"/>
  <c r="AM16" i="11" s="1"/>
  <c r="AV7" i="11"/>
  <c r="AM7" i="11" s="1"/>
  <c r="AV13" i="11"/>
  <c r="AM13" i="11" s="1"/>
  <c r="AV5" i="11"/>
  <c r="AM5" i="11" s="1"/>
  <c r="AV12" i="11"/>
  <c r="AM12" i="11" s="1"/>
  <c r="AV6" i="11"/>
  <c r="AM6" i="11" s="1"/>
  <c r="BL7" i="12"/>
  <c r="AS7" i="12"/>
  <c r="AT7" i="12" s="1"/>
  <c r="AS5" i="12"/>
  <c r="AT5" i="12" s="1"/>
  <c r="AS12" i="12"/>
  <c r="AT12" i="12" s="1"/>
  <c r="AS6" i="12"/>
  <c r="AS13" i="12"/>
  <c r="AT13" i="12" s="1"/>
  <c r="BD6" i="10"/>
  <c r="BK6" i="10" s="1"/>
  <c r="BC6" i="4"/>
  <c r="CN8" i="19"/>
  <c r="W9" i="19" s="1"/>
  <c r="V7" i="19"/>
  <c r="AC7" i="19"/>
  <c r="AH7" i="19"/>
  <c r="AK7" i="19"/>
  <c r="Y7" i="19"/>
  <c r="AB7" i="19"/>
  <c r="AG7" i="19"/>
  <c r="AJ7" i="19"/>
  <c r="X7" i="19"/>
  <c r="AF7" i="19"/>
  <c r="AE7" i="19"/>
  <c r="AA7" i="19"/>
  <c r="AD7" i="19"/>
  <c r="AI7" i="19"/>
  <c r="U7" i="19"/>
  <c r="Z7" i="19"/>
  <c r="AU16" i="11"/>
  <c r="AW10" i="10"/>
  <c r="BL16" i="12"/>
  <c r="AS16" i="12"/>
  <c r="AT16" i="12" s="1"/>
  <c r="AU10" i="11"/>
  <c r="BD10" i="14"/>
  <c r="BK10" i="14" s="1"/>
  <c r="BC10" i="13"/>
  <c r="CN9" i="19"/>
  <c r="W10" i="19" s="1"/>
  <c r="AT6" i="11"/>
  <c r="AV15" i="11"/>
  <c r="AM15" i="11" s="1"/>
  <c r="AS11" i="12"/>
  <c r="AW16" i="7"/>
  <c r="AW16" i="6" s="1"/>
  <c r="AU7" i="11"/>
  <c r="V13" i="19"/>
  <c r="AK13" i="19"/>
  <c r="Y13" i="19"/>
  <c r="AB13" i="19"/>
  <c r="AG13" i="19"/>
  <c r="AJ13" i="19"/>
  <c r="X13" i="19"/>
  <c r="AF13" i="19"/>
  <c r="AE13" i="19"/>
  <c r="AA13" i="19"/>
  <c r="AD13" i="19"/>
  <c r="AI13" i="19"/>
  <c r="U13" i="19"/>
  <c r="Z13" i="19"/>
  <c r="AC13" i="19"/>
  <c r="AH13" i="19"/>
  <c r="V12" i="19"/>
  <c r="AG12" i="19"/>
  <c r="AK12" i="19"/>
  <c r="X12" i="19"/>
  <c r="AB12" i="19"/>
  <c r="AF12" i="19"/>
  <c r="AJ12" i="19"/>
  <c r="AA12" i="19"/>
  <c r="AI12" i="19"/>
  <c r="AE12" i="19"/>
  <c r="Z12" i="19"/>
  <c r="AD12" i="19"/>
  <c r="AH12" i="19"/>
  <c r="U12" i="19"/>
  <c r="Y12" i="19"/>
  <c r="AC12" i="19"/>
  <c r="BC15" i="13"/>
  <c r="BD15" i="14"/>
  <c r="BK15" i="14" s="1"/>
  <c r="BL10" i="12"/>
  <c r="AS10" i="12"/>
  <c r="CN14" i="19"/>
  <c r="W15" i="19" s="1"/>
  <c r="AT16" i="11"/>
  <c r="AV10" i="11"/>
  <c r="AM10" i="11" s="1"/>
  <c r="AW8" i="9"/>
  <c r="AU12" i="11"/>
  <c r="BL11" i="14"/>
  <c r="V5" i="19"/>
  <c r="AB5" i="19"/>
  <c r="AG5" i="19"/>
  <c r="AJ5" i="19"/>
  <c r="X5" i="19"/>
  <c r="AF5" i="19"/>
  <c r="AE5" i="19"/>
  <c r="AA5" i="19"/>
  <c r="U5" i="19"/>
  <c r="AI5" i="19"/>
  <c r="AD5" i="19"/>
  <c r="Z5" i="19"/>
  <c r="AC5" i="19"/>
  <c r="AH5" i="19"/>
  <c r="AK5" i="19"/>
  <c r="Y5" i="19"/>
  <c r="CN6" i="19"/>
  <c r="W7" i="19" s="1"/>
  <c r="AU9" i="11"/>
  <c r="BL15" i="12"/>
  <c r="AS15" i="12"/>
  <c r="AT15" i="12" s="1"/>
  <c r="CN15" i="19"/>
  <c r="W16" i="19" s="1"/>
  <c r="AU5" i="11"/>
  <c r="BD11" i="13"/>
  <c r="BK11" i="13" s="1"/>
  <c r="BC11" i="10"/>
  <c r="V10" i="19"/>
  <c r="Y10" i="19"/>
  <c r="AC10" i="19"/>
  <c r="AG10" i="19"/>
  <c r="AK10" i="19"/>
  <c r="X10" i="19"/>
  <c r="AB10" i="19"/>
  <c r="AF10" i="19"/>
  <c r="AJ10" i="19"/>
  <c r="AA10" i="19"/>
  <c r="AI10" i="19"/>
  <c r="AE10" i="19"/>
  <c r="Z10" i="19"/>
  <c r="AD10" i="19"/>
  <c r="AH10" i="19"/>
  <c r="U10" i="19"/>
  <c r="V11" i="19"/>
  <c r="AB11" i="19"/>
  <c r="AG11" i="19"/>
  <c r="AJ11" i="19"/>
  <c r="X11" i="19"/>
  <c r="AF11" i="19"/>
  <c r="AE11" i="19"/>
  <c r="AA11" i="19"/>
  <c r="AD11" i="19"/>
  <c r="AI11" i="19"/>
  <c r="U11" i="19"/>
  <c r="Z11" i="19"/>
  <c r="AC11" i="19"/>
  <c r="AH11" i="19"/>
  <c r="AK11" i="19"/>
  <c r="Y11" i="19"/>
  <c r="AT5" i="11"/>
  <c r="CN7" i="19"/>
  <c r="W8" i="19" s="1"/>
  <c r="AV9" i="11"/>
  <c r="AM9" i="11" s="1"/>
  <c r="AT7" i="11"/>
  <c r="AU14" i="12" l="1"/>
  <c r="AV15" i="12"/>
  <c r="AM15" i="12" s="1"/>
  <c r="BD10" i="13"/>
  <c r="BK10" i="13" s="1"/>
  <c r="BC10" i="10"/>
  <c r="AW8" i="5"/>
  <c r="BL15" i="14"/>
  <c r="AS15" i="14"/>
  <c r="AT15" i="14" s="1"/>
  <c r="BL6" i="10"/>
  <c r="AU9" i="12"/>
  <c r="AS8" i="14"/>
  <c r="AT8" i="14" s="1"/>
  <c r="BL8" i="14"/>
  <c r="CN13" i="16"/>
  <c r="W14" i="16" s="1"/>
  <c r="V16" i="16"/>
  <c r="AA16" i="16"/>
  <c r="AI16" i="16"/>
  <c r="AE16" i="16"/>
  <c r="Z16" i="16"/>
  <c r="AD16" i="16"/>
  <c r="AH16" i="16"/>
  <c r="U16" i="16"/>
  <c r="Y16" i="16"/>
  <c r="AC16" i="16"/>
  <c r="AG16" i="16"/>
  <c r="AK16" i="16"/>
  <c r="X16" i="16"/>
  <c r="AB16" i="16"/>
  <c r="AF16" i="16"/>
  <c r="AJ16" i="16"/>
  <c r="AV16" i="12"/>
  <c r="AM16" i="12" s="1"/>
  <c r="AV8" i="12"/>
  <c r="AM8" i="12" s="1"/>
  <c r="CN12" i="16"/>
  <c r="W13" i="16" s="1"/>
  <c r="BC6" i="7"/>
  <c r="BD6" i="4"/>
  <c r="BK6" i="4" s="1"/>
  <c r="BC13" i="7"/>
  <c r="BD13" i="4"/>
  <c r="BK13" i="4" s="1"/>
  <c r="AU8" i="12"/>
  <c r="V9" i="16"/>
  <c r="AF9" i="16"/>
  <c r="AE9" i="16"/>
  <c r="AA9" i="16"/>
  <c r="AD9" i="16"/>
  <c r="AI9" i="16"/>
  <c r="U9" i="16"/>
  <c r="Z9" i="16"/>
  <c r="AC9" i="16"/>
  <c r="AH9" i="16"/>
  <c r="AK9" i="16"/>
  <c r="Y9" i="16"/>
  <c r="AB9" i="16"/>
  <c r="AG9" i="16"/>
  <c r="AJ9" i="16"/>
  <c r="X9" i="16"/>
  <c r="V8" i="16"/>
  <c r="AI8" i="16"/>
  <c r="AE8" i="16"/>
  <c r="Z8" i="16"/>
  <c r="AD8" i="16"/>
  <c r="AH8" i="16"/>
  <c r="U8" i="16"/>
  <c r="Y8" i="16"/>
  <c r="AC8" i="16"/>
  <c r="AG8" i="16"/>
  <c r="AK8" i="16"/>
  <c r="X8" i="16"/>
  <c r="AB8" i="16"/>
  <c r="AF8" i="16"/>
  <c r="AJ8" i="16"/>
  <c r="AA8" i="16"/>
  <c r="AV10" i="12"/>
  <c r="AM10" i="12" s="1"/>
  <c r="CN5" i="16"/>
  <c r="W6" i="16" s="1"/>
  <c r="AU16" i="12"/>
  <c r="AU15" i="12"/>
  <c r="AU10" i="12"/>
  <c r="AU11" i="12"/>
  <c r="AT11" i="12"/>
  <c r="AV7" i="12"/>
  <c r="AM7" i="12" s="1"/>
  <c r="AV12" i="12"/>
  <c r="AM12" i="12" s="1"/>
  <c r="AV6" i="12"/>
  <c r="AM6" i="12" s="1"/>
  <c r="AV13" i="12"/>
  <c r="AM13" i="12" s="1"/>
  <c r="AV5" i="12"/>
  <c r="AM5" i="12" s="1"/>
  <c r="BL13" i="10"/>
  <c r="V14" i="16"/>
  <c r="AI14" i="16"/>
  <c r="AE14" i="16"/>
  <c r="Z14" i="16"/>
  <c r="AD14" i="16"/>
  <c r="AH14" i="16"/>
  <c r="U14" i="16"/>
  <c r="Y14" i="16"/>
  <c r="AC14" i="16"/>
  <c r="AG14" i="16"/>
  <c r="AK14" i="16"/>
  <c r="X14" i="16"/>
  <c r="AB14" i="16"/>
  <c r="AF14" i="16"/>
  <c r="AJ14" i="16"/>
  <c r="AA14" i="16"/>
  <c r="CN11" i="16"/>
  <c r="W12" i="16" s="1"/>
  <c r="CN10" i="16"/>
  <c r="W11" i="16" s="1"/>
  <c r="AW16" i="9"/>
  <c r="AU7" i="12"/>
  <c r="V6" i="16"/>
  <c r="Z6" i="16"/>
  <c r="AD6" i="16"/>
  <c r="AH6" i="16"/>
  <c r="U6" i="16"/>
  <c r="Y6" i="16"/>
  <c r="AC6" i="16"/>
  <c r="AG6" i="16"/>
  <c r="AK6" i="16"/>
  <c r="X6" i="16"/>
  <c r="AB6" i="16"/>
  <c r="AF6" i="16"/>
  <c r="AJ6" i="16"/>
  <c r="AA6" i="16"/>
  <c r="AI6" i="16"/>
  <c r="AE6" i="16"/>
  <c r="V15" i="16"/>
  <c r="U15" i="16"/>
  <c r="Z15" i="16"/>
  <c r="AC15" i="16"/>
  <c r="AH15" i="16"/>
  <c r="AK15" i="16"/>
  <c r="Y15" i="16"/>
  <c r="AB15" i="16"/>
  <c r="AG15" i="16"/>
  <c r="AJ15" i="16"/>
  <c r="X15" i="16"/>
  <c r="AF15" i="16"/>
  <c r="AE15" i="16"/>
  <c r="AA15" i="16"/>
  <c r="AD15" i="16"/>
  <c r="AI15" i="16"/>
  <c r="CN16" i="16"/>
  <c r="AW9" i="4"/>
  <c r="AT10" i="12"/>
  <c r="AU12" i="12"/>
  <c r="AS10" i="14"/>
  <c r="AT10" i="14" s="1"/>
  <c r="BL10" i="14"/>
  <c r="AU5" i="12"/>
  <c r="BL9" i="14"/>
  <c r="AS9" i="14"/>
  <c r="CN9" i="16"/>
  <c r="W10" i="16" s="1"/>
  <c r="V7" i="16"/>
  <c r="AC7" i="16"/>
  <c r="AH7" i="16"/>
  <c r="AK7" i="16"/>
  <c r="Y7" i="16"/>
  <c r="AB7" i="16"/>
  <c r="AG7" i="16"/>
  <c r="AJ7" i="16"/>
  <c r="X7" i="16"/>
  <c r="AF7" i="16"/>
  <c r="AE7" i="16"/>
  <c r="AA7" i="16"/>
  <c r="AD7" i="16"/>
  <c r="AI7" i="16"/>
  <c r="U7" i="16"/>
  <c r="Z7" i="16"/>
  <c r="CN8" i="16"/>
  <c r="W9" i="16" s="1"/>
  <c r="AS11" i="14"/>
  <c r="AT11" i="14" s="1"/>
  <c r="AV11" i="12"/>
  <c r="AM11" i="12" s="1"/>
  <c r="AV14" i="12"/>
  <c r="AM14" i="12" s="1"/>
  <c r="BD16" i="13"/>
  <c r="BK16" i="13" s="1"/>
  <c r="BC16" i="10"/>
  <c r="BC7" i="10"/>
  <c r="BD7" i="13"/>
  <c r="BK7" i="13" s="1"/>
  <c r="BD14" i="10"/>
  <c r="BK14" i="10" s="1"/>
  <c r="BC14" i="4"/>
  <c r="BD9" i="13"/>
  <c r="BK9" i="13" s="1"/>
  <c r="BC9" i="10"/>
  <c r="V12" i="16"/>
  <c r="AG12" i="16"/>
  <c r="AK12" i="16"/>
  <c r="X12" i="16"/>
  <c r="AB12" i="16"/>
  <c r="AF12" i="16"/>
  <c r="AJ12" i="16"/>
  <c r="AA12" i="16"/>
  <c r="AI12" i="16"/>
  <c r="AE12" i="16"/>
  <c r="Z12" i="16"/>
  <c r="AD12" i="16"/>
  <c r="AH12" i="16"/>
  <c r="U12" i="16"/>
  <c r="Y12" i="16"/>
  <c r="AC12" i="16"/>
  <c r="V13" i="16"/>
  <c r="AC13" i="16"/>
  <c r="AH13" i="16"/>
  <c r="AK13" i="16"/>
  <c r="Y13" i="16"/>
  <c r="AB13" i="16"/>
  <c r="AG13" i="16"/>
  <c r="AJ13" i="16"/>
  <c r="X13" i="16"/>
  <c r="AF13" i="16"/>
  <c r="AE13" i="16"/>
  <c r="AA13" i="16"/>
  <c r="AD13" i="16"/>
  <c r="AI13" i="16"/>
  <c r="U13" i="16"/>
  <c r="Z13" i="16"/>
  <c r="CN14" i="16"/>
  <c r="W15" i="16" s="1"/>
  <c r="BL11" i="13"/>
  <c r="AW10" i="4"/>
  <c r="AU6" i="12"/>
  <c r="BL16" i="14"/>
  <c r="AS16" i="14"/>
  <c r="BL7" i="14"/>
  <c r="AS7" i="14"/>
  <c r="AT7" i="14" s="1"/>
  <c r="AS13" i="14"/>
  <c r="AT13" i="14" s="1"/>
  <c r="AS12" i="14"/>
  <c r="AT12" i="14" s="1"/>
  <c r="AS5" i="14"/>
  <c r="AT5" i="14" s="1"/>
  <c r="AS6" i="14"/>
  <c r="AT6" i="14" s="1"/>
  <c r="BL14" i="13"/>
  <c r="CN6" i="16"/>
  <c r="W7" i="16" s="1"/>
  <c r="V5" i="16"/>
  <c r="AK5" i="16"/>
  <c r="Y5" i="16"/>
  <c r="AB5" i="16"/>
  <c r="AG5" i="16"/>
  <c r="AJ5" i="16"/>
  <c r="X5" i="16"/>
  <c r="AF5" i="16"/>
  <c r="AE5" i="16"/>
  <c r="AA5" i="16"/>
  <c r="U5" i="16"/>
  <c r="AI5" i="16"/>
  <c r="AD5" i="16"/>
  <c r="Z5" i="16"/>
  <c r="AC5" i="16"/>
  <c r="AH5" i="16"/>
  <c r="AT6" i="12"/>
  <c r="CN15" i="16"/>
  <c r="W16" i="16" s="1"/>
  <c r="BD11" i="10"/>
  <c r="BK11" i="10" s="1"/>
  <c r="BC11" i="4"/>
  <c r="BD15" i="13"/>
  <c r="BK15" i="13" s="1"/>
  <c r="BC15" i="10"/>
  <c r="AU13" i="12"/>
  <c r="CL9" i="11"/>
  <c r="CM9" i="11" s="1"/>
  <c r="CL14" i="11"/>
  <c r="CM14" i="11" s="1"/>
  <c r="CL6" i="11"/>
  <c r="CM6" i="11" s="1"/>
  <c r="P11" i="11"/>
  <c r="P16" i="11"/>
  <c r="P8" i="11"/>
  <c r="CL10" i="11"/>
  <c r="CM10" i="11" s="1"/>
  <c r="CL11" i="11"/>
  <c r="CM11" i="11" s="1"/>
  <c r="CL16" i="11"/>
  <c r="CM16" i="11" s="1"/>
  <c r="CL8" i="11"/>
  <c r="CM8" i="11" s="1"/>
  <c r="P13" i="11"/>
  <c r="P5" i="11"/>
  <c r="P10" i="11"/>
  <c r="CL5" i="11"/>
  <c r="CM5" i="11" s="1"/>
  <c r="CL13" i="11"/>
  <c r="CM13" i="11" s="1"/>
  <c r="P15" i="11"/>
  <c r="P7" i="11"/>
  <c r="P12" i="11"/>
  <c r="CL15" i="11"/>
  <c r="CM15" i="11" s="1"/>
  <c r="CL7" i="11"/>
  <c r="CM7" i="11" s="1"/>
  <c r="CL12" i="11"/>
  <c r="CM12" i="11" s="1"/>
  <c r="P9" i="11"/>
  <c r="P14" i="11"/>
  <c r="P6" i="11"/>
  <c r="BC8" i="10"/>
  <c r="BD8" i="13"/>
  <c r="BK8" i="13" s="1"/>
  <c r="V10" i="16"/>
  <c r="X10" i="16"/>
  <c r="AB10" i="16"/>
  <c r="AF10" i="16"/>
  <c r="AJ10" i="16"/>
  <c r="AA10" i="16"/>
  <c r="AI10" i="16"/>
  <c r="AE10" i="16"/>
  <c r="Z10" i="16"/>
  <c r="AD10" i="16"/>
  <c r="AH10" i="16"/>
  <c r="U10" i="16"/>
  <c r="Y10" i="16"/>
  <c r="AC10" i="16"/>
  <c r="AG10" i="16"/>
  <c r="AK10" i="16"/>
  <c r="V11" i="16"/>
  <c r="AJ11" i="16"/>
  <c r="X11" i="16"/>
  <c r="AF11" i="16"/>
  <c r="AE11" i="16"/>
  <c r="AA11" i="16"/>
  <c r="AD11" i="16"/>
  <c r="AI11" i="16"/>
  <c r="U11" i="16"/>
  <c r="Z11" i="16"/>
  <c r="AC11" i="16"/>
  <c r="AH11" i="16"/>
  <c r="AK11" i="16"/>
  <c r="Y11" i="16"/>
  <c r="AB11" i="16"/>
  <c r="AG11" i="16"/>
  <c r="AV9" i="12"/>
  <c r="AM9" i="12" s="1"/>
  <c r="AS14" i="14"/>
  <c r="CN7" i="16"/>
  <c r="W8" i="16" s="1"/>
  <c r="CN15" i="11" l="1"/>
  <c r="W16" i="11" s="1"/>
  <c r="BL8" i="13"/>
  <c r="AS8" i="13"/>
  <c r="AT8" i="13" s="1"/>
  <c r="CN12" i="11"/>
  <c r="W13" i="11" s="1"/>
  <c r="V10" i="11"/>
  <c r="X10" i="11"/>
  <c r="AB10" i="11"/>
  <c r="AF10" i="11"/>
  <c r="AJ10" i="11"/>
  <c r="AA10" i="11"/>
  <c r="AI10" i="11"/>
  <c r="AE10" i="11"/>
  <c r="Z10" i="11"/>
  <c r="AD10" i="11"/>
  <c r="AH10" i="11"/>
  <c r="U10" i="11"/>
  <c r="Y10" i="11"/>
  <c r="AC10" i="11"/>
  <c r="AG10" i="11"/>
  <c r="AK10" i="11"/>
  <c r="V16" i="11"/>
  <c r="AF16" i="11"/>
  <c r="AJ16" i="11"/>
  <c r="AA16" i="11"/>
  <c r="AI16" i="11"/>
  <c r="AE16" i="11"/>
  <c r="Z16" i="11"/>
  <c r="AD16" i="11"/>
  <c r="AH16" i="11"/>
  <c r="U16" i="11"/>
  <c r="Y16" i="11"/>
  <c r="AC16" i="11"/>
  <c r="AG16" i="11"/>
  <c r="AK16" i="11"/>
  <c r="X16" i="11"/>
  <c r="AB16" i="11"/>
  <c r="BL15" i="13"/>
  <c r="AS15" i="13"/>
  <c r="AT15" i="13" s="1"/>
  <c r="BD9" i="10"/>
  <c r="BK9" i="10" s="1"/>
  <c r="BC9" i="4"/>
  <c r="AU9" i="14"/>
  <c r="AW16" i="5"/>
  <c r="AW16" i="8" s="1"/>
  <c r="BL10" i="13"/>
  <c r="AS10" i="13"/>
  <c r="AT10" i="13" s="1"/>
  <c r="AV16" i="14"/>
  <c r="AM16" i="14" s="1"/>
  <c r="V9" i="11"/>
  <c r="AK9" i="11"/>
  <c r="Y9" i="11"/>
  <c r="AB9" i="11"/>
  <c r="AG9" i="11"/>
  <c r="AJ9" i="11"/>
  <c r="X9" i="11"/>
  <c r="AF9" i="11"/>
  <c r="AE9" i="11"/>
  <c r="AA9" i="11"/>
  <c r="AD9" i="11"/>
  <c r="AI9" i="11"/>
  <c r="U9" i="11"/>
  <c r="Z9" i="11"/>
  <c r="AC9" i="11"/>
  <c r="AH9" i="11"/>
  <c r="V8" i="11"/>
  <c r="X8" i="11"/>
  <c r="AB8" i="11"/>
  <c r="AF8" i="11"/>
  <c r="AJ8" i="11"/>
  <c r="AA8" i="11"/>
  <c r="AI8" i="11"/>
  <c r="AE8" i="11"/>
  <c r="Z8" i="11"/>
  <c r="AD8" i="11"/>
  <c r="AH8" i="11"/>
  <c r="U8" i="11"/>
  <c r="Y8" i="11"/>
  <c r="AC8" i="11"/>
  <c r="AG8" i="11"/>
  <c r="AK8" i="11"/>
  <c r="BD15" i="10"/>
  <c r="BK15" i="10" s="1"/>
  <c r="BC15" i="4"/>
  <c r="AU16" i="14"/>
  <c r="BL16" i="13"/>
  <c r="AS16" i="13"/>
  <c r="AT16" i="13" s="1"/>
  <c r="BC10" i="4"/>
  <c r="BD10" i="10"/>
  <c r="BK10" i="10" s="1"/>
  <c r="CN5" i="11"/>
  <c r="W6" i="11" s="1"/>
  <c r="AS14" i="13"/>
  <c r="AT14" i="13" s="1"/>
  <c r="V13" i="11"/>
  <c r="AF13" i="11"/>
  <c r="AE13" i="11"/>
  <c r="AA13" i="11"/>
  <c r="AD13" i="11"/>
  <c r="AI13" i="11"/>
  <c r="U13" i="11"/>
  <c r="Z13" i="11"/>
  <c r="AC13" i="11"/>
  <c r="AH13" i="11"/>
  <c r="AK13" i="11"/>
  <c r="Y13" i="11"/>
  <c r="AB13" i="11"/>
  <c r="AG13" i="11"/>
  <c r="AJ13" i="11"/>
  <c r="X13" i="11"/>
  <c r="CN13" i="11"/>
  <c r="W14" i="11" s="1"/>
  <c r="AV7" i="14"/>
  <c r="AM7" i="14" s="1"/>
  <c r="AV13" i="14"/>
  <c r="AM13" i="14" s="1"/>
  <c r="AV12" i="14"/>
  <c r="AM12" i="14" s="1"/>
  <c r="AV5" i="14"/>
  <c r="AM5" i="14" s="1"/>
  <c r="AV6" i="14"/>
  <c r="AM6" i="14" s="1"/>
  <c r="BC16" i="4"/>
  <c r="BD16" i="10"/>
  <c r="BK16" i="10" s="1"/>
  <c r="CL9" i="12"/>
  <c r="CM9" i="12" s="1"/>
  <c r="CL14" i="12"/>
  <c r="CM14" i="12" s="1"/>
  <c r="CL6" i="12"/>
  <c r="CM6" i="12" s="1"/>
  <c r="P11" i="12"/>
  <c r="P16" i="12"/>
  <c r="P8" i="12"/>
  <c r="CL11" i="12"/>
  <c r="CM11" i="12" s="1"/>
  <c r="CL16" i="12"/>
  <c r="CM16" i="12" s="1"/>
  <c r="CL8" i="12"/>
  <c r="CM8" i="12" s="1"/>
  <c r="P13" i="12"/>
  <c r="P5" i="12"/>
  <c r="P10" i="12"/>
  <c r="CL13" i="12"/>
  <c r="CM13" i="12" s="1"/>
  <c r="CL5" i="12"/>
  <c r="CM5" i="12" s="1"/>
  <c r="CL10" i="12"/>
  <c r="CM10" i="12" s="1"/>
  <c r="P15" i="12"/>
  <c r="P7" i="12"/>
  <c r="P12" i="12"/>
  <c r="CL15" i="12"/>
  <c r="CM15" i="12" s="1"/>
  <c r="CL7" i="12"/>
  <c r="CM7" i="12" s="1"/>
  <c r="CL12" i="12"/>
  <c r="CM12" i="12" s="1"/>
  <c r="P9" i="12"/>
  <c r="P14" i="12"/>
  <c r="P6" i="12"/>
  <c r="AW8" i="8"/>
  <c r="AV14" i="14"/>
  <c r="AM14" i="14" s="1"/>
  <c r="AT9" i="14"/>
  <c r="CN10" i="11"/>
  <c r="W11" i="11" s="1"/>
  <c r="V6" i="11"/>
  <c r="AF6" i="11"/>
  <c r="AJ6" i="11"/>
  <c r="AA6" i="11"/>
  <c r="AI6" i="11"/>
  <c r="AE6" i="11"/>
  <c r="Z6" i="11"/>
  <c r="AD6" i="11"/>
  <c r="AH6" i="11"/>
  <c r="U6" i="11"/>
  <c r="Y6" i="11"/>
  <c r="AC6" i="11"/>
  <c r="AG6" i="11"/>
  <c r="AK6" i="11"/>
  <c r="X6" i="11"/>
  <c r="AB6" i="11"/>
  <c r="V15" i="11"/>
  <c r="AJ15" i="11"/>
  <c r="X15" i="11"/>
  <c r="AF15" i="11"/>
  <c r="AE15" i="11"/>
  <c r="AA15" i="11"/>
  <c r="AD15" i="11"/>
  <c r="AI15" i="11"/>
  <c r="U15" i="11"/>
  <c r="Z15" i="11"/>
  <c r="AC15" i="11"/>
  <c r="AH15" i="11"/>
  <c r="AK15" i="11"/>
  <c r="Y15" i="11"/>
  <c r="AB15" i="11"/>
  <c r="AG15" i="11"/>
  <c r="AU7" i="14"/>
  <c r="BD7" i="10"/>
  <c r="BK7" i="10" s="1"/>
  <c r="BC7" i="4"/>
  <c r="AU10" i="14"/>
  <c r="CN11" i="11"/>
  <c r="W12" i="11" s="1"/>
  <c r="AS11" i="13"/>
  <c r="AT11" i="13" s="1"/>
  <c r="V7" i="11"/>
  <c r="AF7" i="11"/>
  <c r="AE7" i="11"/>
  <c r="AA7" i="11"/>
  <c r="AD7" i="11"/>
  <c r="AI7" i="11"/>
  <c r="U7" i="11"/>
  <c r="Z7" i="11"/>
  <c r="AC7" i="11"/>
  <c r="AH7" i="11"/>
  <c r="AK7" i="11"/>
  <c r="Y7" i="11"/>
  <c r="AB7" i="11"/>
  <c r="AG7" i="11"/>
  <c r="AJ7" i="11"/>
  <c r="X7" i="11"/>
  <c r="CN9" i="11"/>
  <c r="W10" i="11" s="1"/>
  <c r="AU13" i="14"/>
  <c r="AW10" i="7"/>
  <c r="BL7" i="13"/>
  <c r="AS7" i="13"/>
  <c r="AS12" i="13"/>
  <c r="AT12" i="13" s="1"/>
  <c r="AS13" i="13"/>
  <c r="AT13" i="13" s="1"/>
  <c r="AS5" i="13"/>
  <c r="AT5" i="13" s="1"/>
  <c r="AS6" i="13"/>
  <c r="AT6" i="13" s="1"/>
  <c r="BC6" i="6"/>
  <c r="BD6" i="7"/>
  <c r="BK6" i="7" s="1"/>
  <c r="AU8" i="14"/>
  <c r="CN16" i="11"/>
  <c r="AV10" i="14"/>
  <c r="AM10" i="14" s="1"/>
  <c r="AV15" i="14"/>
  <c r="AM15" i="14" s="1"/>
  <c r="AU14" i="14"/>
  <c r="AT14" i="14"/>
  <c r="V14" i="11"/>
  <c r="X14" i="11"/>
  <c r="AB14" i="11"/>
  <c r="AF14" i="11"/>
  <c r="AJ14" i="11"/>
  <c r="AA14" i="11"/>
  <c r="AI14" i="11"/>
  <c r="AE14" i="11"/>
  <c r="Z14" i="11"/>
  <c r="AD14" i="11"/>
  <c r="AH14" i="11"/>
  <c r="U14" i="11"/>
  <c r="Y14" i="11"/>
  <c r="AC14" i="11"/>
  <c r="AG14" i="11"/>
  <c r="AK14" i="11"/>
  <c r="V12" i="11"/>
  <c r="AI12" i="11"/>
  <c r="AE12" i="11"/>
  <c r="Z12" i="11"/>
  <c r="AD12" i="11"/>
  <c r="AH12" i="11"/>
  <c r="U12" i="11"/>
  <c r="Y12" i="11"/>
  <c r="AC12" i="11"/>
  <c r="AG12" i="11"/>
  <c r="AK12" i="11"/>
  <c r="X12" i="11"/>
  <c r="AB12" i="11"/>
  <c r="AF12" i="11"/>
  <c r="AJ12" i="11"/>
  <c r="AA12" i="11"/>
  <c r="AU12" i="14"/>
  <c r="BL14" i="10"/>
  <c r="BL6" i="4"/>
  <c r="AU15" i="14"/>
  <c r="CN8" i="11"/>
  <c r="W9" i="11" s="1"/>
  <c r="CN14" i="11"/>
  <c r="W15" i="11" s="1"/>
  <c r="AV11" i="14"/>
  <c r="AM11" i="14" s="1"/>
  <c r="AT16" i="14"/>
  <c r="AV8" i="14"/>
  <c r="AM8" i="14" s="1"/>
  <c r="BL11" i="10"/>
  <c r="AU5" i="14"/>
  <c r="BC14" i="7"/>
  <c r="BD14" i="4"/>
  <c r="BK14" i="4" s="1"/>
  <c r="AU11" i="14"/>
  <c r="AW9" i="7"/>
  <c r="AW9" i="6" s="1"/>
  <c r="BC13" i="6"/>
  <c r="BD13" i="7"/>
  <c r="BK13" i="7" s="1"/>
  <c r="CN6" i="11"/>
  <c r="W7" i="11" s="1"/>
  <c r="BD8" i="10"/>
  <c r="BK8" i="10" s="1"/>
  <c r="BC8" i="4"/>
  <c r="V5" i="11"/>
  <c r="AJ5" i="11"/>
  <c r="X5" i="11"/>
  <c r="AF5" i="11"/>
  <c r="AE5" i="11"/>
  <c r="AA5" i="11"/>
  <c r="U5" i="11"/>
  <c r="AI5" i="11"/>
  <c r="AD5" i="11"/>
  <c r="Z5" i="11"/>
  <c r="AC5" i="11"/>
  <c r="AH5" i="11"/>
  <c r="AK5" i="11"/>
  <c r="Y5" i="11"/>
  <c r="AB5" i="11"/>
  <c r="AG5" i="11"/>
  <c r="V11" i="11"/>
  <c r="AK11" i="11"/>
  <c r="Y11" i="11"/>
  <c r="AB11" i="11"/>
  <c r="AG11" i="11"/>
  <c r="AJ11" i="11"/>
  <c r="X11" i="11"/>
  <c r="AF11" i="11"/>
  <c r="AE11" i="11"/>
  <c r="AA11" i="11"/>
  <c r="AD11" i="11"/>
  <c r="AI11" i="11"/>
  <c r="U11" i="11"/>
  <c r="Z11" i="11"/>
  <c r="AC11" i="11"/>
  <c r="AH11" i="11"/>
  <c r="BD11" i="4"/>
  <c r="BK11" i="4" s="1"/>
  <c r="BC11" i="7"/>
  <c r="AU6" i="14"/>
  <c r="BL9" i="13"/>
  <c r="AS9" i="13"/>
  <c r="AT9" i="13" s="1"/>
  <c r="BL13" i="4"/>
  <c r="CN7" i="11"/>
  <c r="W8" i="11" s="1"/>
  <c r="AV9" i="14"/>
  <c r="AM9" i="14" s="1"/>
  <c r="AS11" i="10" l="1"/>
  <c r="AU11" i="10" s="1"/>
  <c r="AV9" i="13"/>
  <c r="AM9" i="13" s="1"/>
  <c r="P6" i="14"/>
  <c r="AH6" i="14" s="1"/>
  <c r="CN16" i="12"/>
  <c r="AW9" i="9"/>
  <c r="BL6" i="7"/>
  <c r="V9" i="12"/>
  <c r="AC9" i="12"/>
  <c r="AH9" i="12"/>
  <c r="AK9" i="12"/>
  <c r="Y9" i="12"/>
  <c r="AB9" i="12"/>
  <c r="AG9" i="12"/>
  <c r="AJ9" i="12"/>
  <c r="X9" i="12"/>
  <c r="AF9" i="12"/>
  <c r="AE9" i="12"/>
  <c r="AA9" i="12"/>
  <c r="AD9" i="12"/>
  <c r="AI9" i="12"/>
  <c r="U9" i="12"/>
  <c r="Z9" i="12"/>
  <c r="V8" i="12"/>
  <c r="Y8" i="12"/>
  <c r="AC8" i="12"/>
  <c r="AG8" i="12"/>
  <c r="AK8" i="12"/>
  <c r="X8" i="12"/>
  <c r="AB8" i="12"/>
  <c r="AF8" i="12"/>
  <c r="AJ8" i="12"/>
  <c r="AA8" i="12"/>
  <c r="AI8" i="12"/>
  <c r="AE8" i="12"/>
  <c r="Z8" i="12"/>
  <c r="AD8" i="12"/>
  <c r="AH8" i="12"/>
  <c r="U8" i="12"/>
  <c r="BL15" i="10"/>
  <c r="AS15" i="10"/>
  <c r="AT15" i="10" s="1"/>
  <c r="CN5" i="12"/>
  <c r="W6" i="12" s="1"/>
  <c r="AV8" i="13"/>
  <c r="AM8" i="13" s="1"/>
  <c r="BC8" i="7"/>
  <c r="BD8" i="4"/>
  <c r="BK8" i="4" s="1"/>
  <c r="AV7" i="13"/>
  <c r="AM7" i="13" s="1"/>
  <c r="AV12" i="13"/>
  <c r="AM12" i="13" s="1"/>
  <c r="AV5" i="13"/>
  <c r="AM5" i="13" s="1"/>
  <c r="AV6" i="13"/>
  <c r="AM6" i="13" s="1"/>
  <c r="AV13" i="13"/>
  <c r="AM13" i="13" s="1"/>
  <c r="AU11" i="13"/>
  <c r="V14" i="12"/>
  <c r="AG14" i="12"/>
  <c r="AK14" i="12"/>
  <c r="X14" i="12"/>
  <c r="AB14" i="12"/>
  <c r="AF14" i="12"/>
  <c r="AJ14" i="12"/>
  <c r="AA14" i="12"/>
  <c r="AI14" i="12"/>
  <c r="AE14" i="12"/>
  <c r="Z14" i="12"/>
  <c r="AD14" i="12"/>
  <c r="AH14" i="12"/>
  <c r="U14" i="12"/>
  <c r="Y14" i="12"/>
  <c r="AC14" i="12"/>
  <c r="CN11" i="12"/>
  <c r="W12" i="12" s="1"/>
  <c r="BC16" i="7"/>
  <c r="BD16" i="4"/>
  <c r="BK16" i="4" s="1"/>
  <c r="AU14" i="13"/>
  <c r="BC15" i="7"/>
  <c r="BD15" i="4"/>
  <c r="BK15" i="4" s="1"/>
  <c r="AU8" i="13"/>
  <c r="CN10" i="12"/>
  <c r="W11" i="12" s="1"/>
  <c r="BL11" i="4"/>
  <c r="AU7" i="13"/>
  <c r="V6" i="12"/>
  <c r="X6" i="12"/>
  <c r="AB6" i="12"/>
  <c r="AF6" i="12"/>
  <c r="AJ6" i="12"/>
  <c r="AA6" i="12"/>
  <c r="AI6" i="12"/>
  <c r="AE6" i="12"/>
  <c r="Z6" i="12"/>
  <c r="AD6" i="12"/>
  <c r="AH6" i="12"/>
  <c r="U6" i="12"/>
  <c r="Y6" i="12"/>
  <c r="AC6" i="12"/>
  <c r="AG6" i="12"/>
  <c r="AK6" i="12"/>
  <c r="V15" i="12"/>
  <c r="AF15" i="12"/>
  <c r="AE15" i="12"/>
  <c r="AA15" i="12"/>
  <c r="AD15" i="12"/>
  <c r="AI15" i="12"/>
  <c r="U15" i="12"/>
  <c r="Z15" i="12"/>
  <c r="AC15" i="12"/>
  <c r="AH15" i="12"/>
  <c r="AK15" i="12"/>
  <c r="Y15" i="12"/>
  <c r="AB15" i="12"/>
  <c r="AG15" i="12"/>
  <c r="AJ15" i="12"/>
  <c r="X15" i="12"/>
  <c r="BL16" i="10"/>
  <c r="AS16" i="10"/>
  <c r="AT16" i="10" s="1"/>
  <c r="BC13" i="9"/>
  <c r="BD13" i="6"/>
  <c r="BK13" i="6" s="1"/>
  <c r="BL13" i="7"/>
  <c r="AU12" i="13"/>
  <c r="V7" i="12"/>
  <c r="AE7" i="12"/>
  <c r="AA7" i="12"/>
  <c r="AD7" i="12"/>
  <c r="AI7" i="12"/>
  <c r="U7" i="12"/>
  <c r="Z7" i="12"/>
  <c r="AC7" i="12"/>
  <c r="AH7" i="12"/>
  <c r="AK7" i="12"/>
  <c r="Y7" i="12"/>
  <c r="AB7" i="12"/>
  <c r="AG7" i="12"/>
  <c r="AJ7" i="12"/>
  <c r="X7" i="12"/>
  <c r="AF7" i="12"/>
  <c r="AT7" i="13"/>
  <c r="CN8" i="12"/>
  <c r="W9" i="12" s="1"/>
  <c r="CN9" i="12"/>
  <c r="W10" i="12" s="1"/>
  <c r="BL8" i="10"/>
  <c r="AS8" i="10"/>
  <c r="BD14" i="7"/>
  <c r="BK14" i="7" s="1"/>
  <c r="BC14" i="6"/>
  <c r="AU13" i="13"/>
  <c r="BL7" i="10"/>
  <c r="AS7" i="10"/>
  <c r="AT7" i="10" s="1"/>
  <c r="AS6" i="10"/>
  <c r="AT6" i="10" s="1"/>
  <c r="AS13" i="10"/>
  <c r="AS12" i="10"/>
  <c r="AS5" i="10"/>
  <c r="AT5" i="10" s="1"/>
  <c r="V12" i="12"/>
  <c r="Z12" i="12"/>
  <c r="AD12" i="12"/>
  <c r="AH12" i="12"/>
  <c r="U12" i="12"/>
  <c r="Y12" i="12"/>
  <c r="AC12" i="12"/>
  <c r="AG12" i="12"/>
  <c r="AK12" i="12"/>
  <c r="X12" i="12"/>
  <c r="AB12" i="12"/>
  <c r="AF12" i="12"/>
  <c r="AJ12" i="12"/>
  <c r="AA12" i="12"/>
  <c r="AI12" i="12"/>
  <c r="AE12" i="12"/>
  <c r="V13" i="12"/>
  <c r="AE13" i="12"/>
  <c r="AA13" i="12"/>
  <c r="AD13" i="12"/>
  <c r="AI13" i="12"/>
  <c r="U13" i="12"/>
  <c r="Z13" i="12"/>
  <c r="AC13" i="12"/>
  <c r="AH13" i="12"/>
  <c r="AK13" i="12"/>
  <c r="Y13" i="12"/>
  <c r="AB13" i="12"/>
  <c r="AG13" i="12"/>
  <c r="AJ13" i="12"/>
  <c r="X13" i="12"/>
  <c r="AF13" i="12"/>
  <c r="CN14" i="12"/>
  <c r="W15" i="12" s="1"/>
  <c r="AS14" i="10"/>
  <c r="AV16" i="13"/>
  <c r="AM16" i="13" s="1"/>
  <c r="AV10" i="13"/>
  <c r="AM10" i="13" s="1"/>
  <c r="AV15" i="13"/>
  <c r="AM15" i="13" s="1"/>
  <c r="AU9" i="13"/>
  <c r="BD11" i="7"/>
  <c r="BK11" i="7" s="1"/>
  <c r="BC11" i="6"/>
  <c r="BL14" i="4"/>
  <c r="AU5" i="13"/>
  <c r="BC7" i="7"/>
  <c r="BD7" i="4"/>
  <c r="BK7" i="4" s="1"/>
  <c r="V5" i="12"/>
  <c r="U5" i="12"/>
  <c r="AI5" i="12"/>
  <c r="AD5" i="12"/>
  <c r="Z5" i="12"/>
  <c r="AC5" i="12"/>
  <c r="AH5" i="12"/>
  <c r="AK5" i="12"/>
  <c r="Y5" i="12"/>
  <c r="AB5" i="12"/>
  <c r="AG5" i="12"/>
  <c r="AJ5" i="12"/>
  <c r="X5" i="12"/>
  <c r="AF5" i="12"/>
  <c r="AE5" i="12"/>
  <c r="AA5" i="12"/>
  <c r="CN6" i="12"/>
  <c r="W7" i="12" s="1"/>
  <c r="AU16" i="13"/>
  <c r="AU10" i="13"/>
  <c r="AU15" i="13"/>
  <c r="AV11" i="13"/>
  <c r="AM11" i="13" s="1"/>
  <c r="CN15" i="12"/>
  <c r="W16" i="12" s="1"/>
  <c r="AU6" i="13"/>
  <c r="V10" i="12"/>
  <c r="AH10" i="12"/>
  <c r="U10" i="12"/>
  <c r="Y10" i="12"/>
  <c r="AC10" i="12"/>
  <c r="AG10" i="12"/>
  <c r="AK10" i="12"/>
  <c r="X10" i="12"/>
  <c r="AB10" i="12"/>
  <c r="AF10" i="12"/>
  <c r="AJ10" i="12"/>
  <c r="AA10" i="12"/>
  <c r="AI10" i="12"/>
  <c r="AE10" i="12"/>
  <c r="Z10" i="12"/>
  <c r="AD10" i="12"/>
  <c r="V11" i="12"/>
  <c r="AD11" i="12"/>
  <c r="AI11" i="12"/>
  <c r="U11" i="12"/>
  <c r="Z11" i="12"/>
  <c r="AC11" i="12"/>
  <c r="AH11" i="12"/>
  <c r="AK11" i="12"/>
  <c r="Y11" i="12"/>
  <c r="AB11" i="12"/>
  <c r="AG11" i="12"/>
  <c r="AJ11" i="12"/>
  <c r="X11" i="12"/>
  <c r="AF11" i="12"/>
  <c r="AE11" i="12"/>
  <c r="AA11" i="12"/>
  <c r="BD10" i="4"/>
  <c r="BK10" i="4" s="1"/>
  <c r="BC10" i="7"/>
  <c r="BL9" i="10"/>
  <c r="AS9" i="10"/>
  <c r="CN7" i="12"/>
  <c r="W8" i="12" s="1"/>
  <c r="AV14" i="13"/>
  <c r="AM14" i="13" s="1"/>
  <c r="BC6" i="9"/>
  <c r="BD6" i="6"/>
  <c r="BK6" i="6" s="1"/>
  <c r="AW10" i="6"/>
  <c r="CN13" i="12"/>
  <c r="W14" i="12" s="1"/>
  <c r="V16" i="12"/>
  <c r="AH16" i="12"/>
  <c r="U16" i="12"/>
  <c r="Y16" i="12"/>
  <c r="AC16" i="12"/>
  <c r="AG16" i="12"/>
  <c r="AK16" i="12"/>
  <c r="X16" i="12"/>
  <c r="AB16" i="12"/>
  <c r="AF16" i="12"/>
  <c r="AJ16" i="12"/>
  <c r="AA16" i="12"/>
  <c r="AI16" i="12"/>
  <c r="AE16" i="12"/>
  <c r="Z16" i="12"/>
  <c r="AD16" i="12"/>
  <c r="CL6" i="14"/>
  <c r="CM6" i="14" s="1"/>
  <c r="CL5" i="14"/>
  <c r="CM5" i="14" s="1"/>
  <c r="P5" i="14"/>
  <c r="P15" i="14"/>
  <c r="P14" i="14"/>
  <c r="P9" i="14"/>
  <c r="P8" i="14"/>
  <c r="CL9" i="14"/>
  <c r="CM9" i="14" s="1"/>
  <c r="P11" i="14"/>
  <c r="CL14" i="14"/>
  <c r="CM14" i="14" s="1"/>
  <c r="CL16" i="14"/>
  <c r="CM16" i="14" s="1"/>
  <c r="P16" i="14"/>
  <c r="P10" i="14"/>
  <c r="CL8" i="14"/>
  <c r="CM8" i="14" s="1"/>
  <c r="CL13" i="14"/>
  <c r="CM13" i="14" s="1"/>
  <c r="CL15" i="14"/>
  <c r="CM15" i="14" s="1"/>
  <c r="CL10" i="14"/>
  <c r="CM10" i="14" s="1"/>
  <c r="CL11" i="14"/>
  <c r="CM11" i="14" s="1"/>
  <c r="CL7" i="14"/>
  <c r="CM7" i="14" s="1"/>
  <c r="P7" i="14"/>
  <c r="P13" i="14"/>
  <c r="CL12" i="14"/>
  <c r="CM12" i="14" s="1"/>
  <c r="P12" i="14"/>
  <c r="BL10" i="10"/>
  <c r="AS10" i="10"/>
  <c r="BC9" i="7"/>
  <c r="BD9" i="4"/>
  <c r="BK9" i="4" s="1"/>
  <c r="CN12" i="12"/>
  <c r="W13" i="12" s="1"/>
  <c r="AI6" i="14" l="1"/>
  <c r="AT11" i="10"/>
  <c r="X6" i="14"/>
  <c r="AG6" i="14"/>
  <c r="AB6" i="14"/>
  <c r="AF6" i="14"/>
  <c r="AA6" i="14"/>
  <c r="AE6" i="14"/>
  <c r="V6" i="14"/>
  <c r="AD6" i="14"/>
  <c r="Y6" i="14"/>
  <c r="AJ6" i="14"/>
  <c r="U6" i="14"/>
  <c r="AC6" i="14"/>
  <c r="Z6" i="14"/>
  <c r="AK6" i="14"/>
  <c r="AV14" i="10"/>
  <c r="AM14" i="10" s="1"/>
  <c r="AV10" i="10"/>
  <c r="AM10" i="10" s="1"/>
  <c r="BC10" i="6"/>
  <c r="BD10" i="7"/>
  <c r="BK10" i="7" s="1"/>
  <c r="V12" i="14"/>
  <c r="AG12" i="14"/>
  <c r="AK12" i="14"/>
  <c r="X12" i="14"/>
  <c r="AB12" i="14"/>
  <c r="AF12" i="14"/>
  <c r="AJ12" i="14"/>
  <c r="AA12" i="14"/>
  <c r="AI12" i="14"/>
  <c r="AE12" i="14"/>
  <c r="Z12" i="14"/>
  <c r="AD12" i="14"/>
  <c r="AH12" i="14"/>
  <c r="U12" i="14"/>
  <c r="Y12" i="14"/>
  <c r="AC12" i="14"/>
  <c r="Y8" i="14"/>
  <c r="V8" i="14"/>
  <c r="AK8" i="14"/>
  <c r="AJ8" i="14"/>
  <c r="AA8" i="14"/>
  <c r="AI8" i="14"/>
  <c r="Z8" i="14"/>
  <c r="AH8" i="14"/>
  <c r="AE8" i="14"/>
  <c r="AG8" i="14"/>
  <c r="AD8" i="14"/>
  <c r="AF8" i="14"/>
  <c r="U8" i="14"/>
  <c r="AC8" i="14"/>
  <c r="X8" i="14"/>
  <c r="AB8" i="14"/>
  <c r="BC7" i="6"/>
  <c r="BD7" i="7"/>
  <c r="BK7" i="7" s="1"/>
  <c r="AU14" i="10"/>
  <c r="AU7" i="10"/>
  <c r="BL13" i="6"/>
  <c r="BD16" i="7"/>
  <c r="BK16" i="7" s="1"/>
  <c r="BC16" i="6"/>
  <c r="CN13" i="14"/>
  <c r="W14" i="14" s="1"/>
  <c r="AV9" i="10"/>
  <c r="AM9" i="10" s="1"/>
  <c r="AV15" i="10"/>
  <c r="AM15" i="10" s="1"/>
  <c r="CN12" i="14"/>
  <c r="W13" i="14" s="1"/>
  <c r="CN9" i="14"/>
  <c r="W10" i="14" s="1"/>
  <c r="AU9" i="10"/>
  <c r="BL7" i="4"/>
  <c r="AS7" i="4"/>
  <c r="AS5" i="4"/>
  <c r="AT5" i="4" s="1"/>
  <c r="AS6" i="4"/>
  <c r="AS13" i="4"/>
  <c r="AT13" i="4" s="1"/>
  <c r="AS12" i="4"/>
  <c r="AT12" i="4" s="1"/>
  <c r="AU6" i="10"/>
  <c r="BL16" i="4"/>
  <c r="AS16" i="4"/>
  <c r="AT16" i="4" s="1"/>
  <c r="CL11" i="13"/>
  <c r="CM11" i="13" s="1"/>
  <c r="CL16" i="13"/>
  <c r="CM16" i="13" s="1"/>
  <c r="CL8" i="13"/>
  <c r="CM8" i="13" s="1"/>
  <c r="P13" i="13"/>
  <c r="P5" i="13"/>
  <c r="P10" i="13"/>
  <c r="CL13" i="13"/>
  <c r="CM13" i="13" s="1"/>
  <c r="CL5" i="13"/>
  <c r="CM5" i="13" s="1"/>
  <c r="CL10" i="13"/>
  <c r="CM10" i="13" s="1"/>
  <c r="P15" i="13"/>
  <c r="P7" i="13"/>
  <c r="P12" i="13"/>
  <c r="CL15" i="13"/>
  <c r="CM15" i="13" s="1"/>
  <c r="CL7" i="13"/>
  <c r="CM7" i="13" s="1"/>
  <c r="CL12" i="13"/>
  <c r="CM12" i="13" s="1"/>
  <c r="P9" i="13"/>
  <c r="P14" i="13"/>
  <c r="P6" i="13"/>
  <c r="CL9" i="13"/>
  <c r="CM9" i="13" s="1"/>
  <c r="CL14" i="13"/>
  <c r="CM14" i="13" s="1"/>
  <c r="CL6" i="13"/>
  <c r="CM6" i="13" s="1"/>
  <c r="P11" i="13"/>
  <c r="P16" i="13"/>
  <c r="P8" i="13"/>
  <c r="AU15" i="10"/>
  <c r="CN15" i="14"/>
  <c r="W16" i="14" s="1"/>
  <c r="AS14" i="4"/>
  <c r="AV8" i="10"/>
  <c r="AM8" i="10" s="1"/>
  <c r="V14" i="14"/>
  <c r="AH14" i="14"/>
  <c r="U14" i="14"/>
  <c r="Y14" i="14"/>
  <c r="AC14" i="14"/>
  <c r="AG14" i="14"/>
  <c r="AK14" i="14"/>
  <c r="X14" i="14"/>
  <c r="AB14" i="14"/>
  <c r="AF14" i="14"/>
  <c r="AJ14" i="14"/>
  <c r="AA14" i="14"/>
  <c r="AI14" i="14"/>
  <c r="AE14" i="14"/>
  <c r="Z14" i="14"/>
  <c r="AD14" i="14"/>
  <c r="AU10" i="10"/>
  <c r="V11" i="14"/>
  <c r="AC11" i="14"/>
  <c r="AH11" i="14"/>
  <c r="AK11" i="14"/>
  <c r="Y11" i="14"/>
  <c r="AB11" i="14"/>
  <c r="AG11" i="14"/>
  <c r="AJ11" i="14"/>
  <c r="X11" i="14"/>
  <c r="AF11" i="14"/>
  <c r="AE11" i="14"/>
  <c r="AA11" i="14"/>
  <c r="AD11" i="14"/>
  <c r="AI11" i="14"/>
  <c r="U11" i="14"/>
  <c r="Z11" i="14"/>
  <c r="AU13" i="10"/>
  <c r="AU8" i="10"/>
  <c r="AW9" i="5"/>
  <c r="AS11" i="4"/>
  <c r="AV11" i="10"/>
  <c r="AM11" i="10" s="1"/>
  <c r="BC9" i="6"/>
  <c r="BD9" i="7"/>
  <c r="BK9" i="7" s="1"/>
  <c r="CN14" i="14"/>
  <c r="W15" i="14" s="1"/>
  <c r="AU12" i="10"/>
  <c r="BL14" i="7"/>
  <c r="CN11" i="14"/>
  <c r="W12" i="14" s="1"/>
  <c r="CN5" i="14"/>
  <c r="W6" i="14" s="1"/>
  <c r="AT14" i="10"/>
  <c r="V13" i="14"/>
  <c r="AB13" i="14"/>
  <c r="AG13" i="14"/>
  <c r="AJ13" i="14"/>
  <c r="X13" i="14"/>
  <c r="AF13" i="14"/>
  <c r="AE13" i="14"/>
  <c r="AA13" i="14"/>
  <c r="AD13" i="14"/>
  <c r="AI13" i="14"/>
  <c r="U13" i="14"/>
  <c r="Z13" i="14"/>
  <c r="AC13" i="14"/>
  <c r="AH13" i="14"/>
  <c r="AK13" i="14"/>
  <c r="Y13" i="14"/>
  <c r="BL9" i="4"/>
  <c r="AS9" i="4"/>
  <c r="AT9" i="4" s="1"/>
  <c r="V5" i="14"/>
  <c r="U5" i="14"/>
  <c r="AI5" i="14"/>
  <c r="AD5" i="14"/>
  <c r="Z5" i="14"/>
  <c r="AG5" i="14"/>
  <c r="AC5" i="14"/>
  <c r="AH5" i="14"/>
  <c r="AK5" i="14"/>
  <c r="Y5" i="14"/>
  <c r="AB5" i="14"/>
  <c r="AJ5" i="14"/>
  <c r="X5" i="14"/>
  <c r="AF5" i="14"/>
  <c r="AE5" i="14"/>
  <c r="AA5" i="14"/>
  <c r="BD6" i="9"/>
  <c r="BK6" i="9" s="1"/>
  <c r="BC6" i="5"/>
  <c r="AU5" i="10"/>
  <c r="BD14" i="6"/>
  <c r="BK14" i="6" s="1"/>
  <c r="BC14" i="9"/>
  <c r="BC15" i="6"/>
  <c r="BD15" i="7"/>
  <c r="BK15" i="7" s="1"/>
  <c r="CN6" i="14"/>
  <c r="W7" i="14" s="1"/>
  <c r="CN7" i="14"/>
  <c r="W8" i="14" s="1"/>
  <c r="CN16" i="14"/>
  <c r="AT12" i="10"/>
  <c r="V7" i="14"/>
  <c r="AC7" i="14"/>
  <c r="AH7" i="14"/>
  <c r="AK7" i="14"/>
  <c r="Y7" i="14"/>
  <c r="AB7" i="14"/>
  <c r="AG7" i="14"/>
  <c r="AJ7" i="14"/>
  <c r="X7" i="14"/>
  <c r="AF7" i="14"/>
  <c r="AE7" i="14"/>
  <c r="AA7" i="14"/>
  <c r="AD7" i="14"/>
  <c r="AI7" i="14"/>
  <c r="U7" i="14"/>
  <c r="Z7" i="14"/>
  <c r="V16" i="14"/>
  <c r="AA16" i="14"/>
  <c r="AI16" i="14"/>
  <c r="AE16" i="14"/>
  <c r="Z16" i="14"/>
  <c r="AD16" i="14"/>
  <c r="AH16" i="14"/>
  <c r="U16" i="14"/>
  <c r="Y16" i="14"/>
  <c r="AC16" i="14"/>
  <c r="AG16" i="14"/>
  <c r="AK16" i="14"/>
  <c r="X16" i="14"/>
  <c r="AB16" i="14"/>
  <c r="AF16" i="14"/>
  <c r="AJ16" i="14"/>
  <c r="V15" i="14"/>
  <c r="X15" i="14"/>
  <c r="AB15" i="14"/>
  <c r="AI15" i="14"/>
  <c r="AC15" i="14"/>
  <c r="Y15" i="14"/>
  <c r="AK15" i="14"/>
  <c r="AG15" i="14"/>
  <c r="AJ15" i="14"/>
  <c r="AD15" i="14"/>
  <c r="AF15" i="14"/>
  <c r="Z15" i="14"/>
  <c r="AE15" i="14"/>
  <c r="U15" i="14"/>
  <c r="AA15" i="14"/>
  <c r="AH15" i="14"/>
  <c r="BL6" i="6"/>
  <c r="BL15" i="4"/>
  <c r="AS15" i="4"/>
  <c r="AT15" i="4" s="1"/>
  <c r="BD8" i="7"/>
  <c r="BK8" i="7" s="1"/>
  <c r="BC8" i="6"/>
  <c r="CN10" i="14"/>
  <c r="W11" i="14" s="1"/>
  <c r="AT9" i="10"/>
  <c r="AT13" i="10"/>
  <c r="AV16" i="10"/>
  <c r="AM16" i="10" s="1"/>
  <c r="AW10" i="9"/>
  <c r="BL10" i="4"/>
  <c r="AS10" i="4"/>
  <c r="BL11" i="7"/>
  <c r="AU16" i="10"/>
  <c r="BL8" i="4"/>
  <c r="AS8" i="4"/>
  <c r="AT10" i="10"/>
  <c r="V10" i="14"/>
  <c r="AF10" i="14"/>
  <c r="AJ10" i="14"/>
  <c r="AA10" i="14"/>
  <c r="AI10" i="14"/>
  <c r="AE10" i="14"/>
  <c r="Z10" i="14"/>
  <c r="AD10" i="14"/>
  <c r="AH10" i="14"/>
  <c r="U10" i="14"/>
  <c r="Y10" i="14"/>
  <c r="AC10" i="14"/>
  <c r="AG10" i="14"/>
  <c r="AK10" i="14"/>
  <c r="X10" i="14"/>
  <c r="AB10" i="14"/>
  <c r="V9" i="14"/>
  <c r="AD9" i="14"/>
  <c r="AI9" i="14"/>
  <c r="U9" i="14"/>
  <c r="Z9" i="14"/>
  <c r="AC9" i="14"/>
  <c r="AH9" i="14"/>
  <c r="AK9" i="14"/>
  <c r="Y9" i="14"/>
  <c r="AB9" i="14"/>
  <c r="AG9" i="14"/>
  <c r="AJ9" i="14"/>
  <c r="X9" i="14"/>
  <c r="AF9" i="14"/>
  <c r="AE9" i="14"/>
  <c r="AA9" i="14"/>
  <c r="BD11" i="6"/>
  <c r="BK11" i="6" s="1"/>
  <c r="BC11" i="9"/>
  <c r="AV7" i="10"/>
  <c r="AM7" i="10" s="1"/>
  <c r="AV12" i="10"/>
  <c r="AM12" i="10" s="1"/>
  <c r="AV5" i="10"/>
  <c r="AM5" i="10" s="1"/>
  <c r="AV6" i="10"/>
  <c r="AM6" i="10" s="1"/>
  <c r="AV13" i="10"/>
  <c r="AM13" i="10" s="1"/>
  <c r="BC13" i="5"/>
  <c r="BD13" i="9"/>
  <c r="BK13" i="9" s="1"/>
  <c r="CN8" i="14"/>
  <c r="W9" i="14" s="1"/>
  <c r="AT8" i="10"/>
  <c r="AS14" i="7" l="1"/>
  <c r="AU14" i="7" s="1"/>
  <c r="CN9" i="13"/>
  <c r="W10" i="13" s="1"/>
  <c r="AS11" i="7"/>
  <c r="AU11" i="7" s="1"/>
  <c r="AV8" i="4"/>
  <c r="AM8" i="4" s="1"/>
  <c r="BL13" i="9"/>
  <c r="BL11" i="6"/>
  <c r="AU10" i="4"/>
  <c r="V14" i="13"/>
  <c r="AH14" i="13"/>
  <c r="U14" i="13"/>
  <c r="Y14" i="13"/>
  <c r="AC14" i="13"/>
  <c r="AG14" i="13"/>
  <c r="AK14" i="13"/>
  <c r="X14" i="13"/>
  <c r="AB14" i="13"/>
  <c r="AF14" i="13"/>
  <c r="AJ14" i="13"/>
  <c r="AA14" i="13"/>
  <c r="AI14" i="13"/>
  <c r="AE14" i="13"/>
  <c r="Z14" i="13"/>
  <c r="AD14" i="13"/>
  <c r="AU5" i="4"/>
  <c r="BD10" i="6"/>
  <c r="BK10" i="6" s="1"/>
  <c r="BC10" i="9"/>
  <c r="CN10" i="13"/>
  <c r="W11" i="13" s="1"/>
  <c r="CN11" i="13"/>
  <c r="W12" i="13" s="1"/>
  <c r="CL11" i="10"/>
  <c r="CM11" i="10" s="1"/>
  <c r="CL16" i="10"/>
  <c r="CM16" i="10" s="1"/>
  <c r="CL8" i="10"/>
  <c r="CM8" i="10" s="1"/>
  <c r="P13" i="10"/>
  <c r="P5" i="10"/>
  <c r="P10" i="10"/>
  <c r="CL13" i="10"/>
  <c r="CM13" i="10" s="1"/>
  <c r="CL5" i="10"/>
  <c r="CM5" i="10" s="1"/>
  <c r="CL10" i="10"/>
  <c r="CM10" i="10" s="1"/>
  <c r="P15" i="10"/>
  <c r="P7" i="10"/>
  <c r="P12" i="10"/>
  <c r="CL15" i="10"/>
  <c r="CM15" i="10" s="1"/>
  <c r="CL7" i="10"/>
  <c r="CM7" i="10" s="1"/>
  <c r="CL12" i="10"/>
  <c r="CM12" i="10" s="1"/>
  <c r="P9" i="10"/>
  <c r="P14" i="10"/>
  <c r="P6" i="10"/>
  <c r="CL9" i="10"/>
  <c r="CM9" i="10" s="1"/>
  <c r="CL14" i="10"/>
  <c r="CM14" i="10" s="1"/>
  <c r="CL6" i="10"/>
  <c r="CM6" i="10" s="1"/>
  <c r="P11" i="10"/>
  <c r="P16" i="10"/>
  <c r="P8" i="10"/>
  <c r="BD9" i="6"/>
  <c r="BK9" i="6" s="1"/>
  <c r="BC9" i="9"/>
  <c r="V6" i="13"/>
  <c r="Y6" i="13"/>
  <c r="AC6" i="13"/>
  <c r="AG6" i="13"/>
  <c r="AK6" i="13"/>
  <c r="X6" i="13"/>
  <c r="AB6" i="13"/>
  <c r="AF6" i="13"/>
  <c r="AJ6" i="13"/>
  <c r="AA6" i="13"/>
  <c r="AI6" i="13"/>
  <c r="AE6" i="13"/>
  <c r="Z6" i="13"/>
  <c r="AD6" i="13"/>
  <c r="AH6" i="13"/>
  <c r="U6" i="13"/>
  <c r="V15" i="13"/>
  <c r="AF15" i="13"/>
  <c r="AE15" i="13"/>
  <c r="AA15" i="13"/>
  <c r="AD15" i="13"/>
  <c r="AI15" i="13"/>
  <c r="U15" i="13"/>
  <c r="Z15" i="13"/>
  <c r="AC15" i="13"/>
  <c r="AH15" i="13"/>
  <c r="AK15" i="13"/>
  <c r="Y15" i="13"/>
  <c r="AB15" i="13"/>
  <c r="AG15" i="13"/>
  <c r="AJ15" i="13"/>
  <c r="X15" i="13"/>
  <c r="CN16" i="13"/>
  <c r="AU6" i="4"/>
  <c r="BL10" i="7"/>
  <c r="AS10" i="7"/>
  <c r="AW10" i="5"/>
  <c r="AW10" i="8" s="1"/>
  <c r="BL14" i="6"/>
  <c r="BL9" i="7"/>
  <c r="AS9" i="7"/>
  <c r="AT9" i="7" s="1"/>
  <c r="V7" i="13"/>
  <c r="AE7" i="13"/>
  <c r="AA7" i="13"/>
  <c r="AD7" i="13"/>
  <c r="AI7" i="13"/>
  <c r="U7" i="13"/>
  <c r="Z7" i="13"/>
  <c r="AC7" i="13"/>
  <c r="AH7" i="13"/>
  <c r="AK7" i="13"/>
  <c r="Y7" i="13"/>
  <c r="AB7" i="13"/>
  <c r="AG7" i="13"/>
  <c r="AJ7" i="13"/>
  <c r="X7" i="13"/>
  <c r="AF7" i="13"/>
  <c r="CN8" i="13"/>
  <c r="W9" i="13" s="1"/>
  <c r="AU13" i="4"/>
  <c r="BL16" i="7"/>
  <c r="AS16" i="7"/>
  <c r="AT16" i="7" s="1"/>
  <c r="BC7" i="9"/>
  <c r="BD7" i="6"/>
  <c r="BK7" i="6" s="1"/>
  <c r="AV15" i="4"/>
  <c r="AM15" i="4" s="1"/>
  <c r="AU8" i="4"/>
  <c r="AU15" i="4"/>
  <c r="BD14" i="9"/>
  <c r="BK14" i="9" s="1"/>
  <c r="BC14" i="5"/>
  <c r="AU14" i="4"/>
  <c r="CN14" i="13"/>
  <c r="W15" i="13" s="1"/>
  <c r="V12" i="13"/>
  <c r="Z12" i="13"/>
  <c r="AD12" i="13"/>
  <c r="AH12" i="13"/>
  <c r="U12" i="13"/>
  <c r="Y12" i="13"/>
  <c r="AC12" i="13"/>
  <c r="AG12" i="13"/>
  <c r="AK12" i="13"/>
  <c r="X12" i="13"/>
  <c r="AB12" i="13"/>
  <c r="AF12" i="13"/>
  <c r="AJ12" i="13"/>
  <c r="AA12" i="13"/>
  <c r="AI12" i="13"/>
  <c r="AE12" i="13"/>
  <c r="V13" i="13"/>
  <c r="AF13" i="13"/>
  <c r="AE13" i="13"/>
  <c r="AA13" i="13"/>
  <c r="AD13" i="13"/>
  <c r="AI13" i="13"/>
  <c r="U13" i="13"/>
  <c r="Z13" i="13"/>
  <c r="AC13" i="13"/>
  <c r="AH13" i="13"/>
  <c r="AK13" i="13"/>
  <c r="Y13" i="13"/>
  <c r="AB13" i="13"/>
  <c r="AG13" i="13"/>
  <c r="AJ13" i="13"/>
  <c r="X13" i="13"/>
  <c r="AU12" i="4"/>
  <c r="BD16" i="6"/>
  <c r="BK16" i="6" s="1"/>
  <c r="BC16" i="9"/>
  <c r="BL7" i="7"/>
  <c r="AS7" i="7"/>
  <c r="AT7" i="7" s="1"/>
  <c r="AS12" i="7"/>
  <c r="AT12" i="7" s="1"/>
  <c r="AS5" i="7"/>
  <c r="AT5" i="7" s="1"/>
  <c r="AS6" i="7"/>
  <c r="AS13" i="7"/>
  <c r="AT13" i="7" s="1"/>
  <c r="AT8" i="4"/>
  <c r="BD13" i="5"/>
  <c r="BK13" i="5" s="1"/>
  <c r="BC13" i="8"/>
  <c r="BD13" i="8" s="1"/>
  <c r="BK13" i="8" s="1"/>
  <c r="BL8" i="7"/>
  <c r="AS8" i="7"/>
  <c r="AT8" i="7" s="1"/>
  <c r="BD15" i="6"/>
  <c r="BK15" i="6" s="1"/>
  <c r="BC15" i="9"/>
  <c r="V5" i="13"/>
  <c r="AF5" i="13"/>
  <c r="AE5" i="13"/>
  <c r="AA5" i="13"/>
  <c r="U5" i="13"/>
  <c r="AI5" i="13"/>
  <c r="AD5" i="13"/>
  <c r="Z5" i="13"/>
  <c r="AC5" i="13"/>
  <c r="AH5" i="13"/>
  <c r="AK5" i="13"/>
  <c r="Y5" i="13"/>
  <c r="AB5" i="13"/>
  <c r="AG5" i="13"/>
  <c r="AJ5" i="13"/>
  <c r="X5" i="13"/>
  <c r="AV10" i="4"/>
  <c r="AM10" i="4" s="1"/>
  <c r="AV9" i="4"/>
  <c r="AM9" i="4" s="1"/>
  <c r="CN6" i="13"/>
  <c r="W7" i="13" s="1"/>
  <c r="CN15" i="13"/>
  <c r="W16" i="13" s="1"/>
  <c r="AT14" i="4"/>
  <c r="BD8" i="6"/>
  <c r="BK8" i="6" s="1"/>
  <c r="BC8" i="9"/>
  <c r="BL15" i="7"/>
  <c r="AS15" i="7"/>
  <c r="AT15" i="7" s="1"/>
  <c r="AU9" i="4"/>
  <c r="AW9" i="8"/>
  <c r="V11" i="13"/>
  <c r="AD11" i="13"/>
  <c r="AI11" i="13"/>
  <c r="U11" i="13"/>
  <c r="Z11" i="13"/>
  <c r="AC11" i="13"/>
  <c r="AH11" i="13"/>
  <c r="AK11" i="13"/>
  <c r="Y11" i="13"/>
  <c r="AB11" i="13"/>
  <c r="AG11" i="13"/>
  <c r="AJ11" i="13"/>
  <c r="X11" i="13"/>
  <c r="AF11" i="13"/>
  <c r="AE11" i="13"/>
  <c r="AA11" i="13"/>
  <c r="V10" i="13"/>
  <c r="AI10" i="13"/>
  <c r="AE10" i="13"/>
  <c r="Z10" i="13"/>
  <c r="AD10" i="13"/>
  <c r="AH10" i="13"/>
  <c r="U10" i="13"/>
  <c r="Y10" i="13"/>
  <c r="AC10" i="13"/>
  <c r="AG10" i="13"/>
  <c r="AK10" i="13"/>
  <c r="X10" i="13"/>
  <c r="AB10" i="13"/>
  <c r="AF10" i="13"/>
  <c r="AJ10" i="13"/>
  <c r="AA10" i="13"/>
  <c r="CN7" i="13"/>
  <c r="W8" i="13" s="1"/>
  <c r="AT6" i="4"/>
  <c r="BC11" i="5"/>
  <c r="BD11" i="9"/>
  <c r="BK11" i="9" s="1"/>
  <c r="BL6" i="9"/>
  <c r="V16" i="13"/>
  <c r="AH16" i="13"/>
  <c r="U16" i="13"/>
  <c r="Y16" i="13"/>
  <c r="AC16" i="13"/>
  <c r="AG16" i="13"/>
  <c r="AK16" i="13"/>
  <c r="X16" i="13"/>
  <c r="AB16" i="13"/>
  <c r="AF16" i="13"/>
  <c r="AJ16" i="13"/>
  <c r="AA16" i="13"/>
  <c r="AI16" i="13"/>
  <c r="AE16" i="13"/>
  <c r="Z16" i="13"/>
  <c r="AD16" i="13"/>
  <c r="AV7" i="4"/>
  <c r="AM7" i="4" s="1"/>
  <c r="AV13" i="4"/>
  <c r="AM13" i="4" s="1"/>
  <c r="AV12" i="4"/>
  <c r="AM12" i="4" s="1"/>
  <c r="AV5" i="4"/>
  <c r="AM5" i="4" s="1"/>
  <c r="AV6" i="4"/>
  <c r="AM6" i="4" s="1"/>
  <c r="AV11" i="4"/>
  <c r="AM11" i="4" s="1"/>
  <c r="CN12" i="13"/>
  <c r="W13" i="13" s="1"/>
  <c r="CN13" i="13"/>
  <c r="W14" i="13" s="1"/>
  <c r="AV16" i="4"/>
  <c r="AM16" i="4" s="1"/>
  <c r="AV14" i="4"/>
  <c r="AM14" i="4" s="1"/>
  <c r="BC6" i="8"/>
  <c r="BD6" i="8" s="1"/>
  <c r="BK6" i="8" s="1"/>
  <c r="BD6" i="5"/>
  <c r="BK6" i="5" s="1"/>
  <c r="AU11" i="4"/>
  <c r="AT11" i="4"/>
  <c r="V8" i="13"/>
  <c r="Y8" i="13"/>
  <c r="AC8" i="13"/>
  <c r="AG8" i="13"/>
  <c r="AK8" i="13"/>
  <c r="X8" i="13"/>
  <c r="AB8" i="13"/>
  <c r="AF8" i="13"/>
  <c r="AJ8" i="13"/>
  <c r="AA8" i="13"/>
  <c r="AI8" i="13"/>
  <c r="AE8" i="13"/>
  <c r="Z8" i="13"/>
  <c r="AD8" i="13"/>
  <c r="AH8" i="13"/>
  <c r="U8" i="13"/>
  <c r="V9" i="13"/>
  <c r="AD9" i="13"/>
  <c r="AI9" i="13"/>
  <c r="U9" i="13"/>
  <c r="Z9" i="13"/>
  <c r="AC9" i="13"/>
  <c r="AH9" i="13"/>
  <c r="AK9" i="13"/>
  <c r="Y9" i="13"/>
  <c r="AB9" i="13"/>
  <c r="AG9" i="13"/>
  <c r="AJ9" i="13"/>
  <c r="X9" i="13"/>
  <c r="AF9" i="13"/>
  <c r="AE9" i="13"/>
  <c r="AA9" i="13"/>
  <c r="AU16" i="4"/>
  <c r="AU7" i="4"/>
  <c r="AT10" i="4"/>
  <c r="CN5" i="13"/>
  <c r="W6" i="13" s="1"/>
  <c r="AT7" i="4"/>
  <c r="AT11" i="7" l="1"/>
  <c r="AT14" i="7"/>
  <c r="AV14" i="7"/>
  <c r="AM14" i="7" s="1"/>
  <c r="AS14" i="6"/>
  <c r="AT14" i="6" s="1"/>
  <c r="CN6" i="10"/>
  <c r="W7" i="10" s="1"/>
  <c r="AV11" i="7"/>
  <c r="AM11" i="7" s="1"/>
  <c r="AV15" i="7"/>
  <c r="AM15" i="7" s="1"/>
  <c r="BC11" i="8"/>
  <c r="BD11" i="8" s="1"/>
  <c r="BK11" i="8" s="1"/>
  <c r="BD11" i="5"/>
  <c r="BK11" i="5" s="1"/>
  <c r="BC15" i="5"/>
  <c r="BD15" i="9"/>
  <c r="BK15" i="9" s="1"/>
  <c r="AU6" i="7"/>
  <c r="BC9" i="5"/>
  <c r="BD9" i="9"/>
  <c r="BK9" i="9" s="1"/>
  <c r="V6" i="10"/>
  <c r="X6" i="10"/>
  <c r="AB6" i="10"/>
  <c r="AF6" i="10"/>
  <c r="AJ6" i="10"/>
  <c r="AA6" i="10"/>
  <c r="AI6" i="10"/>
  <c r="AE6" i="10"/>
  <c r="Z6" i="10"/>
  <c r="AD6" i="10"/>
  <c r="AH6" i="10"/>
  <c r="U6" i="10"/>
  <c r="Y6" i="10"/>
  <c r="AC6" i="10"/>
  <c r="AG6" i="10"/>
  <c r="AK6" i="10"/>
  <c r="V15" i="10"/>
  <c r="AD15" i="10"/>
  <c r="AI15" i="10"/>
  <c r="U15" i="10"/>
  <c r="Z15" i="10"/>
  <c r="AC15" i="10"/>
  <c r="AH15" i="10"/>
  <c r="AK15" i="10"/>
  <c r="Y15" i="10"/>
  <c r="AB15" i="10"/>
  <c r="AG15" i="10"/>
  <c r="AJ15" i="10"/>
  <c r="X15" i="10"/>
  <c r="AF15" i="10"/>
  <c r="AE15" i="10"/>
  <c r="AA15" i="10"/>
  <c r="CN16" i="10"/>
  <c r="BL6" i="5"/>
  <c r="CL14" i="4"/>
  <c r="CM14" i="4" s="1"/>
  <c r="CL6" i="4"/>
  <c r="CM6" i="4" s="1"/>
  <c r="P9" i="4"/>
  <c r="P16" i="4"/>
  <c r="P8" i="4"/>
  <c r="CL9" i="4"/>
  <c r="CM9" i="4" s="1"/>
  <c r="CL16" i="4"/>
  <c r="CM16" i="4" s="1"/>
  <c r="CL10" i="4"/>
  <c r="CM10" i="4" s="1"/>
  <c r="P11" i="4"/>
  <c r="CL11" i="4"/>
  <c r="CM11" i="4" s="1"/>
  <c r="CL12" i="4"/>
  <c r="CM12" i="4" s="1"/>
  <c r="P13" i="4"/>
  <c r="CL8" i="4"/>
  <c r="CM8" i="4" s="1"/>
  <c r="CL13" i="4"/>
  <c r="CM13" i="4" s="1"/>
  <c r="P5" i="4"/>
  <c r="P10" i="4"/>
  <c r="P15" i="4"/>
  <c r="CL5" i="4"/>
  <c r="CM5" i="4" s="1"/>
  <c r="P12" i="4"/>
  <c r="CL15" i="4"/>
  <c r="CM15" i="4" s="1"/>
  <c r="P7" i="4"/>
  <c r="P14" i="4"/>
  <c r="P6" i="4"/>
  <c r="CL7" i="4"/>
  <c r="CM7" i="4" s="1"/>
  <c r="BL11" i="9"/>
  <c r="AU15" i="7"/>
  <c r="AU13" i="7"/>
  <c r="V7" i="10"/>
  <c r="U7" i="10"/>
  <c r="Z7" i="10"/>
  <c r="AC7" i="10"/>
  <c r="AH7" i="10"/>
  <c r="AK7" i="10"/>
  <c r="Y7" i="10"/>
  <c r="AB7" i="10"/>
  <c r="AG7" i="10"/>
  <c r="AJ7" i="10"/>
  <c r="X7" i="10"/>
  <c r="AF7" i="10"/>
  <c r="AE7" i="10"/>
  <c r="AA7" i="10"/>
  <c r="AD7" i="10"/>
  <c r="AI7" i="10"/>
  <c r="AV16" i="7"/>
  <c r="AM16" i="7" s="1"/>
  <c r="CN9" i="10"/>
  <c r="W10" i="10" s="1"/>
  <c r="CN8" i="10"/>
  <c r="W9" i="10" s="1"/>
  <c r="AS16" i="6"/>
  <c r="AT16" i="6" s="1"/>
  <c r="BL16" i="6"/>
  <c r="BL14" i="9"/>
  <c r="AU16" i="7"/>
  <c r="V12" i="10"/>
  <c r="Y12" i="10"/>
  <c r="AC12" i="10"/>
  <c r="AG12" i="10"/>
  <c r="AK12" i="10"/>
  <c r="X12" i="10"/>
  <c r="AB12" i="10"/>
  <c r="AF12" i="10"/>
  <c r="AJ12" i="10"/>
  <c r="AA12" i="10"/>
  <c r="AI12" i="10"/>
  <c r="AE12" i="10"/>
  <c r="Z12" i="10"/>
  <c r="AD12" i="10"/>
  <c r="AH12" i="10"/>
  <c r="U12" i="10"/>
  <c r="V13" i="10"/>
  <c r="AD13" i="10"/>
  <c r="AI13" i="10"/>
  <c r="U13" i="10"/>
  <c r="Z13" i="10"/>
  <c r="AC13" i="10"/>
  <c r="AH13" i="10"/>
  <c r="AK13" i="10"/>
  <c r="Y13" i="10"/>
  <c r="AB13" i="10"/>
  <c r="AG13" i="10"/>
  <c r="AJ13" i="10"/>
  <c r="X13" i="10"/>
  <c r="AF13" i="10"/>
  <c r="AE13" i="10"/>
  <c r="AA13" i="10"/>
  <c r="BL10" i="6"/>
  <c r="AS10" i="6"/>
  <c r="AT10" i="6" s="1"/>
  <c r="CN14" i="10"/>
  <c r="W15" i="10" s="1"/>
  <c r="BC16" i="5"/>
  <c r="BD16" i="9"/>
  <c r="BK16" i="9" s="1"/>
  <c r="BC14" i="8"/>
  <c r="BD14" i="8" s="1"/>
  <c r="BK14" i="8" s="1"/>
  <c r="BD14" i="5"/>
  <c r="BK14" i="5" s="1"/>
  <c r="BC7" i="5"/>
  <c r="BD7" i="9"/>
  <c r="BK7" i="9" s="1"/>
  <c r="V5" i="10"/>
  <c r="U5" i="10"/>
  <c r="AI5" i="10"/>
  <c r="AD5" i="10"/>
  <c r="Z5" i="10"/>
  <c r="AC5" i="10"/>
  <c r="AH5" i="10"/>
  <c r="AK5" i="10"/>
  <c r="Y5" i="10"/>
  <c r="AB5" i="10"/>
  <c r="AG5" i="10"/>
  <c r="X5" i="10"/>
  <c r="AF5" i="10"/>
  <c r="AJ5" i="10"/>
  <c r="AE5" i="10"/>
  <c r="AA5" i="10"/>
  <c r="BC10" i="5"/>
  <c r="BD10" i="9"/>
  <c r="BK10" i="9" s="1"/>
  <c r="AV9" i="7"/>
  <c r="AM9" i="7" s="1"/>
  <c r="AT6" i="7"/>
  <c r="CN15" i="10"/>
  <c r="W16" i="10" s="1"/>
  <c r="BL13" i="8"/>
  <c r="AV6" i="7"/>
  <c r="AM6" i="7" s="1"/>
  <c r="AV7" i="7"/>
  <c r="AM7" i="7" s="1"/>
  <c r="AV13" i="7"/>
  <c r="AM13" i="7" s="1"/>
  <c r="AV12" i="7"/>
  <c r="AM12" i="7" s="1"/>
  <c r="AV5" i="7"/>
  <c r="AM5" i="7" s="1"/>
  <c r="BL7" i="6"/>
  <c r="AS7" i="6"/>
  <c r="AS6" i="6"/>
  <c r="AT6" i="6" s="1"/>
  <c r="AS13" i="6"/>
  <c r="AT13" i="6" s="1"/>
  <c r="AS12" i="6"/>
  <c r="AT12" i="6" s="1"/>
  <c r="AS5" i="6"/>
  <c r="AT5" i="6" s="1"/>
  <c r="AU9" i="7"/>
  <c r="V11" i="10"/>
  <c r="AC11" i="10"/>
  <c r="AH11" i="10"/>
  <c r="AK11" i="10"/>
  <c r="Y11" i="10"/>
  <c r="AB11" i="10"/>
  <c r="AG11" i="10"/>
  <c r="AJ11" i="10"/>
  <c r="X11" i="10"/>
  <c r="AF11" i="10"/>
  <c r="AE11" i="10"/>
  <c r="AA11" i="10"/>
  <c r="AD11" i="10"/>
  <c r="AI11" i="10"/>
  <c r="U11" i="10"/>
  <c r="Z11" i="10"/>
  <c r="V10" i="10"/>
  <c r="Y10" i="10"/>
  <c r="AC10" i="10"/>
  <c r="AG10" i="10"/>
  <c r="AK10" i="10"/>
  <c r="X10" i="10"/>
  <c r="AB10" i="10"/>
  <c r="AF10" i="10"/>
  <c r="AJ10" i="10"/>
  <c r="AA10" i="10"/>
  <c r="AI10" i="10"/>
  <c r="AE10" i="10"/>
  <c r="Z10" i="10"/>
  <c r="AD10" i="10"/>
  <c r="AH10" i="10"/>
  <c r="U10" i="10"/>
  <c r="CN7" i="10"/>
  <c r="W8" i="10" s="1"/>
  <c r="AU7" i="7"/>
  <c r="AT7" i="6"/>
  <c r="V16" i="10"/>
  <c r="AG16" i="10"/>
  <c r="AK16" i="10"/>
  <c r="X16" i="10"/>
  <c r="AB16" i="10"/>
  <c r="AF16" i="10"/>
  <c r="AJ16" i="10"/>
  <c r="AA16" i="10"/>
  <c r="AI16" i="10"/>
  <c r="AE16" i="10"/>
  <c r="Z16" i="10"/>
  <c r="AD16" i="10"/>
  <c r="AH16" i="10"/>
  <c r="U16" i="10"/>
  <c r="Y16" i="10"/>
  <c r="AC16" i="10"/>
  <c r="AV8" i="7"/>
  <c r="AM8" i="7" s="1"/>
  <c r="AV10" i="7"/>
  <c r="AM10" i="7" s="1"/>
  <c r="CN12" i="10"/>
  <c r="W13" i="10" s="1"/>
  <c r="CN13" i="10"/>
  <c r="W14" i="10" s="1"/>
  <c r="AS11" i="6"/>
  <c r="BL13" i="5"/>
  <c r="BL6" i="8"/>
  <c r="BL8" i="6"/>
  <c r="AS8" i="6"/>
  <c r="AT8" i="6" s="1"/>
  <c r="AU8" i="7"/>
  <c r="AU12" i="7"/>
  <c r="AU10" i="7"/>
  <c r="V8" i="10"/>
  <c r="X8" i="10"/>
  <c r="AB8" i="10"/>
  <c r="AF8" i="10"/>
  <c r="AJ8" i="10"/>
  <c r="AA8" i="10"/>
  <c r="AI8" i="10"/>
  <c r="AE8" i="10"/>
  <c r="Z8" i="10"/>
  <c r="AD8" i="10"/>
  <c r="AH8" i="10"/>
  <c r="U8" i="10"/>
  <c r="Y8" i="10"/>
  <c r="AC8" i="10"/>
  <c r="AG8" i="10"/>
  <c r="AK8" i="10"/>
  <c r="V9" i="10"/>
  <c r="AC9" i="10"/>
  <c r="AH9" i="10"/>
  <c r="AK9" i="10"/>
  <c r="Y9" i="10"/>
  <c r="AB9" i="10"/>
  <c r="AG9" i="10"/>
  <c r="AJ9" i="10"/>
  <c r="X9" i="10"/>
  <c r="AF9" i="10"/>
  <c r="AE9" i="10"/>
  <c r="AA9" i="10"/>
  <c r="AD9" i="10"/>
  <c r="AI9" i="10"/>
  <c r="U9" i="10"/>
  <c r="Z9" i="10"/>
  <c r="CN5" i="10"/>
  <c r="W6" i="10" s="1"/>
  <c r="BC8" i="5"/>
  <c r="BD8" i="9"/>
  <c r="BK8" i="9" s="1"/>
  <c r="BL15" i="6"/>
  <c r="AS15" i="6"/>
  <c r="AU5" i="7"/>
  <c r="BL9" i="6"/>
  <c r="AS9" i="6"/>
  <c r="AT9" i="6" s="1"/>
  <c r="V14" i="10"/>
  <c r="AG14" i="10"/>
  <c r="AK14" i="10"/>
  <c r="X14" i="10"/>
  <c r="AB14" i="10"/>
  <c r="AF14" i="10"/>
  <c r="AJ14" i="10"/>
  <c r="AA14" i="10"/>
  <c r="AI14" i="10"/>
  <c r="AE14" i="10"/>
  <c r="Z14" i="10"/>
  <c r="AD14" i="10"/>
  <c r="AH14" i="10"/>
  <c r="U14" i="10"/>
  <c r="Y14" i="10"/>
  <c r="AC14" i="10"/>
  <c r="CN11" i="10"/>
  <c r="W12" i="10" s="1"/>
  <c r="CN10" i="10"/>
  <c r="W11" i="10" s="1"/>
  <c r="AT10" i="7"/>
  <c r="AS14" i="9" l="1"/>
  <c r="AT14" i="9" s="1"/>
  <c r="CN12" i="4"/>
  <c r="W13" i="4" s="1"/>
  <c r="AU14" i="6"/>
  <c r="AV9" i="6"/>
  <c r="AM9" i="6" s="1"/>
  <c r="BL16" i="9"/>
  <c r="AS16" i="9"/>
  <c r="AT16" i="9" s="1"/>
  <c r="V7" i="4"/>
  <c r="AD7" i="4"/>
  <c r="AI7" i="4"/>
  <c r="U7" i="4"/>
  <c r="Z7" i="4"/>
  <c r="AC7" i="4"/>
  <c r="AH7" i="4"/>
  <c r="AK7" i="4"/>
  <c r="Y7" i="4"/>
  <c r="AG7" i="4"/>
  <c r="X7" i="4"/>
  <c r="AB7" i="4"/>
  <c r="AF7" i="4"/>
  <c r="AJ7" i="4"/>
  <c r="AE7" i="4"/>
  <c r="AA7" i="4"/>
  <c r="CN8" i="4"/>
  <c r="W9" i="4" s="1"/>
  <c r="V8" i="4"/>
  <c r="AH8" i="4"/>
  <c r="U8" i="4"/>
  <c r="Y8" i="4"/>
  <c r="AC8" i="4"/>
  <c r="AG8" i="4"/>
  <c r="AK8" i="4"/>
  <c r="X8" i="4"/>
  <c r="AJ8" i="4"/>
  <c r="AB8" i="4"/>
  <c r="AA8" i="4"/>
  <c r="AF8" i="4"/>
  <c r="AI8" i="4"/>
  <c r="AE8" i="4"/>
  <c r="Z8" i="4"/>
  <c r="AD8" i="4"/>
  <c r="BC15" i="8"/>
  <c r="BD15" i="8" s="1"/>
  <c r="BK15" i="8" s="1"/>
  <c r="BD15" i="5"/>
  <c r="BK15" i="5" s="1"/>
  <c r="CL13" i="7"/>
  <c r="CM13" i="7" s="1"/>
  <c r="CL5" i="7"/>
  <c r="CM5" i="7" s="1"/>
  <c r="CL10" i="7"/>
  <c r="CM10" i="7" s="1"/>
  <c r="P15" i="7"/>
  <c r="P7" i="7"/>
  <c r="P12" i="7"/>
  <c r="CL14" i="7"/>
  <c r="CM14" i="7" s="1"/>
  <c r="CL15" i="7"/>
  <c r="CM15" i="7" s="1"/>
  <c r="CL7" i="7"/>
  <c r="CM7" i="7" s="1"/>
  <c r="CL12" i="7"/>
  <c r="CM12" i="7" s="1"/>
  <c r="P9" i="7"/>
  <c r="P14" i="7"/>
  <c r="P5" i="7"/>
  <c r="CL9" i="7"/>
  <c r="CM9" i="7" s="1"/>
  <c r="P6" i="7"/>
  <c r="P16" i="7"/>
  <c r="P11" i="7"/>
  <c r="CL11" i="7"/>
  <c r="CM11" i="7" s="1"/>
  <c r="CL16" i="7"/>
  <c r="CM16" i="7" s="1"/>
  <c r="P8" i="7"/>
  <c r="P13" i="7"/>
  <c r="CL8" i="7"/>
  <c r="CM8" i="7" s="1"/>
  <c r="P10" i="7"/>
  <c r="CL6" i="7"/>
  <c r="CM6" i="7" s="1"/>
  <c r="BL14" i="8"/>
  <c r="V14" i="4"/>
  <c r="AH14" i="4"/>
  <c r="U14" i="4"/>
  <c r="Y14" i="4"/>
  <c r="AC14" i="4"/>
  <c r="AG14" i="4"/>
  <c r="AK14" i="4"/>
  <c r="AB14" i="4"/>
  <c r="AJ14" i="4"/>
  <c r="X14" i="4"/>
  <c r="AA14" i="4"/>
  <c r="AF14" i="4"/>
  <c r="AI14" i="4"/>
  <c r="AE14" i="4"/>
  <c r="Z14" i="4"/>
  <c r="AD14" i="4"/>
  <c r="CN13" i="4"/>
  <c r="W14" i="4" s="1"/>
  <c r="BL15" i="9"/>
  <c r="AS15" i="9"/>
  <c r="AT15" i="9" s="1"/>
  <c r="CN9" i="4"/>
  <c r="W10" i="4" s="1"/>
  <c r="AU9" i="6"/>
  <c r="AV7" i="6"/>
  <c r="AM7" i="6" s="1"/>
  <c r="AV6" i="6"/>
  <c r="AM6" i="6" s="1"/>
  <c r="AV13" i="6"/>
  <c r="AM13" i="6" s="1"/>
  <c r="AV12" i="6"/>
  <c r="AM12" i="6" s="1"/>
  <c r="AV5" i="6"/>
  <c r="AM5" i="6" s="1"/>
  <c r="BL14" i="5"/>
  <c r="V6" i="4"/>
  <c r="AG6" i="4"/>
  <c r="AK6" i="4"/>
  <c r="X6" i="4"/>
  <c r="AB6" i="4"/>
  <c r="AJ6" i="4"/>
  <c r="AA6" i="4"/>
  <c r="AF6" i="4"/>
  <c r="AI6" i="4"/>
  <c r="AE6" i="4"/>
  <c r="Z6" i="4"/>
  <c r="AD6" i="4"/>
  <c r="AH6" i="4"/>
  <c r="U6" i="4"/>
  <c r="Y6" i="4"/>
  <c r="AC6" i="4"/>
  <c r="V5" i="4"/>
  <c r="AH5" i="4"/>
  <c r="U5" i="4"/>
  <c r="Y5" i="4"/>
  <c r="AC5" i="4"/>
  <c r="AG5" i="4"/>
  <c r="AK5" i="4"/>
  <c r="X5" i="4"/>
  <c r="AB5" i="4"/>
  <c r="AF5" i="4"/>
  <c r="AJ5" i="4"/>
  <c r="AE5" i="4"/>
  <c r="AA5" i="4"/>
  <c r="AD5" i="4"/>
  <c r="AI5" i="4"/>
  <c r="Z5" i="4"/>
  <c r="AV8" i="6"/>
  <c r="AM8" i="6" s="1"/>
  <c r="CN16" i="4"/>
  <c r="BD8" i="5"/>
  <c r="BK8" i="5" s="1"/>
  <c r="BC8" i="8"/>
  <c r="BD8" i="8" s="1"/>
  <c r="BK8" i="8" s="1"/>
  <c r="AU8" i="6"/>
  <c r="AU11" i="6"/>
  <c r="AT11" i="6"/>
  <c r="AU7" i="6"/>
  <c r="BC7" i="8"/>
  <c r="BD7" i="8" s="1"/>
  <c r="BK7" i="8" s="1"/>
  <c r="BD7" i="5"/>
  <c r="BK7" i="5" s="1"/>
  <c r="CN7" i="4"/>
  <c r="W8" i="4" s="1"/>
  <c r="V10" i="4"/>
  <c r="AB10" i="4"/>
  <c r="X10" i="4"/>
  <c r="AA10" i="4"/>
  <c r="AF10" i="4"/>
  <c r="AI10" i="4"/>
  <c r="AE10" i="4"/>
  <c r="Z10" i="4"/>
  <c r="AD10" i="4"/>
  <c r="AH10" i="4"/>
  <c r="U10" i="4"/>
  <c r="Y10" i="4"/>
  <c r="AC10" i="4"/>
  <c r="AG10" i="4"/>
  <c r="AK10" i="4"/>
  <c r="AJ10" i="4"/>
  <c r="AV14" i="6"/>
  <c r="AM14" i="6" s="1"/>
  <c r="CN10" i="4"/>
  <c r="W11" i="4" s="1"/>
  <c r="AU15" i="6"/>
  <c r="AU6" i="6"/>
  <c r="BL7" i="9"/>
  <c r="AS7" i="9"/>
  <c r="AS12" i="9"/>
  <c r="AT12" i="9" s="1"/>
  <c r="AS5" i="9"/>
  <c r="AT5" i="9" s="1"/>
  <c r="AS13" i="9"/>
  <c r="AT13" i="9" s="1"/>
  <c r="AS6" i="9"/>
  <c r="V15" i="4"/>
  <c r="AE15" i="4"/>
  <c r="AA15" i="4"/>
  <c r="AD15" i="4"/>
  <c r="AI15" i="4"/>
  <c r="U15" i="4"/>
  <c r="Z15" i="4"/>
  <c r="AC15" i="4"/>
  <c r="AH15" i="4"/>
  <c r="AK15" i="4"/>
  <c r="Y15" i="4"/>
  <c r="AJ15" i="4"/>
  <c r="AG15" i="4"/>
  <c r="X15" i="4"/>
  <c r="AF15" i="4"/>
  <c r="AB15" i="4"/>
  <c r="V11" i="4"/>
  <c r="AD11" i="4"/>
  <c r="AI11" i="4"/>
  <c r="U11" i="4"/>
  <c r="Z11" i="4"/>
  <c r="AC11" i="4"/>
  <c r="AH11" i="4"/>
  <c r="AK11" i="4"/>
  <c r="Y11" i="4"/>
  <c r="AG11" i="4"/>
  <c r="X11" i="4"/>
  <c r="AB11" i="4"/>
  <c r="AF11" i="4"/>
  <c r="AJ11" i="4"/>
  <c r="AE11" i="4"/>
  <c r="AA11" i="4"/>
  <c r="BC9" i="8"/>
  <c r="BD9" i="8" s="1"/>
  <c r="BK9" i="8" s="1"/>
  <c r="BD9" i="5"/>
  <c r="BK9" i="5" s="1"/>
  <c r="AV11" i="6"/>
  <c r="AM11" i="6" s="1"/>
  <c r="AV10" i="6"/>
  <c r="AM10" i="6" s="1"/>
  <c r="CN14" i="4"/>
  <c r="W15" i="4" s="1"/>
  <c r="BL8" i="9"/>
  <c r="AS8" i="9"/>
  <c r="AU13" i="6"/>
  <c r="BD10" i="5"/>
  <c r="BK10" i="5" s="1"/>
  <c r="BC10" i="8"/>
  <c r="BD10" i="8" s="1"/>
  <c r="BK10" i="8" s="1"/>
  <c r="AU10" i="6"/>
  <c r="BL9" i="9"/>
  <c r="AS9" i="9"/>
  <c r="AV15" i="6"/>
  <c r="AM15" i="6" s="1"/>
  <c r="AS11" i="9"/>
  <c r="CN5" i="4"/>
  <c r="W6" i="4" s="1"/>
  <c r="CN11" i="4"/>
  <c r="W12" i="4" s="1"/>
  <c r="CN6" i="4"/>
  <c r="W7" i="4" s="1"/>
  <c r="AU12" i="6"/>
  <c r="BL10" i="9"/>
  <c r="AS10" i="9"/>
  <c r="AU16" i="6"/>
  <c r="V12" i="4"/>
  <c r="AH12" i="4"/>
  <c r="U12" i="4"/>
  <c r="Y12" i="4"/>
  <c r="AC12" i="4"/>
  <c r="AG12" i="4"/>
  <c r="AK12" i="4"/>
  <c r="AF12" i="4"/>
  <c r="AB12" i="4"/>
  <c r="AJ12" i="4"/>
  <c r="AA12" i="4"/>
  <c r="X12" i="4"/>
  <c r="AI12" i="4"/>
  <c r="AE12" i="4"/>
  <c r="Z12" i="4"/>
  <c r="AD12" i="4"/>
  <c r="V9" i="4"/>
  <c r="AD9" i="4"/>
  <c r="AI9" i="4"/>
  <c r="U9" i="4"/>
  <c r="Z9" i="4"/>
  <c r="AC9" i="4"/>
  <c r="AH9" i="4"/>
  <c r="AK9" i="4"/>
  <c r="Y9" i="4"/>
  <c r="AB9" i="4"/>
  <c r="AG9" i="4"/>
  <c r="AF9" i="4"/>
  <c r="X9" i="4"/>
  <c r="AJ9" i="4"/>
  <c r="AE9" i="4"/>
  <c r="AA9" i="4"/>
  <c r="BL11" i="8"/>
  <c r="AU5" i="6"/>
  <c r="BC16" i="8"/>
  <c r="BD16" i="8" s="1"/>
  <c r="BK16" i="8" s="1"/>
  <c r="BD16" i="5"/>
  <c r="BK16" i="5" s="1"/>
  <c r="V13" i="4"/>
  <c r="AE13" i="4"/>
  <c r="AA13" i="4"/>
  <c r="AD13" i="4"/>
  <c r="AI13" i="4"/>
  <c r="U13" i="4"/>
  <c r="Z13" i="4"/>
  <c r="AC13" i="4"/>
  <c r="AH13" i="4"/>
  <c r="AK13" i="4"/>
  <c r="Y13" i="4"/>
  <c r="AB13" i="4"/>
  <c r="AG13" i="4"/>
  <c r="AJ13" i="4"/>
  <c r="AF13" i="4"/>
  <c r="X13" i="4"/>
  <c r="V16" i="4"/>
  <c r="AI16" i="4"/>
  <c r="AE16" i="4"/>
  <c r="Z16" i="4"/>
  <c r="AD16" i="4"/>
  <c r="AH16" i="4"/>
  <c r="U16" i="4"/>
  <c r="Y16" i="4"/>
  <c r="AC16" i="4"/>
  <c r="AG16" i="4"/>
  <c r="AK16" i="4"/>
  <c r="AJ16" i="4"/>
  <c r="AB16" i="4"/>
  <c r="X16" i="4"/>
  <c r="AA16" i="4"/>
  <c r="AF16" i="4"/>
  <c r="BL11" i="5"/>
  <c r="AV16" i="6"/>
  <c r="AM16" i="6" s="1"/>
  <c r="AT15" i="6"/>
  <c r="CN15" i="4"/>
  <c r="W16" i="4" s="1"/>
  <c r="AS11" i="5" l="1"/>
  <c r="AT11" i="5" s="1"/>
  <c r="AS11" i="8"/>
  <c r="AV9" i="9"/>
  <c r="AM9" i="9" s="1"/>
  <c r="CN11" i="7"/>
  <c r="W12" i="7" s="1"/>
  <c r="AU14" i="9"/>
  <c r="AU6" i="9"/>
  <c r="BL7" i="8"/>
  <c r="AS7" i="8"/>
  <c r="AS6" i="8"/>
  <c r="AS13" i="8"/>
  <c r="AS12" i="8"/>
  <c r="AS5" i="8"/>
  <c r="BL8" i="8"/>
  <c r="AS8" i="8"/>
  <c r="V8" i="7"/>
  <c r="X8" i="7"/>
  <c r="AB8" i="7"/>
  <c r="AF8" i="7"/>
  <c r="AJ8" i="7"/>
  <c r="AA8" i="7"/>
  <c r="AI8" i="7"/>
  <c r="AE8" i="7"/>
  <c r="Z8" i="7"/>
  <c r="AD8" i="7"/>
  <c r="AH8" i="7"/>
  <c r="U8" i="7"/>
  <c r="Y8" i="7"/>
  <c r="AC8" i="7"/>
  <c r="AG8" i="7"/>
  <c r="AK8" i="7"/>
  <c r="V14" i="7"/>
  <c r="AG14" i="7"/>
  <c r="AK14" i="7"/>
  <c r="X14" i="7"/>
  <c r="AB14" i="7"/>
  <c r="AF14" i="7"/>
  <c r="AJ14" i="7"/>
  <c r="AA14" i="7"/>
  <c r="AI14" i="7"/>
  <c r="AE14" i="7"/>
  <c r="Z14" i="7"/>
  <c r="AD14" i="7"/>
  <c r="AH14" i="7"/>
  <c r="U14" i="7"/>
  <c r="Y14" i="7"/>
  <c r="AC14" i="7"/>
  <c r="V15" i="7"/>
  <c r="AK15" i="7"/>
  <c r="Y15" i="7"/>
  <c r="AB15" i="7"/>
  <c r="AG15" i="7"/>
  <c r="AJ15" i="7"/>
  <c r="X15" i="7"/>
  <c r="AF15" i="7"/>
  <c r="AE15" i="7"/>
  <c r="AA15" i="7"/>
  <c r="AD15" i="7"/>
  <c r="AI15" i="7"/>
  <c r="U15" i="7"/>
  <c r="Z15" i="7"/>
  <c r="AC15" i="7"/>
  <c r="AH15" i="7"/>
  <c r="AV8" i="9"/>
  <c r="AM8" i="9" s="1"/>
  <c r="AU9" i="9"/>
  <c r="AU8" i="9"/>
  <c r="BL9" i="8"/>
  <c r="AS9" i="8"/>
  <c r="BL7" i="5"/>
  <c r="AS7" i="5"/>
  <c r="AT7" i="5" s="1"/>
  <c r="AS13" i="5"/>
  <c r="AT13" i="5" s="1"/>
  <c r="AS12" i="5"/>
  <c r="AT12" i="5" s="1"/>
  <c r="AS6" i="5"/>
  <c r="AT6" i="5" s="1"/>
  <c r="AS5" i="5"/>
  <c r="AT5" i="5" s="1"/>
  <c r="V13" i="7"/>
  <c r="AF13" i="7"/>
  <c r="AE13" i="7"/>
  <c r="AA13" i="7"/>
  <c r="AD13" i="7"/>
  <c r="AI13" i="7"/>
  <c r="U13" i="7"/>
  <c r="Z13" i="7"/>
  <c r="AC13" i="7"/>
  <c r="AH13" i="7"/>
  <c r="AK13" i="7"/>
  <c r="Y13" i="7"/>
  <c r="AB13" i="7"/>
  <c r="AG13" i="7"/>
  <c r="AJ13" i="7"/>
  <c r="X13" i="7"/>
  <c r="V5" i="7"/>
  <c r="AB5" i="7"/>
  <c r="Z5" i="7"/>
  <c r="AJ5" i="7"/>
  <c r="AH5" i="7"/>
  <c r="Y5" i="7"/>
  <c r="AG5" i="7"/>
  <c r="U5" i="7"/>
  <c r="X5" i="7"/>
  <c r="AK5" i="7"/>
  <c r="AF5" i="7"/>
  <c r="AA5" i="7"/>
  <c r="AE5" i="7"/>
  <c r="AI5" i="7"/>
  <c r="AC5" i="7"/>
  <c r="AD5" i="7"/>
  <c r="V7" i="7"/>
  <c r="AB7" i="7"/>
  <c r="AG7" i="7"/>
  <c r="AJ7" i="7"/>
  <c r="X7" i="7"/>
  <c r="AF7" i="7"/>
  <c r="AE7" i="7"/>
  <c r="AA7" i="7"/>
  <c r="AD7" i="7"/>
  <c r="AI7" i="7"/>
  <c r="U7" i="7"/>
  <c r="Z7" i="7"/>
  <c r="AC7" i="7"/>
  <c r="AH7" i="7"/>
  <c r="AK7" i="7"/>
  <c r="Y7" i="7"/>
  <c r="AT6" i="9"/>
  <c r="AT8" i="9"/>
  <c r="AV15" i="9"/>
  <c r="AM15" i="9" s="1"/>
  <c r="BL9" i="5"/>
  <c r="AS9" i="5"/>
  <c r="CL5" i="6"/>
  <c r="CM5" i="6" s="1"/>
  <c r="P5" i="6"/>
  <c r="P9" i="6"/>
  <c r="P14" i="6"/>
  <c r="CL9" i="6"/>
  <c r="CM9" i="6" s="1"/>
  <c r="P6" i="6"/>
  <c r="CL16" i="6"/>
  <c r="CM16" i="6" s="1"/>
  <c r="CL13" i="6"/>
  <c r="CM13" i="6" s="1"/>
  <c r="CL10" i="6"/>
  <c r="CM10" i="6" s="1"/>
  <c r="P15" i="6"/>
  <c r="CL12" i="6"/>
  <c r="CM12" i="6" s="1"/>
  <c r="P12" i="6"/>
  <c r="CL8" i="6"/>
  <c r="CM8" i="6" s="1"/>
  <c r="P11" i="6"/>
  <c r="P16" i="6"/>
  <c r="CL15" i="6"/>
  <c r="CM15" i="6" s="1"/>
  <c r="P10" i="6"/>
  <c r="P8" i="6"/>
  <c r="CL7" i="6"/>
  <c r="CM7" i="6" s="1"/>
  <c r="CL11" i="6"/>
  <c r="CM11" i="6" s="1"/>
  <c r="CL14" i="6"/>
  <c r="CM14" i="6" s="1"/>
  <c r="P7" i="6"/>
  <c r="AU15" i="9"/>
  <c r="CN9" i="7"/>
  <c r="W10" i="7" s="1"/>
  <c r="V12" i="7"/>
  <c r="AF12" i="7"/>
  <c r="AJ12" i="7"/>
  <c r="AA12" i="7"/>
  <c r="AI12" i="7"/>
  <c r="AE12" i="7"/>
  <c r="Z12" i="7"/>
  <c r="AD12" i="7"/>
  <c r="AH12" i="7"/>
  <c r="U12" i="7"/>
  <c r="Y12" i="7"/>
  <c r="AC12" i="7"/>
  <c r="AG12" i="7"/>
  <c r="AK12" i="7"/>
  <c r="X12" i="7"/>
  <c r="AB12" i="7"/>
  <c r="BL15" i="8"/>
  <c r="AS15" i="8"/>
  <c r="CN8" i="7"/>
  <c r="W9" i="7" s="1"/>
  <c r="AU11" i="9"/>
  <c r="AV7" i="9"/>
  <c r="AM7" i="9" s="1"/>
  <c r="AV12" i="9"/>
  <c r="AM12" i="9" s="1"/>
  <c r="AV5" i="9"/>
  <c r="AM5" i="9" s="1"/>
  <c r="AV6" i="9"/>
  <c r="AM6" i="9" s="1"/>
  <c r="AV13" i="9"/>
  <c r="AM13" i="9" s="1"/>
  <c r="V10" i="7"/>
  <c r="AF10" i="7"/>
  <c r="AJ10" i="7"/>
  <c r="AA10" i="7"/>
  <c r="AI10" i="7"/>
  <c r="AE10" i="7"/>
  <c r="Z10" i="7"/>
  <c r="AD10" i="7"/>
  <c r="AH10" i="7"/>
  <c r="U10" i="7"/>
  <c r="Y10" i="7"/>
  <c r="AC10" i="7"/>
  <c r="AG10" i="7"/>
  <c r="AK10" i="7"/>
  <c r="X10" i="7"/>
  <c r="AB10" i="7"/>
  <c r="V6" i="7"/>
  <c r="AG6" i="7"/>
  <c r="AK6" i="7"/>
  <c r="X6" i="7"/>
  <c r="AB6" i="7"/>
  <c r="AF6" i="7"/>
  <c r="AJ6" i="7"/>
  <c r="AA6" i="7"/>
  <c r="AI6" i="7"/>
  <c r="AE6" i="7"/>
  <c r="Z6" i="7"/>
  <c r="AD6" i="7"/>
  <c r="AH6" i="7"/>
  <c r="U6" i="7"/>
  <c r="Y6" i="7"/>
  <c r="AC6" i="7"/>
  <c r="BL15" i="5"/>
  <c r="AS15" i="5"/>
  <c r="AT11" i="9"/>
  <c r="CN14" i="7"/>
  <c r="W15" i="7" s="1"/>
  <c r="AV16" i="9"/>
  <c r="AM16" i="9" s="1"/>
  <c r="BL16" i="8"/>
  <c r="AS16" i="8"/>
  <c r="BL10" i="5"/>
  <c r="AS10" i="5"/>
  <c r="AT10" i="5" s="1"/>
  <c r="AU7" i="9"/>
  <c r="V16" i="7"/>
  <c r="AF16" i="7"/>
  <c r="AJ16" i="7"/>
  <c r="AA16" i="7"/>
  <c r="AI16" i="7"/>
  <c r="AE16" i="7"/>
  <c r="Z16" i="7"/>
  <c r="AD16" i="7"/>
  <c r="AH16" i="7"/>
  <c r="U16" i="7"/>
  <c r="Y16" i="7"/>
  <c r="AC16" i="7"/>
  <c r="AG16" i="7"/>
  <c r="AK16" i="7"/>
  <c r="X16" i="7"/>
  <c r="AB16" i="7"/>
  <c r="AU16" i="9"/>
  <c r="AV10" i="9"/>
  <c r="AM10" i="9" s="1"/>
  <c r="AS14" i="5"/>
  <c r="CN6" i="7"/>
  <c r="W7" i="7" s="1"/>
  <c r="CN15" i="7"/>
  <c r="W16" i="7" s="1"/>
  <c r="AV14" i="9"/>
  <c r="AM14" i="9" s="1"/>
  <c r="BL16" i="5"/>
  <c r="AS16" i="5"/>
  <c r="AU10" i="9"/>
  <c r="BL10" i="8"/>
  <c r="AS10" i="8"/>
  <c r="AU12" i="9"/>
  <c r="V11" i="7"/>
  <c r="AB11" i="7"/>
  <c r="AG11" i="7"/>
  <c r="AJ11" i="7"/>
  <c r="X11" i="7"/>
  <c r="AF11" i="7"/>
  <c r="AE11" i="7"/>
  <c r="AA11" i="7"/>
  <c r="AD11" i="7"/>
  <c r="AI11" i="7"/>
  <c r="U11" i="7"/>
  <c r="Z11" i="7"/>
  <c r="AC11" i="7"/>
  <c r="AH11" i="7"/>
  <c r="AK11" i="7"/>
  <c r="Y11" i="7"/>
  <c r="CN7" i="7"/>
  <c r="W8" i="7" s="1"/>
  <c r="AT9" i="9"/>
  <c r="CN13" i="7"/>
  <c r="W14" i="7" s="1"/>
  <c r="AU5" i="9"/>
  <c r="AV11" i="9"/>
  <c r="AM11" i="9" s="1"/>
  <c r="P13" i="6"/>
  <c r="AS14" i="8"/>
  <c r="CN12" i="7"/>
  <c r="W13" i="7" s="1"/>
  <c r="CN5" i="7"/>
  <c r="W6" i="7" s="1"/>
  <c r="AU13" i="9"/>
  <c r="BL8" i="5"/>
  <c r="AS8" i="5"/>
  <c r="CN16" i="7"/>
  <c r="V9" i="7"/>
  <c r="AC9" i="7"/>
  <c r="AH9" i="7"/>
  <c r="AK9" i="7"/>
  <c r="Y9" i="7"/>
  <c r="AB9" i="7"/>
  <c r="AG9" i="7"/>
  <c r="AJ9" i="7"/>
  <c r="X9" i="7"/>
  <c r="AF9" i="7"/>
  <c r="AE9" i="7"/>
  <c r="AA9" i="7"/>
  <c r="AD9" i="7"/>
  <c r="AI9" i="7"/>
  <c r="U9" i="7"/>
  <c r="Z9" i="7"/>
  <c r="CN10" i="7"/>
  <c r="W11" i="7" s="1"/>
  <c r="AT10" i="9"/>
  <c r="AT7" i="9"/>
  <c r="CL6" i="6"/>
  <c r="CM6" i="6" s="1"/>
  <c r="AU11" i="5" l="1"/>
  <c r="AV8" i="5"/>
  <c r="AM8" i="5" s="1"/>
  <c r="AV14" i="8"/>
  <c r="AM14" i="8" s="1"/>
  <c r="AT11" i="8"/>
  <c r="AU11" i="8"/>
  <c r="AV10" i="8"/>
  <c r="AM10" i="8" s="1"/>
  <c r="CN6" i="6"/>
  <c r="W7" i="6" s="1"/>
  <c r="AU10" i="8"/>
  <c r="AU16" i="8"/>
  <c r="AV11" i="5"/>
  <c r="AM11" i="5" s="1"/>
  <c r="CN14" i="6"/>
  <c r="W15" i="6" s="1"/>
  <c r="CN7" i="6"/>
  <c r="W8" i="6" s="1"/>
  <c r="CN8" i="6"/>
  <c r="W9" i="6" s="1"/>
  <c r="AV16" i="8"/>
  <c r="AM16" i="8" s="1"/>
  <c r="AV15" i="5"/>
  <c r="AM15" i="5" s="1"/>
  <c r="AU9" i="8"/>
  <c r="AV8" i="8"/>
  <c r="AM8" i="8" s="1"/>
  <c r="AT14" i="8"/>
  <c r="AU14" i="5"/>
  <c r="AT14" i="5"/>
  <c r="AT15" i="8"/>
  <c r="AU15" i="5"/>
  <c r="V7" i="6"/>
  <c r="AK7" i="6"/>
  <c r="Y7" i="6"/>
  <c r="AB7" i="6"/>
  <c r="AG7" i="6"/>
  <c r="AJ7" i="6"/>
  <c r="X7" i="6"/>
  <c r="AF7" i="6"/>
  <c r="AE7" i="6"/>
  <c r="AA7" i="6"/>
  <c r="AD7" i="6"/>
  <c r="AI7" i="6"/>
  <c r="U7" i="6"/>
  <c r="Z7" i="6"/>
  <c r="AC7" i="6"/>
  <c r="AH7" i="6"/>
  <c r="V11" i="6"/>
  <c r="AK11" i="6"/>
  <c r="Y11" i="6"/>
  <c r="AB11" i="6"/>
  <c r="AG11" i="6"/>
  <c r="AJ11" i="6"/>
  <c r="X11" i="6"/>
  <c r="AF11" i="6"/>
  <c r="AE11" i="6"/>
  <c r="AA11" i="6"/>
  <c r="AD11" i="6"/>
  <c r="AI11" i="6"/>
  <c r="U11" i="6"/>
  <c r="Z11" i="6"/>
  <c r="AC11" i="6"/>
  <c r="AH11" i="6"/>
  <c r="V6" i="6"/>
  <c r="AG6" i="6"/>
  <c r="AK6" i="6"/>
  <c r="X6" i="6"/>
  <c r="AB6" i="6"/>
  <c r="AF6" i="6"/>
  <c r="AJ6" i="6"/>
  <c r="AA6" i="6"/>
  <c r="AI6" i="6"/>
  <c r="AE6" i="6"/>
  <c r="Z6" i="6"/>
  <c r="AD6" i="6"/>
  <c r="AH6" i="6"/>
  <c r="U6" i="6"/>
  <c r="Y6" i="6"/>
  <c r="AC6" i="6"/>
  <c r="AV7" i="5"/>
  <c r="AM7" i="5" s="1"/>
  <c r="AV6" i="5"/>
  <c r="AM6" i="5" s="1"/>
  <c r="AV13" i="5"/>
  <c r="AM13" i="5" s="1"/>
  <c r="AV12" i="5"/>
  <c r="AM12" i="5" s="1"/>
  <c r="AV5" i="5"/>
  <c r="AM5" i="5" s="1"/>
  <c r="AU8" i="8"/>
  <c r="V16" i="6"/>
  <c r="Y16" i="6"/>
  <c r="AH16" i="6"/>
  <c r="AJ16" i="6"/>
  <c r="AF16" i="6"/>
  <c r="AD16" i="6"/>
  <c r="X16" i="6"/>
  <c r="Z16" i="6"/>
  <c r="AK16" i="6"/>
  <c r="AI16" i="6"/>
  <c r="AG16" i="6"/>
  <c r="U16" i="6"/>
  <c r="AB16" i="6"/>
  <c r="AE16" i="6"/>
  <c r="AC16" i="6"/>
  <c r="AA16" i="6"/>
  <c r="AT7" i="8"/>
  <c r="AU7" i="5"/>
  <c r="AV7" i="8"/>
  <c r="AM7" i="8" s="1"/>
  <c r="AV6" i="8"/>
  <c r="AM6" i="8" s="1"/>
  <c r="AV13" i="8"/>
  <c r="AM13" i="8" s="1"/>
  <c r="AV12" i="8"/>
  <c r="AM12" i="8" s="1"/>
  <c r="AV5" i="8"/>
  <c r="AM5" i="8" s="1"/>
  <c r="AV10" i="5"/>
  <c r="AM10" i="5" s="1"/>
  <c r="AV11" i="8"/>
  <c r="AM11" i="8" s="1"/>
  <c r="CN16" i="6"/>
  <c r="AV9" i="5"/>
  <c r="AM9" i="5" s="1"/>
  <c r="AU10" i="5"/>
  <c r="AT10" i="8"/>
  <c r="AT9" i="8"/>
  <c r="AU9" i="5"/>
  <c r="AT13" i="8"/>
  <c r="AU13" i="5"/>
  <c r="CL10" i="9"/>
  <c r="CM10" i="9" s="1"/>
  <c r="AT15" i="5"/>
  <c r="CN15" i="6"/>
  <c r="W16" i="6" s="1"/>
  <c r="CN13" i="6"/>
  <c r="W14" i="6" s="1"/>
  <c r="AU7" i="8"/>
  <c r="V10" i="6"/>
  <c r="Y10" i="6"/>
  <c r="AC10" i="6"/>
  <c r="AG10" i="6"/>
  <c r="AK10" i="6"/>
  <c r="X10" i="6"/>
  <c r="AB10" i="6"/>
  <c r="AF10" i="6"/>
  <c r="AJ10" i="6"/>
  <c r="AA10" i="6"/>
  <c r="AI10" i="6"/>
  <c r="AE10" i="6"/>
  <c r="Z10" i="6"/>
  <c r="AD10" i="6"/>
  <c r="AH10" i="6"/>
  <c r="U10" i="6"/>
  <c r="AT12" i="8"/>
  <c r="AU12" i="5"/>
  <c r="CN10" i="6"/>
  <c r="W11" i="6" s="1"/>
  <c r="CN5" i="6"/>
  <c r="W6" i="6" s="1"/>
  <c r="AT9" i="5"/>
  <c r="AU6" i="8"/>
  <c r="P7" i="9"/>
  <c r="P5" i="9"/>
  <c r="CL6" i="9"/>
  <c r="CM6" i="9" s="1"/>
  <c r="CL5" i="9"/>
  <c r="CM5" i="9" s="1"/>
  <c r="P6" i="9"/>
  <c r="P11" i="9"/>
  <c r="P16" i="9"/>
  <c r="CL14" i="9"/>
  <c r="CM14" i="9" s="1"/>
  <c r="CL15" i="9"/>
  <c r="CM15" i="9" s="1"/>
  <c r="P8" i="9"/>
  <c r="P13" i="9"/>
  <c r="CL16" i="9"/>
  <c r="CM16" i="9" s="1"/>
  <c r="CL9" i="9"/>
  <c r="CM9" i="9" s="1"/>
  <c r="CL13" i="9"/>
  <c r="CM13" i="9" s="1"/>
  <c r="CL8" i="9"/>
  <c r="CM8" i="9" s="1"/>
  <c r="P14" i="9"/>
  <c r="P12" i="9"/>
  <c r="P15" i="9"/>
  <c r="CL7" i="9"/>
  <c r="CM7" i="9" s="1"/>
  <c r="P9" i="9"/>
  <c r="P10" i="9"/>
  <c r="CL11" i="9"/>
  <c r="CM11" i="9" s="1"/>
  <c r="CL12" i="9"/>
  <c r="CM12" i="9" s="1"/>
  <c r="V8" i="6"/>
  <c r="AB8" i="6"/>
  <c r="X8" i="6"/>
  <c r="AI8" i="6"/>
  <c r="AK8" i="6"/>
  <c r="Z8" i="6"/>
  <c r="AG8" i="6"/>
  <c r="AE8" i="6"/>
  <c r="AC8" i="6"/>
  <c r="AA8" i="6"/>
  <c r="Y8" i="6"/>
  <c r="AD8" i="6"/>
  <c r="U8" i="6"/>
  <c r="AJ8" i="6"/>
  <c r="AH8" i="6"/>
  <c r="AF8" i="6"/>
  <c r="V15" i="6"/>
  <c r="U15" i="6"/>
  <c r="Z15" i="6"/>
  <c r="AC15" i="6"/>
  <c r="AH15" i="6"/>
  <c r="AK15" i="6"/>
  <c r="Y15" i="6"/>
  <c r="AB15" i="6"/>
  <c r="AG15" i="6"/>
  <c r="AJ15" i="6"/>
  <c r="X15" i="6"/>
  <c r="AF15" i="6"/>
  <c r="AE15" i="6"/>
  <c r="AA15" i="6"/>
  <c r="AD15" i="6"/>
  <c r="AI15" i="6"/>
  <c r="V5" i="6"/>
  <c r="AC5" i="6"/>
  <c r="AH5" i="6"/>
  <c r="AB5" i="6"/>
  <c r="Y5" i="6"/>
  <c r="AK5" i="6"/>
  <c r="AJ5" i="6"/>
  <c r="AG5" i="6"/>
  <c r="AF5" i="6"/>
  <c r="X5" i="6"/>
  <c r="AA5" i="6"/>
  <c r="AE5" i="6"/>
  <c r="U5" i="6"/>
  <c r="AI5" i="6"/>
  <c r="AD5" i="6"/>
  <c r="Z5" i="6"/>
  <c r="AU6" i="5"/>
  <c r="AT6" i="8"/>
  <c r="AV16" i="5"/>
  <c r="AM16" i="5" s="1"/>
  <c r="AV14" i="5"/>
  <c r="AM14" i="5" s="1"/>
  <c r="AU13" i="8"/>
  <c r="V13" i="6"/>
  <c r="AB13" i="6"/>
  <c r="U13" i="6"/>
  <c r="Y13" i="6"/>
  <c r="AA13" i="6"/>
  <c r="AC13" i="6"/>
  <c r="AE13" i="6"/>
  <c r="AF13" i="6"/>
  <c r="AJ13" i="6"/>
  <c r="Z13" i="6"/>
  <c r="X13" i="6"/>
  <c r="AD13" i="6"/>
  <c r="AG13" i="6"/>
  <c r="AI13" i="6"/>
  <c r="AK13" i="6"/>
  <c r="AH13" i="6"/>
  <c r="AU8" i="5"/>
  <c r="AT8" i="8"/>
  <c r="AU16" i="5"/>
  <c r="AT16" i="8"/>
  <c r="CN12" i="6"/>
  <c r="W13" i="6" s="1"/>
  <c r="V9" i="6"/>
  <c r="AC9" i="6"/>
  <c r="AH9" i="6"/>
  <c r="AK9" i="6"/>
  <c r="Y9" i="6"/>
  <c r="AB9" i="6"/>
  <c r="AG9" i="6"/>
  <c r="AJ9" i="6"/>
  <c r="X9" i="6"/>
  <c r="AF9" i="6"/>
  <c r="AE9" i="6"/>
  <c r="AA9" i="6"/>
  <c r="AD9" i="6"/>
  <c r="AI9" i="6"/>
  <c r="U9" i="6"/>
  <c r="Z9" i="6"/>
  <c r="AU5" i="5"/>
  <c r="AT5" i="8"/>
  <c r="AU14" i="8"/>
  <c r="AV15" i="8"/>
  <c r="AM15" i="8" s="1"/>
  <c r="CN9" i="6"/>
  <c r="W10" i="6" s="1"/>
  <c r="AT8" i="5"/>
  <c r="AU12" i="8"/>
  <c r="AH12" i="6"/>
  <c r="V12" i="6"/>
  <c r="AA12" i="6"/>
  <c r="AI12" i="6"/>
  <c r="Z12" i="6"/>
  <c r="Y12" i="6"/>
  <c r="AE12" i="6"/>
  <c r="AG12" i="6"/>
  <c r="AD12" i="6"/>
  <c r="X12" i="6"/>
  <c r="AC12" i="6"/>
  <c r="AK12" i="6"/>
  <c r="AB12" i="6"/>
  <c r="U12" i="6"/>
  <c r="AF12" i="6"/>
  <c r="AJ12" i="6"/>
  <c r="V14" i="6"/>
  <c r="Y14" i="6"/>
  <c r="AC14" i="6"/>
  <c r="AG14" i="6"/>
  <c r="AK14" i="6"/>
  <c r="X14" i="6"/>
  <c r="AB14" i="6"/>
  <c r="AF14" i="6"/>
  <c r="AJ14" i="6"/>
  <c r="AA14" i="6"/>
  <c r="AI14" i="6"/>
  <c r="AE14" i="6"/>
  <c r="Z14" i="6"/>
  <c r="AD14" i="6"/>
  <c r="AH14" i="6"/>
  <c r="U14" i="6"/>
  <c r="AT16" i="5"/>
  <c r="AU15" i="8"/>
  <c r="CN11" i="6"/>
  <c r="W12" i="6" s="1"/>
  <c r="AV9" i="8"/>
  <c r="AM9" i="8" s="1"/>
  <c r="AU5" i="8"/>
  <c r="V15" i="9" l="1"/>
  <c r="AE15" i="9"/>
  <c r="AA15" i="9"/>
  <c r="AD15" i="9"/>
  <c r="AI15" i="9"/>
  <c r="U15" i="9"/>
  <c r="Z15" i="9"/>
  <c r="AC15" i="9"/>
  <c r="AH15" i="9"/>
  <c r="AK15" i="9"/>
  <c r="Y15" i="9"/>
  <c r="AB15" i="9"/>
  <c r="AG15" i="9"/>
  <c r="AJ15" i="9"/>
  <c r="X15" i="9"/>
  <c r="AF15" i="9"/>
  <c r="V8" i="9"/>
  <c r="AG8" i="9"/>
  <c r="AK8" i="9"/>
  <c r="X8" i="9"/>
  <c r="AB8" i="9"/>
  <c r="AF8" i="9"/>
  <c r="AJ8" i="9"/>
  <c r="AA8" i="9"/>
  <c r="AI8" i="9"/>
  <c r="AE8" i="9"/>
  <c r="Z8" i="9"/>
  <c r="AD8" i="9"/>
  <c r="AH8" i="9"/>
  <c r="U8" i="9"/>
  <c r="Y8" i="9"/>
  <c r="AC8" i="9"/>
  <c r="V5" i="9"/>
  <c r="X5" i="9"/>
  <c r="AF5" i="9"/>
  <c r="AK5" i="9"/>
  <c r="AE5" i="9"/>
  <c r="AA5" i="9"/>
  <c r="U5" i="9"/>
  <c r="AI5" i="9"/>
  <c r="AD5" i="9"/>
  <c r="Z5" i="9"/>
  <c r="AC5" i="9"/>
  <c r="AH5" i="9"/>
  <c r="AB5" i="9"/>
  <c r="Y5" i="9"/>
  <c r="AJ5" i="9"/>
  <c r="AG5" i="9"/>
  <c r="V13" i="9"/>
  <c r="AB13" i="9"/>
  <c r="AG13" i="9"/>
  <c r="AJ13" i="9"/>
  <c r="X13" i="9"/>
  <c r="AF13" i="9"/>
  <c r="AE13" i="9"/>
  <c r="AA13" i="9"/>
  <c r="AD13" i="9"/>
  <c r="AI13" i="9"/>
  <c r="U13" i="9"/>
  <c r="Z13" i="9"/>
  <c r="AC13" i="9"/>
  <c r="AH13" i="9"/>
  <c r="AK13" i="9"/>
  <c r="Y13" i="9"/>
  <c r="CL9" i="8"/>
  <c r="CM9" i="8" s="1"/>
  <c r="CL14" i="8"/>
  <c r="CM14" i="8" s="1"/>
  <c r="CL6" i="8"/>
  <c r="CM6" i="8" s="1"/>
  <c r="P11" i="8"/>
  <c r="P16" i="8"/>
  <c r="P8" i="8"/>
  <c r="CL11" i="8"/>
  <c r="CM11" i="8" s="1"/>
  <c r="CL16" i="8"/>
  <c r="CM16" i="8" s="1"/>
  <c r="CL8" i="8"/>
  <c r="CM8" i="8" s="1"/>
  <c r="P13" i="8"/>
  <c r="P5" i="8"/>
  <c r="P10" i="8"/>
  <c r="CL13" i="8"/>
  <c r="CM13" i="8" s="1"/>
  <c r="CL5" i="8"/>
  <c r="CM5" i="8" s="1"/>
  <c r="CL10" i="8"/>
  <c r="CM10" i="8" s="1"/>
  <c r="P15" i="8"/>
  <c r="P7" i="8"/>
  <c r="P12" i="8"/>
  <c r="CL15" i="8"/>
  <c r="CM15" i="8" s="1"/>
  <c r="CL7" i="8"/>
  <c r="CM7" i="8" s="1"/>
  <c r="CL12" i="8"/>
  <c r="CM12" i="8" s="1"/>
  <c r="P9" i="8"/>
  <c r="P14" i="8"/>
  <c r="P6" i="8"/>
  <c r="CL9" i="5"/>
  <c r="CM9" i="5" s="1"/>
  <c r="CL14" i="5"/>
  <c r="CM14" i="5" s="1"/>
  <c r="CL6" i="5"/>
  <c r="CM6" i="5" s="1"/>
  <c r="P11" i="5"/>
  <c r="P16" i="5"/>
  <c r="P8" i="5"/>
  <c r="CL11" i="5"/>
  <c r="CM11" i="5" s="1"/>
  <c r="CL16" i="5"/>
  <c r="CM16" i="5" s="1"/>
  <c r="CL8" i="5"/>
  <c r="CM8" i="5" s="1"/>
  <c r="P13" i="5"/>
  <c r="P5" i="5"/>
  <c r="P10" i="5"/>
  <c r="CL13" i="5"/>
  <c r="CM13" i="5" s="1"/>
  <c r="CL5" i="5"/>
  <c r="CM5" i="5" s="1"/>
  <c r="CL10" i="5"/>
  <c r="CM10" i="5" s="1"/>
  <c r="P15" i="5"/>
  <c r="P7" i="5"/>
  <c r="P12" i="5"/>
  <c r="CL15" i="5"/>
  <c r="CM15" i="5" s="1"/>
  <c r="CL7" i="5"/>
  <c r="CM7" i="5" s="1"/>
  <c r="CL12" i="5"/>
  <c r="CM12" i="5" s="1"/>
  <c r="P9" i="5"/>
  <c r="P14" i="5"/>
  <c r="P6" i="5"/>
  <c r="CN7" i="9"/>
  <c r="W8" i="9" s="1"/>
  <c r="CN6" i="9"/>
  <c r="W7" i="9" s="1"/>
  <c r="V9" i="9"/>
  <c r="AE9" i="9"/>
  <c r="AA9" i="9"/>
  <c r="AD9" i="9"/>
  <c r="AI9" i="9"/>
  <c r="U9" i="9"/>
  <c r="Z9" i="9"/>
  <c r="AC9" i="9"/>
  <c r="AH9" i="9"/>
  <c r="AK9" i="9"/>
  <c r="Y9" i="9"/>
  <c r="AB9" i="9"/>
  <c r="AG9" i="9"/>
  <c r="AJ9" i="9"/>
  <c r="X9" i="9"/>
  <c r="AF9" i="9"/>
  <c r="CN16" i="9"/>
  <c r="V10" i="9"/>
  <c r="AH10" i="9"/>
  <c r="U10" i="9"/>
  <c r="Y10" i="9"/>
  <c r="AC10" i="9"/>
  <c r="AG10" i="9"/>
  <c r="AK10" i="9"/>
  <c r="X10" i="9"/>
  <c r="AB10" i="9"/>
  <c r="AF10" i="9"/>
  <c r="AJ10" i="9"/>
  <c r="AA10" i="9"/>
  <c r="AI10" i="9"/>
  <c r="AE10" i="9"/>
  <c r="Z10" i="9"/>
  <c r="AD10" i="9"/>
  <c r="V6" i="9"/>
  <c r="Y6" i="9"/>
  <c r="AC6" i="9"/>
  <c r="AG6" i="9"/>
  <c r="AK6" i="9"/>
  <c r="X6" i="9"/>
  <c r="AB6" i="9"/>
  <c r="AF6" i="9"/>
  <c r="AJ6" i="9"/>
  <c r="AA6" i="9"/>
  <c r="AI6" i="9"/>
  <c r="AE6" i="9"/>
  <c r="Z6" i="9"/>
  <c r="AD6" i="9"/>
  <c r="AH6" i="9"/>
  <c r="U6" i="9"/>
  <c r="CN9" i="9"/>
  <c r="W10" i="9" s="1"/>
  <c r="CN11" i="9"/>
  <c r="W12" i="9" s="1"/>
  <c r="AB11" i="9"/>
  <c r="V11" i="9"/>
  <c r="AG11" i="9"/>
  <c r="AF11" i="9"/>
  <c r="AD11" i="9"/>
  <c r="U11" i="9"/>
  <c r="AC11" i="9"/>
  <c r="AI11" i="9"/>
  <c r="AK11" i="9"/>
  <c r="Z11" i="9"/>
  <c r="AJ11" i="9"/>
  <c r="AH11" i="9"/>
  <c r="Y11" i="9"/>
  <c r="AA11" i="9"/>
  <c r="X11" i="9"/>
  <c r="AE11" i="9"/>
  <c r="CN13" i="9"/>
  <c r="W14" i="9" s="1"/>
  <c r="CN10" i="9"/>
  <c r="W11" i="9" s="1"/>
  <c r="CN5" i="9"/>
  <c r="W6" i="9" s="1"/>
  <c r="CN12" i="9"/>
  <c r="W13" i="9" s="1"/>
  <c r="CN8" i="9"/>
  <c r="W9" i="9" s="1"/>
  <c r="V16" i="9"/>
  <c r="AF16" i="9"/>
  <c r="AJ16" i="9"/>
  <c r="AA16" i="9"/>
  <c r="AI16" i="9"/>
  <c r="AE16" i="9"/>
  <c r="Z16" i="9"/>
  <c r="AD16" i="9"/>
  <c r="AH16" i="9"/>
  <c r="U16" i="9"/>
  <c r="Y16" i="9"/>
  <c r="AC16" i="9"/>
  <c r="AG16" i="9"/>
  <c r="AK16" i="9"/>
  <c r="X16" i="9"/>
  <c r="AB16" i="9"/>
  <c r="V14" i="9"/>
  <c r="AA14" i="9"/>
  <c r="AI14" i="9"/>
  <c r="AE14" i="9"/>
  <c r="Z14" i="9"/>
  <c r="AD14" i="9"/>
  <c r="AH14" i="9"/>
  <c r="U14" i="9"/>
  <c r="Y14" i="9"/>
  <c r="AC14" i="9"/>
  <c r="AG14" i="9"/>
  <c r="AK14" i="9"/>
  <c r="X14" i="9"/>
  <c r="AB14" i="9"/>
  <c r="AF14" i="9"/>
  <c r="AJ14" i="9"/>
  <c r="CN14" i="9"/>
  <c r="W15" i="9" s="1"/>
  <c r="AA12" i="9"/>
  <c r="V12" i="9"/>
  <c r="AG12" i="9"/>
  <c r="U12" i="9"/>
  <c r="X12" i="9"/>
  <c r="AC12" i="9"/>
  <c r="AF12" i="9"/>
  <c r="AK12" i="9"/>
  <c r="AB12" i="9"/>
  <c r="AJ12" i="9"/>
  <c r="AI12" i="9"/>
  <c r="AH12" i="9"/>
  <c r="Y12" i="9"/>
  <c r="Z12" i="9"/>
  <c r="AD12" i="9"/>
  <c r="AE12" i="9"/>
  <c r="V7" i="9"/>
  <c r="AD7" i="9"/>
  <c r="AI7" i="9"/>
  <c r="U7" i="9"/>
  <c r="Z7" i="9"/>
  <c r="AC7" i="9"/>
  <c r="AH7" i="9"/>
  <c r="AK7" i="9"/>
  <c r="Y7" i="9"/>
  <c r="AB7" i="9"/>
  <c r="AG7" i="9"/>
  <c r="AJ7" i="9"/>
  <c r="X7" i="9"/>
  <c r="AF7" i="9"/>
  <c r="AE7" i="9"/>
  <c r="AA7" i="9"/>
  <c r="CN15" i="9"/>
  <c r="W16" i="9" s="1"/>
  <c r="CN12" i="5" l="1"/>
  <c r="W13" i="5" s="1"/>
  <c r="CN12" i="8"/>
  <c r="W13" i="8" s="1"/>
  <c r="V7" i="5"/>
  <c r="AJ7" i="5"/>
  <c r="X7" i="5"/>
  <c r="AF7" i="5"/>
  <c r="AE7" i="5"/>
  <c r="AA7" i="5"/>
  <c r="AD7" i="5"/>
  <c r="AI7" i="5"/>
  <c r="U7" i="5"/>
  <c r="Z7" i="5"/>
  <c r="AC7" i="5"/>
  <c r="AH7" i="5"/>
  <c r="AK7" i="5"/>
  <c r="Y7" i="5"/>
  <c r="AB7" i="5"/>
  <c r="AG7" i="5"/>
  <c r="CN9" i="5"/>
  <c r="W10" i="5" s="1"/>
  <c r="V7" i="8"/>
  <c r="AC7" i="8"/>
  <c r="AH7" i="8"/>
  <c r="AK7" i="8"/>
  <c r="Y7" i="8"/>
  <c r="AB7" i="8"/>
  <c r="AG7" i="8"/>
  <c r="AJ7" i="8"/>
  <c r="X7" i="8"/>
  <c r="AF7" i="8"/>
  <c r="AE7" i="8"/>
  <c r="AA7" i="8"/>
  <c r="AD7" i="8"/>
  <c r="AI7" i="8"/>
  <c r="U7" i="8"/>
  <c r="Z7" i="8"/>
  <c r="CN9" i="8"/>
  <c r="W10" i="8" s="1"/>
  <c r="CN8" i="5"/>
  <c r="W9" i="5" s="1"/>
  <c r="CN8" i="8"/>
  <c r="W9" i="8" s="1"/>
  <c r="V12" i="5"/>
  <c r="AA12" i="5"/>
  <c r="AI12" i="5"/>
  <c r="AE12" i="5"/>
  <c r="Z12" i="5"/>
  <c r="AD12" i="5"/>
  <c r="AH12" i="5"/>
  <c r="U12" i="5"/>
  <c r="Y12" i="5"/>
  <c r="AC12" i="5"/>
  <c r="AG12" i="5"/>
  <c r="AK12" i="5"/>
  <c r="X12" i="5"/>
  <c r="AB12" i="5"/>
  <c r="AF12" i="5"/>
  <c r="AJ12" i="5"/>
  <c r="V13" i="5"/>
  <c r="AF13" i="5"/>
  <c r="AE13" i="5"/>
  <c r="AA13" i="5"/>
  <c r="AD13" i="5"/>
  <c r="AI13" i="5"/>
  <c r="U13" i="5"/>
  <c r="Z13" i="5"/>
  <c r="AC13" i="5"/>
  <c r="AH13" i="5"/>
  <c r="AK13" i="5"/>
  <c r="Y13" i="5"/>
  <c r="AB13" i="5"/>
  <c r="AG13" i="5"/>
  <c r="AJ13" i="5"/>
  <c r="X13" i="5"/>
  <c r="CN14" i="5"/>
  <c r="W15" i="5" s="1"/>
  <c r="V12" i="8"/>
  <c r="AG12" i="8"/>
  <c r="AK12" i="8"/>
  <c r="X12" i="8"/>
  <c r="AB12" i="8"/>
  <c r="AF12" i="8"/>
  <c r="AJ12" i="8"/>
  <c r="AA12" i="8"/>
  <c r="AI12" i="8"/>
  <c r="AE12" i="8"/>
  <c r="Z12" i="8"/>
  <c r="AD12" i="8"/>
  <c r="AH12" i="8"/>
  <c r="U12" i="8"/>
  <c r="Y12" i="8"/>
  <c r="AC12" i="8"/>
  <c r="V13" i="8"/>
  <c r="AC13" i="8"/>
  <c r="AH13" i="8"/>
  <c r="AK13" i="8"/>
  <c r="Y13" i="8"/>
  <c r="AB13" i="8"/>
  <c r="AG13" i="8"/>
  <c r="AJ13" i="8"/>
  <c r="X13" i="8"/>
  <c r="AF13" i="8"/>
  <c r="AE13" i="8"/>
  <c r="AA13" i="8"/>
  <c r="AD13" i="8"/>
  <c r="AI13" i="8"/>
  <c r="U13" i="8"/>
  <c r="Z13" i="8"/>
  <c r="CN14" i="8"/>
  <c r="W15" i="8" s="1"/>
  <c r="V5" i="5"/>
  <c r="AF5" i="5"/>
  <c r="AB5" i="5"/>
  <c r="AE5" i="5"/>
  <c r="AA5" i="5"/>
  <c r="U5" i="5"/>
  <c r="AI5" i="5"/>
  <c r="AD5" i="5"/>
  <c r="Z5" i="5"/>
  <c r="AC5" i="5"/>
  <c r="AH5" i="5"/>
  <c r="AK5" i="5"/>
  <c r="Y5" i="5"/>
  <c r="AJ5" i="5"/>
  <c r="AG5" i="5"/>
  <c r="X5" i="5"/>
  <c r="V5" i="8"/>
  <c r="AK5" i="8"/>
  <c r="Y5" i="8"/>
  <c r="AB5" i="8"/>
  <c r="AG5" i="8"/>
  <c r="AJ5" i="8"/>
  <c r="X5" i="8"/>
  <c r="AF5" i="8"/>
  <c r="AE5" i="8"/>
  <c r="AA5" i="8"/>
  <c r="U5" i="8"/>
  <c r="AI5" i="8"/>
  <c r="AD5" i="8"/>
  <c r="Z5" i="8"/>
  <c r="AC5" i="8"/>
  <c r="AH5" i="8"/>
  <c r="CN15" i="5"/>
  <c r="W16" i="5" s="1"/>
  <c r="CN6" i="5"/>
  <c r="W7" i="5" s="1"/>
  <c r="CN15" i="8"/>
  <c r="W16" i="8" s="1"/>
  <c r="CN6" i="8"/>
  <c r="W7" i="8" s="1"/>
  <c r="V10" i="5"/>
  <c r="Z10" i="5"/>
  <c r="AD10" i="5"/>
  <c r="AH10" i="5"/>
  <c r="U10" i="5"/>
  <c r="Y10" i="5"/>
  <c r="AC10" i="5"/>
  <c r="AG10" i="5"/>
  <c r="AK10" i="5"/>
  <c r="X10" i="5"/>
  <c r="AB10" i="5"/>
  <c r="AF10" i="5"/>
  <c r="AJ10" i="5"/>
  <c r="AA10" i="5"/>
  <c r="AI10" i="5"/>
  <c r="AE10" i="5"/>
  <c r="V11" i="5"/>
  <c r="AE11" i="5"/>
  <c r="AA11" i="5"/>
  <c r="AD11" i="5"/>
  <c r="AI11" i="5"/>
  <c r="U11" i="5"/>
  <c r="Z11" i="5"/>
  <c r="AC11" i="5"/>
  <c r="AH11" i="5"/>
  <c r="AK11" i="5"/>
  <c r="Y11" i="5"/>
  <c r="AB11" i="5"/>
  <c r="AG11" i="5"/>
  <c r="AJ11" i="5"/>
  <c r="X11" i="5"/>
  <c r="AF11" i="5"/>
  <c r="V10" i="8"/>
  <c r="X10" i="8"/>
  <c r="AB10" i="8"/>
  <c r="AF10" i="8"/>
  <c r="AJ10" i="8"/>
  <c r="AA10" i="8"/>
  <c r="AI10" i="8"/>
  <c r="AE10" i="8"/>
  <c r="Z10" i="8"/>
  <c r="AD10" i="8"/>
  <c r="AH10" i="8"/>
  <c r="U10" i="8"/>
  <c r="Y10" i="8"/>
  <c r="AC10" i="8"/>
  <c r="AG10" i="8"/>
  <c r="AK10" i="8"/>
  <c r="V11" i="8"/>
  <c r="AK11" i="8"/>
  <c r="Y11" i="8"/>
  <c r="AB11" i="8"/>
  <c r="AG11" i="8"/>
  <c r="AJ11" i="8"/>
  <c r="X11" i="8"/>
  <c r="AF11" i="8"/>
  <c r="AE11" i="8"/>
  <c r="AA11" i="8"/>
  <c r="AD11" i="8"/>
  <c r="AI11" i="8"/>
  <c r="U11" i="8"/>
  <c r="Z11" i="8"/>
  <c r="AC11" i="8"/>
  <c r="AH11" i="8"/>
  <c r="CN7" i="5"/>
  <c r="W8" i="5" s="1"/>
  <c r="CN7" i="8"/>
  <c r="W8" i="8" s="1"/>
  <c r="CN13" i="5"/>
  <c r="W14" i="5" s="1"/>
  <c r="V16" i="5"/>
  <c r="Z16" i="5"/>
  <c r="AH16" i="5"/>
  <c r="U16" i="5"/>
  <c r="Y16" i="5"/>
  <c r="AC16" i="5"/>
  <c r="AG16" i="5"/>
  <c r="AK16" i="5"/>
  <c r="X16" i="5"/>
  <c r="AB16" i="5"/>
  <c r="AF16" i="5"/>
  <c r="AJ16" i="5"/>
  <c r="AA16" i="5"/>
  <c r="AI16" i="5"/>
  <c r="AE16" i="5"/>
  <c r="AD16" i="5"/>
  <c r="CN13" i="8"/>
  <c r="W14" i="8" s="1"/>
  <c r="V16" i="8"/>
  <c r="AH16" i="8"/>
  <c r="U16" i="8"/>
  <c r="Y16" i="8"/>
  <c r="AC16" i="8"/>
  <c r="AG16" i="8"/>
  <c r="AK16" i="8"/>
  <c r="X16" i="8"/>
  <c r="AB16" i="8"/>
  <c r="AF16" i="8"/>
  <c r="AJ16" i="8"/>
  <c r="AA16" i="8"/>
  <c r="AI16" i="8"/>
  <c r="AE16" i="8"/>
  <c r="Z16" i="8"/>
  <c r="AD16" i="8"/>
  <c r="V9" i="5"/>
  <c r="AD9" i="5"/>
  <c r="AI9" i="5"/>
  <c r="U9" i="5"/>
  <c r="Z9" i="5"/>
  <c r="AC9" i="5"/>
  <c r="AH9" i="5"/>
  <c r="AK9" i="5"/>
  <c r="Y9" i="5"/>
  <c r="AB9" i="5"/>
  <c r="AG9" i="5"/>
  <c r="AJ9" i="5"/>
  <c r="X9" i="5"/>
  <c r="AF9" i="5"/>
  <c r="AE9" i="5"/>
  <c r="AA9" i="5"/>
  <c r="V8" i="5"/>
  <c r="AH8" i="5"/>
  <c r="U8" i="5"/>
  <c r="Y8" i="5"/>
  <c r="AC8" i="5"/>
  <c r="AG8" i="5"/>
  <c r="AK8" i="5"/>
  <c r="X8" i="5"/>
  <c r="AB8" i="5"/>
  <c r="AF8" i="5"/>
  <c r="AJ8" i="5"/>
  <c r="AA8" i="5"/>
  <c r="AI8" i="5"/>
  <c r="AE8" i="5"/>
  <c r="Z8" i="5"/>
  <c r="AD8" i="5"/>
  <c r="V9" i="8"/>
  <c r="AB9" i="8"/>
  <c r="AG9" i="8"/>
  <c r="AJ9" i="8"/>
  <c r="X9" i="8"/>
  <c r="AF9" i="8"/>
  <c r="AE9" i="8"/>
  <c r="AA9" i="8"/>
  <c r="AD9" i="8"/>
  <c r="AI9" i="8"/>
  <c r="U9" i="8"/>
  <c r="Z9" i="8"/>
  <c r="AC9" i="8"/>
  <c r="AH9" i="8"/>
  <c r="AK9" i="8"/>
  <c r="Y9" i="8"/>
  <c r="V8" i="8"/>
  <c r="X8" i="8"/>
  <c r="AB8" i="8"/>
  <c r="AF8" i="8"/>
  <c r="AJ8" i="8"/>
  <c r="AA8" i="8"/>
  <c r="AI8" i="8"/>
  <c r="AE8" i="8"/>
  <c r="Z8" i="8"/>
  <c r="AD8" i="8"/>
  <c r="AH8" i="8"/>
  <c r="U8" i="8"/>
  <c r="Y8" i="8"/>
  <c r="AC8" i="8"/>
  <c r="AG8" i="8"/>
  <c r="AK8" i="8"/>
  <c r="CN5" i="5"/>
  <c r="W6" i="5" s="1"/>
  <c r="CN5" i="8"/>
  <c r="W6" i="8" s="1"/>
  <c r="V14" i="5"/>
  <c r="AH14" i="5"/>
  <c r="U14" i="5"/>
  <c r="Y14" i="5"/>
  <c r="AC14" i="5"/>
  <c r="AG14" i="5"/>
  <c r="AK14" i="5"/>
  <c r="X14" i="5"/>
  <c r="AB14" i="5"/>
  <c r="AF14" i="5"/>
  <c r="AJ14" i="5"/>
  <c r="AA14" i="5"/>
  <c r="AI14" i="5"/>
  <c r="AE14" i="5"/>
  <c r="Z14" i="5"/>
  <c r="AD14" i="5"/>
  <c r="V14" i="8"/>
  <c r="AF14" i="8"/>
  <c r="AJ14" i="8"/>
  <c r="AA14" i="8"/>
  <c r="AI14" i="8"/>
  <c r="AE14" i="8"/>
  <c r="Z14" i="8"/>
  <c r="AD14" i="8"/>
  <c r="AH14" i="8"/>
  <c r="U14" i="8"/>
  <c r="Y14" i="8"/>
  <c r="AC14" i="8"/>
  <c r="AG14" i="8"/>
  <c r="AK14" i="8"/>
  <c r="X14" i="8"/>
  <c r="AB14" i="8"/>
  <c r="CN10" i="5"/>
  <c r="W11" i="5" s="1"/>
  <c r="CN11" i="5"/>
  <c r="W12" i="5" s="1"/>
  <c r="CN10" i="8"/>
  <c r="W11" i="8" s="1"/>
  <c r="CN11" i="8"/>
  <c r="W12" i="8" s="1"/>
  <c r="V6" i="5"/>
  <c r="Y6" i="5"/>
  <c r="AC6" i="5"/>
  <c r="AG6" i="5"/>
  <c r="AK6" i="5"/>
  <c r="X6" i="5"/>
  <c r="AB6" i="5"/>
  <c r="AF6" i="5"/>
  <c r="AJ6" i="5"/>
  <c r="AA6" i="5"/>
  <c r="AI6" i="5"/>
  <c r="AE6" i="5"/>
  <c r="Z6" i="5"/>
  <c r="AD6" i="5"/>
  <c r="AH6" i="5"/>
  <c r="U6" i="5"/>
  <c r="V15" i="5"/>
  <c r="AB15" i="5"/>
  <c r="AG15" i="5"/>
  <c r="AJ15" i="5"/>
  <c r="X15" i="5"/>
  <c r="AF15" i="5"/>
  <c r="AE15" i="5"/>
  <c r="AA15" i="5"/>
  <c r="AD15" i="5"/>
  <c r="AI15" i="5"/>
  <c r="U15" i="5"/>
  <c r="Z15" i="5"/>
  <c r="AC15" i="5"/>
  <c r="AH15" i="5"/>
  <c r="AK15" i="5"/>
  <c r="Y15" i="5"/>
  <c r="CN16" i="5"/>
  <c r="V6" i="8"/>
  <c r="AI6" i="8"/>
  <c r="AE6" i="8"/>
  <c r="Z6" i="8"/>
  <c r="AD6" i="8"/>
  <c r="AH6" i="8"/>
  <c r="U6" i="8"/>
  <c r="Y6" i="8"/>
  <c r="AC6" i="8"/>
  <c r="AG6" i="8"/>
  <c r="AK6" i="8"/>
  <c r="X6" i="8"/>
  <c r="AB6" i="8"/>
  <c r="AF6" i="8"/>
  <c r="AJ6" i="8"/>
  <c r="AA6" i="8"/>
  <c r="V15" i="8"/>
  <c r="AC15" i="8"/>
  <c r="AH15" i="8"/>
  <c r="AK15" i="8"/>
  <c r="Y15" i="8"/>
  <c r="AB15" i="8"/>
  <c r="AG15" i="8"/>
  <c r="AJ15" i="8"/>
  <c r="X15" i="8"/>
  <c r="AF15" i="8"/>
  <c r="AE15" i="8"/>
  <c r="AA15" i="8"/>
  <c r="AD15" i="8"/>
  <c r="AI15" i="8"/>
  <c r="U15" i="8"/>
  <c r="Z15" i="8"/>
  <c r="CN16" i="8"/>
</calcChain>
</file>

<file path=xl/sharedStrings.xml><?xml version="1.0" encoding="utf-8"?>
<sst xmlns="http://schemas.openxmlformats.org/spreadsheetml/2006/main" count="1900" uniqueCount="70">
  <si>
    <t>EVOLUTION</t>
  </si>
  <si>
    <t>R</t>
  </si>
  <si>
    <t>PTS</t>
  </si>
  <si>
    <t>J</t>
  </si>
  <si>
    <t>G</t>
  </si>
  <si>
    <t>N</t>
  </si>
  <si>
    <t>P</t>
  </si>
  <si>
    <t>BTS +</t>
  </si>
  <si>
    <t>BTS -</t>
  </si>
  <si>
    <t>DIFF</t>
  </si>
  <si>
    <t>DOMICIL</t>
  </si>
  <si>
    <t>EXTERIEUR</t>
  </si>
  <si>
    <t>EQUIPES</t>
  </si>
  <si>
    <t>Bts +</t>
  </si>
  <si>
    <t>Bts -</t>
  </si>
  <si>
    <t>Diff</t>
  </si>
  <si>
    <t>Pts</t>
  </si>
  <si>
    <t>Bts</t>
  </si>
  <si>
    <t>%</t>
  </si>
  <si>
    <t>T Pts</t>
  </si>
  <si>
    <t>B+</t>
  </si>
  <si>
    <t>B-</t>
  </si>
  <si>
    <t>p</t>
  </si>
  <si>
    <t>u</t>
  </si>
  <si>
    <t>q</t>
  </si>
  <si>
    <t>LFH  2018/2019</t>
  </si>
  <si>
    <t>CLASSEMENT</t>
  </si>
  <si>
    <t>JOURNÉE 01</t>
  </si>
  <si>
    <t>ÉQUIPES</t>
  </si>
  <si>
    <t>ÉVOLUTION</t>
  </si>
  <si>
    <t>ÉXTERIEUR</t>
  </si>
  <si>
    <t>JOURNÉE 02</t>
  </si>
  <si>
    <t>JOURNÉE 03</t>
  </si>
  <si>
    <t>JOURNÉE 04</t>
  </si>
  <si>
    <t>JOURNÉE 05</t>
  </si>
  <si>
    <t>JOURNÉE 06</t>
  </si>
  <si>
    <t>JOURNÉE 07</t>
  </si>
  <si>
    <t>JOURNÉE 08</t>
  </si>
  <si>
    <t>JOURNÉE 09</t>
  </si>
  <si>
    <t>JOURNÉE 10</t>
  </si>
  <si>
    <t>JOURNÉE 11</t>
  </si>
  <si>
    <t>JOURNÉE 12</t>
  </si>
  <si>
    <t>JOURNÉE 13</t>
  </si>
  <si>
    <t>JOURNÉE 14</t>
  </si>
  <si>
    <t>JOURNÉE 15</t>
  </si>
  <si>
    <t>JOURNÉE 16</t>
  </si>
  <si>
    <t>JOURNÉE 17</t>
  </si>
  <si>
    <t>JOURNÉE 18</t>
  </si>
  <si>
    <t>JOURNÉE 19</t>
  </si>
  <si>
    <t>JOURNÉE 20</t>
  </si>
  <si>
    <t>JOURNÉE 21</t>
  </si>
  <si>
    <t>JOURNÉE 22</t>
  </si>
  <si>
    <t>Buts Journée</t>
  </si>
  <si>
    <t>Total Buts</t>
  </si>
  <si>
    <t>Résultats Par Equipe</t>
  </si>
  <si>
    <t>ST AMAND</t>
  </si>
  <si>
    <t>METZ</t>
  </si>
  <si>
    <t>NANTES</t>
  </si>
  <si>
    <t>BOURG DE PEAGE</t>
  </si>
  <si>
    <t>ISSY - PARIS</t>
  </si>
  <si>
    <t>DIJON</t>
  </si>
  <si>
    <t>CHAMBRAY</t>
  </si>
  <si>
    <t>TOULON ST CYR</t>
  </si>
  <si>
    <t>NICE</t>
  </si>
  <si>
    <t>BREST</t>
  </si>
  <si>
    <t>FLEURY</t>
  </si>
  <si>
    <t>BESANCON</t>
  </si>
  <si>
    <t>GAGNÉ</t>
  </si>
  <si>
    <t>PERDU</t>
  </si>
  <si>
    <t>NUL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</si>
</sst>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Wingdings 3"/>
      <family val="1"/>
      <charset val="2"/>
    </font>
    <font>
      <b/>
      <sz val="11"/>
      <color theme="5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26"/>
      <color theme="7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Wingdings 3"/>
      <family val="1"/>
      <charset val="2"/>
    </font>
    <font>
      <b/>
      <sz val="11"/>
      <color theme="6" tint="-0.249977111117893"/>
      <name val="Calibri"/>
      <family val="2"/>
      <scheme val="minor"/>
    </font>
    <font>
      <b/>
      <sz val="26"/>
      <color theme="6" tint="-0.249977111117893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6" fillId="2" borderId="0" xfId="0" applyFont="1" applyFill="1" applyAlignment="1">
      <alignment horizontal="center" vertical="center" textRotation="90"/>
    </xf>
    <xf numFmtId="0" fontId="16" fillId="5" borderId="0" xfId="0" applyFont="1" applyFill="1" applyAlignment="1">
      <alignment horizontal="center" vertical="center" textRotation="90"/>
    </xf>
    <xf numFmtId="0" fontId="16" fillId="6" borderId="0" xfId="0" applyFont="1" applyFill="1" applyAlignment="1">
      <alignment horizontal="center" vertical="center" textRotation="90"/>
    </xf>
    <xf numFmtId="0" fontId="15" fillId="7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textRotation="90"/>
    </xf>
  </cellXfs>
  <cellStyles count="1">
    <cellStyle name="Normal" xfId="0" builtinId="0"/>
  </cellStyles>
  <dxfs count="146"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  <dxf>
      <font>
        <b/>
        <i val="0"/>
        <color theme="6" tint="-0.24994659260841701"/>
      </font>
    </dxf>
    <dxf>
      <font>
        <b/>
        <i val="0"/>
        <color rgb="FFFF0000"/>
      </font>
    </dxf>
    <dxf>
      <font>
        <b/>
        <i val="0"/>
        <color theme="0" tint="-0.3499862666707357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hyperlink" Target="#'J08'!A1"/><Relationship Id="rId13" Type="http://schemas.openxmlformats.org/officeDocument/2006/relationships/hyperlink" Target="#'J13'!A1"/><Relationship Id="rId18" Type="http://schemas.openxmlformats.org/officeDocument/2006/relationships/hyperlink" Target="#'J18'!A1"/><Relationship Id="rId3" Type="http://schemas.openxmlformats.org/officeDocument/2006/relationships/hyperlink" Target="#'J03'!A1"/><Relationship Id="rId21" Type="http://schemas.openxmlformats.org/officeDocument/2006/relationships/hyperlink" Target="#'J21'!A1"/><Relationship Id="rId7" Type="http://schemas.openxmlformats.org/officeDocument/2006/relationships/hyperlink" Target="#'J07'!A1"/><Relationship Id="rId12" Type="http://schemas.openxmlformats.org/officeDocument/2006/relationships/hyperlink" Target="#'J12'!A1"/><Relationship Id="rId17" Type="http://schemas.openxmlformats.org/officeDocument/2006/relationships/hyperlink" Target="#'J17'!A1"/><Relationship Id="rId2" Type="http://schemas.openxmlformats.org/officeDocument/2006/relationships/hyperlink" Target="#'J01'!A1"/><Relationship Id="rId16" Type="http://schemas.openxmlformats.org/officeDocument/2006/relationships/hyperlink" Target="#'J16'!A1"/><Relationship Id="rId20" Type="http://schemas.openxmlformats.org/officeDocument/2006/relationships/hyperlink" Target="#'J20'!A1"/><Relationship Id="rId1" Type="http://schemas.openxmlformats.org/officeDocument/2006/relationships/hyperlink" Target="#'J02'!A1"/><Relationship Id="rId6" Type="http://schemas.openxmlformats.org/officeDocument/2006/relationships/hyperlink" Target="#'J06'!A1"/><Relationship Id="rId11" Type="http://schemas.openxmlformats.org/officeDocument/2006/relationships/hyperlink" Target="#'J11'!A1"/><Relationship Id="rId5" Type="http://schemas.openxmlformats.org/officeDocument/2006/relationships/hyperlink" Target="#'J05'!A1"/><Relationship Id="rId15" Type="http://schemas.openxmlformats.org/officeDocument/2006/relationships/hyperlink" Target="#'J15'!A1"/><Relationship Id="rId10" Type="http://schemas.openxmlformats.org/officeDocument/2006/relationships/hyperlink" Target="#'J10'!A1"/><Relationship Id="rId19" Type="http://schemas.openxmlformats.org/officeDocument/2006/relationships/hyperlink" Target="#'J19'!A1"/><Relationship Id="rId4" Type="http://schemas.openxmlformats.org/officeDocument/2006/relationships/hyperlink" Target="#'J04'!A1"/><Relationship Id="rId9" Type="http://schemas.openxmlformats.org/officeDocument/2006/relationships/hyperlink" Target="#'J09'!A1"/><Relationship Id="rId14" Type="http://schemas.openxmlformats.org/officeDocument/2006/relationships/hyperlink" Target="#'J14'!A1"/><Relationship Id="rId22" Type="http://schemas.openxmlformats.org/officeDocument/2006/relationships/hyperlink" Target="#'J22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68580</xdr:colOff>
      <xdr:row>19</xdr:row>
      <xdr:rowOff>53340</xdr:rowOff>
    </xdr:from>
    <xdr:to>
      <xdr:col>32</xdr:col>
      <xdr:colOff>335280</xdr:colOff>
      <xdr:row>21</xdr:row>
      <xdr:rowOff>175260</xdr:rowOff>
    </xdr:to>
    <xdr:sp macro="[0]!Feuil1.affiche" textlink="">
      <xdr:nvSpPr>
        <xdr:cNvPr id="2" name="Plaque 1"/>
        <xdr:cNvSpPr/>
      </xdr:nvSpPr>
      <xdr:spPr>
        <a:xfrm>
          <a:off x="10355580" y="439674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8" name="Rectangle 7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3" name="Rectangle 12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8" name="Rectangle 17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3" name="Rectangle 22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5" name="Rectangle 24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7" name="Rectangle 26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68580</xdr:colOff>
      <xdr:row>19</xdr:row>
      <xdr:rowOff>45720</xdr:rowOff>
    </xdr:from>
    <xdr:to>
      <xdr:col>32</xdr:col>
      <xdr:colOff>335280</xdr:colOff>
      <xdr:row>21</xdr:row>
      <xdr:rowOff>167640</xdr:rowOff>
    </xdr:to>
    <xdr:sp macro="[0]!Feuil1.affiche" textlink="">
      <xdr:nvSpPr>
        <xdr:cNvPr id="3" name="Plaque 2"/>
        <xdr:cNvSpPr/>
      </xdr:nvSpPr>
      <xdr:spPr>
        <a:xfrm>
          <a:off x="10355580" y="438912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8" name="Rectangle 7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3" name="Rectangle 12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8" name="Rectangle 17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3" name="Rectangle 22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5" name="Rectangle 24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6" name="Rectangle 25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60960</xdr:colOff>
      <xdr:row>19</xdr:row>
      <xdr:rowOff>53340</xdr:rowOff>
    </xdr:from>
    <xdr:to>
      <xdr:col>32</xdr:col>
      <xdr:colOff>327660</xdr:colOff>
      <xdr:row>21</xdr:row>
      <xdr:rowOff>175260</xdr:rowOff>
    </xdr:to>
    <xdr:sp macro="[0]!Feuil1.affiche" textlink="">
      <xdr:nvSpPr>
        <xdr:cNvPr id="2" name="Plaque 1"/>
        <xdr:cNvSpPr/>
      </xdr:nvSpPr>
      <xdr:spPr>
        <a:xfrm>
          <a:off x="10347960" y="439674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68580</xdr:colOff>
      <xdr:row>19</xdr:row>
      <xdr:rowOff>38100</xdr:rowOff>
    </xdr:from>
    <xdr:to>
      <xdr:col>32</xdr:col>
      <xdr:colOff>335280</xdr:colOff>
      <xdr:row>21</xdr:row>
      <xdr:rowOff>160020</xdr:rowOff>
    </xdr:to>
    <xdr:sp macro="[0]!Feuil1.affiche" textlink="">
      <xdr:nvSpPr>
        <xdr:cNvPr id="2" name="Plaque 1"/>
        <xdr:cNvSpPr/>
      </xdr:nvSpPr>
      <xdr:spPr>
        <a:xfrm>
          <a:off x="10355580" y="438150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45720</xdr:colOff>
      <xdr:row>19</xdr:row>
      <xdr:rowOff>53340</xdr:rowOff>
    </xdr:from>
    <xdr:to>
      <xdr:col>32</xdr:col>
      <xdr:colOff>312420</xdr:colOff>
      <xdr:row>21</xdr:row>
      <xdr:rowOff>175260</xdr:rowOff>
    </xdr:to>
    <xdr:sp macro="[0]!Feuil1.affiche" textlink="">
      <xdr:nvSpPr>
        <xdr:cNvPr id="2" name="Plaque 1"/>
        <xdr:cNvSpPr/>
      </xdr:nvSpPr>
      <xdr:spPr>
        <a:xfrm>
          <a:off x="10332720" y="439674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45720</xdr:colOff>
      <xdr:row>19</xdr:row>
      <xdr:rowOff>45720</xdr:rowOff>
    </xdr:from>
    <xdr:to>
      <xdr:col>32</xdr:col>
      <xdr:colOff>312420</xdr:colOff>
      <xdr:row>21</xdr:row>
      <xdr:rowOff>167640</xdr:rowOff>
    </xdr:to>
    <xdr:sp macro="[0]!Feuil1.affiche" textlink="">
      <xdr:nvSpPr>
        <xdr:cNvPr id="2" name="Plaque 1"/>
        <xdr:cNvSpPr/>
      </xdr:nvSpPr>
      <xdr:spPr>
        <a:xfrm>
          <a:off x="10332720" y="438912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45720</xdr:colOff>
      <xdr:row>19</xdr:row>
      <xdr:rowOff>45720</xdr:rowOff>
    </xdr:from>
    <xdr:to>
      <xdr:col>32</xdr:col>
      <xdr:colOff>312420</xdr:colOff>
      <xdr:row>21</xdr:row>
      <xdr:rowOff>167640</xdr:rowOff>
    </xdr:to>
    <xdr:sp macro="[0]!Feuil1.affiche" textlink="">
      <xdr:nvSpPr>
        <xdr:cNvPr id="2" name="Plaque 1"/>
        <xdr:cNvSpPr/>
      </xdr:nvSpPr>
      <xdr:spPr>
        <a:xfrm>
          <a:off x="10332720" y="438912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53340</xdr:colOff>
      <xdr:row>19</xdr:row>
      <xdr:rowOff>68580</xdr:rowOff>
    </xdr:from>
    <xdr:to>
      <xdr:col>32</xdr:col>
      <xdr:colOff>320040</xdr:colOff>
      <xdr:row>21</xdr:row>
      <xdr:rowOff>190500</xdr:rowOff>
    </xdr:to>
    <xdr:sp macro="[0]!Feuil1.affiche" textlink="">
      <xdr:nvSpPr>
        <xdr:cNvPr id="2" name="Plaque 1"/>
        <xdr:cNvSpPr/>
      </xdr:nvSpPr>
      <xdr:spPr>
        <a:xfrm>
          <a:off x="10340340" y="441198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53340</xdr:colOff>
      <xdr:row>19</xdr:row>
      <xdr:rowOff>60960</xdr:rowOff>
    </xdr:from>
    <xdr:to>
      <xdr:col>32</xdr:col>
      <xdr:colOff>320040</xdr:colOff>
      <xdr:row>21</xdr:row>
      <xdr:rowOff>182880</xdr:rowOff>
    </xdr:to>
    <xdr:sp macro="[0]!Feuil1.affiche" textlink="">
      <xdr:nvSpPr>
        <xdr:cNvPr id="2" name="Plaque 1"/>
        <xdr:cNvSpPr/>
      </xdr:nvSpPr>
      <xdr:spPr>
        <a:xfrm>
          <a:off x="10340340" y="440436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68580</xdr:colOff>
      <xdr:row>19</xdr:row>
      <xdr:rowOff>53340</xdr:rowOff>
    </xdr:from>
    <xdr:to>
      <xdr:col>32</xdr:col>
      <xdr:colOff>335280</xdr:colOff>
      <xdr:row>21</xdr:row>
      <xdr:rowOff>175260</xdr:rowOff>
    </xdr:to>
    <xdr:sp macro="[0]!Feuil1.affiche" textlink="">
      <xdr:nvSpPr>
        <xdr:cNvPr id="2" name="Plaque 1"/>
        <xdr:cNvSpPr/>
      </xdr:nvSpPr>
      <xdr:spPr>
        <a:xfrm>
          <a:off x="10355580" y="439674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60960</xdr:colOff>
      <xdr:row>19</xdr:row>
      <xdr:rowOff>60960</xdr:rowOff>
    </xdr:from>
    <xdr:to>
      <xdr:col>32</xdr:col>
      <xdr:colOff>327660</xdr:colOff>
      <xdr:row>21</xdr:row>
      <xdr:rowOff>182880</xdr:rowOff>
    </xdr:to>
    <xdr:sp macro="[0]!Feuil1.affiche" textlink="">
      <xdr:nvSpPr>
        <xdr:cNvPr id="2" name="Plaque 1"/>
        <xdr:cNvSpPr/>
      </xdr:nvSpPr>
      <xdr:spPr>
        <a:xfrm>
          <a:off x="10347960" y="440436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45720</xdr:colOff>
      <xdr:row>19</xdr:row>
      <xdr:rowOff>60960</xdr:rowOff>
    </xdr:from>
    <xdr:to>
      <xdr:col>32</xdr:col>
      <xdr:colOff>312420</xdr:colOff>
      <xdr:row>21</xdr:row>
      <xdr:rowOff>182880</xdr:rowOff>
    </xdr:to>
    <xdr:sp macro="[0]!Feuil1.affiche" textlink="">
      <xdr:nvSpPr>
        <xdr:cNvPr id="2" name="Plaque 1"/>
        <xdr:cNvSpPr/>
      </xdr:nvSpPr>
      <xdr:spPr>
        <a:xfrm>
          <a:off x="10332720" y="440436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53340</xdr:colOff>
      <xdr:row>19</xdr:row>
      <xdr:rowOff>38100</xdr:rowOff>
    </xdr:from>
    <xdr:to>
      <xdr:col>32</xdr:col>
      <xdr:colOff>320040</xdr:colOff>
      <xdr:row>21</xdr:row>
      <xdr:rowOff>160020</xdr:rowOff>
    </xdr:to>
    <xdr:sp macro="[0]!Feuil1.affiche" textlink="">
      <xdr:nvSpPr>
        <xdr:cNvPr id="2" name="Plaque 1"/>
        <xdr:cNvSpPr/>
      </xdr:nvSpPr>
      <xdr:spPr>
        <a:xfrm>
          <a:off x="10340340" y="438150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53340</xdr:colOff>
      <xdr:row>19</xdr:row>
      <xdr:rowOff>53340</xdr:rowOff>
    </xdr:from>
    <xdr:to>
      <xdr:col>32</xdr:col>
      <xdr:colOff>320040</xdr:colOff>
      <xdr:row>21</xdr:row>
      <xdr:rowOff>175260</xdr:rowOff>
    </xdr:to>
    <xdr:sp macro="[0]!Feuil1.affiche" textlink="">
      <xdr:nvSpPr>
        <xdr:cNvPr id="2" name="Plaque 1"/>
        <xdr:cNvSpPr/>
      </xdr:nvSpPr>
      <xdr:spPr>
        <a:xfrm>
          <a:off x="10340340" y="439674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53340</xdr:colOff>
      <xdr:row>19</xdr:row>
      <xdr:rowOff>60960</xdr:rowOff>
    </xdr:from>
    <xdr:to>
      <xdr:col>32</xdr:col>
      <xdr:colOff>320040</xdr:colOff>
      <xdr:row>21</xdr:row>
      <xdr:rowOff>182880</xdr:rowOff>
    </xdr:to>
    <xdr:sp macro="[0]!Feuil1.affiche" textlink="">
      <xdr:nvSpPr>
        <xdr:cNvPr id="2" name="Plaque 1"/>
        <xdr:cNvSpPr/>
      </xdr:nvSpPr>
      <xdr:spPr>
        <a:xfrm>
          <a:off x="10340340" y="440436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53340</xdr:colOff>
      <xdr:row>19</xdr:row>
      <xdr:rowOff>60960</xdr:rowOff>
    </xdr:from>
    <xdr:to>
      <xdr:col>32</xdr:col>
      <xdr:colOff>320040</xdr:colOff>
      <xdr:row>21</xdr:row>
      <xdr:rowOff>182880</xdr:rowOff>
    </xdr:to>
    <xdr:sp macro="[0]!Feuil1.affiche" textlink="">
      <xdr:nvSpPr>
        <xdr:cNvPr id="2" name="Plaque 1"/>
        <xdr:cNvSpPr/>
      </xdr:nvSpPr>
      <xdr:spPr>
        <a:xfrm>
          <a:off x="10340340" y="440436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68580</xdr:colOff>
      <xdr:row>19</xdr:row>
      <xdr:rowOff>45720</xdr:rowOff>
    </xdr:from>
    <xdr:to>
      <xdr:col>32</xdr:col>
      <xdr:colOff>335280</xdr:colOff>
      <xdr:row>21</xdr:row>
      <xdr:rowOff>167640</xdr:rowOff>
    </xdr:to>
    <xdr:sp macro="[0]!Feuil1.affiche" textlink="">
      <xdr:nvSpPr>
        <xdr:cNvPr id="2" name="Plaque 1"/>
        <xdr:cNvSpPr/>
      </xdr:nvSpPr>
      <xdr:spPr>
        <a:xfrm>
          <a:off x="10355580" y="438912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45720</xdr:colOff>
      <xdr:row>19</xdr:row>
      <xdr:rowOff>53340</xdr:rowOff>
    </xdr:from>
    <xdr:to>
      <xdr:col>32</xdr:col>
      <xdr:colOff>312420</xdr:colOff>
      <xdr:row>21</xdr:row>
      <xdr:rowOff>175260</xdr:rowOff>
    </xdr:to>
    <xdr:sp macro="[0]!Feuil1.affiche" textlink="">
      <xdr:nvSpPr>
        <xdr:cNvPr id="2" name="Plaque 1"/>
        <xdr:cNvSpPr/>
      </xdr:nvSpPr>
      <xdr:spPr>
        <a:xfrm>
          <a:off x="10332720" y="439674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53340</xdr:colOff>
      <xdr:row>19</xdr:row>
      <xdr:rowOff>38100</xdr:rowOff>
    </xdr:from>
    <xdr:to>
      <xdr:col>32</xdr:col>
      <xdr:colOff>320040</xdr:colOff>
      <xdr:row>21</xdr:row>
      <xdr:rowOff>160020</xdr:rowOff>
    </xdr:to>
    <xdr:sp macro="[0]!Feuil1.affiche" textlink="">
      <xdr:nvSpPr>
        <xdr:cNvPr id="2" name="Plaque 1"/>
        <xdr:cNvSpPr/>
      </xdr:nvSpPr>
      <xdr:spPr>
        <a:xfrm>
          <a:off x="10340340" y="438150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53340</xdr:colOff>
      <xdr:row>19</xdr:row>
      <xdr:rowOff>45720</xdr:rowOff>
    </xdr:from>
    <xdr:to>
      <xdr:col>32</xdr:col>
      <xdr:colOff>320040</xdr:colOff>
      <xdr:row>21</xdr:row>
      <xdr:rowOff>167640</xdr:rowOff>
    </xdr:to>
    <xdr:sp macro="[0]!Feuil1.affiche" textlink="">
      <xdr:nvSpPr>
        <xdr:cNvPr id="2" name="Plaque 1"/>
        <xdr:cNvSpPr/>
      </xdr:nvSpPr>
      <xdr:spPr>
        <a:xfrm>
          <a:off x="10340340" y="438912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53340</xdr:colOff>
      <xdr:row>19</xdr:row>
      <xdr:rowOff>45720</xdr:rowOff>
    </xdr:from>
    <xdr:to>
      <xdr:col>32</xdr:col>
      <xdr:colOff>320040</xdr:colOff>
      <xdr:row>21</xdr:row>
      <xdr:rowOff>167640</xdr:rowOff>
    </xdr:to>
    <xdr:sp macro="[0]!Feuil1.affiche" textlink="">
      <xdr:nvSpPr>
        <xdr:cNvPr id="2" name="Plaque 1"/>
        <xdr:cNvSpPr/>
      </xdr:nvSpPr>
      <xdr:spPr>
        <a:xfrm>
          <a:off x="10340340" y="438912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38100</xdr:colOff>
      <xdr:row>19</xdr:row>
      <xdr:rowOff>53340</xdr:rowOff>
    </xdr:from>
    <xdr:to>
      <xdr:col>32</xdr:col>
      <xdr:colOff>304800</xdr:colOff>
      <xdr:row>21</xdr:row>
      <xdr:rowOff>175260</xdr:rowOff>
    </xdr:to>
    <xdr:sp macro="[0]!Feuil1.affiche" textlink="">
      <xdr:nvSpPr>
        <xdr:cNvPr id="2" name="Plaque 1"/>
        <xdr:cNvSpPr/>
      </xdr:nvSpPr>
      <xdr:spPr>
        <a:xfrm>
          <a:off x="10325100" y="4396740"/>
          <a:ext cx="2171700" cy="579120"/>
        </a:xfrm>
        <a:prstGeom prst="bevel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/>
            <a:t>Résultats Par Equipe</a:t>
          </a:r>
        </a:p>
      </xdr:txBody>
    </xdr:sp>
    <xdr:clientData/>
  </xdr:twoCellAnchor>
  <xdr:twoCellAnchor>
    <xdr:from>
      <xdr:col>3</xdr:col>
      <xdr:colOff>68580</xdr:colOff>
      <xdr:row>11</xdr:row>
      <xdr:rowOff>22860</xdr:rowOff>
    </xdr:from>
    <xdr:to>
      <xdr:col>4</xdr:col>
      <xdr:colOff>335280</xdr:colOff>
      <xdr:row>12</xdr:row>
      <xdr:rowOff>152400</xdr:rowOff>
    </xdr:to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1211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02</a:t>
          </a:r>
        </a:p>
      </xdr:txBody>
    </xdr:sp>
    <xdr:clientData/>
  </xdr:twoCellAnchor>
  <xdr:twoCellAnchor>
    <xdr:from>
      <xdr:col>0</xdr:col>
      <xdr:colOff>68580</xdr:colOff>
      <xdr:row>11</xdr:row>
      <xdr:rowOff>22860</xdr:rowOff>
    </xdr:from>
    <xdr:to>
      <xdr:col>1</xdr:col>
      <xdr:colOff>335280</xdr:colOff>
      <xdr:row>12</xdr:row>
      <xdr:rowOff>152400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68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01</a:t>
          </a:r>
        </a:p>
      </xdr:txBody>
    </xdr:sp>
    <xdr:clientData/>
  </xdr:twoCellAnchor>
  <xdr:twoCellAnchor>
    <xdr:from>
      <xdr:col>6</xdr:col>
      <xdr:colOff>68580</xdr:colOff>
      <xdr:row>11</xdr:row>
      <xdr:rowOff>22860</xdr:rowOff>
    </xdr:from>
    <xdr:to>
      <xdr:col>7</xdr:col>
      <xdr:colOff>335280</xdr:colOff>
      <xdr:row>12</xdr:row>
      <xdr:rowOff>152400</xdr:rowOff>
    </xdr:to>
    <xdr:sp macro="" textlink="">
      <xdr:nvSpPr>
        <xdr:cNvPr id="5" name="Rectangle 4">
          <a:hlinkClick xmlns:r="http://schemas.openxmlformats.org/officeDocument/2006/relationships" r:id="rId3"/>
        </xdr:cNvPr>
        <xdr:cNvSpPr/>
      </xdr:nvSpPr>
      <xdr:spPr>
        <a:xfrm>
          <a:off x="2354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03</a:t>
          </a:r>
        </a:p>
      </xdr:txBody>
    </xdr:sp>
    <xdr:clientData/>
  </xdr:twoCellAnchor>
  <xdr:twoCellAnchor>
    <xdr:from>
      <xdr:col>9</xdr:col>
      <xdr:colOff>68580</xdr:colOff>
      <xdr:row>11</xdr:row>
      <xdr:rowOff>22860</xdr:rowOff>
    </xdr:from>
    <xdr:to>
      <xdr:col>10</xdr:col>
      <xdr:colOff>335280</xdr:colOff>
      <xdr:row>12</xdr:row>
      <xdr:rowOff>152400</xdr:rowOff>
    </xdr:to>
    <xdr:sp macro="" textlink="">
      <xdr:nvSpPr>
        <xdr:cNvPr id="6" name="Rectangle 5">
          <a:hlinkClick xmlns:r="http://schemas.openxmlformats.org/officeDocument/2006/relationships" r:id="rId4"/>
        </xdr:cNvPr>
        <xdr:cNvSpPr/>
      </xdr:nvSpPr>
      <xdr:spPr>
        <a:xfrm>
          <a:off x="3497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04</a:t>
          </a:r>
        </a:p>
      </xdr:txBody>
    </xdr:sp>
    <xdr:clientData/>
  </xdr:twoCellAnchor>
  <xdr:twoCellAnchor>
    <xdr:from>
      <xdr:col>12</xdr:col>
      <xdr:colOff>68580</xdr:colOff>
      <xdr:row>11</xdr:row>
      <xdr:rowOff>22860</xdr:rowOff>
    </xdr:from>
    <xdr:to>
      <xdr:col>13</xdr:col>
      <xdr:colOff>335280</xdr:colOff>
      <xdr:row>12</xdr:row>
      <xdr:rowOff>152400</xdr:rowOff>
    </xdr:to>
    <xdr:sp macro="" textlink="">
      <xdr:nvSpPr>
        <xdr:cNvPr id="7" name="Rectangle 6">
          <a:hlinkClick xmlns:r="http://schemas.openxmlformats.org/officeDocument/2006/relationships" r:id="rId5"/>
        </xdr:cNvPr>
        <xdr:cNvSpPr/>
      </xdr:nvSpPr>
      <xdr:spPr>
        <a:xfrm>
          <a:off x="4640580" y="25374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05</a:t>
          </a:r>
        </a:p>
      </xdr:txBody>
    </xdr:sp>
    <xdr:clientData/>
  </xdr:twoCellAnchor>
  <xdr:twoCellAnchor>
    <xdr:from>
      <xdr:col>0</xdr:col>
      <xdr:colOff>68580</xdr:colOff>
      <xdr:row>13</xdr:row>
      <xdr:rowOff>22860</xdr:rowOff>
    </xdr:from>
    <xdr:to>
      <xdr:col>1</xdr:col>
      <xdr:colOff>335280</xdr:colOff>
      <xdr:row>14</xdr:row>
      <xdr:rowOff>152400</xdr:rowOff>
    </xdr:to>
    <xdr:sp macro="" textlink="">
      <xdr:nvSpPr>
        <xdr:cNvPr id="8" name="Rectangle 7">
          <a:hlinkClick xmlns:r="http://schemas.openxmlformats.org/officeDocument/2006/relationships" r:id="rId6"/>
        </xdr:cNvPr>
        <xdr:cNvSpPr/>
      </xdr:nvSpPr>
      <xdr:spPr>
        <a:xfrm>
          <a:off x="68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06</a:t>
          </a:r>
        </a:p>
      </xdr:txBody>
    </xdr:sp>
    <xdr:clientData/>
  </xdr:twoCellAnchor>
  <xdr:twoCellAnchor>
    <xdr:from>
      <xdr:col>3</xdr:col>
      <xdr:colOff>68580</xdr:colOff>
      <xdr:row>13</xdr:row>
      <xdr:rowOff>22860</xdr:rowOff>
    </xdr:from>
    <xdr:to>
      <xdr:col>4</xdr:col>
      <xdr:colOff>335280</xdr:colOff>
      <xdr:row>14</xdr:row>
      <xdr:rowOff>152400</xdr:rowOff>
    </xdr:to>
    <xdr:sp macro="" textlink="">
      <xdr:nvSpPr>
        <xdr:cNvPr id="9" name="Rectangle 8">
          <a:hlinkClick xmlns:r="http://schemas.openxmlformats.org/officeDocument/2006/relationships" r:id="rId7"/>
        </xdr:cNvPr>
        <xdr:cNvSpPr/>
      </xdr:nvSpPr>
      <xdr:spPr>
        <a:xfrm>
          <a:off x="1211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07</a:t>
          </a:r>
        </a:p>
      </xdr:txBody>
    </xdr:sp>
    <xdr:clientData/>
  </xdr:twoCellAnchor>
  <xdr:twoCellAnchor>
    <xdr:from>
      <xdr:col>6</xdr:col>
      <xdr:colOff>68580</xdr:colOff>
      <xdr:row>13</xdr:row>
      <xdr:rowOff>22860</xdr:rowOff>
    </xdr:from>
    <xdr:to>
      <xdr:col>7</xdr:col>
      <xdr:colOff>335280</xdr:colOff>
      <xdr:row>14</xdr:row>
      <xdr:rowOff>152400</xdr:rowOff>
    </xdr:to>
    <xdr:sp macro="" textlink="">
      <xdr:nvSpPr>
        <xdr:cNvPr id="10" name="Rectangle 9">
          <a:hlinkClick xmlns:r="http://schemas.openxmlformats.org/officeDocument/2006/relationships" r:id="rId8"/>
        </xdr:cNvPr>
        <xdr:cNvSpPr/>
      </xdr:nvSpPr>
      <xdr:spPr>
        <a:xfrm>
          <a:off x="2354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08</a:t>
          </a:r>
        </a:p>
      </xdr:txBody>
    </xdr:sp>
    <xdr:clientData/>
  </xdr:twoCellAnchor>
  <xdr:twoCellAnchor>
    <xdr:from>
      <xdr:col>9</xdr:col>
      <xdr:colOff>68580</xdr:colOff>
      <xdr:row>13</xdr:row>
      <xdr:rowOff>22860</xdr:rowOff>
    </xdr:from>
    <xdr:to>
      <xdr:col>10</xdr:col>
      <xdr:colOff>335280</xdr:colOff>
      <xdr:row>14</xdr:row>
      <xdr:rowOff>152400</xdr:rowOff>
    </xdr:to>
    <xdr:sp macro="" textlink="">
      <xdr:nvSpPr>
        <xdr:cNvPr id="11" name="Rectangle 10">
          <a:hlinkClick xmlns:r="http://schemas.openxmlformats.org/officeDocument/2006/relationships" r:id="rId9"/>
        </xdr:cNvPr>
        <xdr:cNvSpPr/>
      </xdr:nvSpPr>
      <xdr:spPr>
        <a:xfrm>
          <a:off x="3497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09</a:t>
          </a:r>
        </a:p>
      </xdr:txBody>
    </xdr:sp>
    <xdr:clientData/>
  </xdr:twoCellAnchor>
  <xdr:twoCellAnchor>
    <xdr:from>
      <xdr:col>12</xdr:col>
      <xdr:colOff>68580</xdr:colOff>
      <xdr:row>13</xdr:row>
      <xdr:rowOff>22860</xdr:rowOff>
    </xdr:from>
    <xdr:to>
      <xdr:col>13</xdr:col>
      <xdr:colOff>335280</xdr:colOff>
      <xdr:row>14</xdr:row>
      <xdr:rowOff>152400</xdr:rowOff>
    </xdr:to>
    <xdr:sp macro="" textlink="">
      <xdr:nvSpPr>
        <xdr:cNvPr id="12" name="Rectangle 11">
          <a:hlinkClick xmlns:r="http://schemas.openxmlformats.org/officeDocument/2006/relationships" r:id="rId10"/>
        </xdr:cNvPr>
        <xdr:cNvSpPr/>
      </xdr:nvSpPr>
      <xdr:spPr>
        <a:xfrm>
          <a:off x="4640580" y="29946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10</a:t>
          </a:r>
        </a:p>
      </xdr:txBody>
    </xdr:sp>
    <xdr:clientData/>
  </xdr:twoCellAnchor>
  <xdr:twoCellAnchor>
    <xdr:from>
      <xdr:col>0</xdr:col>
      <xdr:colOff>68580</xdr:colOff>
      <xdr:row>15</xdr:row>
      <xdr:rowOff>22860</xdr:rowOff>
    </xdr:from>
    <xdr:to>
      <xdr:col>1</xdr:col>
      <xdr:colOff>335280</xdr:colOff>
      <xdr:row>16</xdr:row>
      <xdr:rowOff>152400</xdr:rowOff>
    </xdr:to>
    <xdr:sp macro="" textlink="">
      <xdr:nvSpPr>
        <xdr:cNvPr id="13" name="Rectangle 12">
          <a:hlinkClick xmlns:r="http://schemas.openxmlformats.org/officeDocument/2006/relationships" r:id="rId11"/>
        </xdr:cNvPr>
        <xdr:cNvSpPr/>
      </xdr:nvSpPr>
      <xdr:spPr>
        <a:xfrm>
          <a:off x="68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11</a:t>
          </a:r>
        </a:p>
      </xdr:txBody>
    </xdr:sp>
    <xdr:clientData/>
  </xdr:twoCellAnchor>
  <xdr:twoCellAnchor>
    <xdr:from>
      <xdr:col>3</xdr:col>
      <xdr:colOff>68580</xdr:colOff>
      <xdr:row>15</xdr:row>
      <xdr:rowOff>22860</xdr:rowOff>
    </xdr:from>
    <xdr:to>
      <xdr:col>4</xdr:col>
      <xdr:colOff>335280</xdr:colOff>
      <xdr:row>16</xdr:row>
      <xdr:rowOff>152400</xdr:rowOff>
    </xdr:to>
    <xdr:sp macro="" textlink="">
      <xdr:nvSpPr>
        <xdr:cNvPr id="14" name="Rectangle 13">
          <a:hlinkClick xmlns:r="http://schemas.openxmlformats.org/officeDocument/2006/relationships" r:id="rId12"/>
        </xdr:cNvPr>
        <xdr:cNvSpPr/>
      </xdr:nvSpPr>
      <xdr:spPr>
        <a:xfrm>
          <a:off x="1211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12</a:t>
          </a:r>
        </a:p>
      </xdr:txBody>
    </xdr:sp>
    <xdr:clientData/>
  </xdr:twoCellAnchor>
  <xdr:twoCellAnchor>
    <xdr:from>
      <xdr:col>6</xdr:col>
      <xdr:colOff>68580</xdr:colOff>
      <xdr:row>15</xdr:row>
      <xdr:rowOff>22860</xdr:rowOff>
    </xdr:from>
    <xdr:to>
      <xdr:col>7</xdr:col>
      <xdr:colOff>335280</xdr:colOff>
      <xdr:row>16</xdr:row>
      <xdr:rowOff>152400</xdr:rowOff>
    </xdr:to>
    <xdr:sp macro="" textlink="">
      <xdr:nvSpPr>
        <xdr:cNvPr id="15" name="Rectangle 14">
          <a:hlinkClick xmlns:r="http://schemas.openxmlformats.org/officeDocument/2006/relationships" r:id="rId13"/>
        </xdr:cNvPr>
        <xdr:cNvSpPr/>
      </xdr:nvSpPr>
      <xdr:spPr>
        <a:xfrm>
          <a:off x="2354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13</a:t>
          </a:r>
        </a:p>
      </xdr:txBody>
    </xdr:sp>
    <xdr:clientData/>
  </xdr:twoCellAnchor>
  <xdr:twoCellAnchor>
    <xdr:from>
      <xdr:col>9</xdr:col>
      <xdr:colOff>68580</xdr:colOff>
      <xdr:row>15</xdr:row>
      <xdr:rowOff>22860</xdr:rowOff>
    </xdr:from>
    <xdr:to>
      <xdr:col>10</xdr:col>
      <xdr:colOff>335280</xdr:colOff>
      <xdr:row>16</xdr:row>
      <xdr:rowOff>152400</xdr:rowOff>
    </xdr:to>
    <xdr:sp macro="" textlink="">
      <xdr:nvSpPr>
        <xdr:cNvPr id="16" name="Rectangle 15">
          <a:hlinkClick xmlns:r="http://schemas.openxmlformats.org/officeDocument/2006/relationships" r:id="rId14"/>
        </xdr:cNvPr>
        <xdr:cNvSpPr/>
      </xdr:nvSpPr>
      <xdr:spPr>
        <a:xfrm>
          <a:off x="3497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14</a:t>
          </a:r>
        </a:p>
      </xdr:txBody>
    </xdr:sp>
    <xdr:clientData/>
  </xdr:twoCellAnchor>
  <xdr:twoCellAnchor>
    <xdr:from>
      <xdr:col>12</xdr:col>
      <xdr:colOff>68580</xdr:colOff>
      <xdr:row>15</xdr:row>
      <xdr:rowOff>22860</xdr:rowOff>
    </xdr:from>
    <xdr:to>
      <xdr:col>13</xdr:col>
      <xdr:colOff>335280</xdr:colOff>
      <xdr:row>16</xdr:row>
      <xdr:rowOff>152400</xdr:rowOff>
    </xdr:to>
    <xdr:sp macro="" textlink="">
      <xdr:nvSpPr>
        <xdr:cNvPr id="17" name="Rectangle 16">
          <a:hlinkClick xmlns:r="http://schemas.openxmlformats.org/officeDocument/2006/relationships" r:id="rId15"/>
        </xdr:cNvPr>
        <xdr:cNvSpPr/>
      </xdr:nvSpPr>
      <xdr:spPr>
        <a:xfrm>
          <a:off x="4640580" y="34518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15</a:t>
          </a:r>
        </a:p>
      </xdr:txBody>
    </xdr:sp>
    <xdr:clientData/>
  </xdr:twoCellAnchor>
  <xdr:twoCellAnchor>
    <xdr:from>
      <xdr:col>0</xdr:col>
      <xdr:colOff>68580</xdr:colOff>
      <xdr:row>17</xdr:row>
      <xdr:rowOff>22860</xdr:rowOff>
    </xdr:from>
    <xdr:to>
      <xdr:col>1</xdr:col>
      <xdr:colOff>335280</xdr:colOff>
      <xdr:row>18</xdr:row>
      <xdr:rowOff>152400</xdr:rowOff>
    </xdr:to>
    <xdr:sp macro="" textlink="">
      <xdr:nvSpPr>
        <xdr:cNvPr id="18" name="Rectangle 17">
          <a:hlinkClick xmlns:r="http://schemas.openxmlformats.org/officeDocument/2006/relationships" r:id="rId16"/>
        </xdr:cNvPr>
        <xdr:cNvSpPr/>
      </xdr:nvSpPr>
      <xdr:spPr>
        <a:xfrm>
          <a:off x="68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16</a:t>
          </a:r>
        </a:p>
      </xdr:txBody>
    </xdr:sp>
    <xdr:clientData/>
  </xdr:twoCellAnchor>
  <xdr:twoCellAnchor>
    <xdr:from>
      <xdr:col>3</xdr:col>
      <xdr:colOff>68580</xdr:colOff>
      <xdr:row>17</xdr:row>
      <xdr:rowOff>22860</xdr:rowOff>
    </xdr:from>
    <xdr:to>
      <xdr:col>4</xdr:col>
      <xdr:colOff>335280</xdr:colOff>
      <xdr:row>18</xdr:row>
      <xdr:rowOff>152400</xdr:rowOff>
    </xdr:to>
    <xdr:sp macro="" textlink="">
      <xdr:nvSpPr>
        <xdr:cNvPr id="19" name="Rectangle 18">
          <a:hlinkClick xmlns:r="http://schemas.openxmlformats.org/officeDocument/2006/relationships" r:id="rId17"/>
        </xdr:cNvPr>
        <xdr:cNvSpPr/>
      </xdr:nvSpPr>
      <xdr:spPr>
        <a:xfrm>
          <a:off x="1211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17</a:t>
          </a:r>
        </a:p>
      </xdr:txBody>
    </xdr:sp>
    <xdr:clientData/>
  </xdr:twoCellAnchor>
  <xdr:twoCellAnchor>
    <xdr:from>
      <xdr:col>6</xdr:col>
      <xdr:colOff>68580</xdr:colOff>
      <xdr:row>17</xdr:row>
      <xdr:rowOff>22860</xdr:rowOff>
    </xdr:from>
    <xdr:to>
      <xdr:col>7</xdr:col>
      <xdr:colOff>335280</xdr:colOff>
      <xdr:row>18</xdr:row>
      <xdr:rowOff>152400</xdr:rowOff>
    </xdr:to>
    <xdr:sp macro="" textlink="">
      <xdr:nvSpPr>
        <xdr:cNvPr id="20" name="Rectangle 19">
          <a:hlinkClick xmlns:r="http://schemas.openxmlformats.org/officeDocument/2006/relationships" r:id="rId18"/>
        </xdr:cNvPr>
        <xdr:cNvSpPr/>
      </xdr:nvSpPr>
      <xdr:spPr>
        <a:xfrm>
          <a:off x="2354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18</a:t>
          </a:r>
        </a:p>
      </xdr:txBody>
    </xdr:sp>
    <xdr:clientData/>
  </xdr:twoCellAnchor>
  <xdr:twoCellAnchor>
    <xdr:from>
      <xdr:col>9</xdr:col>
      <xdr:colOff>68580</xdr:colOff>
      <xdr:row>17</xdr:row>
      <xdr:rowOff>22860</xdr:rowOff>
    </xdr:from>
    <xdr:to>
      <xdr:col>10</xdr:col>
      <xdr:colOff>335280</xdr:colOff>
      <xdr:row>18</xdr:row>
      <xdr:rowOff>152400</xdr:rowOff>
    </xdr:to>
    <xdr:sp macro="" textlink="">
      <xdr:nvSpPr>
        <xdr:cNvPr id="21" name="Rectangle 20">
          <a:hlinkClick xmlns:r="http://schemas.openxmlformats.org/officeDocument/2006/relationships" r:id="rId19"/>
        </xdr:cNvPr>
        <xdr:cNvSpPr/>
      </xdr:nvSpPr>
      <xdr:spPr>
        <a:xfrm>
          <a:off x="3497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19</a:t>
          </a:r>
        </a:p>
      </xdr:txBody>
    </xdr:sp>
    <xdr:clientData/>
  </xdr:twoCellAnchor>
  <xdr:twoCellAnchor>
    <xdr:from>
      <xdr:col>12</xdr:col>
      <xdr:colOff>68580</xdr:colOff>
      <xdr:row>17</xdr:row>
      <xdr:rowOff>22860</xdr:rowOff>
    </xdr:from>
    <xdr:to>
      <xdr:col>13</xdr:col>
      <xdr:colOff>335280</xdr:colOff>
      <xdr:row>18</xdr:row>
      <xdr:rowOff>152400</xdr:rowOff>
    </xdr:to>
    <xdr:sp macro="" textlink="">
      <xdr:nvSpPr>
        <xdr:cNvPr id="22" name="Rectangle 21">
          <a:hlinkClick xmlns:r="http://schemas.openxmlformats.org/officeDocument/2006/relationships" r:id="rId20"/>
        </xdr:cNvPr>
        <xdr:cNvSpPr/>
      </xdr:nvSpPr>
      <xdr:spPr>
        <a:xfrm>
          <a:off x="4640580" y="39090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20</a:t>
          </a:r>
        </a:p>
      </xdr:txBody>
    </xdr:sp>
    <xdr:clientData/>
  </xdr:twoCellAnchor>
  <xdr:twoCellAnchor>
    <xdr:from>
      <xdr:col>0</xdr:col>
      <xdr:colOff>68580</xdr:colOff>
      <xdr:row>19</xdr:row>
      <xdr:rowOff>22860</xdr:rowOff>
    </xdr:from>
    <xdr:to>
      <xdr:col>1</xdr:col>
      <xdr:colOff>335280</xdr:colOff>
      <xdr:row>20</xdr:row>
      <xdr:rowOff>152400</xdr:rowOff>
    </xdr:to>
    <xdr:sp macro="" textlink="">
      <xdr:nvSpPr>
        <xdr:cNvPr id="23" name="Rectangle 22">
          <a:hlinkClick xmlns:r="http://schemas.openxmlformats.org/officeDocument/2006/relationships" r:id="rId21"/>
        </xdr:cNvPr>
        <xdr:cNvSpPr/>
      </xdr:nvSpPr>
      <xdr:spPr>
        <a:xfrm>
          <a:off x="68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21</a:t>
          </a:r>
        </a:p>
      </xdr:txBody>
    </xdr:sp>
    <xdr:clientData/>
  </xdr:twoCellAnchor>
  <xdr:twoCellAnchor>
    <xdr:from>
      <xdr:col>3</xdr:col>
      <xdr:colOff>68580</xdr:colOff>
      <xdr:row>19</xdr:row>
      <xdr:rowOff>22860</xdr:rowOff>
    </xdr:from>
    <xdr:to>
      <xdr:col>4</xdr:col>
      <xdr:colOff>335280</xdr:colOff>
      <xdr:row>20</xdr:row>
      <xdr:rowOff>152400</xdr:rowOff>
    </xdr:to>
    <xdr:sp macro="" textlink="">
      <xdr:nvSpPr>
        <xdr:cNvPr id="24" name="Rectangle 23">
          <a:hlinkClick xmlns:r="http://schemas.openxmlformats.org/officeDocument/2006/relationships" r:id="rId22"/>
        </xdr:cNvPr>
        <xdr:cNvSpPr/>
      </xdr:nvSpPr>
      <xdr:spPr>
        <a:xfrm>
          <a:off x="1211580" y="4366260"/>
          <a:ext cx="647700" cy="35814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22</a:t>
          </a:r>
        </a:p>
      </xdr:txBody>
    </xdr:sp>
    <xdr:clientData/>
  </xdr:twoCellAnchor>
  <xdr:twoCellAnchor>
    <xdr:from>
      <xdr:col>6</xdr:col>
      <xdr:colOff>68580</xdr:colOff>
      <xdr:row>19</xdr:row>
      <xdr:rowOff>22860</xdr:rowOff>
    </xdr:from>
    <xdr:to>
      <xdr:col>13</xdr:col>
      <xdr:colOff>342900</xdr:colOff>
      <xdr:row>20</xdr:row>
      <xdr:rowOff>152400</xdr:rowOff>
    </xdr:to>
    <xdr:sp macro="" textlink="">
      <xdr:nvSpPr>
        <xdr:cNvPr id="25" name="Rectangle 24"/>
        <xdr:cNvSpPr/>
      </xdr:nvSpPr>
      <xdr:spPr>
        <a:xfrm>
          <a:off x="2354580" y="4366260"/>
          <a:ext cx="2941320" cy="358140"/>
        </a:xfrm>
        <a:prstGeom prst="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2000" b="1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</xdr:colOff>
      <xdr:row>0</xdr:row>
      <xdr:rowOff>182880</xdr:rowOff>
    </xdr:from>
    <xdr:to>
      <xdr:col>0</xdr:col>
      <xdr:colOff>1653540</xdr:colOff>
      <xdr:row>0</xdr:row>
      <xdr:rowOff>1394460</xdr:rowOff>
    </xdr:to>
    <xdr:sp macro="" textlink="">
      <xdr:nvSpPr>
        <xdr:cNvPr id="2" name="Flèche droite à entaille 1"/>
        <xdr:cNvSpPr/>
      </xdr:nvSpPr>
      <xdr:spPr>
        <a:xfrm>
          <a:off x="91440" y="182880"/>
          <a:ext cx="1562100" cy="1211580"/>
        </a:xfrm>
        <a:prstGeom prst="notchedRigh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7" tint="-0.249977111117893"/>
  </sheetPr>
  <dimension ref="A1:CP33"/>
  <sheetViews>
    <sheetView workbookViewId="0">
      <selection activeCell="H6" sqref="H6"/>
    </sheetView>
  </sheetViews>
  <sheetFormatPr baseColWidth="10" defaultColWidth="5.5703125" defaultRowHeight="18" customHeight="1" x14ac:dyDescent="0.25"/>
  <cols>
    <col min="1" max="44" width="5.5703125" style="1"/>
    <col min="45" max="45" width="5.5703125" style="13"/>
    <col min="46" max="62" width="5.5703125" style="1"/>
    <col min="63" max="63" width="16.42578125" style="1" customWidth="1"/>
    <col min="64" max="64" width="16.5703125" style="1" customWidth="1"/>
    <col min="65" max="89" width="5.5703125" style="1"/>
    <col min="90" max="90" width="44.28515625" style="1" customWidth="1"/>
    <col min="91" max="91" width="5.5703125" style="1"/>
    <col min="92" max="92" width="5.140625" style="1" customWidth="1"/>
    <col min="93" max="93" width="5.5703125" style="1"/>
    <col min="94" max="94" width="44.7109375" style="1" customWidth="1"/>
    <col min="95" max="16384" width="5.5703125" style="1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27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5" t="s">
        <v>4</v>
      </c>
      <c r="AG4" s="5" t="s">
        <v>5</v>
      </c>
      <c r="AH4" s="5" t="s">
        <v>6</v>
      </c>
      <c r="AI4" s="5" t="s">
        <v>4</v>
      </c>
      <c r="AJ4" s="5" t="s">
        <v>5</v>
      </c>
      <c r="AK4" s="5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2" t="s">
        <v>4</v>
      </c>
      <c r="BF4" s="2" t="s">
        <v>5</v>
      </c>
      <c r="BG4" s="2" t="s">
        <v>6</v>
      </c>
      <c r="BH4" s="2" t="s">
        <v>4</v>
      </c>
      <c r="BI4" s="2" t="s">
        <v>5</v>
      </c>
      <c r="BJ4" s="2" t="s">
        <v>6</v>
      </c>
      <c r="BK4" s="1" t="s">
        <v>18</v>
      </c>
      <c r="BL4" s="1" t="s">
        <v>18</v>
      </c>
      <c r="BM4" s="1" t="s">
        <v>6</v>
      </c>
      <c r="BN4" s="1" t="s">
        <v>6</v>
      </c>
      <c r="BO4" s="1" t="s">
        <v>16</v>
      </c>
      <c r="BP4" s="1" t="s">
        <v>16</v>
      </c>
      <c r="BQ4" s="1" t="s">
        <v>19</v>
      </c>
      <c r="BR4" s="1" t="s">
        <v>19</v>
      </c>
      <c r="BS4" s="1" t="s">
        <v>3</v>
      </c>
      <c r="BT4" s="1" t="s">
        <v>3</v>
      </c>
      <c r="BU4" s="1" t="s">
        <v>4</v>
      </c>
      <c r="BV4" s="1" t="s">
        <v>4</v>
      </c>
      <c r="BW4" s="1" t="s">
        <v>5</v>
      </c>
      <c r="BX4" s="1" t="s">
        <v>5</v>
      </c>
      <c r="BY4" s="1" t="s">
        <v>6</v>
      </c>
      <c r="BZ4" s="1" t="s">
        <v>6</v>
      </c>
      <c r="CA4" s="1" t="s">
        <v>20</v>
      </c>
      <c r="CB4" s="1" t="s">
        <v>20</v>
      </c>
      <c r="CC4" s="1" t="s">
        <v>21</v>
      </c>
      <c r="CD4" s="1" t="s">
        <v>21</v>
      </c>
      <c r="CE4" s="1" t="s">
        <v>4</v>
      </c>
      <c r="CF4" s="1" t="s">
        <v>5</v>
      </c>
      <c r="CG4" s="1" t="s">
        <v>6</v>
      </c>
      <c r="CH4" s="1" t="s">
        <v>4</v>
      </c>
      <c r="CI4" s="1" t="s">
        <v>5</v>
      </c>
      <c r="CJ4" s="1" t="s">
        <v>6</v>
      </c>
    </row>
    <row r="5" spans="1:94" ht="18" customHeight="1" x14ac:dyDescent="0.25">
      <c r="B5" s="44" t="s">
        <v>66</v>
      </c>
      <c r="C5" s="44"/>
      <c r="D5" s="44"/>
      <c r="E5" s="44"/>
      <c r="F5" s="44"/>
      <c r="G5" s="1">
        <v>6</v>
      </c>
      <c r="H5" s="1">
        <v>6</v>
      </c>
      <c r="I5" s="44" t="s">
        <v>58</v>
      </c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6">
        <v>1</v>
      </c>
      <c r="X5" s="7">
        <f>VLOOKUP(P5,$AN$5:$BJ$16,9,0)</f>
        <v>1</v>
      </c>
      <c r="Y5" s="1">
        <f>VLOOKUP(P5,$AN$5:$BJ$16,10,0)</f>
        <v>2</v>
      </c>
      <c r="Z5" s="1">
        <f>VLOOKUP(P5,$AN$5:$BJ$16,11,0)</f>
        <v>1</v>
      </c>
      <c r="AA5" s="1">
        <f>VLOOKUP(P5,$AN$5:$BJ$16,12,0)</f>
        <v>0</v>
      </c>
      <c r="AB5" s="1">
        <f>VLOOKUP(P5,$AN$5:$BJ$16,13,0)</f>
        <v>1</v>
      </c>
      <c r="AC5" s="1">
        <f>VLOOKUP(P5,$AN$5:$BJ$16,14,0)</f>
        <v>0</v>
      </c>
      <c r="AD5" s="1">
        <f>VLOOKUP(P5,$AN$5:$BJ$16,15,0)</f>
        <v>6</v>
      </c>
      <c r="AE5" s="6">
        <f>VLOOKUP(P5,$AN$5:$BJ$16,16,0)</f>
        <v>6</v>
      </c>
      <c r="AF5" s="8">
        <f>VLOOKUP(P5,$AN$5:$BJ$16,17,0)</f>
        <v>0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">
        <v>1</v>
      </c>
      <c r="AM5" s="1">
        <f>AV5</f>
        <v>1</v>
      </c>
      <c r="AN5" s="46" t="s">
        <v>66</v>
      </c>
      <c r="AO5" s="46"/>
      <c r="AP5" s="46"/>
      <c r="AQ5" s="46"/>
      <c r="AR5" s="46"/>
      <c r="AS5" s="12">
        <f>RANK(BK5,$BK$5:$BK$16)</f>
        <v>1</v>
      </c>
      <c r="AT5" s="2">
        <v>0</v>
      </c>
      <c r="AU5" s="3" t="s">
        <v>23</v>
      </c>
      <c r="AV5" s="2">
        <f>RANK(BL5,$BL$5:$BL$16)</f>
        <v>1</v>
      </c>
      <c r="AW5" s="2">
        <f>SUMPRODUCT(($B$5:$F$10=AN5)*($BQ$5:$BQ$10))+SUMPRODUCT(($I$5:$M$10=AN5)*($BR$5:$BR$10))</f>
        <v>2</v>
      </c>
      <c r="AX5" s="2">
        <f>SUMPRODUCT(($B$5:$F$10=AN5)*($BS$5:$BS$10))+SUMPRODUCT(($I$5:$M$10=AN5)*($BT$5:$BT$10))</f>
        <v>1</v>
      </c>
      <c r="AY5" s="2">
        <f>SUMPRODUCT(($B$5:$F$10=AN5)*($BU$5:$BU$10))+SUMPRODUCT(($I$5:$M$10=AN5)*($BV$5:$BV$10))</f>
        <v>0</v>
      </c>
      <c r="AZ5" s="2">
        <f>SUMPRODUCT(($B$5:$F$10=AN5)*($BW$5:$BW$10))+SUMPRODUCT(($I$5:$M$10=AN5)*($BX$5:$BX$10))</f>
        <v>1</v>
      </c>
      <c r="BA5" s="2">
        <f>SUMPRODUCT(($B$5:$F$10=AN5)*($BY$5:$BY$10))+SUMPRODUCT(($I$5:$M$10=AN5)*($BZ$5:$BZ$10))</f>
        <v>0</v>
      </c>
      <c r="BB5" s="2">
        <f>SUMPRODUCT(($B$5:$F$10=AN5)*($CA$5:$CA$10))+SUMPRODUCT(($I$5:$M$10=AN5)*($CB$5:$CB$10))</f>
        <v>6</v>
      </c>
      <c r="BC5" s="2">
        <f>SUMPRODUCT(($B$5:$F$10=AN5)*($CC$5:$CC$10))+SUMPRODUCT(($I$5:$M$10=AN5)*($CD$5:$CD$10))</f>
        <v>6</v>
      </c>
      <c r="BD5" s="2">
        <f>BB5-BC5</f>
        <v>0</v>
      </c>
      <c r="BE5" s="2">
        <f>SUMPRODUCT(($B$5:$F$10=AN5)*($CE$5:$CE$10))</f>
        <v>0</v>
      </c>
      <c r="BF5" s="2">
        <f>SUMPRODUCT(($B$5:$F$10=AN5)*($CF$5:$CF$10))</f>
        <v>1</v>
      </c>
      <c r="BG5" s="2">
        <f>SUMPRODUCT(($B$5:$F$10=AN5)*($CG$5:$CG$10))</f>
        <v>0</v>
      </c>
      <c r="BH5" s="2">
        <f>SUMPRODUCT(($I$5:$M$10=AN5)*($CH$5:$CH$10))</f>
        <v>0</v>
      </c>
      <c r="BI5" s="2">
        <f>SUMPRODUCT(($I$5:$M$10=AN5)*($CI$5:$CI$10))</f>
        <v>0</v>
      </c>
      <c r="BJ5" s="2">
        <f>SUMPRODUCT(($I$5:$M$10=AN5)*($CJ$5:$CJ$10))</f>
        <v>0</v>
      </c>
      <c r="BK5" s="1">
        <f>SUM(AW5*1000+(BD5)/100+(BB5)/1000)</f>
        <v>2000.0060000000001</v>
      </c>
      <c r="BL5" s="1">
        <f>BK5+0.000003</f>
        <v>2000.0060030000002</v>
      </c>
      <c r="BM5" s="1">
        <f>A5</f>
        <v>0</v>
      </c>
      <c r="BN5" s="1">
        <f>N5</f>
        <v>0</v>
      </c>
      <c r="BO5" s="1">
        <f>IF(G5="",0,IF(G5&gt;H5,3,IF(G5=H5,2,IF(G5&lt;H5,1))))</f>
        <v>2</v>
      </c>
      <c r="BP5" s="1">
        <f>IF(H5="",0,IF(H5&gt;G5,3,IF(H5=G5,2,IF(H5&lt;G5,1))))</f>
        <v>2</v>
      </c>
      <c r="BQ5" s="1">
        <f>BO5-BM5</f>
        <v>2</v>
      </c>
      <c r="BR5" s="1">
        <f>BP5-BN5</f>
        <v>2</v>
      </c>
      <c r="BS5" s="1">
        <f>IF(G5="",0,1)</f>
        <v>1</v>
      </c>
      <c r="BT5" s="1">
        <f>IF(H5="",0,1)</f>
        <v>1</v>
      </c>
      <c r="BU5" s="1" t="b">
        <f>IF(G5&lt;&gt;"",IF(G5&gt;H5,1))</f>
        <v>0</v>
      </c>
      <c r="BV5" s="1" t="b">
        <f>IF(H5&lt;&gt;"",IF(H5&gt;G5,1))</f>
        <v>0</v>
      </c>
      <c r="BW5" s="1">
        <f>IF(G5&lt;&gt;"",IF(G5=H5,1))</f>
        <v>1</v>
      </c>
      <c r="BX5" s="1">
        <f>IF(H5&lt;&gt;"",IF(H5=G5,1))</f>
        <v>1</v>
      </c>
      <c r="BY5" s="1" t="b">
        <f>IF(G5&lt;&gt;"",IF(G5&lt;H5,1))</f>
        <v>0</v>
      </c>
      <c r="BZ5" s="1" t="b">
        <f>IF(H5&lt;&gt;"",IF(H5&lt;G5,1))</f>
        <v>0</v>
      </c>
      <c r="CA5" s="1">
        <f>G5</f>
        <v>6</v>
      </c>
      <c r="CB5" s="1">
        <f>H5</f>
        <v>6</v>
      </c>
      <c r="CC5" s="1">
        <f>H5</f>
        <v>6</v>
      </c>
      <c r="CD5" s="1">
        <f>G5</f>
        <v>6</v>
      </c>
      <c r="CE5" s="1" t="b">
        <f>IF(G5&lt;&gt;"",IF(G5&gt;H5,1))</f>
        <v>0</v>
      </c>
      <c r="CF5" s="1">
        <f>IF(G5&lt;&gt;"",IF(G5=H5,1))</f>
        <v>1</v>
      </c>
      <c r="CG5" s="1" t="b">
        <f>IF(G5&lt;&gt;"",IF(G5&lt;H5,1))</f>
        <v>0</v>
      </c>
      <c r="CH5" s="1" t="b">
        <f>IF(H5&lt;&gt;"",IF(H5&gt;G5,1))</f>
        <v>0</v>
      </c>
      <c r="CI5" s="1">
        <f>IF(H5&lt;&gt;"",IF(H5=G5,1))</f>
        <v>1</v>
      </c>
      <c r="CJ5" s="1" t="b">
        <f>IF(H5&lt;&gt;"",IF(H5&lt;G5,1))</f>
        <v>0</v>
      </c>
      <c r="CL5" s="1" t="str">
        <f>VLOOKUP(AL5,$AM$5:$AR$16,2,0)</f>
        <v>BESANCON</v>
      </c>
      <c r="CM5" s="1">
        <f>VLOOKUP(CL5,$AN$5:$BK$16,23,0)</f>
        <v>0</v>
      </c>
      <c r="CN5" s="1">
        <f>RANK(CM5,$CM$5:$CM$16)</f>
        <v>1</v>
      </c>
      <c r="CP5" s="1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6">
        <f>IF(CM6=CM5,CN5,CN6)</f>
        <v>1</v>
      </c>
      <c r="X6" s="7">
        <f t="shared" ref="X6:X16" si="3">VLOOKUP(P6,$AN$5:$BJ$16,9,0)</f>
        <v>2</v>
      </c>
      <c r="Y6" s="1">
        <f t="shared" ref="Y6:Y16" si="4">VLOOKUP(P6,$AN$5:$BJ$16,10,0)</f>
        <v>2</v>
      </c>
      <c r="Z6" s="1">
        <f t="shared" ref="Z6:Z16" si="5">VLOOKUP(P6,$AN$5:$BJ$16,11,0)</f>
        <v>1</v>
      </c>
      <c r="AA6" s="1">
        <f t="shared" ref="AA6:AA16" si="6">VLOOKUP(P6,$AN$5:$BJ$16,12,0)</f>
        <v>0</v>
      </c>
      <c r="AB6" s="1">
        <f t="shared" ref="AB6:AB16" si="7">VLOOKUP(P6,$AN$5:$BJ$16,13,0)</f>
        <v>1</v>
      </c>
      <c r="AC6" s="1">
        <f t="shared" ref="AC6:AC16" si="8">VLOOKUP(P6,$AN$5:$BJ$16,14,0)</f>
        <v>0</v>
      </c>
      <c r="AD6" s="1">
        <f t="shared" ref="AD6:AD16" si="9">VLOOKUP(P6,$AN$5:$BJ$16,15,0)</f>
        <v>6</v>
      </c>
      <c r="AE6" s="6">
        <f t="shared" ref="AE6:AE16" si="10">VLOOKUP(P6,$AN$5:$BJ$16,16,0)</f>
        <v>6</v>
      </c>
      <c r="AF6" s="8">
        <f t="shared" ref="AF6:AF16" si="11">VLOOKUP(P6,$AN$5:$BJ$16,17,0)</f>
        <v>0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">
        <v>2</v>
      </c>
      <c r="AM6" s="1">
        <f t="shared" ref="AM6:AM16" si="17">AV6</f>
        <v>2</v>
      </c>
      <c r="AN6" s="46" t="s">
        <v>58</v>
      </c>
      <c r="AO6" s="46"/>
      <c r="AP6" s="46"/>
      <c r="AQ6" s="46"/>
      <c r="AR6" s="46"/>
      <c r="AS6" s="12">
        <f t="shared" ref="AS6:AS16" si="18">RANK(BK6,$BK$5:$BK$16)</f>
        <v>1</v>
      </c>
      <c r="AT6" s="2">
        <v>0</v>
      </c>
      <c r="AU6" s="3" t="s">
        <v>23</v>
      </c>
      <c r="AV6" s="2">
        <f t="shared" ref="AV6:AV16" si="19">RANK(BL6,$BL$5:$BL$16)</f>
        <v>2</v>
      </c>
      <c r="AW6" s="2">
        <f t="shared" ref="AW6:AW16" si="20">SUMPRODUCT(($B$5:$F$10=AN6)*($BQ$5:$BQ$10))+SUMPRODUCT(($I$5:$M$10=AN6)*($BR$5:$BR$10))</f>
        <v>2</v>
      </c>
      <c r="AX6" s="2">
        <f t="shared" ref="AX6:AX16" si="21">SUMPRODUCT(($B$5:$F$10=AN6)*($BS$5:$BS$10))+SUMPRODUCT(($I$5:$M$10=AN6)*($BT$5:$BT$10))</f>
        <v>1</v>
      </c>
      <c r="AY6" s="2">
        <f t="shared" ref="AY6:AY16" si="22">SUMPRODUCT(($B$5:$F$10=AN6)*($BU$5:$BU$10))+SUMPRODUCT(($I$5:$M$10=AN6)*($BV$5:$BV$10))</f>
        <v>0</v>
      </c>
      <c r="AZ6" s="2">
        <f t="shared" ref="AZ6:AZ16" si="23">SUMPRODUCT(($B$5:$F$10=AN6)*($BW$5:$BW$10))+SUMPRODUCT(($I$5:$M$10=AN6)*($BX$5:$BX$10))</f>
        <v>1</v>
      </c>
      <c r="BA6" s="2">
        <f t="shared" ref="BA6:BA16" si="24">SUMPRODUCT(($B$5:$F$10=AN6)*($BY$5:$BY$10))+SUMPRODUCT(($I$5:$M$10=AN6)*($BZ$5:$BZ$10))</f>
        <v>0</v>
      </c>
      <c r="BB6" s="2">
        <f t="shared" ref="BB6:BB16" si="25">SUMPRODUCT(($B$5:$F$10=AN6)*($CA$5:$CA$10))+SUMPRODUCT(($I$5:$M$10=AN6)*($CB$5:$CB$10))</f>
        <v>6</v>
      </c>
      <c r="BC6" s="2">
        <f t="shared" ref="BC6:BC16" si="26">SUMPRODUCT(($B$5:$F$10=AN6)*($CC$5:$CC$10))+SUMPRODUCT(($I$5:$M$10=AN6)*($CD$5:$CD$10))</f>
        <v>6</v>
      </c>
      <c r="BD6" s="2">
        <f t="shared" ref="BD6:BD16" si="27">BB6-BC6</f>
        <v>0</v>
      </c>
      <c r="BE6" s="2">
        <f t="shared" ref="BE6:BE16" si="28">SUMPRODUCT(($B$5:$F$10=AN6)*($CE$5:$CE$10))</f>
        <v>0</v>
      </c>
      <c r="BF6" s="2">
        <f t="shared" ref="BF6:BF16" si="29">SUMPRODUCT(($B$5:$F$10=AN6)*($CF$5:$CF$10))</f>
        <v>0</v>
      </c>
      <c r="BG6" s="2">
        <f t="shared" ref="BG6:BG16" si="30">SUMPRODUCT(($B$5:$F$10=AN6)*($CG$5:$CG$10))</f>
        <v>0</v>
      </c>
      <c r="BH6" s="2">
        <f t="shared" ref="BH6:BH16" si="31">SUMPRODUCT(($I$5:$M$10=AN6)*($CH$5:$CH$10))</f>
        <v>0</v>
      </c>
      <c r="BI6" s="2">
        <f t="shared" ref="BI6:BI16" si="32">SUMPRODUCT(($I$5:$M$10=AN6)*($CI$5:$CI$10))</f>
        <v>1</v>
      </c>
      <c r="BJ6" s="2">
        <f t="shared" ref="BJ6:BJ16" si="33">SUMPRODUCT(($I$5:$M$10=AN6)*($CJ$5:$CJ$10))</f>
        <v>0</v>
      </c>
      <c r="BK6" s="1">
        <f t="shared" ref="BK6:BK16" si="34">SUM(AW6*1000+(BD6)/100+(BB6)/1000)</f>
        <v>2000.0060000000001</v>
      </c>
      <c r="BL6" s="1">
        <f>BK6+0.0000029</f>
        <v>2000.0060029000001</v>
      </c>
      <c r="BM6" s="1">
        <f t="shared" ref="BM6:BM10" si="35">A6</f>
        <v>0</v>
      </c>
      <c r="BN6" s="1">
        <f t="shared" ref="BN6:BN10" si="36">N6</f>
        <v>0</v>
      </c>
      <c r="BO6" s="1">
        <f t="shared" ref="BO6:BO10" si="37">IF(G6="",0,IF(G6&gt;H6,3,IF(G6=H6,2,IF(G6&lt;H6,1))))</f>
        <v>0</v>
      </c>
      <c r="BP6" s="1">
        <f t="shared" ref="BP6:BP10" si="38">IF(H6="",0,IF(H6&gt;G6,3,IF(H6=G6,2,IF(H6&lt;G6,1))))</f>
        <v>0</v>
      </c>
      <c r="BQ6" s="1">
        <f t="shared" ref="BQ6:BQ10" si="39">BO6-BM6</f>
        <v>0</v>
      </c>
      <c r="BR6" s="1">
        <f t="shared" ref="BR6:BR10" si="40">BP6-BN6</f>
        <v>0</v>
      </c>
      <c r="BS6" s="1">
        <f t="shared" ref="BS6:BS10" si="41">IF(G6="",0,1)</f>
        <v>0</v>
      </c>
      <c r="BT6" s="1">
        <f t="shared" ref="BT6:BT10" si="42">IF(H6="",0,1)</f>
        <v>0</v>
      </c>
      <c r="BU6" s="1" t="b">
        <f t="shared" ref="BU6:BU10" si="43">IF(G6&lt;&gt;"",IF(G6&gt;H6,1))</f>
        <v>0</v>
      </c>
      <c r="BV6" s="1" t="b">
        <f t="shared" ref="BV6:BV10" si="44">IF(H6&lt;&gt;"",IF(H6&gt;G6,1))</f>
        <v>0</v>
      </c>
      <c r="BW6" s="1" t="b">
        <f t="shared" ref="BW6:BW10" si="45">IF(G6&lt;&gt;"",IF(G6=H6,1))</f>
        <v>0</v>
      </c>
      <c r="BX6" s="1" t="b">
        <f t="shared" ref="BX6:BX10" si="46">IF(H6&lt;&gt;"",IF(H6=G6,1))</f>
        <v>0</v>
      </c>
      <c r="BY6" s="1" t="b">
        <f t="shared" ref="BY6:BY10" si="47">IF(G6&lt;&gt;"",IF(G6&lt;H6,1))</f>
        <v>0</v>
      </c>
      <c r="BZ6" s="1" t="b">
        <f t="shared" ref="BZ6:BZ10" si="48">IF(H6&lt;&gt;"",IF(H6&lt;G6,1))</f>
        <v>0</v>
      </c>
      <c r="CA6" s="1">
        <f t="shared" ref="CA6:CA10" si="49">G6</f>
        <v>0</v>
      </c>
      <c r="CB6" s="1">
        <f t="shared" ref="CB6:CB10" si="50">H6</f>
        <v>0</v>
      </c>
      <c r="CC6" s="1">
        <f t="shared" ref="CC6:CC10" si="51">H6</f>
        <v>0</v>
      </c>
      <c r="CD6" s="1">
        <f t="shared" ref="CD6:CD10" si="52">G6</f>
        <v>0</v>
      </c>
      <c r="CE6" s="1" t="b">
        <f t="shared" ref="CE6:CE10" si="53">IF(G6&lt;&gt;"",IF(G6&gt;H6,1))</f>
        <v>0</v>
      </c>
      <c r="CF6" s="1" t="b">
        <f t="shared" ref="CF6:CF10" si="54">IF(G6&lt;&gt;"",IF(G6=H6,1))</f>
        <v>0</v>
      </c>
      <c r="CG6" s="1" t="b">
        <f t="shared" ref="CG6:CG10" si="55">IF(G6&lt;&gt;"",IF(G6&lt;H6,1))</f>
        <v>0</v>
      </c>
      <c r="CH6" s="1" t="b">
        <f t="shared" ref="CH6:CH10" si="56">IF(H6&lt;&gt;"",IF(H6&gt;G6,1))</f>
        <v>0</v>
      </c>
      <c r="CI6" s="1" t="b">
        <f t="shared" ref="CI6:CI10" si="57">IF(H6&lt;&gt;"",IF(H6=G6,1))</f>
        <v>0</v>
      </c>
      <c r="CJ6" s="1" t="b">
        <f t="shared" ref="CJ6:CJ10" si="58">IF(H6&lt;&gt;"",IF(H6&lt;G6,1))</f>
        <v>0</v>
      </c>
      <c r="CL6" s="1" t="str">
        <f t="shared" ref="CL6:CL16" si="59">VLOOKUP(AL6,$AM$5:$AR$16,2,0)</f>
        <v>BOURG DE PEAGE</v>
      </c>
      <c r="CM6" s="1">
        <f t="shared" ref="CM6:CM16" si="60">VLOOKUP(CL6,$AN$5:$BK$16,23,0)</f>
        <v>0</v>
      </c>
      <c r="CN6" s="1">
        <f t="shared" ref="CN6:CN16" si="61">RANK(CM6,$CM$5:$CM$16)</f>
        <v>1</v>
      </c>
      <c r="CP6" s="1" t="str">
        <f t="shared" ref="CP6:CP16" si="62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6">
        <f t="shared" ref="W7:W16" si="63">IF(CM7=CM6,CN6,CN7)</f>
        <v>1</v>
      </c>
      <c r="X7" s="7">
        <f t="shared" si="3"/>
        <v>3</v>
      </c>
      <c r="Y7" s="1">
        <f t="shared" si="4"/>
        <v>0</v>
      </c>
      <c r="Z7" s="1">
        <f t="shared" si="5"/>
        <v>0</v>
      </c>
      <c r="AA7" s="1">
        <f t="shared" si="6"/>
        <v>0</v>
      </c>
      <c r="AB7" s="1">
        <f t="shared" si="7"/>
        <v>0</v>
      </c>
      <c r="AC7" s="1">
        <f t="shared" si="8"/>
        <v>0</v>
      </c>
      <c r="AD7" s="1">
        <f t="shared" si="9"/>
        <v>0</v>
      </c>
      <c r="AE7" s="6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">
        <v>3</v>
      </c>
      <c r="AM7" s="1">
        <f t="shared" si="17"/>
        <v>3</v>
      </c>
      <c r="AN7" s="46" t="s">
        <v>64</v>
      </c>
      <c r="AO7" s="46"/>
      <c r="AP7" s="46"/>
      <c r="AQ7" s="46"/>
      <c r="AR7" s="46"/>
      <c r="AS7" s="12">
        <f t="shared" si="18"/>
        <v>3</v>
      </c>
      <c r="AT7" s="2">
        <v>0</v>
      </c>
      <c r="AU7" s="3" t="s">
        <v>23</v>
      </c>
      <c r="AV7" s="2">
        <f t="shared" si="19"/>
        <v>3</v>
      </c>
      <c r="AW7" s="2">
        <f t="shared" si="20"/>
        <v>0</v>
      </c>
      <c r="AX7" s="2">
        <f t="shared" si="21"/>
        <v>0</v>
      </c>
      <c r="AY7" s="2">
        <f t="shared" si="22"/>
        <v>0</v>
      </c>
      <c r="AZ7" s="2">
        <f t="shared" si="23"/>
        <v>0</v>
      </c>
      <c r="BA7" s="2">
        <f t="shared" si="24"/>
        <v>0</v>
      </c>
      <c r="BB7" s="2">
        <f t="shared" si="25"/>
        <v>0</v>
      </c>
      <c r="BC7" s="2">
        <f t="shared" si="26"/>
        <v>0</v>
      </c>
      <c r="BD7" s="2">
        <f t="shared" si="27"/>
        <v>0</v>
      </c>
      <c r="BE7" s="2">
        <f t="shared" si="28"/>
        <v>0</v>
      </c>
      <c r="BF7" s="2">
        <f t="shared" si="29"/>
        <v>0</v>
      </c>
      <c r="BG7" s="2">
        <f t="shared" si="30"/>
        <v>0</v>
      </c>
      <c r="BH7" s="2">
        <f t="shared" si="31"/>
        <v>0</v>
      </c>
      <c r="BI7" s="2">
        <f t="shared" si="32"/>
        <v>0</v>
      </c>
      <c r="BJ7" s="2">
        <f t="shared" si="33"/>
        <v>0</v>
      </c>
      <c r="BK7" s="1">
        <f t="shared" si="34"/>
        <v>0</v>
      </c>
      <c r="BL7" s="1">
        <f>BK7+0.0000028</f>
        <v>2.7999999999999999E-6</v>
      </c>
      <c r="BM7" s="1">
        <f t="shared" si="35"/>
        <v>0</v>
      </c>
      <c r="BN7" s="1">
        <f t="shared" si="36"/>
        <v>0</v>
      </c>
      <c r="BO7" s="1">
        <f t="shared" si="37"/>
        <v>0</v>
      </c>
      <c r="BP7" s="1">
        <f t="shared" si="38"/>
        <v>0</v>
      </c>
      <c r="BQ7" s="1">
        <f t="shared" si="39"/>
        <v>0</v>
      </c>
      <c r="BR7" s="1">
        <f t="shared" si="40"/>
        <v>0</v>
      </c>
      <c r="BS7" s="1">
        <f t="shared" si="41"/>
        <v>0</v>
      </c>
      <c r="BT7" s="1">
        <f t="shared" si="42"/>
        <v>0</v>
      </c>
      <c r="BU7" s="1" t="b">
        <f t="shared" si="43"/>
        <v>0</v>
      </c>
      <c r="BV7" s="1" t="b">
        <f t="shared" si="44"/>
        <v>0</v>
      </c>
      <c r="BW7" s="1" t="b">
        <f t="shared" si="45"/>
        <v>0</v>
      </c>
      <c r="BX7" s="1" t="b">
        <f t="shared" si="46"/>
        <v>0</v>
      </c>
      <c r="BY7" s="1" t="b">
        <f t="shared" si="47"/>
        <v>0</v>
      </c>
      <c r="BZ7" s="1" t="b">
        <f t="shared" si="48"/>
        <v>0</v>
      </c>
      <c r="CA7" s="1">
        <f t="shared" si="49"/>
        <v>0</v>
      </c>
      <c r="CB7" s="1">
        <f t="shared" si="50"/>
        <v>0</v>
      </c>
      <c r="CC7" s="1">
        <f t="shared" si="51"/>
        <v>0</v>
      </c>
      <c r="CD7" s="1">
        <f t="shared" si="52"/>
        <v>0</v>
      </c>
      <c r="CE7" s="1" t="b">
        <f t="shared" si="53"/>
        <v>0</v>
      </c>
      <c r="CF7" s="1" t="b">
        <f t="shared" si="54"/>
        <v>0</v>
      </c>
      <c r="CG7" s="1" t="b">
        <f t="shared" si="55"/>
        <v>0</v>
      </c>
      <c r="CH7" s="1" t="b">
        <f t="shared" si="56"/>
        <v>0</v>
      </c>
      <c r="CI7" s="1" t="b">
        <f t="shared" si="57"/>
        <v>0</v>
      </c>
      <c r="CJ7" s="1" t="b">
        <f t="shared" si="58"/>
        <v>0</v>
      </c>
      <c r="CL7" s="1" t="str">
        <f t="shared" si="59"/>
        <v>BREST</v>
      </c>
      <c r="CM7" s="1">
        <f t="shared" si="60"/>
        <v>0</v>
      </c>
      <c r="CN7" s="1">
        <f t="shared" si="61"/>
        <v>1</v>
      </c>
      <c r="CP7" s="1" t="str">
        <f t="shared" si="62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6">
        <f t="shared" si="63"/>
        <v>1</v>
      </c>
      <c r="X8" s="7">
        <f t="shared" si="3"/>
        <v>4</v>
      </c>
      <c r="Y8" s="1">
        <f t="shared" si="4"/>
        <v>0</v>
      </c>
      <c r="Z8" s="1">
        <f t="shared" si="5"/>
        <v>0</v>
      </c>
      <c r="AA8" s="1">
        <f t="shared" si="6"/>
        <v>0</v>
      </c>
      <c r="AB8" s="1">
        <f t="shared" si="7"/>
        <v>0</v>
      </c>
      <c r="AC8" s="1">
        <f t="shared" si="8"/>
        <v>0</v>
      </c>
      <c r="AD8" s="1">
        <f t="shared" si="9"/>
        <v>0</v>
      </c>
      <c r="AE8" s="6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">
        <v>4</v>
      </c>
      <c r="AM8" s="1">
        <f t="shared" si="17"/>
        <v>4</v>
      </c>
      <c r="AN8" s="46" t="s">
        <v>61</v>
      </c>
      <c r="AO8" s="46"/>
      <c r="AP8" s="46"/>
      <c r="AQ8" s="46"/>
      <c r="AR8" s="46"/>
      <c r="AS8" s="12">
        <f t="shared" si="18"/>
        <v>3</v>
      </c>
      <c r="AT8" s="2">
        <v>0</v>
      </c>
      <c r="AU8" s="3" t="s">
        <v>23</v>
      </c>
      <c r="AV8" s="2">
        <f t="shared" si="19"/>
        <v>4</v>
      </c>
      <c r="AW8" s="2">
        <f t="shared" si="20"/>
        <v>0</v>
      </c>
      <c r="AX8" s="2">
        <f t="shared" si="21"/>
        <v>0</v>
      </c>
      <c r="AY8" s="2">
        <f t="shared" si="22"/>
        <v>0</v>
      </c>
      <c r="AZ8" s="2">
        <f t="shared" si="23"/>
        <v>0</v>
      </c>
      <c r="BA8" s="2">
        <f t="shared" si="24"/>
        <v>0</v>
      </c>
      <c r="BB8" s="2">
        <f t="shared" si="25"/>
        <v>0</v>
      </c>
      <c r="BC8" s="2">
        <f t="shared" si="26"/>
        <v>0</v>
      </c>
      <c r="BD8" s="2">
        <f t="shared" si="27"/>
        <v>0</v>
      </c>
      <c r="BE8" s="2">
        <f t="shared" si="28"/>
        <v>0</v>
      </c>
      <c r="BF8" s="2">
        <f t="shared" si="29"/>
        <v>0</v>
      </c>
      <c r="BG8" s="2">
        <f t="shared" si="30"/>
        <v>0</v>
      </c>
      <c r="BH8" s="2">
        <f t="shared" si="31"/>
        <v>0</v>
      </c>
      <c r="BI8" s="2">
        <f t="shared" si="32"/>
        <v>0</v>
      </c>
      <c r="BJ8" s="2">
        <f t="shared" si="33"/>
        <v>0</v>
      </c>
      <c r="BK8" s="1">
        <f t="shared" si="34"/>
        <v>0</v>
      </c>
      <c r="BL8" s="1">
        <f>BK8+0.0000027</f>
        <v>2.7E-6</v>
      </c>
      <c r="BM8" s="1">
        <f t="shared" si="35"/>
        <v>0</v>
      </c>
      <c r="BN8" s="1">
        <f t="shared" si="36"/>
        <v>0</v>
      </c>
      <c r="BO8" s="1">
        <f t="shared" si="37"/>
        <v>0</v>
      </c>
      <c r="BP8" s="1">
        <f t="shared" si="38"/>
        <v>0</v>
      </c>
      <c r="BQ8" s="1">
        <f t="shared" si="39"/>
        <v>0</v>
      </c>
      <c r="BR8" s="1">
        <f t="shared" si="40"/>
        <v>0</v>
      </c>
      <c r="BS8" s="1">
        <f t="shared" si="41"/>
        <v>0</v>
      </c>
      <c r="BT8" s="1">
        <f t="shared" si="42"/>
        <v>0</v>
      </c>
      <c r="BU8" s="1" t="b">
        <f t="shared" si="43"/>
        <v>0</v>
      </c>
      <c r="BV8" s="1" t="b">
        <f t="shared" si="44"/>
        <v>0</v>
      </c>
      <c r="BW8" s="1" t="b">
        <f t="shared" si="45"/>
        <v>0</v>
      </c>
      <c r="BX8" s="1" t="b">
        <f t="shared" si="46"/>
        <v>0</v>
      </c>
      <c r="BY8" s="1" t="b">
        <f t="shared" si="47"/>
        <v>0</v>
      </c>
      <c r="BZ8" s="1" t="b">
        <f t="shared" si="48"/>
        <v>0</v>
      </c>
      <c r="CA8" s="1">
        <f t="shared" si="49"/>
        <v>0</v>
      </c>
      <c r="CB8" s="1">
        <f t="shared" si="50"/>
        <v>0</v>
      </c>
      <c r="CC8" s="1">
        <f t="shared" si="51"/>
        <v>0</v>
      </c>
      <c r="CD8" s="1">
        <f t="shared" si="52"/>
        <v>0</v>
      </c>
      <c r="CE8" s="1" t="b">
        <f t="shared" si="53"/>
        <v>0</v>
      </c>
      <c r="CF8" s="1" t="b">
        <f t="shared" si="54"/>
        <v>0</v>
      </c>
      <c r="CG8" s="1" t="b">
        <f t="shared" si="55"/>
        <v>0</v>
      </c>
      <c r="CH8" s="1" t="b">
        <f t="shared" si="56"/>
        <v>0</v>
      </c>
      <c r="CI8" s="1" t="b">
        <f t="shared" si="57"/>
        <v>0</v>
      </c>
      <c r="CJ8" s="1" t="b">
        <f t="shared" si="58"/>
        <v>0</v>
      </c>
      <c r="CL8" s="1" t="str">
        <f t="shared" si="59"/>
        <v>CHAMBRAY</v>
      </c>
      <c r="CM8" s="1">
        <f t="shared" si="60"/>
        <v>0</v>
      </c>
      <c r="CN8" s="1">
        <f t="shared" si="61"/>
        <v>1</v>
      </c>
      <c r="CP8" s="1" t="str">
        <f t="shared" si="62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6">
        <f t="shared" si="63"/>
        <v>1</v>
      </c>
      <c r="X9" s="7">
        <f t="shared" si="3"/>
        <v>5</v>
      </c>
      <c r="Y9" s="1">
        <f t="shared" si="4"/>
        <v>0</v>
      </c>
      <c r="Z9" s="1">
        <f t="shared" si="5"/>
        <v>0</v>
      </c>
      <c r="AA9" s="1">
        <f t="shared" si="6"/>
        <v>0</v>
      </c>
      <c r="AB9" s="1">
        <f t="shared" si="7"/>
        <v>0</v>
      </c>
      <c r="AC9" s="1">
        <f t="shared" si="8"/>
        <v>0</v>
      </c>
      <c r="AD9" s="1">
        <f t="shared" si="9"/>
        <v>0</v>
      </c>
      <c r="AE9" s="6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">
        <v>5</v>
      </c>
      <c r="AM9" s="1">
        <f t="shared" si="17"/>
        <v>5</v>
      </c>
      <c r="AN9" s="46" t="s">
        <v>60</v>
      </c>
      <c r="AO9" s="46"/>
      <c r="AP9" s="46"/>
      <c r="AQ9" s="46"/>
      <c r="AR9" s="46"/>
      <c r="AS9" s="12">
        <f t="shared" si="18"/>
        <v>3</v>
      </c>
      <c r="AT9" s="2">
        <v>0</v>
      </c>
      <c r="AU9" s="3" t="s">
        <v>23</v>
      </c>
      <c r="AV9" s="2">
        <f t="shared" si="19"/>
        <v>5</v>
      </c>
      <c r="AW9" s="2">
        <f t="shared" si="20"/>
        <v>0</v>
      </c>
      <c r="AX9" s="2">
        <f t="shared" si="21"/>
        <v>0</v>
      </c>
      <c r="AY9" s="2">
        <f t="shared" si="22"/>
        <v>0</v>
      </c>
      <c r="AZ9" s="2">
        <f t="shared" si="23"/>
        <v>0</v>
      </c>
      <c r="BA9" s="2">
        <f t="shared" si="24"/>
        <v>0</v>
      </c>
      <c r="BB9" s="2">
        <f t="shared" si="25"/>
        <v>0</v>
      </c>
      <c r="BC9" s="2">
        <f t="shared" si="26"/>
        <v>0</v>
      </c>
      <c r="BD9" s="2">
        <f t="shared" si="27"/>
        <v>0</v>
      </c>
      <c r="BE9" s="2">
        <f t="shared" si="28"/>
        <v>0</v>
      </c>
      <c r="BF9" s="2">
        <f t="shared" si="29"/>
        <v>0</v>
      </c>
      <c r="BG9" s="2">
        <f t="shared" si="30"/>
        <v>0</v>
      </c>
      <c r="BH9" s="2">
        <f t="shared" si="31"/>
        <v>0</v>
      </c>
      <c r="BI9" s="2">
        <f t="shared" si="32"/>
        <v>0</v>
      </c>
      <c r="BJ9" s="2">
        <f t="shared" si="33"/>
        <v>0</v>
      </c>
      <c r="BK9" s="1">
        <f t="shared" si="34"/>
        <v>0</v>
      </c>
      <c r="BL9" s="1">
        <f>BK9+0.0000026</f>
        <v>2.6000000000000001E-6</v>
      </c>
      <c r="BM9" s="1">
        <f t="shared" si="35"/>
        <v>0</v>
      </c>
      <c r="BN9" s="1">
        <f t="shared" si="36"/>
        <v>0</v>
      </c>
      <c r="BO9" s="1">
        <f t="shared" si="37"/>
        <v>0</v>
      </c>
      <c r="BP9" s="1">
        <f t="shared" si="38"/>
        <v>0</v>
      </c>
      <c r="BQ9" s="1">
        <f t="shared" si="39"/>
        <v>0</v>
      </c>
      <c r="BR9" s="1">
        <f t="shared" si="40"/>
        <v>0</v>
      </c>
      <c r="BS9" s="1">
        <f t="shared" si="41"/>
        <v>0</v>
      </c>
      <c r="BT9" s="1">
        <f t="shared" si="42"/>
        <v>0</v>
      </c>
      <c r="BU9" s="1" t="b">
        <f t="shared" si="43"/>
        <v>0</v>
      </c>
      <c r="BV9" s="1" t="b">
        <f t="shared" si="44"/>
        <v>0</v>
      </c>
      <c r="BW9" s="1" t="b">
        <f t="shared" si="45"/>
        <v>0</v>
      </c>
      <c r="BX9" s="1" t="b">
        <f t="shared" si="46"/>
        <v>0</v>
      </c>
      <c r="BY9" s="1" t="b">
        <f t="shared" si="47"/>
        <v>0</v>
      </c>
      <c r="BZ9" s="1" t="b">
        <f t="shared" si="48"/>
        <v>0</v>
      </c>
      <c r="CA9" s="1">
        <f t="shared" si="49"/>
        <v>0</v>
      </c>
      <c r="CB9" s="1">
        <f t="shared" si="50"/>
        <v>0</v>
      </c>
      <c r="CC9" s="1">
        <f t="shared" si="51"/>
        <v>0</v>
      </c>
      <c r="CD9" s="1">
        <f t="shared" si="52"/>
        <v>0</v>
      </c>
      <c r="CE9" s="1" t="b">
        <f t="shared" si="53"/>
        <v>0</v>
      </c>
      <c r="CF9" s="1" t="b">
        <f t="shared" si="54"/>
        <v>0</v>
      </c>
      <c r="CG9" s="1" t="b">
        <f t="shared" si="55"/>
        <v>0</v>
      </c>
      <c r="CH9" s="1" t="b">
        <f t="shared" si="56"/>
        <v>0</v>
      </c>
      <c r="CI9" s="1" t="b">
        <f t="shared" si="57"/>
        <v>0</v>
      </c>
      <c r="CJ9" s="1" t="b">
        <f t="shared" si="58"/>
        <v>0</v>
      </c>
      <c r="CL9" s="1" t="str">
        <f t="shared" si="59"/>
        <v>DIJON</v>
      </c>
      <c r="CM9" s="1">
        <f t="shared" si="60"/>
        <v>0</v>
      </c>
      <c r="CN9" s="1">
        <f t="shared" si="61"/>
        <v>1</v>
      </c>
      <c r="CP9" s="1" t="str">
        <f t="shared" si="62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6">
        <f t="shared" si="63"/>
        <v>1</v>
      </c>
      <c r="X10" s="7">
        <f t="shared" si="3"/>
        <v>6</v>
      </c>
      <c r="Y10" s="1">
        <f t="shared" si="4"/>
        <v>0</v>
      </c>
      <c r="Z10" s="1">
        <f t="shared" si="5"/>
        <v>0</v>
      </c>
      <c r="AA10" s="1">
        <f t="shared" si="6"/>
        <v>0</v>
      </c>
      <c r="AB10" s="1">
        <f t="shared" si="7"/>
        <v>0</v>
      </c>
      <c r="AC10" s="1">
        <f t="shared" si="8"/>
        <v>0</v>
      </c>
      <c r="AD10" s="1">
        <f t="shared" si="9"/>
        <v>0</v>
      </c>
      <c r="AE10" s="6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">
        <v>6</v>
      </c>
      <c r="AM10" s="1">
        <f t="shared" si="17"/>
        <v>6</v>
      </c>
      <c r="AN10" s="46" t="s">
        <v>65</v>
      </c>
      <c r="AO10" s="46"/>
      <c r="AP10" s="46"/>
      <c r="AQ10" s="46"/>
      <c r="AR10" s="46"/>
      <c r="AS10" s="12">
        <f t="shared" si="18"/>
        <v>3</v>
      </c>
      <c r="AT10" s="2">
        <v>0</v>
      </c>
      <c r="AU10" s="3" t="s">
        <v>23</v>
      </c>
      <c r="AV10" s="2">
        <f t="shared" si="19"/>
        <v>6</v>
      </c>
      <c r="AW10" s="2">
        <f t="shared" si="20"/>
        <v>0</v>
      </c>
      <c r="AX10" s="2">
        <f t="shared" si="21"/>
        <v>0</v>
      </c>
      <c r="AY10" s="2">
        <f t="shared" si="22"/>
        <v>0</v>
      </c>
      <c r="AZ10" s="2">
        <f t="shared" si="23"/>
        <v>0</v>
      </c>
      <c r="BA10" s="2">
        <f t="shared" si="24"/>
        <v>0</v>
      </c>
      <c r="BB10" s="2">
        <f t="shared" si="25"/>
        <v>0</v>
      </c>
      <c r="BC10" s="2">
        <f t="shared" si="26"/>
        <v>0</v>
      </c>
      <c r="BD10" s="2">
        <f t="shared" si="27"/>
        <v>0</v>
      </c>
      <c r="BE10" s="2">
        <f t="shared" si="28"/>
        <v>0</v>
      </c>
      <c r="BF10" s="2">
        <f t="shared" si="29"/>
        <v>0</v>
      </c>
      <c r="BG10" s="2">
        <f t="shared" si="30"/>
        <v>0</v>
      </c>
      <c r="BH10" s="2">
        <f t="shared" si="31"/>
        <v>0</v>
      </c>
      <c r="BI10" s="2">
        <f t="shared" si="32"/>
        <v>0</v>
      </c>
      <c r="BJ10" s="2">
        <f t="shared" si="33"/>
        <v>0</v>
      </c>
      <c r="BK10" s="1">
        <f t="shared" si="34"/>
        <v>0</v>
      </c>
      <c r="BL10" s="1">
        <f>BK10+0.0000025</f>
        <v>2.5000000000000002E-6</v>
      </c>
      <c r="BM10" s="1">
        <f t="shared" si="35"/>
        <v>0</v>
      </c>
      <c r="BN10" s="1">
        <f t="shared" si="36"/>
        <v>0</v>
      </c>
      <c r="BO10" s="1">
        <f t="shared" si="37"/>
        <v>0</v>
      </c>
      <c r="BP10" s="1">
        <f t="shared" si="38"/>
        <v>0</v>
      </c>
      <c r="BQ10" s="1">
        <f t="shared" si="39"/>
        <v>0</v>
      </c>
      <c r="BR10" s="1">
        <f t="shared" si="40"/>
        <v>0</v>
      </c>
      <c r="BS10" s="1">
        <f t="shared" si="41"/>
        <v>0</v>
      </c>
      <c r="BT10" s="1">
        <f t="shared" si="42"/>
        <v>0</v>
      </c>
      <c r="BU10" s="1" t="b">
        <f t="shared" si="43"/>
        <v>0</v>
      </c>
      <c r="BV10" s="1" t="b">
        <f t="shared" si="44"/>
        <v>0</v>
      </c>
      <c r="BW10" s="1" t="b">
        <f t="shared" si="45"/>
        <v>0</v>
      </c>
      <c r="BX10" s="1" t="b">
        <f t="shared" si="46"/>
        <v>0</v>
      </c>
      <c r="BY10" s="1" t="b">
        <f t="shared" si="47"/>
        <v>0</v>
      </c>
      <c r="BZ10" s="1" t="b">
        <f t="shared" si="48"/>
        <v>0</v>
      </c>
      <c r="CA10" s="1">
        <f t="shared" si="49"/>
        <v>0</v>
      </c>
      <c r="CB10" s="1">
        <f t="shared" si="50"/>
        <v>0</v>
      </c>
      <c r="CC10" s="1">
        <f t="shared" si="51"/>
        <v>0</v>
      </c>
      <c r="CD10" s="1">
        <f t="shared" si="52"/>
        <v>0</v>
      </c>
      <c r="CE10" s="1" t="b">
        <f t="shared" si="53"/>
        <v>0</v>
      </c>
      <c r="CF10" s="1" t="b">
        <f t="shared" si="54"/>
        <v>0</v>
      </c>
      <c r="CG10" s="1" t="b">
        <f t="shared" si="55"/>
        <v>0</v>
      </c>
      <c r="CH10" s="1" t="b">
        <f t="shared" si="56"/>
        <v>0</v>
      </c>
      <c r="CI10" s="1" t="b">
        <f t="shared" si="57"/>
        <v>0</v>
      </c>
      <c r="CJ10" s="1" t="b">
        <f t="shared" si="58"/>
        <v>0</v>
      </c>
      <c r="CL10" s="1" t="str">
        <f t="shared" si="59"/>
        <v>FLEURY</v>
      </c>
      <c r="CM10" s="1">
        <f t="shared" si="60"/>
        <v>0</v>
      </c>
      <c r="CN10" s="1">
        <f t="shared" si="61"/>
        <v>1</v>
      </c>
      <c r="CP10" s="1" t="str">
        <f t="shared" si="62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6">
        <f t="shared" si="63"/>
        <v>1</v>
      </c>
      <c r="X11" s="7">
        <f t="shared" si="3"/>
        <v>7</v>
      </c>
      <c r="Y11" s="1">
        <f t="shared" si="4"/>
        <v>0</v>
      </c>
      <c r="Z11" s="1">
        <f t="shared" si="5"/>
        <v>0</v>
      </c>
      <c r="AA11" s="1">
        <f t="shared" si="6"/>
        <v>0</v>
      </c>
      <c r="AB11" s="1">
        <f t="shared" si="7"/>
        <v>0</v>
      </c>
      <c r="AC11" s="1">
        <f t="shared" si="8"/>
        <v>0</v>
      </c>
      <c r="AD11" s="1">
        <f t="shared" si="9"/>
        <v>0</v>
      </c>
      <c r="AE11" s="6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">
        <v>7</v>
      </c>
      <c r="AM11" s="1">
        <f t="shared" si="17"/>
        <v>7</v>
      </c>
      <c r="AN11" s="46" t="s">
        <v>59</v>
      </c>
      <c r="AO11" s="46"/>
      <c r="AP11" s="46"/>
      <c r="AQ11" s="46"/>
      <c r="AR11" s="46"/>
      <c r="AS11" s="12">
        <f t="shared" si="18"/>
        <v>3</v>
      </c>
      <c r="AT11" s="2">
        <v>0</v>
      </c>
      <c r="AU11" s="3" t="s">
        <v>23</v>
      </c>
      <c r="AV11" s="2">
        <f t="shared" si="19"/>
        <v>7</v>
      </c>
      <c r="AW11" s="2">
        <f t="shared" si="20"/>
        <v>0</v>
      </c>
      <c r="AX11" s="2">
        <f t="shared" si="21"/>
        <v>0</v>
      </c>
      <c r="AY11" s="2">
        <f t="shared" si="22"/>
        <v>0</v>
      </c>
      <c r="AZ11" s="2">
        <f t="shared" si="23"/>
        <v>0</v>
      </c>
      <c r="BA11" s="2">
        <f t="shared" si="24"/>
        <v>0</v>
      </c>
      <c r="BB11" s="2">
        <f t="shared" si="25"/>
        <v>0</v>
      </c>
      <c r="BC11" s="2">
        <f t="shared" si="26"/>
        <v>0</v>
      </c>
      <c r="BD11" s="2">
        <f t="shared" si="27"/>
        <v>0</v>
      </c>
      <c r="BE11" s="2">
        <f t="shared" si="28"/>
        <v>0</v>
      </c>
      <c r="BF11" s="2">
        <f t="shared" si="29"/>
        <v>0</v>
      </c>
      <c r="BG11" s="2">
        <f t="shared" si="30"/>
        <v>0</v>
      </c>
      <c r="BH11" s="2">
        <f t="shared" si="31"/>
        <v>0</v>
      </c>
      <c r="BI11" s="2">
        <f t="shared" si="32"/>
        <v>0</v>
      </c>
      <c r="BJ11" s="2">
        <f t="shared" si="33"/>
        <v>0</v>
      </c>
      <c r="BK11" s="1">
        <f t="shared" si="34"/>
        <v>0</v>
      </c>
      <c r="BL11" s="1">
        <f>BK11+0.0000024</f>
        <v>2.3999999999999999E-6</v>
      </c>
      <c r="CL11" s="1" t="str">
        <f t="shared" si="59"/>
        <v>ISSY - PARIS</v>
      </c>
      <c r="CM11" s="1">
        <f t="shared" si="60"/>
        <v>0</v>
      </c>
      <c r="CN11" s="1">
        <f t="shared" si="61"/>
        <v>1</v>
      </c>
      <c r="CP11" s="1" t="str">
        <f t="shared" si="62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6">
        <f t="shared" si="63"/>
        <v>1</v>
      </c>
      <c r="X12" s="7">
        <f t="shared" si="3"/>
        <v>8</v>
      </c>
      <c r="Y12" s="1">
        <f t="shared" si="4"/>
        <v>0</v>
      </c>
      <c r="Z12" s="1">
        <f t="shared" si="5"/>
        <v>0</v>
      </c>
      <c r="AA12" s="1">
        <f t="shared" si="6"/>
        <v>0</v>
      </c>
      <c r="AB12" s="1">
        <f t="shared" si="7"/>
        <v>0</v>
      </c>
      <c r="AC12" s="1">
        <f t="shared" si="8"/>
        <v>0</v>
      </c>
      <c r="AD12" s="1">
        <f t="shared" si="9"/>
        <v>0</v>
      </c>
      <c r="AE12" s="6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">
        <v>8</v>
      </c>
      <c r="AM12" s="1">
        <f t="shared" si="17"/>
        <v>8</v>
      </c>
      <c r="AN12" s="46" t="s">
        <v>56</v>
      </c>
      <c r="AO12" s="46"/>
      <c r="AP12" s="46"/>
      <c r="AQ12" s="46"/>
      <c r="AR12" s="46"/>
      <c r="AS12" s="12">
        <f t="shared" si="18"/>
        <v>3</v>
      </c>
      <c r="AT12" s="2">
        <v>0</v>
      </c>
      <c r="AU12" s="3" t="s">
        <v>23</v>
      </c>
      <c r="AV12" s="2">
        <f t="shared" si="19"/>
        <v>8</v>
      </c>
      <c r="AW12" s="2">
        <f t="shared" si="20"/>
        <v>0</v>
      </c>
      <c r="AX12" s="2">
        <f t="shared" si="21"/>
        <v>0</v>
      </c>
      <c r="AY12" s="2">
        <f t="shared" si="22"/>
        <v>0</v>
      </c>
      <c r="AZ12" s="2">
        <f t="shared" si="23"/>
        <v>0</v>
      </c>
      <c r="BA12" s="2">
        <f t="shared" si="24"/>
        <v>0</v>
      </c>
      <c r="BB12" s="2">
        <f t="shared" si="25"/>
        <v>0</v>
      </c>
      <c r="BC12" s="2">
        <f t="shared" si="26"/>
        <v>0</v>
      </c>
      <c r="BD12" s="2">
        <f t="shared" si="27"/>
        <v>0</v>
      </c>
      <c r="BE12" s="2">
        <f t="shared" si="28"/>
        <v>0</v>
      </c>
      <c r="BF12" s="2">
        <f t="shared" si="29"/>
        <v>0</v>
      </c>
      <c r="BG12" s="2">
        <f t="shared" si="30"/>
        <v>0</v>
      </c>
      <c r="BH12" s="2">
        <f t="shared" si="31"/>
        <v>0</v>
      </c>
      <c r="BI12" s="2">
        <f t="shared" si="32"/>
        <v>0</v>
      </c>
      <c r="BJ12" s="2">
        <f t="shared" si="33"/>
        <v>0</v>
      </c>
      <c r="BK12" s="1">
        <f t="shared" si="34"/>
        <v>0</v>
      </c>
      <c r="BL12" s="1">
        <f>BK12+0.0000023</f>
        <v>2.3E-6</v>
      </c>
      <c r="CL12" s="1" t="str">
        <f t="shared" si="59"/>
        <v>METZ</v>
      </c>
      <c r="CM12" s="1">
        <f t="shared" si="60"/>
        <v>0</v>
      </c>
      <c r="CN12" s="1">
        <f t="shared" si="61"/>
        <v>1</v>
      </c>
      <c r="CP12" s="1" t="str">
        <f t="shared" si="62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6">
        <f t="shared" si="63"/>
        <v>1</v>
      </c>
      <c r="X13" s="7">
        <f t="shared" si="3"/>
        <v>9</v>
      </c>
      <c r="Y13" s="1">
        <f t="shared" si="4"/>
        <v>0</v>
      </c>
      <c r="Z13" s="1">
        <f t="shared" si="5"/>
        <v>0</v>
      </c>
      <c r="AA13" s="1">
        <f t="shared" si="6"/>
        <v>0</v>
      </c>
      <c r="AB13" s="1">
        <f t="shared" si="7"/>
        <v>0</v>
      </c>
      <c r="AC13" s="1">
        <f t="shared" si="8"/>
        <v>0</v>
      </c>
      <c r="AD13" s="1">
        <f t="shared" si="9"/>
        <v>0</v>
      </c>
      <c r="AE13" s="6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">
        <v>9</v>
      </c>
      <c r="AM13" s="1">
        <f t="shared" si="17"/>
        <v>9</v>
      </c>
      <c r="AN13" s="46" t="s">
        <v>57</v>
      </c>
      <c r="AO13" s="46"/>
      <c r="AP13" s="46"/>
      <c r="AQ13" s="46"/>
      <c r="AR13" s="46"/>
      <c r="AS13" s="12">
        <f t="shared" si="18"/>
        <v>3</v>
      </c>
      <c r="AT13" s="2">
        <v>0</v>
      </c>
      <c r="AU13" s="3" t="s">
        <v>23</v>
      </c>
      <c r="AV13" s="2">
        <f t="shared" si="19"/>
        <v>9</v>
      </c>
      <c r="AW13" s="2">
        <f t="shared" si="20"/>
        <v>0</v>
      </c>
      <c r="AX13" s="2">
        <f t="shared" si="21"/>
        <v>0</v>
      </c>
      <c r="AY13" s="2">
        <f t="shared" si="22"/>
        <v>0</v>
      </c>
      <c r="AZ13" s="2">
        <f t="shared" si="23"/>
        <v>0</v>
      </c>
      <c r="BA13" s="2">
        <f t="shared" si="24"/>
        <v>0</v>
      </c>
      <c r="BB13" s="2">
        <f t="shared" si="25"/>
        <v>0</v>
      </c>
      <c r="BC13" s="2">
        <f t="shared" si="26"/>
        <v>0</v>
      </c>
      <c r="BD13" s="2">
        <f t="shared" si="27"/>
        <v>0</v>
      </c>
      <c r="BE13" s="2">
        <f t="shared" si="28"/>
        <v>0</v>
      </c>
      <c r="BF13" s="2">
        <f t="shared" si="29"/>
        <v>0</v>
      </c>
      <c r="BG13" s="2">
        <f t="shared" si="30"/>
        <v>0</v>
      </c>
      <c r="BH13" s="2">
        <f t="shared" si="31"/>
        <v>0</v>
      </c>
      <c r="BI13" s="2">
        <f t="shared" si="32"/>
        <v>0</v>
      </c>
      <c r="BJ13" s="2">
        <f t="shared" si="33"/>
        <v>0</v>
      </c>
      <c r="BK13" s="1">
        <f t="shared" si="34"/>
        <v>0</v>
      </c>
      <c r="BL13" s="1">
        <f>BK13+0.0000022</f>
        <v>2.2000000000000001E-6</v>
      </c>
      <c r="CL13" s="1" t="str">
        <f t="shared" si="59"/>
        <v>NANTES</v>
      </c>
      <c r="CM13" s="1">
        <f t="shared" si="60"/>
        <v>0</v>
      </c>
      <c r="CN13" s="1">
        <f t="shared" si="61"/>
        <v>1</v>
      </c>
      <c r="CP13" s="1" t="str">
        <f t="shared" si="62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6">
        <f t="shared" si="63"/>
        <v>1</v>
      </c>
      <c r="X14" s="7">
        <f t="shared" si="3"/>
        <v>10</v>
      </c>
      <c r="Y14" s="1">
        <f t="shared" si="4"/>
        <v>0</v>
      </c>
      <c r="Z14" s="1">
        <f t="shared" si="5"/>
        <v>0</v>
      </c>
      <c r="AA14" s="1">
        <f t="shared" si="6"/>
        <v>0</v>
      </c>
      <c r="AB14" s="1">
        <f t="shared" si="7"/>
        <v>0</v>
      </c>
      <c r="AC14" s="1">
        <f t="shared" si="8"/>
        <v>0</v>
      </c>
      <c r="AD14" s="1">
        <f t="shared" si="9"/>
        <v>0</v>
      </c>
      <c r="AE14" s="6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">
        <v>10</v>
      </c>
      <c r="AM14" s="1">
        <f t="shared" si="17"/>
        <v>10</v>
      </c>
      <c r="AN14" s="46" t="s">
        <v>63</v>
      </c>
      <c r="AO14" s="46"/>
      <c r="AP14" s="46"/>
      <c r="AQ14" s="46"/>
      <c r="AR14" s="46"/>
      <c r="AS14" s="12">
        <f t="shared" si="18"/>
        <v>3</v>
      </c>
      <c r="AT14" s="2">
        <v>0</v>
      </c>
      <c r="AU14" s="3" t="s">
        <v>23</v>
      </c>
      <c r="AV14" s="2">
        <f t="shared" si="19"/>
        <v>10</v>
      </c>
      <c r="AW14" s="2">
        <f t="shared" si="20"/>
        <v>0</v>
      </c>
      <c r="AX14" s="2">
        <f t="shared" si="21"/>
        <v>0</v>
      </c>
      <c r="AY14" s="2">
        <f t="shared" si="22"/>
        <v>0</v>
      </c>
      <c r="AZ14" s="2">
        <f t="shared" si="23"/>
        <v>0</v>
      </c>
      <c r="BA14" s="2">
        <f t="shared" si="24"/>
        <v>0</v>
      </c>
      <c r="BB14" s="2">
        <f t="shared" si="25"/>
        <v>0</v>
      </c>
      <c r="BC14" s="2">
        <f t="shared" si="26"/>
        <v>0</v>
      </c>
      <c r="BD14" s="2">
        <f t="shared" si="27"/>
        <v>0</v>
      </c>
      <c r="BE14" s="2">
        <f t="shared" si="28"/>
        <v>0</v>
      </c>
      <c r="BF14" s="2">
        <f t="shared" si="29"/>
        <v>0</v>
      </c>
      <c r="BG14" s="2">
        <f t="shared" si="30"/>
        <v>0</v>
      </c>
      <c r="BH14" s="2">
        <f t="shared" si="31"/>
        <v>0</v>
      </c>
      <c r="BI14" s="2">
        <f t="shared" si="32"/>
        <v>0</v>
      </c>
      <c r="BJ14" s="2">
        <f t="shared" si="33"/>
        <v>0</v>
      </c>
      <c r="BK14" s="1">
        <f t="shared" si="34"/>
        <v>0</v>
      </c>
      <c r="BL14" s="1">
        <f>BK14+0.0000021</f>
        <v>2.0999999999999998E-6</v>
      </c>
      <c r="CL14" s="1" t="str">
        <f t="shared" si="59"/>
        <v>NICE</v>
      </c>
      <c r="CM14" s="1">
        <f t="shared" si="60"/>
        <v>0</v>
      </c>
      <c r="CN14" s="1">
        <f t="shared" si="61"/>
        <v>1</v>
      </c>
      <c r="CP14" s="1" t="str">
        <f t="shared" si="62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6">
        <f t="shared" si="63"/>
        <v>1</v>
      </c>
      <c r="X15" s="7">
        <f t="shared" si="3"/>
        <v>11</v>
      </c>
      <c r="Y15" s="1">
        <f t="shared" si="4"/>
        <v>0</v>
      </c>
      <c r="Z15" s="1">
        <f t="shared" si="5"/>
        <v>0</v>
      </c>
      <c r="AA15" s="1">
        <f t="shared" si="6"/>
        <v>0</v>
      </c>
      <c r="AB15" s="1">
        <f t="shared" si="7"/>
        <v>0</v>
      </c>
      <c r="AC15" s="1">
        <f t="shared" si="8"/>
        <v>0</v>
      </c>
      <c r="AD15" s="1">
        <f t="shared" si="9"/>
        <v>0</v>
      </c>
      <c r="AE15" s="6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">
        <v>11</v>
      </c>
      <c r="AM15" s="1">
        <f t="shared" si="17"/>
        <v>11</v>
      </c>
      <c r="AN15" s="46" t="s">
        <v>55</v>
      </c>
      <c r="AO15" s="46"/>
      <c r="AP15" s="46"/>
      <c r="AQ15" s="46"/>
      <c r="AR15" s="46"/>
      <c r="AS15" s="12">
        <f t="shared" si="18"/>
        <v>3</v>
      </c>
      <c r="AT15" s="2">
        <v>0</v>
      </c>
      <c r="AU15" s="3" t="s">
        <v>23</v>
      </c>
      <c r="AV15" s="2">
        <f t="shared" si="19"/>
        <v>11</v>
      </c>
      <c r="AW15" s="2">
        <f t="shared" si="20"/>
        <v>0</v>
      </c>
      <c r="AX15" s="2">
        <f t="shared" si="21"/>
        <v>0</v>
      </c>
      <c r="AY15" s="2">
        <f t="shared" si="22"/>
        <v>0</v>
      </c>
      <c r="AZ15" s="2">
        <f t="shared" si="23"/>
        <v>0</v>
      </c>
      <c r="BA15" s="2">
        <f t="shared" si="24"/>
        <v>0</v>
      </c>
      <c r="BB15" s="2">
        <f t="shared" si="25"/>
        <v>0</v>
      </c>
      <c r="BC15" s="2">
        <f t="shared" si="26"/>
        <v>0</v>
      </c>
      <c r="BD15" s="2">
        <f t="shared" si="27"/>
        <v>0</v>
      </c>
      <c r="BE15" s="2">
        <f t="shared" si="28"/>
        <v>0</v>
      </c>
      <c r="BF15" s="2">
        <f t="shared" si="29"/>
        <v>0</v>
      </c>
      <c r="BG15" s="2">
        <f t="shared" si="30"/>
        <v>0</v>
      </c>
      <c r="BH15" s="2">
        <f t="shared" si="31"/>
        <v>0</v>
      </c>
      <c r="BI15" s="2">
        <f t="shared" si="32"/>
        <v>0</v>
      </c>
      <c r="BJ15" s="2">
        <f t="shared" si="33"/>
        <v>0</v>
      </c>
      <c r="BK15" s="1">
        <f t="shared" si="34"/>
        <v>0</v>
      </c>
      <c r="BL15" s="1">
        <f>BK15+0.000002</f>
        <v>1.9999999999999999E-6</v>
      </c>
      <c r="CL15" s="1" t="str">
        <f t="shared" si="59"/>
        <v>ST AMAND</v>
      </c>
      <c r="CM15" s="1">
        <f t="shared" si="60"/>
        <v>0</v>
      </c>
      <c r="CN15" s="1">
        <f t="shared" si="61"/>
        <v>1</v>
      </c>
      <c r="CP15" s="1" t="str">
        <f t="shared" si="62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6">
        <f t="shared" si="63"/>
        <v>1</v>
      </c>
      <c r="X16" s="7">
        <f t="shared" si="3"/>
        <v>12</v>
      </c>
      <c r="Y16" s="1">
        <f t="shared" si="4"/>
        <v>0</v>
      </c>
      <c r="Z16" s="1">
        <f t="shared" si="5"/>
        <v>0</v>
      </c>
      <c r="AA16" s="1">
        <f t="shared" si="6"/>
        <v>0</v>
      </c>
      <c r="AB16" s="1">
        <f t="shared" si="7"/>
        <v>0</v>
      </c>
      <c r="AC16" s="1">
        <f t="shared" si="8"/>
        <v>0</v>
      </c>
      <c r="AD16" s="1">
        <f t="shared" si="9"/>
        <v>0</v>
      </c>
      <c r="AE16" s="6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">
        <v>12</v>
      </c>
      <c r="AM16" s="1">
        <f t="shared" si="17"/>
        <v>12</v>
      </c>
      <c r="AN16" s="46" t="s">
        <v>62</v>
      </c>
      <c r="AO16" s="46"/>
      <c r="AP16" s="46"/>
      <c r="AQ16" s="46"/>
      <c r="AR16" s="46"/>
      <c r="AS16" s="12">
        <f t="shared" si="18"/>
        <v>3</v>
      </c>
      <c r="AT16" s="2">
        <v>0</v>
      </c>
      <c r="AU16" s="3" t="s">
        <v>23</v>
      </c>
      <c r="AV16" s="2">
        <f t="shared" si="19"/>
        <v>12</v>
      </c>
      <c r="AW16" s="2">
        <f t="shared" si="20"/>
        <v>0</v>
      </c>
      <c r="AX16" s="2">
        <f t="shared" si="21"/>
        <v>0</v>
      </c>
      <c r="AY16" s="2">
        <f t="shared" si="22"/>
        <v>0</v>
      </c>
      <c r="AZ16" s="2">
        <f t="shared" si="23"/>
        <v>0</v>
      </c>
      <c r="BA16" s="2">
        <f t="shared" si="24"/>
        <v>0</v>
      </c>
      <c r="BB16" s="2">
        <f t="shared" si="25"/>
        <v>0</v>
      </c>
      <c r="BC16" s="2">
        <f t="shared" si="26"/>
        <v>0</v>
      </c>
      <c r="BD16" s="2">
        <f t="shared" si="27"/>
        <v>0</v>
      </c>
      <c r="BE16" s="2">
        <f t="shared" si="28"/>
        <v>0</v>
      </c>
      <c r="BF16" s="2">
        <f t="shared" si="29"/>
        <v>0</v>
      </c>
      <c r="BG16" s="2">
        <f t="shared" si="30"/>
        <v>0</v>
      </c>
      <c r="BH16" s="2">
        <f t="shared" si="31"/>
        <v>0</v>
      </c>
      <c r="BI16" s="2">
        <f t="shared" si="32"/>
        <v>0</v>
      </c>
      <c r="BJ16" s="2">
        <f t="shared" si="33"/>
        <v>0</v>
      </c>
      <c r="BK16" s="1">
        <f t="shared" si="34"/>
        <v>0</v>
      </c>
      <c r="BL16" s="1">
        <f>BK16+0.0000019</f>
        <v>1.9E-6</v>
      </c>
      <c r="CL16" s="1" t="str">
        <f t="shared" si="59"/>
        <v>TOULON ST CYR</v>
      </c>
      <c r="CM16" s="1">
        <f t="shared" si="60"/>
        <v>0</v>
      </c>
      <c r="CN16" s="1">
        <f t="shared" si="61"/>
        <v>1</v>
      </c>
      <c r="CP16" s="1" t="str">
        <f t="shared" si="62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12</v>
      </c>
      <c r="AC18" s="40"/>
      <c r="AD18" s="40"/>
      <c r="AE18" s="40">
        <f>AB18</f>
        <v>12</v>
      </c>
      <c r="AF18" s="40"/>
      <c r="AG18" s="40"/>
      <c r="AH18" s="43"/>
      <c r="AI18" s="43"/>
      <c r="AJ18" s="43"/>
      <c r="AK18" s="43"/>
      <c r="AT18" s="1" t="s">
        <v>22</v>
      </c>
      <c r="AU18" s="1" t="s">
        <v>23</v>
      </c>
      <c r="AV18" s="1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</row>
    <row r="24" spans="1:48" ht="18" customHeight="1" x14ac:dyDescent="0.25">
      <c r="A24" s="22"/>
      <c r="B24" s="22"/>
      <c r="C24" s="20"/>
      <c r="D24" s="22"/>
      <c r="E24" s="22"/>
      <c r="F24" s="20"/>
      <c r="G24" s="22"/>
      <c r="H24" s="22"/>
      <c r="I24" s="20"/>
      <c r="J24" s="22"/>
      <c r="K24" s="22"/>
      <c r="L24" s="20"/>
      <c r="M24" s="22"/>
      <c r="N24" s="22"/>
    </row>
    <row r="25" spans="1:48" ht="18" customHeight="1" x14ac:dyDescent="0.25">
      <c r="A25" s="22"/>
      <c r="B25" s="22"/>
      <c r="C25" s="20"/>
      <c r="D25" s="22"/>
      <c r="E25" s="22"/>
      <c r="F25" s="20"/>
      <c r="G25" s="22"/>
      <c r="H25" s="22"/>
      <c r="I25" s="20"/>
      <c r="J25" s="22"/>
      <c r="K25" s="22"/>
      <c r="L25" s="20"/>
      <c r="M25" s="22"/>
      <c r="N25" s="22"/>
    </row>
    <row r="26" spans="1:48" ht="18" customHeight="1" x14ac:dyDescent="0.25">
      <c r="A26" s="22"/>
      <c r="B26" s="22"/>
      <c r="C26" s="20"/>
      <c r="D26" s="22"/>
      <c r="E26" s="22"/>
      <c r="F26" s="20"/>
      <c r="G26" s="22"/>
      <c r="H26" s="22"/>
      <c r="I26" s="20"/>
      <c r="J26" s="22"/>
      <c r="K26" s="22"/>
      <c r="L26" s="20"/>
      <c r="M26" s="22"/>
      <c r="N26" s="22"/>
    </row>
    <row r="27" spans="1:48" ht="18" customHeight="1" x14ac:dyDescent="0.25">
      <c r="A27" s="22"/>
      <c r="B27" s="22"/>
      <c r="C27" s="20"/>
      <c r="D27" s="22"/>
      <c r="E27" s="22"/>
      <c r="F27" s="20"/>
      <c r="G27" s="22"/>
      <c r="H27" s="22"/>
      <c r="I27" s="20"/>
      <c r="J27" s="22"/>
      <c r="K27" s="22"/>
      <c r="L27" s="20"/>
      <c r="M27" s="22"/>
      <c r="N27" s="22"/>
    </row>
    <row r="28" spans="1:48" ht="18" customHeight="1" x14ac:dyDescent="0.25">
      <c r="A28" s="22"/>
      <c r="B28" s="22"/>
      <c r="C28" s="20"/>
      <c r="D28" s="22"/>
      <c r="E28" s="22"/>
      <c r="F28" s="20"/>
      <c r="G28" s="22"/>
      <c r="H28" s="22"/>
      <c r="I28" s="20"/>
      <c r="J28" s="22"/>
      <c r="K28" s="22"/>
      <c r="L28" s="20"/>
      <c r="M28" s="22"/>
      <c r="N28" s="22"/>
    </row>
    <row r="29" spans="1:48" ht="18" customHeight="1" x14ac:dyDescent="0.25">
      <c r="A29" s="22"/>
      <c r="B29" s="22"/>
      <c r="C29" s="20"/>
      <c r="D29" s="22"/>
      <c r="E29" s="22"/>
      <c r="F29" s="20"/>
      <c r="G29" s="22"/>
      <c r="H29" s="22"/>
      <c r="I29" s="20"/>
      <c r="J29" s="22"/>
      <c r="K29" s="22"/>
      <c r="L29" s="20"/>
      <c r="M29" s="22"/>
      <c r="N29" s="22"/>
    </row>
    <row r="30" spans="1:48" ht="18" customHeight="1" x14ac:dyDescent="0.25">
      <c r="A30" s="22"/>
      <c r="B30" s="22"/>
      <c r="C30" s="20"/>
      <c r="D30" s="22"/>
      <c r="E30" s="22"/>
      <c r="F30" s="20"/>
      <c r="G30" s="22"/>
      <c r="H30" s="22"/>
      <c r="I30" s="20"/>
      <c r="J30" s="22"/>
      <c r="K30" s="22"/>
      <c r="L30" s="20"/>
      <c r="M30" s="22"/>
      <c r="N30" s="22"/>
    </row>
    <row r="31" spans="1:48" ht="18" customHeight="1" x14ac:dyDescent="0.25">
      <c r="A31" s="22"/>
      <c r="B31" s="22"/>
      <c r="C31" s="20"/>
      <c r="D31" s="22"/>
      <c r="E31" s="22"/>
      <c r="F31" s="20"/>
      <c r="G31" s="22"/>
      <c r="H31" s="22"/>
      <c r="I31" s="20"/>
      <c r="J31" s="22"/>
      <c r="K31" s="22"/>
      <c r="L31" s="20"/>
      <c r="M31" s="22"/>
      <c r="N31" s="22"/>
    </row>
    <row r="32" spans="1:48" ht="18" customHeight="1" x14ac:dyDescent="0.25">
      <c r="A32" s="22"/>
      <c r="B32" s="22"/>
      <c r="C32" s="20"/>
      <c r="D32" s="22"/>
      <c r="E32" s="22"/>
      <c r="F32" s="20"/>
      <c r="G32" s="22"/>
      <c r="H32" s="22"/>
      <c r="I32" s="22"/>
      <c r="J32" s="22"/>
      <c r="K32" s="22"/>
      <c r="L32" s="22"/>
      <c r="M32" s="22"/>
      <c r="N32" s="22"/>
    </row>
    <row r="33" spans="1:14" ht="18" customHeight="1" x14ac:dyDescent="0.25">
      <c r="A33" s="22"/>
      <c r="B33" s="22"/>
      <c r="C33" s="20"/>
      <c r="D33" s="22"/>
      <c r="E33" s="22"/>
      <c r="F33" s="20"/>
      <c r="G33" s="22"/>
      <c r="H33" s="22"/>
      <c r="I33" s="22"/>
      <c r="J33" s="22"/>
      <c r="K33" s="22"/>
      <c r="L33" s="22"/>
      <c r="M33" s="22"/>
      <c r="N33" s="22"/>
    </row>
  </sheetData>
  <sortState ref="AN5:AR16">
    <sortCondition ref="AN5"/>
  </sortState>
  <mergeCells count="95">
    <mergeCell ref="AN15:AR15"/>
    <mergeCell ref="AN16:AR16"/>
    <mergeCell ref="CE3:CG3"/>
    <mergeCell ref="CH3:CJ3"/>
    <mergeCell ref="AH17:AK22"/>
    <mergeCell ref="AN10:AR10"/>
    <mergeCell ref="AN11:AR11"/>
    <mergeCell ref="AN12:AR12"/>
    <mergeCell ref="AN13:AR13"/>
    <mergeCell ref="AN14:AR14"/>
    <mergeCell ref="AN5:AR5"/>
    <mergeCell ref="AN6:AR6"/>
    <mergeCell ref="AN7:AR7"/>
    <mergeCell ref="AN8:AR8"/>
    <mergeCell ref="AN9:AR9"/>
    <mergeCell ref="AN1:BJ2"/>
    <mergeCell ref="AN3:AR4"/>
    <mergeCell ref="AT3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AS3:AS4"/>
    <mergeCell ref="X20:Y22"/>
    <mergeCell ref="Z20:AA22"/>
    <mergeCell ref="A1:G2"/>
    <mergeCell ref="H1:N2"/>
    <mergeCell ref="P1:AK2"/>
    <mergeCell ref="AB20:AG22"/>
    <mergeCell ref="P5:T5"/>
    <mergeCell ref="P6:T6"/>
    <mergeCell ref="P7:T7"/>
    <mergeCell ref="P8:T8"/>
    <mergeCell ref="P9:T9"/>
    <mergeCell ref="P10:T10"/>
    <mergeCell ref="P11:T11"/>
    <mergeCell ref="P12:T12"/>
    <mergeCell ref="P13:T13"/>
    <mergeCell ref="P14:T14"/>
    <mergeCell ref="P15:T15"/>
    <mergeCell ref="P16:T16"/>
    <mergeCell ref="P17:Q19"/>
    <mergeCell ref="P20:Q22"/>
    <mergeCell ref="A11:N22"/>
    <mergeCell ref="B10:F10"/>
    <mergeCell ref="I5:M5"/>
    <mergeCell ref="I6:M6"/>
    <mergeCell ref="I7:M7"/>
    <mergeCell ref="I8:M8"/>
    <mergeCell ref="I9:M9"/>
    <mergeCell ref="I10:M10"/>
    <mergeCell ref="B5:F5"/>
    <mergeCell ref="B6:F6"/>
    <mergeCell ref="B7:F7"/>
    <mergeCell ref="B8:F8"/>
    <mergeCell ref="B9:F9"/>
    <mergeCell ref="Z3:Z4"/>
    <mergeCell ref="A3:A4"/>
    <mergeCell ref="B3:F4"/>
    <mergeCell ref="G3:G4"/>
    <mergeCell ref="H3:H4"/>
    <mergeCell ref="I3:M4"/>
    <mergeCell ref="N3:N4"/>
    <mergeCell ref="O1:O22"/>
    <mergeCell ref="R17:S19"/>
    <mergeCell ref="T17:U19"/>
    <mergeCell ref="V17:W19"/>
    <mergeCell ref="X17:Y19"/>
    <mergeCell ref="Z17:AA19"/>
    <mergeCell ref="R20:S22"/>
    <mergeCell ref="T20:U22"/>
    <mergeCell ref="V20:W22"/>
    <mergeCell ref="P3:T4"/>
    <mergeCell ref="U3:V4"/>
    <mergeCell ref="W3:W4"/>
    <mergeCell ref="X3:X4"/>
    <mergeCell ref="Y3:Y4"/>
    <mergeCell ref="AA3:AA4"/>
    <mergeCell ref="AB3:AB4"/>
    <mergeCell ref="AC3:AC4"/>
    <mergeCell ref="AD3:AD4"/>
    <mergeCell ref="AE3:AE4"/>
    <mergeCell ref="AB17:AD17"/>
    <mergeCell ref="AB18:AD19"/>
    <mergeCell ref="AE17:AG17"/>
    <mergeCell ref="AE18:AG19"/>
    <mergeCell ref="AI3:AK3"/>
    <mergeCell ref="AF3:AH3"/>
  </mergeCells>
  <conditionalFormatting sqref="U5:U16">
    <cfRule type="cellIs" dxfId="145" priority="4" operator="equal">
      <formula>0</formula>
    </cfRule>
    <cfRule type="cellIs" dxfId="144" priority="5" operator="lessThan">
      <formula>0</formula>
    </cfRule>
    <cfRule type="cellIs" dxfId="143" priority="6" operator="greaterThan">
      <formula>0</formula>
    </cfRule>
  </conditionalFormatting>
  <conditionalFormatting sqref="V5:V16">
    <cfRule type="cellIs" dxfId="142" priority="1" operator="equal">
      <formula>"U"</formula>
    </cfRule>
    <cfRule type="cellIs" dxfId="141" priority="2" operator="equal">
      <formula>"Q"</formula>
    </cfRule>
    <cfRule type="cellIs" dxfId="140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249977111117893"/>
  </sheetPr>
  <dimension ref="A1:CP23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3"/>
    <col min="63" max="63" width="16.42578125" style="13" customWidth="1"/>
    <col min="64" max="64" width="16.5703125" style="13" customWidth="1"/>
    <col min="65" max="89" width="5.5703125" style="13"/>
    <col min="90" max="90" width="44.28515625" style="13" customWidth="1"/>
    <col min="91" max="91" width="5.5703125" style="13"/>
    <col min="92" max="92" width="5.140625" style="13" customWidth="1"/>
    <col min="93" max="93" width="5.5703125" style="13"/>
    <col min="94" max="94" width="44.7109375" style="13" customWidth="1"/>
    <col min="95" max="16384" width="5.5703125" style="13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31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5" t="s">
        <v>4</v>
      </c>
      <c r="AG4" s="15" t="s">
        <v>5</v>
      </c>
      <c r="AH4" s="15" t="s">
        <v>6</v>
      </c>
      <c r="AI4" s="15" t="s">
        <v>4</v>
      </c>
      <c r="AJ4" s="15" t="s">
        <v>5</v>
      </c>
      <c r="AK4" s="15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2" t="s">
        <v>4</v>
      </c>
      <c r="BF4" s="12" t="s">
        <v>5</v>
      </c>
      <c r="BG4" s="12" t="s">
        <v>6</v>
      </c>
      <c r="BH4" s="12" t="s">
        <v>4</v>
      </c>
      <c r="BI4" s="12" t="s">
        <v>5</v>
      </c>
      <c r="BJ4" s="12" t="s">
        <v>6</v>
      </c>
      <c r="BK4" s="13" t="s">
        <v>18</v>
      </c>
      <c r="BL4" s="13" t="s">
        <v>18</v>
      </c>
      <c r="BM4" s="13" t="s">
        <v>6</v>
      </c>
      <c r="BN4" s="13" t="s">
        <v>6</v>
      </c>
      <c r="BO4" s="13" t="s">
        <v>16</v>
      </c>
      <c r="BP4" s="13" t="s">
        <v>16</v>
      </c>
      <c r="BQ4" s="13" t="s">
        <v>19</v>
      </c>
      <c r="BR4" s="13" t="s">
        <v>19</v>
      </c>
      <c r="BS4" s="13" t="s">
        <v>3</v>
      </c>
      <c r="BT4" s="13" t="s">
        <v>3</v>
      </c>
      <c r="BU4" s="13" t="s">
        <v>4</v>
      </c>
      <c r="BV4" s="13" t="s">
        <v>4</v>
      </c>
      <c r="BW4" s="13" t="s">
        <v>5</v>
      </c>
      <c r="BX4" s="13" t="s">
        <v>5</v>
      </c>
      <c r="BY4" s="13" t="s">
        <v>6</v>
      </c>
      <c r="BZ4" s="13" t="s">
        <v>6</v>
      </c>
      <c r="CA4" s="13" t="s">
        <v>20</v>
      </c>
      <c r="CB4" s="13" t="s">
        <v>20</v>
      </c>
      <c r="CC4" s="13" t="s">
        <v>21</v>
      </c>
      <c r="CD4" s="13" t="s">
        <v>21</v>
      </c>
      <c r="CE4" s="13" t="s">
        <v>4</v>
      </c>
      <c r="CF4" s="13" t="s">
        <v>5</v>
      </c>
      <c r="CG4" s="13" t="s">
        <v>6</v>
      </c>
      <c r="CH4" s="13" t="s">
        <v>4</v>
      </c>
      <c r="CI4" s="13" t="s">
        <v>5</v>
      </c>
      <c r="CJ4" s="13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4">
        <v>1</v>
      </c>
      <c r="X5" s="7">
        <f>VLOOKUP(P5,$AN$5:$BJ$16,9,0)</f>
        <v>1</v>
      </c>
      <c r="Y5" s="13">
        <f>VLOOKUP(P5,$AN$5:$BJ$16,10,0)</f>
        <v>2</v>
      </c>
      <c r="Z5" s="13">
        <f>VLOOKUP(P5,$AN$5:$BJ$16,11,0)</f>
        <v>1</v>
      </c>
      <c r="AA5" s="13">
        <f>VLOOKUP(P5,$AN$5:$BJ$16,12,0)</f>
        <v>0</v>
      </c>
      <c r="AB5" s="13">
        <f>VLOOKUP(P5,$AN$5:$BJ$16,13,0)</f>
        <v>1</v>
      </c>
      <c r="AC5" s="13">
        <f>VLOOKUP(P5,$AN$5:$BJ$16,14,0)</f>
        <v>0</v>
      </c>
      <c r="AD5" s="13">
        <f>VLOOKUP(P5,$AN$5:$BJ$16,15,0)</f>
        <v>0</v>
      </c>
      <c r="AE5" s="14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3">
        <v>1</v>
      </c>
      <c r="AM5" s="13">
        <f>AV5</f>
        <v>1</v>
      </c>
      <c r="AN5" s="46" t="str">
        <f>'J01'!AN5:AR5</f>
        <v>BESANCON</v>
      </c>
      <c r="AO5" s="46"/>
      <c r="AP5" s="46"/>
      <c r="AQ5" s="46"/>
      <c r="AR5" s="46"/>
      <c r="AS5" s="12">
        <f>RANK(BK5,$BK$5:$BK$16)</f>
        <v>1</v>
      </c>
      <c r="AT5" s="12">
        <f>'J01'!AS5-AS5</f>
        <v>0</v>
      </c>
      <c r="AU5" s="3" t="str">
        <f>IF(AS5&gt;'J01'!AS5,'J01'!$AV$17,IF(AS5='J01'!AS5,'J01'!$AU$17,IF(AS5&lt;'J01'!AS5,'J01'!$AT$17)))</f>
        <v>u</v>
      </c>
      <c r="AV5" s="12">
        <f>RANK(BL5,$BL$5:$BL$16)</f>
        <v>1</v>
      </c>
      <c r="AW5" s="12">
        <f>SUMPRODUCT(($B$5:$F$10=AN5)*($BQ$5:$BQ$10))+SUMPRODUCT(($I$5:$M$10=AN5)*($BR$5:$BR$10))+'J01'!AW5</f>
        <v>2</v>
      </c>
      <c r="AX5" s="12">
        <f>SUMPRODUCT(($B$5:$F$10=AN5)*($BS$5:$BS$10))+SUMPRODUCT(($I$5:$M$10=AN5)*($BT$5:$BT$10))+'J01'!AX5</f>
        <v>1</v>
      </c>
      <c r="AY5" s="12">
        <f>SUMPRODUCT(($B$5:$F$10=AN5)*($BU$5:$BU$10))+SUMPRODUCT(($I$5:$M$10=AN5)*($BV$5:$BV$10))+'J01'!AY5</f>
        <v>0</v>
      </c>
      <c r="AZ5" s="12">
        <f>SUMPRODUCT(($B$5:$F$10=AN5)*($BW$5:$BW$10))+SUMPRODUCT(($I$5:$M$10=AN5)*($BX$5:$BX$10))+'J01'!AZ5</f>
        <v>1</v>
      </c>
      <c r="BA5" s="12">
        <f>SUMPRODUCT(($B$5:$F$10=AN5)*($BY$5:$BY$10))+SUMPRODUCT(($I$5:$M$10=AN5)*($BZ$5:$BZ$10))+'J01'!BA5</f>
        <v>0</v>
      </c>
      <c r="BB5" s="12">
        <f>SUMPRODUCT(($B$5:$F$10=AN5)*($CA$5:$CA$10))+SUMPRODUCT(($I$5:$M$10=AN5)*($CB$5:$CB$10))</f>
        <v>0</v>
      </c>
      <c r="BC5" s="12">
        <f>SUMPRODUCT(($B$5:$F$10=AN5)*($CC$5:$CC$10))+SUMPRODUCT(($I$5:$M$10=AN5)*($CD$5:$CD$10))+'J01'!BC5</f>
        <v>6</v>
      </c>
      <c r="BD5" s="12">
        <f>BB5-BC5</f>
        <v>-6</v>
      </c>
      <c r="BE5" s="12">
        <f>SUMPRODUCT(($B$5:$F$10=AN5)*($CE$5:$CE$10))+'J01'!BE5</f>
        <v>0</v>
      </c>
      <c r="BF5" s="12">
        <f>SUMPRODUCT(($B$5:$F$10=AN5)*($CF$5:$CF$10))+'J01'!BF5</f>
        <v>1</v>
      </c>
      <c r="BG5" s="12">
        <f>SUMPRODUCT(($B$5:$F$10=AN5)*($CG$5:$CG$10))+'J01'!BG5</f>
        <v>0</v>
      </c>
      <c r="BH5" s="12">
        <f>SUMPRODUCT(($I$5:$M$10=AN5)*($CH$5:$CH$10))+'J01'!BH5</f>
        <v>0</v>
      </c>
      <c r="BI5" s="12">
        <f>SUMPRODUCT(($I$5:$M$10=AN5)*($CI$5:$CI$10))+'J01'!BI5</f>
        <v>0</v>
      </c>
      <c r="BJ5" s="12">
        <f>SUMPRODUCT(($I$5:$M$10=AN5)*($CJ$5:$CJ$10))</f>
        <v>0</v>
      </c>
      <c r="BK5" s="13">
        <f>SUM(AW5*1000+(BD5)/100+(BB5)/1000)</f>
        <v>1999.94</v>
      </c>
      <c r="BL5" s="13">
        <f>BK5+0.000003</f>
        <v>1999.9400030000002</v>
      </c>
      <c r="BM5" s="13">
        <f>A5</f>
        <v>0</v>
      </c>
      <c r="BN5" s="13">
        <f>N5</f>
        <v>0</v>
      </c>
      <c r="BO5" s="13">
        <f>IF(G5="",0,IF(G5&gt;H5,3,IF(G5=H5,2,IF(G5&lt;H5,1))))</f>
        <v>0</v>
      </c>
      <c r="BP5" s="13">
        <f>IF(H5="",0,IF(H5&gt;G5,3,IF(H5=G5,2,IF(H5&lt;G5,1))))</f>
        <v>0</v>
      </c>
      <c r="BQ5" s="13">
        <f>BO5-BM5</f>
        <v>0</v>
      </c>
      <c r="BR5" s="13">
        <f>BP5-BN5</f>
        <v>0</v>
      </c>
      <c r="BS5" s="13">
        <f>IF(G5="",0,1)</f>
        <v>0</v>
      </c>
      <c r="BT5" s="13">
        <f>IF(H5="",0,1)</f>
        <v>0</v>
      </c>
      <c r="BU5" s="13" t="b">
        <f>IF(G5&lt;&gt;"",IF(G5&gt;H5,1))</f>
        <v>0</v>
      </c>
      <c r="BV5" s="13" t="b">
        <f>IF(H5&lt;&gt;"",IF(H5&gt;G5,1))</f>
        <v>0</v>
      </c>
      <c r="BW5" s="13" t="b">
        <f>IF(G5&lt;&gt;"",IF(G5=H5,1))</f>
        <v>0</v>
      </c>
      <c r="BX5" s="13" t="b">
        <f>IF(H5&lt;&gt;"",IF(H5=G5,1))</f>
        <v>0</v>
      </c>
      <c r="BY5" s="13" t="b">
        <f>IF(G5&lt;&gt;"",IF(G5&lt;H5,1))</f>
        <v>0</v>
      </c>
      <c r="BZ5" s="13" t="b">
        <f>IF(H5&lt;&gt;"",IF(H5&lt;G5,1))</f>
        <v>0</v>
      </c>
      <c r="CA5" s="13">
        <f>G5</f>
        <v>0</v>
      </c>
      <c r="CB5" s="13">
        <f>H5</f>
        <v>0</v>
      </c>
      <c r="CC5" s="13">
        <f>H5</f>
        <v>0</v>
      </c>
      <c r="CD5" s="13">
        <f>G5</f>
        <v>0</v>
      </c>
      <c r="CE5" s="13" t="b">
        <f>IF(G5&lt;&gt;"",IF(G5&gt;H5,1))</f>
        <v>0</v>
      </c>
      <c r="CF5" s="13" t="b">
        <f>IF(G5&lt;&gt;"",IF(G5=H5,1))</f>
        <v>0</v>
      </c>
      <c r="CG5" s="13" t="b">
        <f>IF(G5&lt;&gt;"",IF(G5&lt;H5,1))</f>
        <v>0</v>
      </c>
      <c r="CH5" s="13" t="b">
        <f>IF(H5&lt;&gt;"",IF(H5&gt;G5,1))</f>
        <v>0</v>
      </c>
      <c r="CI5" s="13" t="b">
        <f>IF(H5&lt;&gt;"",IF(H5=G5,1))</f>
        <v>0</v>
      </c>
      <c r="CJ5" s="13" t="b">
        <f>IF(H5&lt;&gt;"",IF(H5&lt;G5,1))</f>
        <v>0</v>
      </c>
      <c r="CL5" s="13" t="str">
        <f>VLOOKUP(AL5,$AM$5:$AR$16,2,0)</f>
        <v>BESANCON</v>
      </c>
      <c r="CM5" s="13">
        <f>VLOOKUP(CL5,$AN$5:$BK$16,23,0)</f>
        <v>0</v>
      </c>
      <c r="CN5" s="13">
        <f>RANK(CM5,$CM$5:$CM$16)</f>
        <v>1</v>
      </c>
      <c r="CP5" s="13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4">
        <f>IF(CM6=CM5,CN5,CN6)</f>
        <v>1</v>
      </c>
      <c r="X6" s="7">
        <f t="shared" ref="X6:X16" si="3">VLOOKUP(P6,$AN$5:$BJ$16,9,0)</f>
        <v>2</v>
      </c>
      <c r="Y6" s="13">
        <f t="shared" ref="Y6:Y16" si="4">VLOOKUP(P6,$AN$5:$BJ$16,10,0)</f>
        <v>2</v>
      </c>
      <c r="Z6" s="13">
        <f t="shared" ref="Z6:Z16" si="5">VLOOKUP(P6,$AN$5:$BJ$16,11,0)</f>
        <v>1</v>
      </c>
      <c r="AA6" s="13">
        <f t="shared" ref="AA6:AA16" si="6">VLOOKUP(P6,$AN$5:$BJ$16,12,0)</f>
        <v>0</v>
      </c>
      <c r="AB6" s="13">
        <f t="shared" ref="AB6:AB16" si="7">VLOOKUP(P6,$AN$5:$BJ$16,13,0)</f>
        <v>1</v>
      </c>
      <c r="AC6" s="13">
        <f t="shared" ref="AC6:AC16" si="8">VLOOKUP(P6,$AN$5:$BJ$16,14,0)</f>
        <v>0</v>
      </c>
      <c r="AD6" s="13">
        <f t="shared" ref="AD6:AD16" si="9">VLOOKUP(P6,$AN$5:$BJ$16,15,0)</f>
        <v>0</v>
      </c>
      <c r="AE6" s="14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3">
        <v>2</v>
      </c>
      <c r="AM6" s="13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2">
        <f t="shared" ref="AS6:AS16" si="18">RANK(BK6,$BK$5:$BK$16)</f>
        <v>1</v>
      </c>
      <c r="AT6" s="19">
        <f>'J01'!AS6-AS6</f>
        <v>0</v>
      </c>
      <c r="AU6" s="3" t="str">
        <f>IF(AS6&gt;'J01'!AS6,'J01'!$AV$17,IF(AS6='J01'!AS6,'J01'!$AU$17,IF(AS6&lt;'J01'!AS6,'J01'!$AT$17)))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SUMPRODUCT(($B$5:$F$10=AN6)*($BQ$5:$BQ$10))+SUMPRODUCT(($I$5:$M$10=AN6)*($BR$5:$BR$10))+'J01'!AW6</f>
        <v>2</v>
      </c>
      <c r="AX6" s="19">
        <f>SUMPRODUCT(($B$5:$F$10=AN6)*($BS$5:$BS$10))+SUMPRODUCT(($I$5:$M$10=AN6)*($BT$5:$BT$10))+'J01'!AX6</f>
        <v>1</v>
      </c>
      <c r="AY6" s="19">
        <f>SUMPRODUCT(($B$5:$F$10=AN6)*($BU$5:$BU$10))+SUMPRODUCT(($I$5:$M$10=AN6)*($BV$5:$BV$10))+'J01'!AY6</f>
        <v>0</v>
      </c>
      <c r="AZ6" s="19">
        <f>SUMPRODUCT(($B$5:$F$10=AN6)*($BW$5:$BW$10))+SUMPRODUCT(($I$5:$M$10=AN6)*($BX$5:$BX$10))+'J01'!AZ6</f>
        <v>1</v>
      </c>
      <c r="BA6" s="19">
        <f>SUMPRODUCT(($B$5:$F$10=AN6)*($BY$5:$BY$10))+SUMPRODUCT(($I$5:$M$10=AN6)*($BZ$5:$BZ$10))+'J01'!BA6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SUMPRODUCT(($B$5:$F$10=AN6)*($CC$5:$CC$10))+SUMPRODUCT(($I$5:$M$10=AN6)*($CD$5:$CD$10))+'J01'!BC6</f>
        <v>6</v>
      </c>
      <c r="BD6" s="19">
        <f t="shared" ref="BD6:BD16" si="21">BB6-BC6</f>
        <v>-6</v>
      </c>
      <c r="BE6" s="19">
        <f>SUMPRODUCT(($B$5:$F$10=AN6)*($CE$5:$CE$10))+'J01'!BE6</f>
        <v>0</v>
      </c>
      <c r="BF6" s="19">
        <f>SUMPRODUCT(($B$5:$F$10=AN6)*($CF$5:$CF$10))+'J01'!BF6</f>
        <v>0</v>
      </c>
      <c r="BG6" s="19">
        <f>SUMPRODUCT(($B$5:$F$10=AN6)*($CG$5:$CG$10))+'J01'!BG6</f>
        <v>0</v>
      </c>
      <c r="BH6" s="19">
        <f>SUMPRODUCT(($I$5:$M$10=AN6)*($CH$5:$CH$10))+'J01'!BH6</f>
        <v>0</v>
      </c>
      <c r="BI6" s="19">
        <f>SUMPRODUCT(($I$5:$M$10=AN6)*($CI$5:$CI$10))+'J01'!BI6</f>
        <v>1</v>
      </c>
      <c r="BJ6" s="19">
        <f t="shared" ref="BJ6:BJ16" si="22">SUMPRODUCT(($I$5:$M$10=AN6)*($CJ$5:$CJ$10))</f>
        <v>0</v>
      </c>
      <c r="BK6" s="13">
        <f t="shared" ref="BK6:BK16" si="23">SUM(AW6*1000+(BD6)/100+(BB6)/1000)</f>
        <v>1999.94</v>
      </c>
      <c r="BL6" s="13">
        <f>BK6+0.0000029</f>
        <v>1999.9400029000001</v>
      </c>
      <c r="BM6" s="13">
        <f t="shared" ref="BM6:BM10" si="24">A6</f>
        <v>0</v>
      </c>
      <c r="BN6" s="13">
        <f t="shared" ref="BN6:BN10" si="25">N6</f>
        <v>0</v>
      </c>
      <c r="BO6" s="13">
        <f t="shared" ref="BO6:BO10" si="26">IF(G6="",0,IF(G6&gt;H6,3,IF(G6=H6,2,IF(G6&lt;H6,1))))</f>
        <v>0</v>
      </c>
      <c r="BP6" s="13">
        <f t="shared" ref="BP6:BP10" si="27">IF(H6="",0,IF(H6&gt;G6,3,IF(H6=G6,2,IF(H6&lt;G6,1))))</f>
        <v>0</v>
      </c>
      <c r="BQ6" s="13">
        <f t="shared" ref="BQ6:BR10" si="28">BO6-BM6</f>
        <v>0</v>
      </c>
      <c r="BR6" s="13">
        <f t="shared" si="28"/>
        <v>0</v>
      </c>
      <c r="BS6" s="13">
        <f t="shared" ref="BS6:BT10" si="29">IF(G6="",0,1)</f>
        <v>0</v>
      </c>
      <c r="BT6" s="13">
        <f t="shared" si="29"/>
        <v>0</v>
      </c>
      <c r="BU6" s="13" t="b">
        <f t="shared" ref="BU6:BU10" si="30">IF(G6&lt;&gt;"",IF(G6&gt;H6,1))</f>
        <v>0</v>
      </c>
      <c r="BV6" s="13" t="b">
        <f t="shared" ref="BV6:BV10" si="31">IF(H6&lt;&gt;"",IF(H6&gt;G6,1))</f>
        <v>0</v>
      </c>
      <c r="BW6" s="13" t="b">
        <f t="shared" ref="BW6:BW10" si="32">IF(G6&lt;&gt;"",IF(G6=H6,1))</f>
        <v>0</v>
      </c>
      <c r="BX6" s="13" t="b">
        <f t="shared" ref="BX6:BX10" si="33">IF(H6&lt;&gt;"",IF(H6=G6,1))</f>
        <v>0</v>
      </c>
      <c r="BY6" s="13" t="b">
        <f t="shared" ref="BY6:BY10" si="34">IF(G6&lt;&gt;"",IF(G6&lt;H6,1))</f>
        <v>0</v>
      </c>
      <c r="BZ6" s="13" t="b">
        <f t="shared" ref="BZ6:BZ10" si="35">IF(H6&lt;&gt;"",IF(H6&lt;G6,1))</f>
        <v>0</v>
      </c>
      <c r="CA6" s="13">
        <f t="shared" ref="CA6:CB10" si="36">G6</f>
        <v>0</v>
      </c>
      <c r="CB6" s="13">
        <f t="shared" si="36"/>
        <v>0</v>
      </c>
      <c r="CC6" s="13">
        <f t="shared" ref="CC6:CC10" si="37">H6</f>
        <v>0</v>
      </c>
      <c r="CD6" s="13">
        <f t="shared" ref="CD6:CD10" si="38">G6</f>
        <v>0</v>
      </c>
      <c r="CE6" s="13" t="b">
        <f t="shared" ref="CE6:CE10" si="39">IF(G6&lt;&gt;"",IF(G6&gt;H6,1))</f>
        <v>0</v>
      </c>
      <c r="CF6" s="13" t="b">
        <f t="shared" ref="CF6:CF10" si="40">IF(G6&lt;&gt;"",IF(G6=H6,1))</f>
        <v>0</v>
      </c>
      <c r="CG6" s="13" t="b">
        <f t="shared" ref="CG6:CG10" si="41">IF(G6&lt;&gt;"",IF(G6&lt;H6,1))</f>
        <v>0</v>
      </c>
      <c r="CH6" s="13" t="b">
        <f t="shared" ref="CH6:CH10" si="42">IF(H6&lt;&gt;"",IF(H6&gt;G6,1))</f>
        <v>0</v>
      </c>
      <c r="CI6" s="13" t="b">
        <f t="shared" ref="CI6:CI10" si="43">IF(H6&lt;&gt;"",IF(H6=G6,1))</f>
        <v>0</v>
      </c>
      <c r="CJ6" s="13" t="b">
        <f t="shared" ref="CJ6:CJ10" si="44">IF(H6&lt;&gt;"",IF(H6&lt;G6,1))</f>
        <v>0</v>
      </c>
      <c r="CL6" s="13" t="str">
        <f t="shared" ref="CL6:CL16" si="45">VLOOKUP(AL6,$AM$5:$AR$16,2,0)</f>
        <v>BOURG DE PEAGE</v>
      </c>
      <c r="CM6" s="13">
        <f t="shared" ref="CM6:CM16" si="46">VLOOKUP(CL6,$AN$5:$BK$16,23,0)</f>
        <v>0</v>
      </c>
      <c r="CN6" s="13">
        <f t="shared" ref="CN6:CN16" si="47">RANK(CM6,$CM$5:$CM$16)</f>
        <v>1</v>
      </c>
      <c r="CP6" s="13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4">
        <f t="shared" ref="W7:W16" si="49">IF(CM7=CM6,CN6,CN7)</f>
        <v>1</v>
      </c>
      <c r="X7" s="7">
        <f t="shared" si="3"/>
        <v>3</v>
      </c>
      <c r="Y7" s="13">
        <f t="shared" si="4"/>
        <v>0</v>
      </c>
      <c r="Z7" s="13">
        <f t="shared" si="5"/>
        <v>0</v>
      </c>
      <c r="AA7" s="13">
        <f t="shared" si="6"/>
        <v>0</v>
      </c>
      <c r="AB7" s="13">
        <f t="shared" si="7"/>
        <v>0</v>
      </c>
      <c r="AC7" s="13">
        <f t="shared" si="8"/>
        <v>0</v>
      </c>
      <c r="AD7" s="13">
        <f t="shared" si="9"/>
        <v>0</v>
      </c>
      <c r="AE7" s="14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3">
        <v>3</v>
      </c>
      <c r="AM7" s="13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2">
        <f t="shared" si="18"/>
        <v>3</v>
      </c>
      <c r="AT7" s="19">
        <f>'J01'!AS7-AS7</f>
        <v>0</v>
      </c>
      <c r="AU7" s="3" t="str">
        <f>IF(AS7&gt;'J01'!AS7,'J01'!$AV$17,IF(AS7='J01'!AS7,'J01'!$AU$17,IF(AS7&lt;'J01'!AS7,'J01'!$AT$17)))</f>
        <v>u</v>
      </c>
      <c r="AV7" s="19">
        <f t="shared" si="19"/>
        <v>3</v>
      </c>
      <c r="AW7" s="19">
        <f>SUMPRODUCT(($B$5:$F$10=AN7)*($BQ$5:$BQ$10))+SUMPRODUCT(($I$5:$M$10=AN7)*($BR$5:$BR$10))+'J01'!AW7</f>
        <v>0</v>
      </c>
      <c r="AX7" s="19">
        <f>SUMPRODUCT(($B$5:$F$10=AN7)*($BS$5:$BS$10))+SUMPRODUCT(($I$5:$M$10=AN7)*($BT$5:$BT$10))+'J01'!AX7</f>
        <v>0</v>
      </c>
      <c r="AY7" s="19">
        <f>SUMPRODUCT(($B$5:$F$10=AN7)*($BU$5:$BU$10))+SUMPRODUCT(($I$5:$M$10=AN7)*($BV$5:$BV$10))+'J01'!AY7</f>
        <v>0</v>
      </c>
      <c r="AZ7" s="19">
        <f>SUMPRODUCT(($B$5:$F$10=AN7)*($BW$5:$BW$10))+SUMPRODUCT(($I$5:$M$10=AN7)*($BX$5:$BX$10))+'J01'!AZ7</f>
        <v>0</v>
      </c>
      <c r="BA7" s="19">
        <f>SUMPRODUCT(($B$5:$F$10=AN7)*($BY$5:$BY$10))+SUMPRODUCT(($I$5:$M$10=AN7)*($BZ$5:$BZ$10))+'J01'!BA7</f>
        <v>0</v>
      </c>
      <c r="BB7" s="19">
        <f t="shared" si="20"/>
        <v>0</v>
      </c>
      <c r="BC7" s="19">
        <f>SUMPRODUCT(($B$5:$F$10=AN7)*($CC$5:$CC$10))+SUMPRODUCT(($I$5:$M$10=AN7)*($CD$5:$CD$10))+'J01'!BC7</f>
        <v>0</v>
      </c>
      <c r="BD7" s="19">
        <f t="shared" si="21"/>
        <v>0</v>
      </c>
      <c r="BE7" s="19">
        <f>SUMPRODUCT(($B$5:$F$10=AN7)*($CE$5:$CE$10))+'J01'!BE7</f>
        <v>0</v>
      </c>
      <c r="BF7" s="19">
        <f>SUMPRODUCT(($B$5:$F$10=AN7)*($CF$5:$CF$10))+'J01'!BF7</f>
        <v>0</v>
      </c>
      <c r="BG7" s="19">
        <f>SUMPRODUCT(($B$5:$F$10=AN7)*($CG$5:$CG$10))+'J01'!BG7</f>
        <v>0</v>
      </c>
      <c r="BH7" s="19">
        <f>SUMPRODUCT(($I$5:$M$10=AN7)*($CH$5:$CH$10))+'J01'!BH7</f>
        <v>0</v>
      </c>
      <c r="BI7" s="19">
        <f>SUMPRODUCT(($I$5:$M$10=AN7)*($CI$5:$CI$10))+'J01'!BI7</f>
        <v>0</v>
      </c>
      <c r="BJ7" s="19">
        <f t="shared" si="22"/>
        <v>0</v>
      </c>
      <c r="BK7" s="13">
        <f t="shared" si="23"/>
        <v>0</v>
      </c>
      <c r="BL7" s="13">
        <f>BK7+0.0000028</f>
        <v>2.7999999999999999E-6</v>
      </c>
      <c r="BM7" s="13">
        <f t="shared" si="24"/>
        <v>0</v>
      </c>
      <c r="BN7" s="13">
        <f t="shared" si="25"/>
        <v>0</v>
      </c>
      <c r="BO7" s="13">
        <f t="shared" si="26"/>
        <v>0</v>
      </c>
      <c r="BP7" s="13">
        <f t="shared" si="27"/>
        <v>0</v>
      </c>
      <c r="BQ7" s="13">
        <f t="shared" si="28"/>
        <v>0</v>
      </c>
      <c r="BR7" s="13">
        <f t="shared" si="28"/>
        <v>0</v>
      </c>
      <c r="BS7" s="13">
        <f t="shared" si="29"/>
        <v>0</v>
      </c>
      <c r="BT7" s="13">
        <f t="shared" si="29"/>
        <v>0</v>
      </c>
      <c r="BU7" s="13" t="b">
        <f t="shared" si="30"/>
        <v>0</v>
      </c>
      <c r="BV7" s="13" t="b">
        <f t="shared" si="31"/>
        <v>0</v>
      </c>
      <c r="BW7" s="13" t="b">
        <f t="shared" si="32"/>
        <v>0</v>
      </c>
      <c r="BX7" s="13" t="b">
        <f t="shared" si="33"/>
        <v>0</v>
      </c>
      <c r="BY7" s="13" t="b">
        <f t="shared" si="34"/>
        <v>0</v>
      </c>
      <c r="BZ7" s="13" t="b">
        <f t="shared" si="35"/>
        <v>0</v>
      </c>
      <c r="CA7" s="13">
        <f t="shared" si="36"/>
        <v>0</v>
      </c>
      <c r="CB7" s="13">
        <f t="shared" si="36"/>
        <v>0</v>
      </c>
      <c r="CC7" s="13">
        <f t="shared" si="37"/>
        <v>0</v>
      </c>
      <c r="CD7" s="13">
        <f t="shared" si="38"/>
        <v>0</v>
      </c>
      <c r="CE7" s="13" t="b">
        <f t="shared" si="39"/>
        <v>0</v>
      </c>
      <c r="CF7" s="13" t="b">
        <f t="shared" si="40"/>
        <v>0</v>
      </c>
      <c r="CG7" s="13" t="b">
        <f t="shared" si="41"/>
        <v>0</v>
      </c>
      <c r="CH7" s="13" t="b">
        <f t="shared" si="42"/>
        <v>0</v>
      </c>
      <c r="CI7" s="13" t="b">
        <f t="shared" si="43"/>
        <v>0</v>
      </c>
      <c r="CJ7" s="13" t="b">
        <f t="shared" si="44"/>
        <v>0</v>
      </c>
      <c r="CL7" s="13" t="str">
        <f t="shared" si="45"/>
        <v>BREST</v>
      </c>
      <c r="CM7" s="13">
        <f t="shared" si="46"/>
        <v>0</v>
      </c>
      <c r="CN7" s="13">
        <f t="shared" si="47"/>
        <v>1</v>
      </c>
      <c r="CP7" s="13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4">
        <f t="shared" si="49"/>
        <v>1</v>
      </c>
      <c r="X8" s="7">
        <f t="shared" si="3"/>
        <v>4</v>
      </c>
      <c r="Y8" s="13">
        <f t="shared" si="4"/>
        <v>0</v>
      </c>
      <c r="Z8" s="13">
        <f t="shared" si="5"/>
        <v>0</v>
      </c>
      <c r="AA8" s="13">
        <f t="shared" si="6"/>
        <v>0</v>
      </c>
      <c r="AB8" s="13">
        <f t="shared" si="7"/>
        <v>0</v>
      </c>
      <c r="AC8" s="13">
        <f t="shared" si="8"/>
        <v>0</v>
      </c>
      <c r="AD8" s="13">
        <f t="shared" si="9"/>
        <v>0</v>
      </c>
      <c r="AE8" s="14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3">
        <v>4</v>
      </c>
      <c r="AM8" s="13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2">
        <f t="shared" si="18"/>
        <v>3</v>
      </c>
      <c r="AT8" s="19">
        <f>'J01'!AS8-AS8</f>
        <v>0</v>
      </c>
      <c r="AU8" s="3" t="str">
        <f>IF(AS8&gt;'J01'!AS8,'J01'!$AV$17,IF(AS8='J01'!AS8,'J01'!$AU$17,IF(AS8&lt;'J01'!AS8,'J01'!$AT$17)))</f>
        <v>u</v>
      </c>
      <c r="AV8" s="19">
        <f t="shared" si="19"/>
        <v>4</v>
      </c>
      <c r="AW8" s="19">
        <f>SUMPRODUCT(($B$5:$F$10=AN8)*($BQ$5:$BQ$10))+SUMPRODUCT(($I$5:$M$10=AN8)*($BR$5:$BR$10))+'J01'!AW8</f>
        <v>0</v>
      </c>
      <c r="AX8" s="19">
        <f>SUMPRODUCT(($B$5:$F$10=AN8)*($BS$5:$BS$10))+SUMPRODUCT(($I$5:$M$10=AN8)*($BT$5:$BT$10))+'J01'!AX8</f>
        <v>0</v>
      </c>
      <c r="AY8" s="19">
        <f>SUMPRODUCT(($B$5:$F$10=AN8)*($BU$5:$BU$10))+SUMPRODUCT(($I$5:$M$10=AN8)*($BV$5:$BV$10))+'J01'!AY8</f>
        <v>0</v>
      </c>
      <c r="AZ8" s="19">
        <f>SUMPRODUCT(($B$5:$F$10=AN8)*($BW$5:$BW$10))+SUMPRODUCT(($I$5:$M$10=AN8)*($BX$5:$BX$10))+'J01'!AZ8</f>
        <v>0</v>
      </c>
      <c r="BA8" s="19">
        <f>SUMPRODUCT(($B$5:$F$10=AN8)*($BY$5:$BY$10))+SUMPRODUCT(($I$5:$M$10=AN8)*($BZ$5:$BZ$10))+'J01'!BA8</f>
        <v>0</v>
      </c>
      <c r="BB8" s="19">
        <f t="shared" si="20"/>
        <v>0</v>
      </c>
      <c r="BC8" s="19">
        <f>SUMPRODUCT(($B$5:$F$10=AN8)*($CC$5:$CC$10))+SUMPRODUCT(($I$5:$M$10=AN8)*($CD$5:$CD$10))+'J01'!BC8</f>
        <v>0</v>
      </c>
      <c r="BD8" s="19">
        <f t="shared" si="21"/>
        <v>0</v>
      </c>
      <c r="BE8" s="19">
        <f>SUMPRODUCT(($B$5:$F$10=AN8)*($CE$5:$CE$10))+'J01'!BE8</f>
        <v>0</v>
      </c>
      <c r="BF8" s="19">
        <f>SUMPRODUCT(($B$5:$F$10=AN8)*($CF$5:$CF$10))+'J01'!BF8</f>
        <v>0</v>
      </c>
      <c r="BG8" s="19">
        <f>SUMPRODUCT(($B$5:$F$10=AN8)*($CG$5:$CG$10))+'J01'!BG8</f>
        <v>0</v>
      </c>
      <c r="BH8" s="19">
        <f>SUMPRODUCT(($I$5:$M$10=AN8)*($CH$5:$CH$10))+'J01'!BH8</f>
        <v>0</v>
      </c>
      <c r="BI8" s="19">
        <f>SUMPRODUCT(($I$5:$M$10=AN8)*($CI$5:$CI$10))+'J01'!BI8</f>
        <v>0</v>
      </c>
      <c r="BJ8" s="19">
        <f t="shared" si="22"/>
        <v>0</v>
      </c>
      <c r="BK8" s="13">
        <f t="shared" si="23"/>
        <v>0</v>
      </c>
      <c r="BL8" s="13">
        <f>BK8+0.0000027</f>
        <v>2.7E-6</v>
      </c>
      <c r="BM8" s="13">
        <f t="shared" si="24"/>
        <v>0</v>
      </c>
      <c r="BN8" s="13">
        <f t="shared" si="25"/>
        <v>0</v>
      </c>
      <c r="BO8" s="13">
        <f t="shared" si="26"/>
        <v>0</v>
      </c>
      <c r="BP8" s="13">
        <f t="shared" si="27"/>
        <v>0</v>
      </c>
      <c r="BQ8" s="13">
        <f t="shared" si="28"/>
        <v>0</v>
      </c>
      <c r="BR8" s="13">
        <f t="shared" si="28"/>
        <v>0</v>
      </c>
      <c r="BS8" s="13">
        <f t="shared" si="29"/>
        <v>0</v>
      </c>
      <c r="BT8" s="13">
        <f t="shared" si="29"/>
        <v>0</v>
      </c>
      <c r="BU8" s="13" t="b">
        <f t="shared" si="30"/>
        <v>0</v>
      </c>
      <c r="BV8" s="13" t="b">
        <f t="shared" si="31"/>
        <v>0</v>
      </c>
      <c r="BW8" s="13" t="b">
        <f t="shared" si="32"/>
        <v>0</v>
      </c>
      <c r="BX8" s="13" t="b">
        <f t="shared" si="33"/>
        <v>0</v>
      </c>
      <c r="BY8" s="13" t="b">
        <f t="shared" si="34"/>
        <v>0</v>
      </c>
      <c r="BZ8" s="13" t="b">
        <f t="shared" si="35"/>
        <v>0</v>
      </c>
      <c r="CA8" s="13">
        <f t="shared" si="36"/>
        <v>0</v>
      </c>
      <c r="CB8" s="13">
        <f t="shared" si="36"/>
        <v>0</v>
      </c>
      <c r="CC8" s="13">
        <f t="shared" si="37"/>
        <v>0</v>
      </c>
      <c r="CD8" s="13">
        <f t="shared" si="38"/>
        <v>0</v>
      </c>
      <c r="CE8" s="13" t="b">
        <f t="shared" si="39"/>
        <v>0</v>
      </c>
      <c r="CF8" s="13" t="b">
        <f t="shared" si="40"/>
        <v>0</v>
      </c>
      <c r="CG8" s="13" t="b">
        <f t="shared" si="41"/>
        <v>0</v>
      </c>
      <c r="CH8" s="13" t="b">
        <f t="shared" si="42"/>
        <v>0</v>
      </c>
      <c r="CI8" s="13" t="b">
        <f t="shared" si="43"/>
        <v>0</v>
      </c>
      <c r="CJ8" s="13" t="b">
        <f t="shared" si="44"/>
        <v>0</v>
      </c>
      <c r="CL8" s="13" t="str">
        <f t="shared" si="45"/>
        <v>CHAMBRAY</v>
      </c>
      <c r="CM8" s="13">
        <f t="shared" si="46"/>
        <v>0</v>
      </c>
      <c r="CN8" s="13">
        <f t="shared" si="47"/>
        <v>1</v>
      </c>
      <c r="CP8" s="13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4">
        <f t="shared" si="49"/>
        <v>1</v>
      </c>
      <c r="X9" s="7">
        <f t="shared" si="3"/>
        <v>5</v>
      </c>
      <c r="Y9" s="13">
        <f t="shared" si="4"/>
        <v>0</v>
      </c>
      <c r="Z9" s="13">
        <f t="shared" si="5"/>
        <v>0</v>
      </c>
      <c r="AA9" s="13">
        <f t="shared" si="6"/>
        <v>0</v>
      </c>
      <c r="AB9" s="13">
        <f t="shared" si="7"/>
        <v>0</v>
      </c>
      <c r="AC9" s="13">
        <f t="shared" si="8"/>
        <v>0</v>
      </c>
      <c r="AD9" s="13">
        <f t="shared" si="9"/>
        <v>0</v>
      </c>
      <c r="AE9" s="14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3">
        <v>5</v>
      </c>
      <c r="AM9" s="13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2">
        <f t="shared" si="18"/>
        <v>3</v>
      </c>
      <c r="AT9" s="19">
        <f>'J01'!AS9-AS9</f>
        <v>0</v>
      </c>
      <c r="AU9" s="3" t="str">
        <f>IF(AS9&gt;'J01'!AS9,'J01'!$AV$17,IF(AS9='J01'!AS9,'J01'!$AU$17,IF(AS9&lt;'J01'!AS9,'J01'!$AT$17)))</f>
        <v>u</v>
      </c>
      <c r="AV9" s="19">
        <f t="shared" si="19"/>
        <v>5</v>
      </c>
      <c r="AW9" s="19">
        <f>SUMPRODUCT(($B$5:$F$10=AN9)*($BQ$5:$BQ$10))+SUMPRODUCT(($I$5:$M$10=AN9)*($BR$5:$BR$10))+'J01'!AW9</f>
        <v>0</v>
      </c>
      <c r="AX9" s="19">
        <f>SUMPRODUCT(($B$5:$F$10=AN9)*($BS$5:$BS$10))+SUMPRODUCT(($I$5:$M$10=AN9)*($BT$5:$BT$10))+'J01'!AX9</f>
        <v>0</v>
      </c>
      <c r="AY9" s="19">
        <f>SUMPRODUCT(($B$5:$F$10=AN9)*($BU$5:$BU$10))+SUMPRODUCT(($I$5:$M$10=AN9)*($BV$5:$BV$10))+'J01'!AY9</f>
        <v>0</v>
      </c>
      <c r="AZ9" s="19">
        <f>SUMPRODUCT(($B$5:$F$10=AN9)*($BW$5:$BW$10))+SUMPRODUCT(($I$5:$M$10=AN9)*($BX$5:$BX$10))+'J01'!AZ9</f>
        <v>0</v>
      </c>
      <c r="BA9" s="19">
        <f>SUMPRODUCT(($B$5:$F$10=AN9)*($BY$5:$BY$10))+SUMPRODUCT(($I$5:$M$10=AN9)*($BZ$5:$BZ$10))+'J01'!BA9</f>
        <v>0</v>
      </c>
      <c r="BB9" s="19">
        <f t="shared" si="20"/>
        <v>0</v>
      </c>
      <c r="BC9" s="19">
        <f>SUMPRODUCT(($B$5:$F$10=AN9)*($CC$5:$CC$10))+SUMPRODUCT(($I$5:$M$10=AN9)*($CD$5:$CD$10))+'J01'!BC9</f>
        <v>0</v>
      </c>
      <c r="BD9" s="19">
        <f t="shared" si="21"/>
        <v>0</v>
      </c>
      <c r="BE9" s="19">
        <f>SUMPRODUCT(($B$5:$F$10=AN9)*($CE$5:$CE$10))+'J01'!BE9</f>
        <v>0</v>
      </c>
      <c r="BF9" s="19">
        <f>SUMPRODUCT(($B$5:$F$10=AN9)*($CF$5:$CF$10))+'J01'!BF9</f>
        <v>0</v>
      </c>
      <c r="BG9" s="19">
        <f>SUMPRODUCT(($B$5:$F$10=AN9)*($CG$5:$CG$10))+'J01'!BG9</f>
        <v>0</v>
      </c>
      <c r="BH9" s="19">
        <f>SUMPRODUCT(($I$5:$M$10=AN9)*($CH$5:$CH$10))+'J01'!BH9</f>
        <v>0</v>
      </c>
      <c r="BI9" s="19">
        <f>SUMPRODUCT(($I$5:$M$10=AN9)*($CI$5:$CI$10))+'J01'!BI9</f>
        <v>0</v>
      </c>
      <c r="BJ9" s="19">
        <f t="shared" si="22"/>
        <v>0</v>
      </c>
      <c r="BK9" s="13">
        <f t="shared" si="23"/>
        <v>0</v>
      </c>
      <c r="BL9" s="13">
        <f>BK9+0.0000026</f>
        <v>2.6000000000000001E-6</v>
      </c>
      <c r="BM9" s="13">
        <f t="shared" si="24"/>
        <v>0</v>
      </c>
      <c r="BN9" s="13">
        <f t="shared" si="25"/>
        <v>0</v>
      </c>
      <c r="BO9" s="13">
        <f t="shared" si="26"/>
        <v>0</v>
      </c>
      <c r="BP9" s="13">
        <f t="shared" si="27"/>
        <v>0</v>
      </c>
      <c r="BQ9" s="13">
        <f t="shared" si="28"/>
        <v>0</v>
      </c>
      <c r="BR9" s="13">
        <f t="shared" si="28"/>
        <v>0</v>
      </c>
      <c r="BS9" s="13">
        <f t="shared" si="29"/>
        <v>0</v>
      </c>
      <c r="BT9" s="13">
        <f t="shared" si="29"/>
        <v>0</v>
      </c>
      <c r="BU9" s="13" t="b">
        <f t="shared" si="30"/>
        <v>0</v>
      </c>
      <c r="BV9" s="13" t="b">
        <f t="shared" si="31"/>
        <v>0</v>
      </c>
      <c r="BW9" s="13" t="b">
        <f t="shared" si="32"/>
        <v>0</v>
      </c>
      <c r="BX9" s="13" t="b">
        <f t="shared" si="33"/>
        <v>0</v>
      </c>
      <c r="BY9" s="13" t="b">
        <f t="shared" si="34"/>
        <v>0</v>
      </c>
      <c r="BZ9" s="13" t="b">
        <f t="shared" si="35"/>
        <v>0</v>
      </c>
      <c r="CA9" s="13">
        <f t="shared" si="36"/>
        <v>0</v>
      </c>
      <c r="CB9" s="13">
        <f t="shared" si="36"/>
        <v>0</v>
      </c>
      <c r="CC9" s="13">
        <f t="shared" si="37"/>
        <v>0</v>
      </c>
      <c r="CD9" s="13">
        <f t="shared" si="38"/>
        <v>0</v>
      </c>
      <c r="CE9" s="13" t="b">
        <f t="shared" si="39"/>
        <v>0</v>
      </c>
      <c r="CF9" s="13" t="b">
        <f t="shared" si="40"/>
        <v>0</v>
      </c>
      <c r="CG9" s="13" t="b">
        <f t="shared" si="41"/>
        <v>0</v>
      </c>
      <c r="CH9" s="13" t="b">
        <f t="shared" si="42"/>
        <v>0</v>
      </c>
      <c r="CI9" s="13" t="b">
        <f t="shared" si="43"/>
        <v>0</v>
      </c>
      <c r="CJ9" s="13" t="b">
        <f t="shared" si="44"/>
        <v>0</v>
      </c>
      <c r="CL9" s="13" t="str">
        <f t="shared" si="45"/>
        <v>DIJON</v>
      </c>
      <c r="CM9" s="13">
        <f t="shared" si="46"/>
        <v>0</v>
      </c>
      <c r="CN9" s="13">
        <f t="shared" si="47"/>
        <v>1</v>
      </c>
      <c r="CP9" s="13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4">
        <f t="shared" si="49"/>
        <v>1</v>
      </c>
      <c r="X10" s="7">
        <f t="shared" si="3"/>
        <v>6</v>
      </c>
      <c r="Y10" s="13">
        <f t="shared" si="4"/>
        <v>0</v>
      </c>
      <c r="Z10" s="13">
        <f t="shared" si="5"/>
        <v>0</v>
      </c>
      <c r="AA10" s="13">
        <f t="shared" si="6"/>
        <v>0</v>
      </c>
      <c r="AB10" s="13">
        <f t="shared" si="7"/>
        <v>0</v>
      </c>
      <c r="AC10" s="13">
        <f t="shared" si="8"/>
        <v>0</v>
      </c>
      <c r="AD10" s="13">
        <f t="shared" si="9"/>
        <v>0</v>
      </c>
      <c r="AE10" s="14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3">
        <v>6</v>
      </c>
      <c r="AM10" s="13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2">
        <f t="shared" si="18"/>
        <v>3</v>
      </c>
      <c r="AT10" s="19">
        <f>'J01'!AS10-AS10</f>
        <v>0</v>
      </c>
      <c r="AU10" s="3" t="str">
        <f>IF(AS10&gt;'J01'!AS10,'J01'!$AV$17,IF(AS10='J01'!AS10,'J01'!$AU$17,IF(AS10&lt;'J01'!AS10,'J01'!$AT$17)))</f>
        <v>u</v>
      </c>
      <c r="AV10" s="19">
        <f t="shared" si="19"/>
        <v>6</v>
      </c>
      <c r="AW10" s="19">
        <f>SUMPRODUCT(($B$5:$F$10=AN10)*($BQ$5:$BQ$10))+SUMPRODUCT(($I$5:$M$10=AN10)*($BR$5:$BR$10))+'J01'!AW10</f>
        <v>0</v>
      </c>
      <c r="AX10" s="19">
        <f>SUMPRODUCT(($B$5:$F$10=AN10)*($BS$5:$BS$10))+SUMPRODUCT(($I$5:$M$10=AN10)*($BT$5:$BT$10))+'J01'!AX10</f>
        <v>0</v>
      </c>
      <c r="AY10" s="19">
        <f>SUMPRODUCT(($B$5:$F$10=AN10)*($BU$5:$BU$10))+SUMPRODUCT(($I$5:$M$10=AN10)*($BV$5:$BV$10))+'J01'!AY10</f>
        <v>0</v>
      </c>
      <c r="AZ10" s="19">
        <f>SUMPRODUCT(($B$5:$F$10=AN10)*($BW$5:$BW$10))+SUMPRODUCT(($I$5:$M$10=AN10)*($BX$5:$BX$10))+'J01'!AZ10</f>
        <v>0</v>
      </c>
      <c r="BA10" s="19">
        <f>SUMPRODUCT(($B$5:$F$10=AN10)*($BY$5:$BY$10))+SUMPRODUCT(($I$5:$M$10=AN10)*($BZ$5:$BZ$10))+'J01'!BA10</f>
        <v>0</v>
      </c>
      <c r="BB10" s="19">
        <f t="shared" si="20"/>
        <v>0</v>
      </c>
      <c r="BC10" s="19">
        <f>SUMPRODUCT(($B$5:$F$10=AN10)*($CC$5:$CC$10))+SUMPRODUCT(($I$5:$M$10=AN10)*($CD$5:$CD$10))+'J01'!BC10</f>
        <v>0</v>
      </c>
      <c r="BD10" s="19">
        <f t="shared" si="21"/>
        <v>0</v>
      </c>
      <c r="BE10" s="19">
        <f>SUMPRODUCT(($B$5:$F$10=AN10)*($CE$5:$CE$10))+'J01'!BE10</f>
        <v>0</v>
      </c>
      <c r="BF10" s="19">
        <f>SUMPRODUCT(($B$5:$F$10=AN10)*($CF$5:$CF$10))+'J01'!BF10</f>
        <v>0</v>
      </c>
      <c r="BG10" s="19">
        <f>SUMPRODUCT(($B$5:$F$10=AN10)*($CG$5:$CG$10))+'J01'!BG10</f>
        <v>0</v>
      </c>
      <c r="BH10" s="19">
        <f>SUMPRODUCT(($I$5:$M$10=AN10)*($CH$5:$CH$10))+'J01'!BH10</f>
        <v>0</v>
      </c>
      <c r="BI10" s="19">
        <f>SUMPRODUCT(($I$5:$M$10=AN10)*($CI$5:$CI$10))+'J01'!BI10</f>
        <v>0</v>
      </c>
      <c r="BJ10" s="19">
        <f t="shared" si="22"/>
        <v>0</v>
      </c>
      <c r="BK10" s="13">
        <f t="shared" si="23"/>
        <v>0</v>
      </c>
      <c r="BL10" s="13">
        <f>BK10+0.0000025</f>
        <v>2.5000000000000002E-6</v>
      </c>
      <c r="BM10" s="13">
        <f t="shared" si="24"/>
        <v>0</v>
      </c>
      <c r="BN10" s="13">
        <f t="shared" si="25"/>
        <v>0</v>
      </c>
      <c r="BO10" s="13">
        <f t="shared" si="26"/>
        <v>0</v>
      </c>
      <c r="BP10" s="13">
        <f t="shared" si="27"/>
        <v>0</v>
      </c>
      <c r="BQ10" s="13">
        <f t="shared" si="28"/>
        <v>0</v>
      </c>
      <c r="BR10" s="13">
        <f t="shared" si="28"/>
        <v>0</v>
      </c>
      <c r="BS10" s="13">
        <f t="shared" si="29"/>
        <v>0</v>
      </c>
      <c r="BT10" s="13">
        <f t="shared" si="29"/>
        <v>0</v>
      </c>
      <c r="BU10" s="13" t="b">
        <f t="shared" si="30"/>
        <v>0</v>
      </c>
      <c r="BV10" s="13" t="b">
        <f t="shared" si="31"/>
        <v>0</v>
      </c>
      <c r="BW10" s="13" t="b">
        <f t="shared" si="32"/>
        <v>0</v>
      </c>
      <c r="BX10" s="13" t="b">
        <f t="shared" si="33"/>
        <v>0</v>
      </c>
      <c r="BY10" s="13" t="b">
        <f t="shared" si="34"/>
        <v>0</v>
      </c>
      <c r="BZ10" s="13" t="b">
        <f t="shared" si="35"/>
        <v>0</v>
      </c>
      <c r="CA10" s="13">
        <f t="shared" si="36"/>
        <v>0</v>
      </c>
      <c r="CB10" s="13">
        <f t="shared" si="36"/>
        <v>0</v>
      </c>
      <c r="CC10" s="13">
        <f t="shared" si="37"/>
        <v>0</v>
      </c>
      <c r="CD10" s="13">
        <f t="shared" si="38"/>
        <v>0</v>
      </c>
      <c r="CE10" s="13" t="b">
        <f t="shared" si="39"/>
        <v>0</v>
      </c>
      <c r="CF10" s="13" t="b">
        <f t="shared" si="40"/>
        <v>0</v>
      </c>
      <c r="CG10" s="13" t="b">
        <f t="shared" si="41"/>
        <v>0</v>
      </c>
      <c r="CH10" s="13" t="b">
        <f t="shared" si="42"/>
        <v>0</v>
      </c>
      <c r="CI10" s="13" t="b">
        <f t="shared" si="43"/>
        <v>0</v>
      </c>
      <c r="CJ10" s="13" t="b">
        <f t="shared" si="44"/>
        <v>0</v>
      </c>
      <c r="CL10" s="13" t="str">
        <f t="shared" si="45"/>
        <v>FLEURY</v>
      </c>
      <c r="CM10" s="13">
        <f t="shared" si="46"/>
        <v>0</v>
      </c>
      <c r="CN10" s="13">
        <f t="shared" si="47"/>
        <v>1</v>
      </c>
      <c r="CP10" s="13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4">
        <f t="shared" si="49"/>
        <v>1</v>
      </c>
      <c r="X11" s="7">
        <f t="shared" si="3"/>
        <v>7</v>
      </c>
      <c r="Y11" s="13">
        <f t="shared" si="4"/>
        <v>0</v>
      </c>
      <c r="Z11" s="13">
        <f t="shared" si="5"/>
        <v>0</v>
      </c>
      <c r="AA11" s="13">
        <f t="shared" si="6"/>
        <v>0</v>
      </c>
      <c r="AB11" s="13">
        <f t="shared" si="7"/>
        <v>0</v>
      </c>
      <c r="AC11" s="13">
        <f t="shared" si="8"/>
        <v>0</v>
      </c>
      <c r="AD11" s="13">
        <f t="shared" si="9"/>
        <v>0</v>
      </c>
      <c r="AE11" s="14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3">
        <v>7</v>
      </c>
      <c r="AM11" s="13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2">
        <f t="shared" si="18"/>
        <v>3</v>
      </c>
      <c r="AT11" s="19">
        <f>'J01'!AS11-AS11</f>
        <v>0</v>
      </c>
      <c r="AU11" s="3" t="str">
        <f>IF(AS11&gt;'J01'!AS11,'J01'!$AV$17,IF(AS11='J01'!AS11,'J01'!$AU$17,IF(AS11&lt;'J01'!AS11,'J01'!$AT$17)))</f>
        <v>u</v>
      </c>
      <c r="AV11" s="19">
        <f t="shared" si="19"/>
        <v>7</v>
      </c>
      <c r="AW11" s="19">
        <f>SUMPRODUCT(($B$5:$F$10=AN11)*($BQ$5:$BQ$10))+SUMPRODUCT(($I$5:$M$10=AN11)*($BR$5:$BR$10))+'J01'!AW11</f>
        <v>0</v>
      </c>
      <c r="AX11" s="19">
        <f>SUMPRODUCT(($B$5:$F$10=AN11)*($BS$5:$BS$10))+SUMPRODUCT(($I$5:$M$10=AN11)*($BT$5:$BT$10))+'J01'!AX11</f>
        <v>0</v>
      </c>
      <c r="AY11" s="19">
        <f>SUMPRODUCT(($B$5:$F$10=AN11)*($BU$5:$BU$10))+SUMPRODUCT(($I$5:$M$10=AN11)*($BV$5:$BV$10))+'J01'!AY11</f>
        <v>0</v>
      </c>
      <c r="AZ11" s="19">
        <f>SUMPRODUCT(($B$5:$F$10=AN11)*($BW$5:$BW$10))+SUMPRODUCT(($I$5:$M$10=AN11)*($BX$5:$BX$10))+'J01'!AZ11</f>
        <v>0</v>
      </c>
      <c r="BA11" s="19">
        <f>SUMPRODUCT(($B$5:$F$10=AN11)*($BY$5:$BY$10))+SUMPRODUCT(($I$5:$M$10=AN11)*($BZ$5:$BZ$10))+'J01'!BA11</f>
        <v>0</v>
      </c>
      <c r="BB11" s="19">
        <f t="shared" si="20"/>
        <v>0</v>
      </c>
      <c r="BC11" s="19">
        <f>SUMPRODUCT(($B$5:$F$10=AN11)*($CC$5:$CC$10))+SUMPRODUCT(($I$5:$M$10=AN11)*($CD$5:$CD$10))+'J01'!BC11</f>
        <v>0</v>
      </c>
      <c r="BD11" s="19">
        <f t="shared" si="21"/>
        <v>0</v>
      </c>
      <c r="BE11" s="19">
        <f>SUMPRODUCT(($B$5:$F$10=AN11)*($CE$5:$CE$10))+'J01'!BE11</f>
        <v>0</v>
      </c>
      <c r="BF11" s="19">
        <f>SUMPRODUCT(($B$5:$F$10=AN11)*($CF$5:$CF$10))+'J01'!BF11</f>
        <v>0</v>
      </c>
      <c r="BG11" s="19">
        <f>SUMPRODUCT(($B$5:$F$10=AN11)*($CG$5:$CG$10))+'J01'!BG11</f>
        <v>0</v>
      </c>
      <c r="BH11" s="19">
        <f>SUMPRODUCT(($I$5:$M$10=AN11)*($CH$5:$CH$10))+'J01'!BH11</f>
        <v>0</v>
      </c>
      <c r="BI11" s="19">
        <f>SUMPRODUCT(($I$5:$M$10=AN11)*($CI$5:$CI$10))+'J01'!BI11</f>
        <v>0</v>
      </c>
      <c r="BJ11" s="19">
        <f t="shared" si="22"/>
        <v>0</v>
      </c>
      <c r="BK11" s="13">
        <f t="shared" si="23"/>
        <v>0</v>
      </c>
      <c r="BL11" s="13">
        <f>BK11+0.0000024</f>
        <v>2.3999999999999999E-6</v>
      </c>
      <c r="CL11" s="13" t="str">
        <f t="shared" si="45"/>
        <v>ISSY - PARIS</v>
      </c>
      <c r="CM11" s="13">
        <f t="shared" si="46"/>
        <v>0</v>
      </c>
      <c r="CN11" s="13">
        <f t="shared" si="47"/>
        <v>1</v>
      </c>
      <c r="CP11" s="13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4">
        <f t="shared" si="49"/>
        <v>1</v>
      </c>
      <c r="X12" s="7">
        <f t="shared" si="3"/>
        <v>8</v>
      </c>
      <c r="Y12" s="13">
        <f t="shared" si="4"/>
        <v>0</v>
      </c>
      <c r="Z12" s="13">
        <f t="shared" si="5"/>
        <v>0</v>
      </c>
      <c r="AA12" s="13">
        <f t="shared" si="6"/>
        <v>0</v>
      </c>
      <c r="AB12" s="13">
        <f t="shared" si="7"/>
        <v>0</v>
      </c>
      <c r="AC12" s="13">
        <f t="shared" si="8"/>
        <v>0</v>
      </c>
      <c r="AD12" s="13">
        <f t="shared" si="9"/>
        <v>0</v>
      </c>
      <c r="AE12" s="14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3">
        <v>8</v>
      </c>
      <c r="AM12" s="13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2">
        <f t="shared" si="18"/>
        <v>3</v>
      </c>
      <c r="AT12" s="19">
        <f>'J01'!AS12-AS12</f>
        <v>0</v>
      </c>
      <c r="AU12" s="3" t="str">
        <f>IF(AS12&gt;'J01'!AS12,'J01'!$AV$17,IF(AS12='J01'!AS12,'J01'!$AU$17,IF(AS12&lt;'J01'!AS12,'J01'!$AT$17)))</f>
        <v>u</v>
      </c>
      <c r="AV12" s="19">
        <f t="shared" si="19"/>
        <v>8</v>
      </c>
      <c r="AW12" s="19">
        <f>SUMPRODUCT(($B$5:$F$10=AN12)*($BQ$5:$BQ$10))+SUMPRODUCT(($I$5:$M$10=AN12)*($BR$5:$BR$10))+'J01'!AW12</f>
        <v>0</v>
      </c>
      <c r="AX12" s="19">
        <f>SUMPRODUCT(($B$5:$F$10=AN12)*($BS$5:$BS$10))+SUMPRODUCT(($I$5:$M$10=AN12)*($BT$5:$BT$10))+'J01'!AX12</f>
        <v>0</v>
      </c>
      <c r="AY12" s="19">
        <f>SUMPRODUCT(($B$5:$F$10=AN12)*($BU$5:$BU$10))+SUMPRODUCT(($I$5:$M$10=AN12)*($BV$5:$BV$10))+'J01'!AY12</f>
        <v>0</v>
      </c>
      <c r="AZ12" s="19">
        <f>SUMPRODUCT(($B$5:$F$10=AN12)*($BW$5:$BW$10))+SUMPRODUCT(($I$5:$M$10=AN12)*($BX$5:$BX$10))+'J01'!AZ12</f>
        <v>0</v>
      </c>
      <c r="BA12" s="19">
        <f>SUMPRODUCT(($B$5:$F$10=AN12)*($BY$5:$BY$10))+SUMPRODUCT(($I$5:$M$10=AN12)*($BZ$5:$BZ$10))+'J01'!BA12</f>
        <v>0</v>
      </c>
      <c r="BB12" s="19">
        <f t="shared" si="20"/>
        <v>0</v>
      </c>
      <c r="BC12" s="19">
        <f>SUMPRODUCT(($B$5:$F$10=AN12)*($CC$5:$CC$10))+SUMPRODUCT(($I$5:$M$10=AN12)*($CD$5:$CD$10))+'J01'!BC12</f>
        <v>0</v>
      </c>
      <c r="BD12" s="19">
        <f t="shared" si="21"/>
        <v>0</v>
      </c>
      <c r="BE12" s="19">
        <f>SUMPRODUCT(($B$5:$F$10=AN12)*($CE$5:$CE$10))+'J01'!BE12</f>
        <v>0</v>
      </c>
      <c r="BF12" s="19">
        <f>SUMPRODUCT(($B$5:$F$10=AN12)*($CF$5:$CF$10))+'J01'!BF12</f>
        <v>0</v>
      </c>
      <c r="BG12" s="19">
        <f>SUMPRODUCT(($B$5:$F$10=AN12)*($CG$5:$CG$10))+'J01'!BG12</f>
        <v>0</v>
      </c>
      <c r="BH12" s="19">
        <f>SUMPRODUCT(($I$5:$M$10=AN12)*($CH$5:$CH$10))+'J01'!BH12</f>
        <v>0</v>
      </c>
      <c r="BI12" s="19">
        <f>SUMPRODUCT(($I$5:$M$10=AN12)*($CI$5:$CI$10))+'J01'!BI12</f>
        <v>0</v>
      </c>
      <c r="BJ12" s="19">
        <f t="shared" si="22"/>
        <v>0</v>
      </c>
      <c r="BK12" s="13">
        <f t="shared" si="23"/>
        <v>0</v>
      </c>
      <c r="BL12" s="13">
        <f>BK12+0.0000023</f>
        <v>2.3E-6</v>
      </c>
      <c r="CL12" s="13" t="str">
        <f t="shared" si="45"/>
        <v>METZ</v>
      </c>
      <c r="CM12" s="13">
        <f t="shared" si="46"/>
        <v>0</v>
      </c>
      <c r="CN12" s="13">
        <f t="shared" si="47"/>
        <v>1</v>
      </c>
      <c r="CP12" s="13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4">
        <f t="shared" si="49"/>
        <v>1</v>
      </c>
      <c r="X13" s="7">
        <f t="shared" si="3"/>
        <v>9</v>
      </c>
      <c r="Y13" s="13">
        <f t="shared" si="4"/>
        <v>0</v>
      </c>
      <c r="Z13" s="13">
        <f t="shared" si="5"/>
        <v>0</v>
      </c>
      <c r="AA13" s="13">
        <f t="shared" si="6"/>
        <v>0</v>
      </c>
      <c r="AB13" s="13">
        <f t="shared" si="7"/>
        <v>0</v>
      </c>
      <c r="AC13" s="13">
        <f t="shared" si="8"/>
        <v>0</v>
      </c>
      <c r="AD13" s="13">
        <f t="shared" si="9"/>
        <v>0</v>
      </c>
      <c r="AE13" s="14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3">
        <v>9</v>
      </c>
      <c r="AM13" s="13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2">
        <f t="shared" si="18"/>
        <v>3</v>
      </c>
      <c r="AT13" s="19">
        <f>'J01'!AS13-AS13</f>
        <v>0</v>
      </c>
      <c r="AU13" s="3" t="str">
        <f>IF(AS13&gt;'J01'!AS13,'J01'!$AV$17,IF(AS13='J01'!AS13,'J01'!$AU$17,IF(AS13&lt;'J01'!AS13,'J01'!$AT$17)))</f>
        <v>u</v>
      </c>
      <c r="AV13" s="19">
        <f t="shared" si="19"/>
        <v>9</v>
      </c>
      <c r="AW13" s="19">
        <f>SUMPRODUCT(($B$5:$F$10=AN13)*($BQ$5:$BQ$10))+SUMPRODUCT(($I$5:$M$10=AN13)*($BR$5:$BR$10))+'J01'!AW13</f>
        <v>0</v>
      </c>
      <c r="AX13" s="19">
        <f>SUMPRODUCT(($B$5:$F$10=AN13)*($BS$5:$BS$10))+SUMPRODUCT(($I$5:$M$10=AN13)*($BT$5:$BT$10))+'J01'!AX13</f>
        <v>0</v>
      </c>
      <c r="AY13" s="19">
        <f>SUMPRODUCT(($B$5:$F$10=AN13)*($BU$5:$BU$10))+SUMPRODUCT(($I$5:$M$10=AN13)*($BV$5:$BV$10))+'J01'!AY13</f>
        <v>0</v>
      </c>
      <c r="AZ13" s="19">
        <f>SUMPRODUCT(($B$5:$F$10=AN13)*($BW$5:$BW$10))+SUMPRODUCT(($I$5:$M$10=AN13)*($BX$5:$BX$10))+'J01'!AZ13</f>
        <v>0</v>
      </c>
      <c r="BA13" s="19">
        <f>SUMPRODUCT(($B$5:$F$10=AN13)*($BY$5:$BY$10))+SUMPRODUCT(($I$5:$M$10=AN13)*($BZ$5:$BZ$10))+'J01'!BA13</f>
        <v>0</v>
      </c>
      <c r="BB13" s="19">
        <f t="shared" si="20"/>
        <v>0</v>
      </c>
      <c r="BC13" s="19">
        <f>SUMPRODUCT(($B$5:$F$10=AN13)*($CC$5:$CC$10))+SUMPRODUCT(($I$5:$M$10=AN13)*($CD$5:$CD$10))+'J01'!BC13</f>
        <v>0</v>
      </c>
      <c r="BD13" s="19">
        <f t="shared" si="21"/>
        <v>0</v>
      </c>
      <c r="BE13" s="19">
        <f>SUMPRODUCT(($B$5:$F$10=AN13)*($CE$5:$CE$10))+'J01'!BE13</f>
        <v>0</v>
      </c>
      <c r="BF13" s="19">
        <f>SUMPRODUCT(($B$5:$F$10=AN13)*($CF$5:$CF$10))+'J01'!BF13</f>
        <v>0</v>
      </c>
      <c r="BG13" s="19">
        <f>SUMPRODUCT(($B$5:$F$10=AN13)*($CG$5:$CG$10))+'J01'!BG13</f>
        <v>0</v>
      </c>
      <c r="BH13" s="19">
        <f>SUMPRODUCT(($I$5:$M$10=AN13)*($CH$5:$CH$10))+'J01'!BH13</f>
        <v>0</v>
      </c>
      <c r="BI13" s="19">
        <f>SUMPRODUCT(($I$5:$M$10=AN13)*($CI$5:$CI$10))+'J01'!BI13</f>
        <v>0</v>
      </c>
      <c r="BJ13" s="19">
        <f t="shared" si="22"/>
        <v>0</v>
      </c>
      <c r="BK13" s="13">
        <f t="shared" si="23"/>
        <v>0</v>
      </c>
      <c r="BL13" s="13">
        <f>BK13+0.0000022</f>
        <v>2.2000000000000001E-6</v>
      </c>
      <c r="CL13" s="13" t="str">
        <f t="shared" si="45"/>
        <v>NANTES</v>
      </c>
      <c r="CM13" s="13">
        <f t="shared" si="46"/>
        <v>0</v>
      </c>
      <c r="CN13" s="13">
        <f t="shared" si="47"/>
        <v>1</v>
      </c>
      <c r="CP13" s="13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4">
        <f t="shared" si="49"/>
        <v>1</v>
      </c>
      <c r="X14" s="7">
        <f t="shared" si="3"/>
        <v>10</v>
      </c>
      <c r="Y14" s="13">
        <f t="shared" si="4"/>
        <v>0</v>
      </c>
      <c r="Z14" s="13">
        <f t="shared" si="5"/>
        <v>0</v>
      </c>
      <c r="AA14" s="13">
        <f t="shared" si="6"/>
        <v>0</v>
      </c>
      <c r="AB14" s="13">
        <f t="shared" si="7"/>
        <v>0</v>
      </c>
      <c r="AC14" s="13">
        <f t="shared" si="8"/>
        <v>0</v>
      </c>
      <c r="AD14" s="13">
        <f t="shared" si="9"/>
        <v>0</v>
      </c>
      <c r="AE14" s="14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3">
        <v>10</v>
      </c>
      <c r="AM14" s="13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2">
        <f t="shared" si="18"/>
        <v>3</v>
      </c>
      <c r="AT14" s="19">
        <f>'J01'!AS14-AS14</f>
        <v>0</v>
      </c>
      <c r="AU14" s="3" t="str">
        <f>IF(AS14&gt;'J01'!AS14,'J01'!$AV$17,IF(AS14='J01'!AS14,'J01'!$AU$17,IF(AS14&lt;'J01'!AS14,'J01'!$AT$17)))</f>
        <v>u</v>
      </c>
      <c r="AV14" s="19">
        <f t="shared" si="19"/>
        <v>10</v>
      </c>
      <c r="AW14" s="19">
        <f>SUMPRODUCT(($B$5:$F$10=AN14)*($BQ$5:$BQ$10))+SUMPRODUCT(($I$5:$M$10=AN14)*($BR$5:$BR$10))+'J01'!AW14</f>
        <v>0</v>
      </c>
      <c r="AX14" s="19">
        <f>SUMPRODUCT(($B$5:$F$10=AN14)*($BS$5:$BS$10))+SUMPRODUCT(($I$5:$M$10=AN14)*($BT$5:$BT$10))+'J01'!AX14</f>
        <v>0</v>
      </c>
      <c r="AY14" s="19">
        <f>SUMPRODUCT(($B$5:$F$10=AN14)*($BU$5:$BU$10))+SUMPRODUCT(($I$5:$M$10=AN14)*($BV$5:$BV$10))+'J01'!AY14</f>
        <v>0</v>
      </c>
      <c r="AZ14" s="19">
        <f>SUMPRODUCT(($B$5:$F$10=AN14)*($BW$5:$BW$10))+SUMPRODUCT(($I$5:$M$10=AN14)*($BX$5:$BX$10))+'J01'!AZ14</f>
        <v>0</v>
      </c>
      <c r="BA14" s="19">
        <f>SUMPRODUCT(($B$5:$F$10=AN14)*($BY$5:$BY$10))+SUMPRODUCT(($I$5:$M$10=AN14)*($BZ$5:$BZ$10))+'J01'!BA14</f>
        <v>0</v>
      </c>
      <c r="BB14" s="19">
        <f t="shared" si="20"/>
        <v>0</v>
      </c>
      <c r="BC14" s="19">
        <f>SUMPRODUCT(($B$5:$F$10=AN14)*($CC$5:$CC$10))+SUMPRODUCT(($I$5:$M$10=AN14)*($CD$5:$CD$10))+'J01'!BC14</f>
        <v>0</v>
      </c>
      <c r="BD14" s="19">
        <f t="shared" si="21"/>
        <v>0</v>
      </c>
      <c r="BE14" s="19">
        <f>SUMPRODUCT(($B$5:$F$10=AN14)*($CE$5:$CE$10))+'J01'!BE14</f>
        <v>0</v>
      </c>
      <c r="BF14" s="19">
        <f>SUMPRODUCT(($B$5:$F$10=AN14)*($CF$5:$CF$10))+'J01'!BF14</f>
        <v>0</v>
      </c>
      <c r="BG14" s="19">
        <f>SUMPRODUCT(($B$5:$F$10=AN14)*($CG$5:$CG$10))+'J01'!BG14</f>
        <v>0</v>
      </c>
      <c r="BH14" s="19">
        <f>SUMPRODUCT(($I$5:$M$10=AN14)*($CH$5:$CH$10))+'J01'!BH14</f>
        <v>0</v>
      </c>
      <c r="BI14" s="19">
        <f>SUMPRODUCT(($I$5:$M$10=AN14)*($CI$5:$CI$10))+'J01'!BI14</f>
        <v>0</v>
      </c>
      <c r="BJ14" s="19">
        <f t="shared" si="22"/>
        <v>0</v>
      </c>
      <c r="BK14" s="13">
        <f t="shared" si="23"/>
        <v>0</v>
      </c>
      <c r="BL14" s="13">
        <f>BK14+0.0000021</f>
        <v>2.0999999999999998E-6</v>
      </c>
      <c r="CL14" s="13" t="str">
        <f t="shared" si="45"/>
        <v>NICE</v>
      </c>
      <c r="CM14" s="13">
        <f t="shared" si="46"/>
        <v>0</v>
      </c>
      <c r="CN14" s="13">
        <f t="shared" si="47"/>
        <v>1</v>
      </c>
      <c r="CP14" s="13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4">
        <f t="shared" si="49"/>
        <v>1</v>
      </c>
      <c r="X15" s="7">
        <f t="shared" si="3"/>
        <v>11</v>
      </c>
      <c r="Y15" s="13">
        <f t="shared" si="4"/>
        <v>0</v>
      </c>
      <c r="Z15" s="13">
        <f t="shared" si="5"/>
        <v>0</v>
      </c>
      <c r="AA15" s="13">
        <f t="shared" si="6"/>
        <v>0</v>
      </c>
      <c r="AB15" s="13">
        <f t="shared" si="7"/>
        <v>0</v>
      </c>
      <c r="AC15" s="13">
        <f t="shared" si="8"/>
        <v>0</v>
      </c>
      <c r="AD15" s="13">
        <f t="shared" si="9"/>
        <v>0</v>
      </c>
      <c r="AE15" s="14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3">
        <v>11</v>
      </c>
      <c r="AM15" s="13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2">
        <f t="shared" si="18"/>
        <v>3</v>
      </c>
      <c r="AT15" s="19">
        <f>'J01'!AS15-AS15</f>
        <v>0</v>
      </c>
      <c r="AU15" s="3" t="str">
        <f>IF(AS15&gt;'J01'!AS15,'J01'!$AV$17,IF(AS15='J01'!AS15,'J01'!$AU$17,IF(AS15&lt;'J01'!AS15,'J01'!$AT$17)))</f>
        <v>u</v>
      </c>
      <c r="AV15" s="19">
        <f t="shared" si="19"/>
        <v>11</v>
      </c>
      <c r="AW15" s="19">
        <f>SUMPRODUCT(($B$5:$F$10=AN15)*($BQ$5:$BQ$10))+SUMPRODUCT(($I$5:$M$10=AN15)*($BR$5:$BR$10))+'J01'!AW15</f>
        <v>0</v>
      </c>
      <c r="AX15" s="19">
        <f>SUMPRODUCT(($B$5:$F$10=AN15)*($BS$5:$BS$10))+SUMPRODUCT(($I$5:$M$10=AN15)*($BT$5:$BT$10))+'J01'!AX15</f>
        <v>0</v>
      </c>
      <c r="AY15" s="19">
        <f>SUMPRODUCT(($B$5:$F$10=AN15)*($BU$5:$BU$10))+SUMPRODUCT(($I$5:$M$10=AN15)*($BV$5:$BV$10))+'J01'!AY15</f>
        <v>0</v>
      </c>
      <c r="AZ15" s="19">
        <f>SUMPRODUCT(($B$5:$F$10=AN15)*($BW$5:$BW$10))+SUMPRODUCT(($I$5:$M$10=AN15)*($BX$5:$BX$10))+'J01'!AZ15</f>
        <v>0</v>
      </c>
      <c r="BA15" s="19">
        <f>SUMPRODUCT(($B$5:$F$10=AN15)*($BY$5:$BY$10))+SUMPRODUCT(($I$5:$M$10=AN15)*($BZ$5:$BZ$10))+'J01'!BA15</f>
        <v>0</v>
      </c>
      <c r="BB15" s="19">
        <f t="shared" si="20"/>
        <v>0</v>
      </c>
      <c r="BC15" s="19">
        <f>SUMPRODUCT(($B$5:$F$10=AN15)*($CC$5:$CC$10))+SUMPRODUCT(($I$5:$M$10=AN15)*($CD$5:$CD$10))+'J01'!BC15</f>
        <v>0</v>
      </c>
      <c r="BD15" s="19">
        <f t="shared" si="21"/>
        <v>0</v>
      </c>
      <c r="BE15" s="19">
        <f>SUMPRODUCT(($B$5:$F$10=AN15)*($CE$5:$CE$10))+'J01'!BE15</f>
        <v>0</v>
      </c>
      <c r="BF15" s="19">
        <f>SUMPRODUCT(($B$5:$F$10=AN15)*($CF$5:$CF$10))+'J01'!BF15</f>
        <v>0</v>
      </c>
      <c r="BG15" s="19">
        <f>SUMPRODUCT(($B$5:$F$10=AN15)*($CG$5:$CG$10))+'J01'!BG15</f>
        <v>0</v>
      </c>
      <c r="BH15" s="19">
        <f>SUMPRODUCT(($I$5:$M$10=AN15)*($CH$5:$CH$10))+'J01'!BH15</f>
        <v>0</v>
      </c>
      <c r="BI15" s="19">
        <f>SUMPRODUCT(($I$5:$M$10=AN15)*($CI$5:$CI$10))+'J01'!BI15</f>
        <v>0</v>
      </c>
      <c r="BJ15" s="19">
        <f t="shared" si="22"/>
        <v>0</v>
      </c>
      <c r="BK15" s="13">
        <f t="shared" si="23"/>
        <v>0</v>
      </c>
      <c r="BL15" s="13">
        <f>BK15+0.000002</f>
        <v>1.9999999999999999E-6</v>
      </c>
      <c r="CL15" s="13" t="str">
        <f t="shared" si="45"/>
        <v>ST AMAND</v>
      </c>
      <c r="CM15" s="13">
        <f t="shared" si="46"/>
        <v>0</v>
      </c>
      <c r="CN15" s="13">
        <f t="shared" si="47"/>
        <v>1</v>
      </c>
      <c r="CP15" s="13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4">
        <f t="shared" si="49"/>
        <v>1</v>
      </c>
      <c r="X16" s="7">
        <f t="shared" si="3"/>
        <v>12</v>
      </c>
      <c r="Y16" s="13">
        <f t="shared" si="4"/>
        <v>0</v>
      </c>
      <c r="Z16" s="13">
        <f t="shared" si="5"/>
        <v>0</v>
      </c>
      <c r="AA16" s="13">
        <f t="shared" si="6"/>
        <v>0</v>
      </c>
      <c r="AB16" s="13">
        <f t="shared" si="7"/>
        <v>0</v>
      </c>
      <c r="AC16" s="13">
        <f t="shared" si="8"/>
        <v>0</v>
      </c>
      <c r="AD16" s="13">
        <f t="shared" si="9"/>
        <v>0</v>
      </c>
      <c r="AE16" s="14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3">
        <v>12</v>
      </c>
      <c r="AM16" s="13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2">
        <f t="shared" si="18"/>
        <v>3</v>
      </c>
      <c r="AT16" s="19">
        <f>'J01'!AS16-AS16</f>
        <v>0</v>
      </c>
      <c r="AU16" s="3" t="str">
        <f>IF(AS16&gt;'J01'!AS16,'J01'!$AV$17,IF(AS16='J01'!AS16,'J01'!$AU$17,IF(AS16&lt;'J01'!AS16,'J01'!$AT$17)))</f>
        <v>u</v>
      </c>
      <c r="AV16" s="19">
        <f t="shared" si="19"/>
        <v>12</v>
      </c>
      <c r="AW16" s="19">
        <f>SUMPRODUCT(($B$5:$F$10=AN16)*($BQ$5:$BQ$10))+SUMPRODUCT(($I$5:$M$10=AN16)*($BR$5:$BR$10))+'J01'!AW16</f>
        <v>0</v>
      </c>
      <c r="AX16" s="19">
        <f>SUMPRODUCT(($B$5:$F$10=AN16)*($BS$5:$BS$10))+SUMPRODUCT(($I$5:$M$10=AN16)*($BT$5:$BT$10))+'J01'!AX16</f>
        <v>0</v>
      </c>
      <c r="AY16" s="19">
        <f>SUMPRODUCT(($B$5:$F$10=AN16)*($BU$5:$BU$10))+SUMPRODUCT(($I$5:$M$10=AN16)*($BV$5:$BV$10))+'J01'!AY16</f>
        <v>0</v>
      </c>
      <c r="AZ16" s="19">
        <f>SUMPRODUCT(($B$5:$F$10=AN16)*($BW$5:$BW$10))+SUMPRODUCT(($I$5:$M$10=AN16)*($BX$5:$BX$10))+'J01'!AZ16</f>
        <v>0</v>
      </c>
      <c r="BA16" s="19">
        <f>SUMPRODUCT(($B$5:$F$10=AN16)*($BY$5:$BY$10))+SUMPRODUCT(($I$5:$M$10=AN16)*($BZ$5:$BZ$10))+'J01'!BA16</f>
        <v>0</v>
      </c>
      <c r="BB16" s="19">
        <f t="shared" si="20"/>
        <v>0</v>
      </c>
      <c r="BC16" s="19">
        <f>SUMPRODUCT(($B$5:$F$10=AN16)*($CC$5:$CC$10))+SUMPRODUCT(($I$5:$M$10=AN16)*($CD$5:$CD$10))+'J01'!BC16</f>
        <v>0</v>
      </c>
      <c r="BD16" s="19">
        <f t="shared" si="21"/>
        <v>0</v>
      </c>
      <c r="BE16" s="19">
        <f>SUMPRODUCT(($B$5:$F$10=AN16)*($CE$5:$CE$10))+'J01'!BE16</f>
        <v>0</v>
      </c>
      <c r="BF16" s="19">
        <f>SUMPRODUCT(($B$5:$F$10=AN16)*($CF$5:$CF$10))+'J01'!BF16</f>
        <v>0</v>
      </c>
      <c r="BG16" s="19">
        <f>SUMPRODUCT(($B$5:$F$10=AN16)*($CG$5:$CG$10))+'J01'!BG16</f>
        <v>0</v>
      </c>
      <c r="BH16" s="19">
        <f>SUMPRODUCT(($I$5:$M$10=AN16)*($CH$5:$CH$10))+'J01'!BH16</f>
        <v>0</v>
      </c>
      <c r="BI16" s="19">
        <f>SUMPRODUCT(($I$5:$M$10=AN16)*($CI$5:$CI$10))+'J01'!BI16</f>
        <v>0</v>
      </c>
      <c r="BJ16" s="19">
        <f t="shared" si="22"/>
        <v>0</v>
      </c>
      <c r="BK16" s="13">
        <f t="shared" si="23"/>
        <v>0</v>
      </c>
      <c r="BL16" s="13">
        <f>BK16+0.0000019</f>
        <v>1.9E-6</v>
      </c>
      <c r="CL16" s="13" t="str">
        <f t="shared" si="45"/>
        <v>TOULON ST CYR</v>
      </c>
      <c r="CM16" s="13">
        <f t="shared" si="46"/>
        <v>0</v>
      </c>
      <c r="CN16" s="13">
        <f t="shared" si="47"/>
        <v>1</v>
      </c>
      <c r="CP16" s="13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AB18+'J01'!AE18:AG19</f>
        <v>12</v>
      </c>
      <c r="AF18" s="40"/>
      <c r="AG18" s="40"/>
      <c r="AH18" s="43"/>
      <c r="AI18" s="43"/>
      <c r="AJ18" s="43"/>
      <c r="AK18" s="43"/>
      <c r="AT18" s="13" t="s">
        <v>22</v>
      </c>
      <c r="AU18" s="13" t="s">
        <v>23</v>
      </c>
      <c r="AV18" s="13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  <row r="23" spans="1:48" ht="18" customHeight="1" x14ac:dyDescent="0.35">
      <c r="X23" s="21" t="s">
        <v>54</v>
      </c>
    </row>
  </sheetData>
  <mergeCells count="94">
    <mergeCell ref="P17:Q19"/>
    <mergeCell ref="R17:S19"/>
    <mergeCell ref="V17:W19"/>
    <mergeCell ref="A11:N22"/>
    <mergeCell ref="P16:T16"/>
    <mergeCell ref="V20:W22"/>
    <mergeCell ref="B10:F10"/>
    <mergeCell ref="I10:M10"/>
    <mergeCell ref="P10:T10"/>
    <mergeCell ref="P14:T14"/>
    <mergeCell ref="P15:T15"/>
    <mergeCell ref="B7:F7"/>
    <mergeCell ref="I7:M7"/>
    <mergeCell ref="P7:T7"/>
    <mergeCell ref="P11:T11"/>
    <mergeCell ref="R20:S22"/>
    <mergeCell ref="P12:T12"/>
    <mergeCell ref="P13:T13"/>
    <mergeCell ref="T17:U19"/>
    <mergeCell ref="P20:Q22"/>
    <mergeCell ref="T20:U22"/>
    <mergeCell ref="B8:F8"/>
    <mergeCell ref="I8:M8"/>
    <mergeCell ref="P8:T8"/>
    <mergeCell ref="B9:F9"/>
    <mergeCell ref="I9:M9"/>
    <mergeCell ref="P9:T9"/>
    <mergeCell ref="X20:Y22"/>
    <mergeCell ref="AN12:AR12"/>
    <mergeCell ref="AB17:AD17"/>
    <mergeCell ref="AE17:AG17"/>
    <mergeCell ref="AE18:AG19"/>
    <mergeCell ref="Z17:AA19"/>
    <mergeCell ref="AN14:AR14"/>
    <mergeCell ref="AN15:AR15"/>
    <mergeCell ref="AH17:AK22"/>
    <mergeCell ref="AN16:AR16"/>
    <mergeCell ref="Z20:AA22"/>
    <mergeCell ref="AB18:AD19"/>
    <mergeCell ref="X17:Y19"/>
    <mergeCell ref="CE3:CG3"/>
    <mergeCell ref="CH3:CJ3"/>
    <mergeCell ref="B6:F6"/>
    <mergeCell ref="I6:M6"/>
    <mergeCell ref="P6:T6"/>
    <mergeCell ref="AN6:AR6"/>
    <mergeCell ref="W3:W4"/>
    <mergeCell ref="X3:X4"/>
    <mergeCell ref="BD3:BD4"/>
    <mergeCell ref="BE3:BG3"/>
    <mergeCell ref="BH3:BJ3"/>
    <mergeCell ref="BA3:BA4"/>
    <mergeCell ref="BB3:BB4"/>
    <mergeCell ref="B5:F5"/>
    <mergeCell ref="I5:M5"/>
    <mergeCell ref="P5:T5"/>
    <mergeCell ref="U3:V4"/>
    <mergeCell ref="AV3:AV4"/>
    <mergeCell ref="AW3:AW4"/>
    <mergeCell ref="AI3:AK3"/>
    <mergeCell ref="AN3:AR4"/>
    <mergeCell ref="AT3:AU4"/>
    <mergeCell ref="AS3:AS4"/>
    <mergeCell ref="Z3:Z4"/>
    <mergeCell ref="AA3:AA4"/>
    <mergeCell ref="AB3:AB4"/>
    <mergeCell ref="AC3:AC4"/>
    <mergeCell ref="AD3:AD4"/>
    <mergeCell ref="AE3:AE4"/>
    <mergeCell ref="AZ3:AZ4"/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BC3:BC4"/>
    <mergeCell ref="AF3:AH3"/>
    <mergeCell ref="N3:N4"/>
    <mergeCell ref="P3:T4"/>
    <mergeCell ref="AX3:AX4"/>
    <mergeCell ref="AN5:AR5"/>
    <mergeCell ref="AN13:AR13"/>
    <mergeCell ref="AY3:AY4"/>
    <mergeCell ref="AN9:AR9"/>
    <mergeCell ref="AN10:AR10"/>
    <mergeCell ref="AN11:AR11"/>
    <mergeCell ref="AN7:AR7"/>
    <mergeCell ref="AN8:AR8"/>
  </mergeCells>
  <conditionalFormatting sqref="U5:U16">
    <cfRule type="cellIs" dxfId="139" priority="4" operator="equal">
      <formula>0</formula>
    </cfRule>
    <cfRule type="cellIs" dxfId="138" priority="5" operator="lessThan">
      <formula>0</formula>
    </cfRule>
    <cfRule type="cellIs" dxfId="137" priority="6" operator="greaterThan">
      <formula>0</formula>
    </cfRule>
  </conditionalFormatting>
  <conditionalFormatting sqref="V5:V16">
    <cfRule type="cellIs" dxfId="136" priority="1" operator="equal">
      <formula>"U"</formula>
    </cfRule>
    <cfRule type="cellIs" dxfId="135" priority="2" operator="equal">
      <formula>"Q"</formula>
    </cfRule>
    <cfRule type="cellIs" dxfId="134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32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'J02'!AS5-AS5</f>
        <v>0</v>
      </c>
      <c r="AU5" s="3" t="str">
        <f>IF(AS5&gt;'J02'!AS5,'J02'!$AV$17,IF(AS5='J02'!AS5,'J02'!$AU$17,IF(AS5&lt;'J02'!AS5,'J02'!$AT$17)))</f>
        <v>u</v>
      </c>
      <c r="AV5" s="19">
        <f>RANK(BL5,$BL$5:$BL$16)</f>
        <v>1</v>
      </c>
      <c r="AW5" s="19">
        <f>SUMPRODUCT(($B$5:$F$10=AN5)*($BQ$5:$BQ$10))+SUMPRODUCT(($I$5:$M$10=AN5)*($BR$5:$BR$10))+'J02'!AW5</f>
        <v>2</v>
      </c>
      <c r="AX5" s="19">
        <f>SUMPRODUCT(($B$5:$F$10=AN5)*($BS$5:$BS$10))+SUMPRODUCT(($I$5:$M$10=AN5)*($BT$5:$BT$10))+'J02'!AX5</f>
        <v>1</v>
      </c>
      <c r="AY5" s="19">
        <f>SUMPRODUCT(($B$5:$F$10=AN5)*($BU$5:$BU$10))+SUMPRODUCT(($I$5:$M$10=AN5)*($BV$5:$BV$10))+'J02'!AY5</f>
        <v>0</v>
      </c>
      <c r="AZ5" s="19">
        <f>SUMPRODUCT(($B$5:$F$10=AN5)*($BW$5:$BW$10))+SUMPRODUCT(($I$5:$M$10=AN5)*($BX$5:$BX$10))+'J02'!AZ5</f>
        <v>1</v>
      </c>
      <c r="BA5" s="19">
        <f>SUMPRODUCT(($B$5:$F$10=AN5)*($BY$5:$BY$10))+SUMPRODUCT(($I$5:$M$10=AN5)*($BZ$5:$BZ$10))+'J02'!BA5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SUMPRODUCT(($B$5:$F$10=AN5)*($CC$5:$CC$10))+SUMPRODUCT(($I$5:$M$10=AN5)*($CD$5:$CD$10))+'J02'!BC5</f>
        <v>6</v>
      </c>
      <c r="BD5" s="19">
        <f>BB5-BC5</f>
        <v>-6</v>
      </c>
      <c r="BE5" s="19">
        <f>SUMPRODUCT(($B$5:$F$10=AN5)*($CE$5:$CE$10))+'J02'!BE5</f>
        <v>0</v>
      </c>
      <c r="BF5" s="19">
        <f>SUMPRODUCT(($B$5:$F$10=AN5)*($CF$5:$CF$10))+'J02'!BF5</f>
        <v>1</v>
      </c>
      <c r="BG5" s="19">
        <f>SUMPRODUCT(($B$5:$F$10=AN5)*($CG$5:$CG$10))+'J02'!BG5</f>
        <v>0</v>
      </c>
      <c r="BH5" s="19">
        <f>SUMPRODUCT(($I$5:$M$10=AN5)*($CH$5:$CH$10))+'J02'!BH5</f>
        <v>0</v>
      </c>
      <c r="BI5" s="19">
        <f>SUMPRODUCT(($I$5:$M$10=AN5)*($CI$5:$CI$10))+'J02'!BI5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'J02'!AS6-AS6</f>
        <v>0</v>
      </c>
      <c r="AU6" s="3" t="str">
        <f>IF(AS6&gt;'J02'!AS6,'J02'!$AV$17,IF(AS6='J02'!AS6,'J02'!$AU$17,IF(AS6&lt;'J02'!AS6,'J02'!$AT$17)))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SUMPRODUCT(($B$5:$F$10=AN6)*($BQ$5:$BQ$10))+SUMPRODUCT(($I$5:$M$10=AN6)*($BR$5:$BR$10))+'J02'!AW6</f>
        <v>2</v>
      </c>
      <c r="AX6" s="19">
        <f>SUMPRODUCT(($B$5:$F$10=AN6)*($BS$5:$BS$10))+SUMPRODUCT(($I$5:$M$10=AN6)*($BT$5:$BT$10))+'J02'!AX6</f>
        <v>1</v>
      </c>
      <c r="AY6" s="19">
        <f>SUMPRODUCT(($B$5:$F$10=AN6)*($BU$5:$BU$10))+SUMPRODUCT(($I$5:$M$10=AN6)*($BV$5:$BV$10))+'J02'!AY6</f>
        <v>0</v>
      </c>
      <c r="AZ6" s="19">
        <f>SUMPRODUCT(($B$5:$F$10=AN6)*($BW$5:$BW$10))+SUMPRODUCT(($I$5:$M$10=AN6)*($BX$5:$BX$10))+'J02'!AZ6</f>
        <v>1</v>
      </c>
      <c r="BA6" s="19">
        <f>SUMPRODUCT(($B$5:$F$10=AN6)*($BY$5:$BY$10))+SUMPRODUCT(($I$5:$M$10=AN6)*($BZ$5:$BZ$10))+'J02'!BA6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SUMPRODUCT(($B$5:$F$10=AN6)*($CC$5:$CC$10))+SUMPRODUCT(($I$5:$M$10=AN6)*($CD$5:$CD$10))+'J02'!BC6</f>
        <v>6</v>
      </c>
      <c r="BD6" s="19">
        <f t="shared" ref="BD6:BD16" si="21">BB6-BC6</f>
        <v>-6</v>
      </c>
      <c r="BE6" s="19">
        <f>SUMPRODUCT(($B$5:$F$10=AN6)*($CE$5:$CE$10))+'J02'!BE6</f>
        <v>0</v>
      </c>
      <c r="BF6" s="19">
        <f>SUMPRODUCT(($B$5:$F$10=AN6)*($CF$5:$CF$10))+'J02'!BF6</f>
        <v>0</v>
      </c>
      <c r="BG6" s="19">
        <f>SUMPRODUCT(($B$5:$F$10=AN6)*($CG$5:$CG$10))+'J02'!BG6</f>
        <v>0</v>
      </c>
      <c r="BH6" s="19">
        <f>SUMPRODUCT(($I$5:$M$10=AN6)*($CH$5:$CH$10))+'J02'!BH6</f>
        <v>0</v>
      </c>
      <c r="BI6" s="19">
        <f>SUMPRODUCT(($I$5:$M$10=AN6)*($CI$5:$CI$10))+'J02'!BI6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'J02'!AS7-AS7</f>
        <v>0</v>
      </c>
      <c r="AU7" s="3" t="str">
        <f>IF(AS7&gt;'J02'!AS7,'J02'!$AV$17,IF(AS7='J02'!AS7,'J02'!$AU$17,IF(AS7&lt;'J02'!AS7,'J02'!$AT$17)))</f>
        <v>u</v>
      </c>
      <c r="AV7" s="19">
        <f t="shared" si="19"/>
        <v>3</v>
      </c>
      <c r="AW7" s="19">
        <f>SUMPRODUCT(($B$5:$F$10=AN7)*($BQ$5:$BQ$10))+SUMPRODUCT(($I$5:$M$10=AN7)*($BR$5:$BR$10))+'J02'!AW7</f>
        <v>0</v>
      </c>
      <c r="AX7" s="19">
        <f>SUMPRODUCT(($B$5:$F$10=AN7)*($BS$5:$BS$10))+SUMPRODUCT(($I$5:$M$10=AN7)*($BT$5:$BT$10))+'J02'!AX7</f>
        <v>0</v>
      </c>
      <c r="AY7" s="19">
        <f>SUMPRODUCT(($B$5:$F$10=AN7)*($BU$5:$BU$10))+SUMPRODUCT(($I$5:$M$10=AN7)*($BV$5:$BV$10))+'J02'!AY7</f>
        <v>0</v>
      </c>
      <c r="AZ7" s="19">
        <f>SUMPRODUCT(($B$5:$F$10=AN7)*($BW$5:$BW$10))+SUMPRODUCT(($I$5:$M$10=AN7)*($BX$5:$BX$10))+'J02'!AZ7</f>
        <v>0</v>
      </c>
      <c r="BA7" s="19">
        <f>SUMPRODUCT(($B$5:$F$10=AN7)*($BY$5:$BY$10))+SUMPRODUCT(($I$5:$M$10=AN7)*($BZ$5:$BZ$10))+'J02'!BA7</f>
        <v>0</v>
      </c>
      <c r="BB7" s="19">
        <f t="shared" si="20"/>
        <v>0</v>
      </c>
      <c r="BC7" s="19">
        <f>SUMPRODUCT(($B$5:$F$10=AN7)*($CC$5:$CC$10))+SUMPRODUCT(($I$5:$M$10=AN7)*($CD$5:$CD$10))+'J02'!BC7</f>
        <v>0</v>
      </c>
      <c r="BD7" s="19">
        <f t="shared" si="21"/>
        <v>0</v>
      </c>
      <c r="BE7" s="19">
        <f>SUMPRODUCT(($B$5:$F$10=AN7)*($CE$5:$CE$10))+'J02'!BE7</f>
        <v>0</v>
      </c>
      <c r="BF7" s="19">
        <f>SUMPRODUCT(($B$5:$F$10=AN7)*($CF$5:$CF$10))+'J02'!BF7</f>
        <v>0</v>
      </c>
      <c r="BG7" s="19">
        <f>SUMPRODUCT(($B$5:$F$10=AN7)*($CG$5:$CG$10))+'J02'!BG7</f>
        <v>0</v>
      </c>
      <c r="BH7" s="19">
        <f>SUMPRODUCT(($I$5:$M$10=AN7)*($CH$5:$CH$10))+'J02'!BH7</f>
        <v>0</v>
      </c>
      <c r="BI7" s="19">
        <f>SUMPRODUCT(($I$5:$M$10=AN7)*($CI$5:$CI$10))+'J02'!BI7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'J02'!AS8-AS8</f>
        <v>0</v>
      </c>
      <c r="AU8" s="3" t="str">
        <f>IF(AS8&gt;'J02'!AS8,'J02'!$AV$17,IF(AS8='J02'!AS8,'J02'!$AU$17,IF(AS8&lt;'J02'!AS8,'J02'!$AT$17)))</f>
        <v>u</v>
      </c>
      <c r="AV8" s="19">
        <f t="shared" si="19"/>
        <v>4</v>
      </c>
      <c r="AW8" s="19">
        <f>SUMPRODUCT(($B$5:$F$10=AN8)*($BQ$5:$BQ$10))+SUMPRODUCT(($I$5:$M$10=AN8)*($BR$5:$BR$10))+'J02'!AW8</f>
        <v>0</v>
      </c>
      <c r="AX8" s="19">
        <f>SUMPRODUCT(($B$5:$F$10=AN8)*($BS$5:$BS$10))+SUMPRODUCT(($I$5:$M$10=AN8)*($BT$5:$BT$10))+'J02'!AX8</f>
        <v>0</v>
      </c>
      <c r="AY8" s="19">
        <f>SUMPRODUCT(($B$5:$F$10=AN8)*($BU$5:$BU$10))+SUMPRODUCT(($I$5:$M$10=AN8)*($BV$5:$BV$10))+'J02'!AY8</f>
        <v>0</v>
      </c>
      <c r="AZ8" s="19">
        <f>SUMPRODUCT(($B$5:$F$10=AN8)*($BW$5:$BW$10))+SUMPRODUCT(($I$5:$M$10=AN8)*($BX$5:$BX$10))+'J02'!AZ8</f>
        <v>0</v>
      </c>
      <c r="BA8" s="19">
        <f>SUMPRODUCT(($B$5:$F$10=AN8)*($BY$5:$BY$10))+SUMPRODUCT(($I$5:$M$10=AN8)*($BZ$5:$BZ$10))+'J02'!BA8</f>
        <v>0</v>
      </c>
      <c r="BB8" s="19">
        <f t="shared" si="20"/>
        <v>0</v>
      </c>
      <c r="BC8" s="19">
        <f>SUMPRODUCT(($B$5:$F$10=AN8)*($CC$5:$CC$10))+SUMPRODUCT(($I$5:$M$10=AN8)*($CD$5:$CD$10))+'J02'!BC8</f>
        <v>0</v>
      </c>
      <c r="BD8" s="19">
        <f t="shared" si="21"/>
        <v>0</v>
      </c>
      <c r="BE8" s="19">
        <f>SUMPRODUCT(($B$5:$F$10=AN8)*($CE$5:$CE$10))+'J02'!BE8</f>
        <v>0</v>
      </c>
      <c r="BF8" s="19">
        <f>SUMPRODUCT(($B$5:$F$10=AN8)*($CF$5:$CF$10))+'J02'!BF8</f>
        <v>0</v>
      </c>
      <c r="BG8" s="19">
        <f>SUMPRODUCT(($B$5:$F$10=AN8)*($CG$5:$CG$10))+'J02'!BG8</f>
        <v>0</v>
      </c>
      <c r="BH8" s="19">
        <f>SUMPRODUCT(($I$5:$M$10=AN8)*($CH$5:$CH$10))+'J02'!BH8</f>
        <v>0</v>
      </c>
      <c r="BI8" s="19">
        <f>SUMPRODUCT(($I$5:$M$10=AN8)*($CI$5:$CI$10))+'J02'!BI8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'J02'!AS9-AS9</f>
        <v>0</v>
      </c>
      <c r="AU9" s="3" t="str">
        <f>IF(AS9&gt;'J02'!AS9,'J02'!$AV$17,IF(AS9='J02'!AS9,'J02'!$AU$17,IF(AS9&lt;'J02'!AS9,'J02'!$AT$17)))</f>
        <v>u</v>
      </c>
      <c r="AV9" s="19">
        <f t="shared" si="19"/>
        <v>5</v>
      </c>
      <c r="AW9" s="19">
        <f>SUMPRODUCT(($B$5:$F$10=AN9)*($BQ$5:$BQ$10))+SUMPRODUCT(($I$5:$M$10=AN9)*($BR$5:$BR$10))+'J02'!AW9</f>
        <v>0</v>
      </c>
      <c r="AX9" s="19">
        <f>SUMPRODUCT(($B$5:$F$10=AN9)*($BS$5:$BS$10))+SUMPRODUCT(($I$5:$M$10=AN9)*($BT$5:$BT$10))+'J02'!AX9</f>
        <v>0</v>
      </c>
      <c r="AY9" s="19">
        <f>SUMPRODUCT(($B$5:$F$10=AN9)*($BU$5:$BU$10))+SUMPRODUCT(($I$5:$M$10=AN9)*($BV$5:$BV$10))+'J02'!AY9</f>
        <v>0</v>
      </c>
      <c r="AZ9" s="19">
        <f>SUMPRODUCT(($B$5:$F$10=AN9)*($BW$5:$BW$10))+SUMPRODUCT(($I$5:$M$10=AN9)*($BX$5:$BX$10))+'J02'!AZ9</f>
        <v>0</v>
      </c>
      <c r="BA9" s="19">
        <f>SUMPRODUCT(($B$5:$F$10=AN9)*($BY$5:$BY$10))+SUMPRODUCT(($I$5:$M$10=AN9)*($BZ$5:$BZ$10))+'J02'!BA9</f>
        <v>0</v>
      </c>
      <c r="BB9" s="19">
        <f t="shared" si="20"/>
        <v>0</v>
      </c>
      <c r="BC9" s="19">
        <f>SUMPRODUCT(($B$5:$F$10=AN9)*($CC$5:$CC$10))+SUMPRODUCT(($I$5:$M$10=AN9)*($CD$5:$CD$10))+'J02'!BC9</f>
        <v>0</v>
      </c>
      <c r="BD9" s="19">
        <f t="shared" si="21"/>
        <v>0</v>
      </c>
      <c r="BE9" s="19">
        <f>SUMPRODUCT(($B$5:$F$10=AN9)*($CE$5:$CE$10))+'J02'!BE9</f>
        <v>0</v>
      </c>
      <c r="BF9" s="19">
        <f>SUMPRODUCT(($B$5:$F$10=AN9)*($CF$5:$CF$10))+'J02'!BF9</f>
        <v>0</v>
      </c>
      <c r="BG9" s="19">
        <f>SUMPRODUCT(($B$5:$F$10=AN9)*($CG$5:$CG$10))+'J02'!BG9</f>
        <v>0</v>
      </c>
      <c r="BH9" s="19">
        <f>SUMPRODUCT(($I$5:$M$10=AN9)*($CH$5:$CH$10))+'J02'!BH9</f>
        <v>0</v>
      </c>
      <c r="BI9" s="19">
        <f>SUMPRODUCT(($I$5:$M$10=AN9)*($CI$5:$CI$10))+'J02'!BI9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'J02'!AS10-AS10</f>
        <v>0</v>
      </c>
      <c r="AU10" s="3" t="str">
        <f>IF(AS10&gt;'J02'!AS10,'J02'!$AV$17,IF(AS10='J02'!AS10,'J02'!$AU$17,IF(AS10&lt;'J02'!AS10,'J02'!$AT$17)))</f>
        <v>u</v>
      </c>
      <c r="AV10" s="19">
        <f t="shared" si="19"/>
        <v>6</v>
      </c>
      <c r="AW10" s="19">
        <f>SUMPRODUCT(($B$5:$F$10=AN10)*($BQ$5:$BQ$10))+SUMPRODUCT(($I$5:$M$10=AN10)*($BR$5:$BR$10))+'J02'!AW10</f>
        <v>0</v>
      </c>
      <c r="AX10" s="19">
        <f>SUMPRODUCT(($B$5:$F$10=AN10)*($BS$5:$BS$10))+SUMPRODUCT(($I$5:$M$10=AN10)*($BT$5:$BT$10))+'J02'!AX10</f>
        <v>0</v>
      </c>
      <c r="AY10" s="19">
        <f>SUMPRODUCT(($B$5:$F$10=AN10)*($BU$5:$BU$10))+SUMPRODUCT(($I$5:$M$10=AN10)*($BV$5:$BV$10))+'J02'!AY10</f>
        <v>0</v>
      </c>
      <c r="AZ10" s="19">
        <f>SUMPRODUCT(($B$5:$F$10=AN10)*($BW$5:$BW$10))+SUMPRODUCT(($I$5:$M$10=AN10)*($BX$5:$BX$10))+'J02'!AZ10</f>
        <v>0</v>
      </c>
      <c r="BA10" s="19">
        <f>SUMPRODUCT(($B$5:$F$10=AN10)*($BY$5:$BY$10))+SUMPRODUCT(($I$5:$M$10=AN10)*($BZ$5:$BZ$10))+'J02'!BA10</f>
        <v>0</v>
      </c>
      <c r="BB10" s="19">
        <f t="shared" si="20"/>
        <v>0</v>
      </c>
      <c r="BC10" s="19">
        <f>SUMPRODUCT(($B$5:$F$10=AN10)*($CC$5:$CC$10))+SUMPRODUCT(($I$5:$M$10=AN10)*($CD$5:$CD$10))+'J02'!BC10</f>
        <v>0</v>
      </c>
      <c r="BD10" s="19">
        <f t="shared" si="21"/>
        <v>0</v>
      </c>
      <c r="BE10" s="19">
        <f>SUMPRODUCT(($B$5:$F$10=AN10)*($CE$5:$CE$10))+'J02'!BE10</f>
        <v>0</v>
      </c>
      <c r="BF10" s="19">
        <f>SUMPRODUCT(($B$5:$F$10=AN10)*($CF$5:$CF$10))+'J02'!BF10</f>
        <v>0</v>
      </c>
      <c r="BG10" s="19">
        <f>SUMPRODUCT(($B$5:$F$10=AN10)*($CG$5:$CG$10))+'J02'!BG10</f>
        <v>0</v>
      </c>
      <c r="BH10" s="19">
        <f>SUMPRODUCT(($I$5:$M$10=AN10)*($CH$5:$CH$10))+'J02'!BH10</f>
        <v>0</v>
      </c>
      <c r="BI10" s="19">
        <f>SUMPRODUCT(($I$5:$M$10=AN10)*($CI$5:$CI$10))+'J02'!BI10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'J02'!AS11-AS11</f>
        <v>0</v>
      </c>
      <c r="AU11" s="3" t="str">
        <f>IF(AS11&gt;'J02'!AS11,'J02'!$AV$17,IF(AS11='J02'!AS11,'J02'!$AU$17,IF(AS11&lt;'J02'!AS11,'J02'!$AT$17)))</f>
        <v>u</v>
      </c>
      <c r="AV11" s="19">
        <f t="shared" si="19"/>
        <v>7</v>
      </c>
      <c r="AW11" s="19">
        <f>SUMPRODUCT(($B$5:$F$10=AN11)*($BQ$5:$BQ$10))+SUMPRODUCT(($I$5:$M$10=AN11)*($BR$5:$BR$10))+'J02'!AW11</f>
        <v>0</v>
      </c>
      <c r="AX11" s="19">
        <f>SUMPRODUCT(($B$5:$F$10=AN11)*($BS$5:$BS$10))+SUMPRODUCT(($I$5:$M$10=AN11)*($BT$5:$BT$10))+'J02'!AX11</f>
        <v>0</v>
      </c>
      <c r="AY11" s="19">
        <f>SUMPRODUCT(($B$5:$F$10=AN11)*($BU$5:$BU$10))+SUMPRODUCT(($I$5:$M$10=AN11)*($BV$5:$BV$10))+'J02'!AY11</f>
        <v>0</v>
      </c>
      <c r="AZ11" s="19">
        <f>SUMPRODUCT(($B$5:$F$10=AN11)*($BW$5:$BW$10))+SUMPRODUCT(($I$5:$M$10=AN11)*($BX$5:$BX$10))+'J02'!AZ11</f>
        <v>0</v>
      </c>
      <c r="BA11" s="19">
        <f>SUMPRODUCT(($B$5:$F$10=AN11)*($BY$5:$BY$10))+SUMPRODUCT(($I$5:$M$10=AN11)*($BZ$5:$BZ$10))+'J02'!BA11</f>
        <v>0</v>
      </c>
      <c r="BB11" s="19">
        <f t="shared" si="20"/>
        <v>0</v>
      </c>
      <c r="BC11" s="19">
        <f>SUMPRODUCT(($B$5:$F$10=AN11)*($CC$5:$CC$10))+SUMPRODUCT(($I$5:$M$10=AN11)*($CD$5:$CD$10))+'J02'!BC11</f>
        <v>0</v>
      </c>
      <c r="BD11" s="19">
        <f t="shared" si="21"/>
        <v>0</v>
      </c>
      <c r="BE11" s="19">
        <f>SUMPRODUCT(($B$5:$F$10=AN11)*($CE$5:$CE$10))+'J02'!BE11</f>
        <v>0</v>
      </c>
      <c r="BF11" s="19">
        <f>SUMPRODUCT(($B$5:$F$10=AN11)*($CF$5:$CF$10))+'J02'!BF11</f>
        <v>0</v>
      </c>
      <c r="BG11" s="19">
        <f>SUMPRODUCT(($B$5:$F$10=AN11)*($CG$5:$CG$10))+'J02'!BG11</f>
        <v>0</v>
      </c>
      <c r="BH11" s="19">
        <f>SUMPRODUCT(($I$5:$M$10=AN11)*($CH$5:$CH$10))+'J02'!BH11</f>
        <v>0</v>
      </c>
      <c r="BI11" s="19">
        <f>SUMPRODUCT(($I$5:$M$10=AN11)*($CI$5:$CI$10))+'J02'!BI11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'J02'!AS12-AS12</f>
        <v>0</v>
      </c>
      <c r="AU12" s="3" t="str">
        <f>IF(AS12&gt;'J02'!AS12,'J02'!$AV$17,IF(AS12='J02'!AS12,'J02'!$AU$17,IF(AS12&lt;'J02'!AS12,'J02'!$AT$17)))</f>
        <v>u</v>
      </c>
      <c r="AV12" s="19">
        <f t="shared" si="19"/>
        <v>8</v>
      </c>
      <c r="AW12" s="19">
        <f>SUMPRODUCT(($B$5:$F$10=AN12)*($BQ$5:$BQ$10))+SUMPRODUCT(($I$5:$M$10=AN12)*($BR$5:$BR$10))+'J02'!AW12</f>
        <v>0</v>
      </c>
      <c r="AX12" s="19">
        <f>SUMPRODUCT(($B$5:$F$10=AN12)*($BS$5:$BS$10))+SUMPRODUCT(($I$5:$M$10=AN12)*($BT$5:$BT$10))+'J02'!AX12</f>
        <v>0</v>
      </c>
      <c r="AY12" s="19">
        <f>SUMPRODUCT(($B$5:$F$10=AN12)*($BU$5:$BU$10))+SUMPRODUCT(($I$5:$M$10=AN12)*($BV$5:$BV$10))+'J02'!AY12</f>
        <v>0</v>
      </c>
      <c r="AZ12" s="19">
        <f>SUMPRODUCT(($B$5:$F$10=AN12)*($BW$5:$BW$10))+SUMPRODUCT(($I$5:$M$10=AN12)*($BX$5:$BX$10))+'J02'!AZ12</f>
        <v>0</v>
      </c>
      <c r="BA12" s="19">
        <f>SUMPRODUCT(($B$5:$F$10=AN12)*($BY$5:$BY$10))+SUMPRODUCT(($I$5:$M$10=AN12)*($BZ$5:$BZ$10))+'J02'!BA12</f>
        <v>0</v>
      </c>
      <c r="BB12" s="19">
        <f t="shared" si="20"/>
        <v>0</v>
      </c>
      <c r="BC12" s="19">
        <f>SUMPRODUCT(($B$5:$F$10=AN12)*($CC$5:$CC$10))+SUMPRODUCT(($I$5:$M$10=AN12)*($CD$5:$CD$10))+'J02'!BC12</f>
        <v>0</v>
      </c>
      <c r="BD12" s="19">
        <f t="shared" si="21"/>
        <v>0</v>
      </c>
      <c r="BE12" s="19">
        <f>SUMPRODUCT(($B$5:$F$10=AN12)*($CE$5:$CE$10))+'J02'!BE12</f>
        <v>0</v>
      </c>
      <c r="BF12" s="19">
        <f>SUMPRODUCT(($B$5:$F$10=AN12)*($CF$5:$CF$10))+'J02'!BF12</f>
        <v>0</v>
      </c>
      <c r="BG12" s="19">
        <f>SUMPRODUCT(($B$5:$F$10=AN12)*($CG$5:$CG$10))+'J02'!BG12</f>
        <v>0</v>
      </c>
      <c r="BH12" s="19">
        <f>SUMPRODUCT(($I$5:$M$10=AN12)*($CH$5:$CH$10))+'J02'!BH12</f>
        <v>0</v>
      </c>
      <c r="BI12" s="19">
        <f>SUMPRODUCT(($I$5:$M$10=AN12)*($CI$5:$CI$10))+'J02'!BI12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'J02'!AS13-AS13</f>
        <v>0</v>
      </c>
      <c r="AU13" s="3" t="str">
        <f>IF(AS13&gt;'J02'!AS13,'J02'!$AV$17,IF(AS13='J02'!AS13,'J02'!$AU$17,IF(AS13&lt;'J02'!AS13,'J02'!$AT$17)))</f>
        <v>u</v>
      </c>
      <c r="AV13" s="19">
        <f t="shared" si="19"/>
        <v>9</v>
      </c>
      <c r="AW13" s="19">
        <f>SUMPRODUCT(($B$5:$F$10=AN13)*($BQ$5:$BQ$10))+SUMPRODUCT(($I$5:$M$10=AN13)*($BR$5:$BR$10))+'J02'!AW13</f>
        <v>0</v>
      </c>
      <c r="AX13" s="19">
        <f>SUMPRODUCT(($B$5:$F$10=AN13)*($BS$5:$BS$10))+SUMPRODUCT(($I$5:$M$10=AN13)*($BT$5:$BT$10))+'J02'!AX13</f>
        <v>0</v>
      </c>
      <c r="AY13" s="19">
        <f>SUMPRODUCT(($B$5:$F$10=AN13)*($BU$5:$BU$10))+SUMPRODUCT(($I$5:$M$10=AN13)*($BV$5:$BV$10))+'J02'!AY13</f>
        <v>0</v>
      </c>
      <c r="AZ13" s="19">
        <f>SUMPRODUCT(($B$5:$F$10=AN13)*($BW$5:$BW$10))+SUMPRODUCT(($I$5:$M$10=AN13)*($BX$5:$BX$10))+'J02'!AZ13</f>
        <v>0</v>
      </c>
      <c r="BA13" s="19">
        <f>SUMPRODUCT(($B$5:$F$10=AN13)*($BY$5:$BY$10))+SUMPRODUCT(($I$5:$M$10=AN13)*($BZ$5:$BZ$10))+'J02'!BA13</f>
        <v>0</v>
      </c>
      <c r="BB13" s="19">
        <f t="shared" si="20"/>
        <v>0</v>
      </c>
      <c r="BC13" s="19">
        <f>SUMPRODUCT(($B$5:$F$10=AN13)*($CC$5:$CC$10))+SUMPRODUCT(($I$5:$M$10=AN13)*($CD$5:$CD$10))+'J02'!BC13</f>
        <v>0</v>
      </c>
      <c r="BD13" s="19">
        <f t="shared" si="21"/>
        <v>0</v>
      </c>
      <c r="BE13" s="19">
        <f>SUMPRODUCT(($B$5:$F$10=AN13)*($CE$5:$CE$10))+'J02'!BE13</f>
        <v>0</v>
      </c>
      <c r="BF13" s="19">
        <f>SUMPRODUCT(($B$5:$F$10=AN13)*($CF$5:$CF$10))+'J02'!BF13</f>
        <v>0</v>
      </c>
      <c r="BG13" s="19">
        <f>SUMPRODUCT(($B$5:$F$10=AN13)*($CG$5:$CG$10))+'J02'!BG13</f>
        <v>0</v>
      </c>
      <c r="BH13" s="19">
        <f>SUMPRODUCT(($I$5:$M$10=AN13)*($CH$5:$CH$10))+'J02'!BH13</f>
        <v>0</v>
      </c>
      <c r="BI13" s="19">
        <f>SUMPRODUCT(($I$5:$M$10=AN13)*($CI$5:$CI$10))+'J02'!BI13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'J02'!AS14-AS14</f>
        <v>0</v>
      </c>
      <c r="AU14" s="3" t="str">
        <f>IF(AS14&gt;'J02'!AS14,'J02'!$AV$17,IF(AS14='J02'!AS14,'J02'!$AU$17,IF(AS14&lt;'J02'!AS14,'J02'!$AT$17)))</f>
        <v>u</v>
      </c>
      <c r="AV14" s="19">
        <f t="shared" si="19"/>
        <v>10</v>
      </c>
      <c r="AW14" s="19">
        <f>SUMPRODUCT(($B$5:$F$10=AN14)*($BQ$5:$BQ$10))+SUMPRODUCT(($I$5:$M$10=AN14)*($BR$5:$BR$10))+'J02'!AW14</f>
        <v>0</v>
      </c>
      <c r="AX14" s="19">
        <f>SUMPRODUCT(($B$5:$F$10=AN14)*($BS$5:$BS$10))+SUMPRODUCT(($I$5:$M$10=AN14)*($BT$5:$BT$10))+'J02'!AX14</f>
        <v>0</v>
      </c>
      <c r="AY14" s="19">
        <f>SUMPRODUCT(($B$5:$F$10=AN14)*($BU$5:$BU$10))+SUMPRODUCT(($I$5:$M$10=AN14)*($BV$5:$BV$10))+'J02'!AY14</f>
        <v>0</v>
      </c>
      <c r="AZ14" s="19">
        <f>SUMPRODUCT(($B$5:$F$10=AN14)*($BW$5:$BW$10))+SUMPRODUCT(($I$5:$M$10=AN14)*($BX$5:$BX$10))+'J02'!AZ14</f>
        <v>0</v>
      </c>
      <c r="BA14" s="19">
        <f>SUMPRODUCT(($B$5:$F$10=AN14)*($BY$5:$BY$10))+SUMPRODUCT(($I$5:$M$10=AN14)*($BZ$5:$BZ$10))+'J02'!BA14</f>
        <v>0</v>
      </c>
      <c r="BB14" s="19">
        <f t="shared" si="20"/>
        <v>0</v>
      </c>
      <c r="BC14" s="19">
        <f>SUMPRODUCT(($B$5:$F$10=AN14)*($CC$5:$CC$10))+SUMPRODUCT(($I$5:$M$10=AN14)*($CD$5:$CD$10))+'J02'!BC14</f>
        <v>0</v>
      </c>
      <c r="BD14" s="19">
        <f t="shared" si="21"/>
        <v>0</v>
      </c>
      <c r="BE14" s="19">
        <f>SUMPRODUCT(($B$5:$F$10=AN14)*($CE$5:$CE$10))+'J02'!BE14</f>
        <v>0</v>
      </c>
      <c r="BF14" s="19">
        <f>SUMPRODUCT(($B$5:$F$10=AN14)*($CF$5:$CF$10))+'J02'!BF14</f>
        <v>0</v>
      </c>
      <c r="BG14" s="19">
        <f>SUMPRODUCT(($B$5:$F$10=AN14)*($CG$5:$CG$10))+'J02'!BG14</f>
        <v>0</v>
      </c>
      <c r="BH14" s="19">
        <f>SUMPRODUCT(($I$5:$M$10=AN14)*($CH$5:$CH$10))+'J02'!BH14</f>
        <v>0</v>
      </c>
      <c r="BI14" s="19">
        <f>SUMPRODUCT(($I$5:$M$10=AN14)*($CI$5:$CI$10))+'J02'!BI14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'J02'!AS15-AS15</f>
        <v>0</v>
      </c>
      <c r="AU15" s="3" t="str">
        <f>IF(AS15&gt;'J02'!AS15,'J02'!$AV$17,IF(AS15='J02'!AS15,'J02'!$AU$17,IF(AS15&lt;'J02'!AS15,'J02'!$AT$17)))</f>
        <v>u</v>
      </c>
      <c r="AV15" s="19">
        <f t="shared" si="19"/>
        <v>11</v>
      </c>
      <c r="AW15" s="19">
        <f>SUMPRODUCT(($B$5:$F$10=AN15)*($BQ$5:$BQ$10))+SUMPRODUCT(($I$5:$M$10=AN15)*($BR$5:$BR$10))+'J02'!AW15</f>
        <v>0</v>
      </c>
      <c r="AX15" s="19">
        <f>SUMPRODUCT(($B$5:$F$10=AN15)*($BS$5:$BS$10))+SUMPRODUCT(($I$5:$M$10=AN15)*($BT$5:$BT$10))+'J02'!AX15</f>
        <v>0</v>
      </c>
      <c r="AY15" s="19">
        <f>SUMPRODUCT(($B$5:$F$10=AN15)*($BU$5:$BU$10))+SUMPRODUCT(($I$5:$M$10=AN15)*($BV$5:$BV$10))+'J02'!AY15</f>
        <v>0</v>
      </c>
      <c r="AZ15" s="19">
        <f>SUMPRODUCT(($B$5:$F$10=AN15)*($BW$5:$BW$10))+SUMPRODUCT(($I$5:$M$10=AN15)*($BX$5:$BX$10))+'J02'!AZ15</f>
        <v>0</v>
      </c>
      <c r="BA15" s="19">
        <f>SUMPRODUCT(($B$5:$F$10=AN15)*($BY$5:$BY$10))+SUMPRODUCT(($I$5:$M$10=AN15)*($BZ$5:$BZ$10))+'J02'!BA15</f>
        <v>0</v>
      </c>
      <c r="BB15" s="19">
        <f t="shared" si="20"/>
        <v>0</v>
      </c>
      <c r="BC15" s="19">
        <f>SUMPRODUCT(($B$5:$F$10=AN15)*($CC$5:$CC$10))+SUMPRODUCT(($I$5:$M$10=AN15)*($CD$5:$CD$10))+'J02'!BC15</f>
        <v>0</v>
      </c>
      <c r="BD15" s="19">
        <f t="shared" si="21"/>
        <v>0</v>
      </c>
      <c r="BE15" s="19">
        <f>SUMPRODUCT(($B$5:$F$10=AN15)*($CE$5:$CE$10))+'J02'!BE15</f>
        <v>0</v>
      </c>
      <c r="BF15" s="19">
        <f>SUMPRODUCT(($B$5:$F$10=AN15)*($CF$5:$CF$10))+'J02'!BF15</f>
        <v>0</v>
      </c>
      <c r="BG15" s="19">
        <f>SUMPRODUCT(($B$5:$F$10=AN15)*($CG$5:$CG$10))+'J02'!BG15</f>
        <v>0</v>
      </c>
      <c r="BH15" s="19">
        <f>SUMPRODUCT(($I$5:$M$10=AN15)*($CH$5:$CH$10))+'J02'!BH15</f>
        <v>0</v>
      </c>
      <c r="BI15" s="19">
        <f>SUMPRODUCT(($I$5:$M$10=AN15)*($CI$5:$CI$10))+'J02'!BI15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'J02'!AS16-AS16</f>
        <v>0</v>
      </c>
      <c r="AU16" s="3" t="str">
        <f>IF(AS16&gt;'J02'!AS16,'J02'!$AV$17,IF(AS16='J02'!AS16,'J02'!$AU$17,IF(AS16&lt;'J02'!AS16,'J02'!$AT$17)))</f>
        <v>u</v>
      </c>
      <c r="AV16" s="19">
        <f t="shared" si="19"/>
        <v>12</v>
      </c>
      <c r="AW16" s="19">
        <f>SUMPRODUCT(($B$5:$F$10=AN16)*($BQ$5:$BQ$10))+SUMPRODUCT(($I$5:$M$10=AN16)*($BR$5:$BR$10))+'J02'!AW16</f>
        <v>0</v>
      </c>
      <c r="AX16" s="19">
        <f>SUMPRODUCT(($B$5:$F$10=AN16)*($BS$5:$BS$10))+SUMPRODUCT(($I$5:$M$10=AN16)*($BT$5:$BT$10))+'J02'!AX16</f>
        <v>0</v>
      </c>
      <c r="AY16" s="19">
        <f>SUMPRODUCT(($B$5:$F$10=AN16)*($BU$5:$BU$10))+SUMPRODUCT(($I$5:$M$10=AN16)*($BV$5:$BV$10))+'J02'!AY16</f>
        <v>0</v>
      </c>
      <c r="AZ16" s="19">
        <f>SUMPRODUCT(($B$5:$F$10=AN16)*($BW$5:$BW$10))+SUMPRODUCT(($I$5:$M$10=AN16)*($BX$5:$BX$10))+'J02'!AZ16</f>
        <v>0</v>
      </c>
      <c r="BA16" s="19">
        <f>SUMPRODUCT(($B$5:$F$10=AN16)*($BY$5:$BY$10))+SUMPRODUCT(($I$5:$M$10=AN16)*($BZ$5:$BZ$10))+'J02'!BA16</f>
        <v>0</v>
      </c>
      <c r="BB16" s="19">
        <f t="shared" si="20"/>
        <v>0</v>
      </c>
      <c r="BC16" s="19">
        <f>SUMPRODUCT(($B$5:$F$10=AN16)*($CC$5:$CC$10))+SUMPRODUCT(($I$5:$M$10=AN16)*($CD$5:$CD$10))+'J02'!BC16</f>
        <v>0</v>
      </c>
      <c r="BD16" s="19">
        <f t="shared" si="21"/>
        <v>0</v>
      </c>
      <c r="BE16" s="19">
        <f>SUMPRODUCT(($B$5:$F$10=AN16)*($CE$5:$CE$10))+'J02'!BE16</f>
        <v>0</v>
      </c>
      <c r="BF16" s="19">
        <f>SUMPRODUCT(($B$5:$F$10=AN16)*($CF$5:$CF$10))+'J02'!BF16</f>
        <v>0</v>
      </c>
      <c r="BG16" s="19">
        <f>SUMPRODUCT(($B$5:$F$10=AN16)*($CG$5:$CG$10))+'J02'!BG16</f>
        <v>0</v>
      </c>
      <c r="BH16" s="19">
        <f>SUMPRODUCT(($I$5:$M$10=AN16)*($CH$5:$CH$10))+'J02'!BH16</f>
        <v>0</v>
      </c>
      <c r="BI16" s="19">
        <f>SUMPRODUCT(($I$5:$M$10=AN16)*($CI$5:$CI$10))+'J02'!BI16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AB18+'J02'!AE18:AG19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133" priority="4" operator="equal">
      <formula>0</formula>
    </cfRule>
    <cfRule type="cellIs" dxfId="132" priority="5" operator="lessThan">
      <formula>0</formula>
    </cfRule>
    <cfRule type="cellIs" dxfId="131" priority="6" operator="greaterThan">
      <formula>0</formula>
    </cfRule>
  </conditionalFormatting>
  <conditionalFormatting sqref="V5:V16">
    <cfRule type="cellIs" dxfId="130" priority="1" operator="equal">
      <formula>"U"</formula>
    </cfRule>
    <cfRule type="cellIs" dxfId="129" priority="2" operator="equal">
      <formula>"Q"</formula>
    </cfRule>
    <cfRule type="cellIs" dxfId="128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33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'J03'!AS5-AS5</f>
        <v>0</v>
      </c>
      <c r="AU5" s="3" t="str">
        <f>IF(AS5&gt;'J03'!AS5,'J03'!$AV$17,IF(AS5='J03'!AS5,'J03'!$AU$17,IF(AS5&lt;'J03'!AS5,'J03'!$AT$17)))</f>
        <v>u</v>
      </c>
      <c r="AV5" s="19">
        <f>RANK(BL5,$BL$5:$BL$16)</f>
        <v>1</v>
      </c>
      <c r="AW5" s="19">
        <f>SUMPRODUCT(($B$5:$F$10=AN5)*($BQ$5:$BQ$10))+SUMPRODUCT(($I$5:$M$10=AN5)*($BR$5:$BR$10))+'J03'!AW5</f>
        <v>2</v>
      </c>
      <c r="AX5" s="19">
        <f>SUMPRODUCT(($B$5:$F$10=AN5)*($BS$5:$BS$10))+SUMPRODUCT(($I$5:$M$10=AN5)*($BT$5:$BT$10))+'J03'!AX5</f>
        <v>1</v>
      </c>
      <c r="AY5" s="19">
        <f>SUMPRODUCT(($B$5:$F$10=AN5)*($BU$5:$BU$10))+SUMPRODUCT(($I$5:$M$10=AN5)*($BV$5:$BV$10))+'J03'!AY5</f>
        <v>0</v>
      </c>
      <c r="AZ5" s="19">
        <f>SUMPRODUCT(($B$5:$F$10=AN5)*($BW$5:$BW$10))+SUMPRODUCT(($I$5:$M$10=AN5)*($BX$5:$BX$10))+'J03'!AZ5</f>
        <v>1</v>
      </c>
      <c r="BA5" s="19">
        <f>SUMPRODUCT(($B$5:$F$10=AN5)*($BY$5:$BY$10))+SUMPRODUCT(($I$5:$M$10=AN5)*($BZ$5:$BZ$10))+'J03'!BA5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SUMPRODUCT(($B$5:$F$10=AN5)*($CC$5:$CC$10))+SUMPRODUCT(($I$5:$M$10=AN5)*($CD$5:$CD$10))+'J03'!BC5</f>
        <v>6</v>
      </c>
      <c r="BD5" s="19">
        <f>BB5-BC5</f>
        <v>-6</v>
      </c>
      <c r="BE5" s="19">
        <f>SUMPRODUCT(($B$5:$F$10=AN5)*($CE$5:$CE$10))+'J03'!BE5</f>
        <v>0</v>
      </c>
      <c r="BF5" s="19">
        <f>SUMPRODUCT(($B$5:$F$10=AN5)*($CF$5:$CF$10))+'J03'!BF5</f>
        <v>1</v>
      </c>
      <c r="BG5" s="19">
        <f>SUMPRODUCT(($B$5:$F$10=AN5)*($CG$5:$CG$10))+'J03'!BG5</f>
        <v>0</v>
      </c>
      <c r="BH5" s="19">
        <f>SUMPRODUCT(($I$5:$M$10=AN5)*($CH$5:$CH$10))+'J03'!BH5</f>
        <v>0</v>
      </c>
      <c r="BI5" s="19">
        <f>SUMPRODUCT(($I$5:$M$10=AN5)*($CI$5:$CI$10))+'J03'!BI5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'J03'!AS6-AS6</f>
        <v>0</v>
      </c>
      <c r="AU6" s="3" t="str">
        <f>IF(AS6&gt;'J03'!AS6,'J03'!$AV$17,IF(AS6='J03'!AS6,'J03'!$AU$17,IF(AS6&lt;'J03'!AS6,'J03'!$AT$17)))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SUMPRODUCT(($B$5:$F$10=AN6)*($BQ$5:$BQ$10))+SUMPRODUCT(($I$5:$M$10=AN6)*($BR$5:$BR$10))+'J03'!AW6</f>
        <v>2</v>
      </c>
      <c r="AX6" s="19">
        <f>SUMPRODUCT(($B$5:$F$10=AN6)*($BS$5:$BS$10))+SUMPRODUCT(($I$5:$M$10=AN6)*($BT$5:$BT$10))+'J03'!AX6</f>
        <v>1</v>
      </c>
      <c r="AY6" s="19">
        <f>SUMPRODUCT(($B$5:$F$10=AN6)*($BU$5:$BU$10))+SUMPRODUCT(($I$5:$M$10=AN6)*($BV$5:$BV$10))+'J03'!AY6</f>
        <v>0</v>
      </c>
      <c r="AZ6" s="19">
        <f>SUMPRODUCT(($B$5:$F$10=AN6)*($BW$5:$BW$10))+SUMPRODUCT(($I$5:$M$10=AN6)*($BX$5:$BX$10))+'J03'!AZ6</f>
        <v>1</v>
      </c>
      <c r="BA6" s="19">
        <f>SUMPRODUCT(($B$5:$F$10=AN6)*($BY$5:$BY$10))+SUMPRODUCT(($I$5:$M$10=AN6)*($BZ$5:$BZ$10))+'J03'!BA6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SUMPRODUCT(($B$5:$F$10=AN6)*($CC$5:$CC$10))+SUMPRODUCT(($I$5:$M$10=AN6)*($CD$5:$CD$10))+'J03'!BC6</f>
        <v>6</v>
      </c>
      <c r="BD6" s="19">
        <f t="shared" ref="BD6:BD16" si="21">BB6-BC6</f>
        <v>-6</v>
      </c>
      <c r="BE6" s="19">
        <f>SUMPRODUCT(($B$5:$F$10=AN6)*($CE$5:$CE$10))+'J03'!BE6</f>
        <v>0</v>
      </c>
      <c r="BF6" s="19">
        <f>SUMPRODUCT(($B$5:$F$10=AN6)*($CF$5:$CF$10))+'J03'!BF6</f>
        <v>0</v>
      </c>
      <c r="BG6" s="19">
        <f>SUMPRODUCT(($B$5:$F$10=AN6)*($CG$5:$CG$10))+'J03'!BG6</f>
        <v>0</v>
      </c>
      <c r="BH6" s="19">
        <f>SUMPRODUCT(($I$5:$M$10=AN6)*($CH$5:$CH$10))+'J03'!BH6</f>
        <v>0</v>
      </c>
      <c r="BI6" s="19">
        <f>SUMPRODUCT(($I$5:$M$10=AN6)*($CI$5:$CI$10))+'J03'!BI6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'J03'!AS7-AS7</f>
        <v>0</v>
      </c>
      <c r="AU7" s="3" t="str">
        <f>IF(AS7&gt;'J03'!AS7,'J03'!$AV$17,IF(AS7='J03'!AS7,'J03'!$AU$17,IF(AS7&lt;'J03'!AS7,'J03'!$AT$17)))</f>
        <v>u</v>
      </c>
      <c r="AV7" s="19">
        <f t="shared" si="19"/>
        <v>3</v>
      </c>
      <c r="AW7" s="19">
        <f>SUMPRODUCT(($B$5:$F$10=AN7)*($BQ$5:$BQ$10))+SUMPRODUCT(($I$5:$M$10=AN7)*($BR$5:$BR$10))+'J03'!AW7</f>
        <v>0</v>
      </c>
      <c r="AX7" s="19">
        <f>SUMPRODUCT(($B$5:$F$10=AN7)*($BS$5:$BS$10))+SUMPRODUCT(($I$5:$M$10=AN7)*($BT$5:$BT$10))+'J03'!AX7</f>
        <v>0</v>
      </c>
      <c r="AY7" s="19">
        <f>SUMPRODUCT(($B$5:$F$10=AN7)*($BU$5:$BU$10))+SUMPRODUCT(($I$5:$M$10=AN7)*($BV$5:$BV$10))+'J03'!AY7</f>
        <v>0</v>
      </c>
      <c r="AZ7" s="19">
        <f>SUMPRODUCT(($B$5:$F$10=AN7)*($BW$5:$BW$10))+SUMPRODUCT(($I$5:$M$10=AN7)*($BX$5:$BX$10))+'J03'!AZ7</f>
        <v>0</v>
      </c>
      <c r="BA7" s="19">
        <f>SUMPRODUCT(($B$5:$F$10=AN7)*($BY$5:$BY$10))+SUMPRODUCT(($I$5:$M$10=AN7)*($BZ$5:$BZ$10))+'J03'!BA7</f>
        <v>0</v>
      </c>
      <c r="BB7" s="19">
        <f t="shared" si="20"/>
        <v>0</v>
      </c>
      <c r="BC7" s="19">
        <f>SUMPRODUCT(($B$5:$F$10=AN7)*($CC$5:$CC$10))+SUMPRODUCT(($I$5:$M$10=AN7)*($CD$5:$CD$10))+'J03'!BC7</f>
        <v>0</v>
      </c>
      <c r="BD7" s="19">
        <f t="shared" si="21"/>
        <v>0</v>
      </c>
      <c r="BE7" s="19">
        <f>SUMPRODUCT(($B$5:$F$10=AN7)*($CE$5:$CE$10))+'J03'!BE7</f>
        <v>0</v>
      </c>
      <c r="BF7" s="19">
        <f>SUMPRODUCT(($B$5:$F$10=AN7)*($CF$5:$CF$10))+'J03'!BF7</f>
        <v>0</v>
      </c>
      <c r="BG7" s="19">
        <f>SUMPRODUCT(($B$5:$F$10=AN7)*($CG$5:$CG$10))+'J03'!BG7</f>
        <v>0</v>
      </c>
      <c r="BH7" s="19">
        <f>SUMPRODUCT(($I$5:$M$10=AN7)*($CH$5:$CH$10))+'J03'!BH7</f>
        <v>0</v>
      </c>
      <c r="BI7" s="19">
        <f>SUMPRODUCT(($I$5:$M$10=AN7)*($CI$5:$CI$10))+'J03'!BI7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'J03'!AS8-AS8</f>
        <v>0</v>
      </c>
      <c r="AU8" s="3" t="str">
        <f>IF(AS8&gt;'J03'!AS8,'J03'!$AV$17,IF(AS8='J03'!AS8,'J03'!$AU$17,IF(AS8&lt;'J03'!AS8,'J03'!$AT$17)))</f>
        <v>u</v>
      </c>
      <c r="AV8" s="19">
        <f t="shared" si="19"/>
        <v>4</v>
      </c>
      <c r="AW8" s="19">
        <f>SUMPRODUCT(($B$5:$F$10=AN8)*($BQ$5:$BQ$10))+SUMPRODUCT(($I$5:$M$10=AN8)*($BR$5:$BR$10))+'J03'!AW8</f>
        <v>0</v>
      </c>
      <c r="AX8" s="19">
        <f>SUMPRODUCT(($B$5:$F$10=AN8)*($BS$5:$BS$10))+SUMPRODUCT(($I$5:$M$10=AN8)*($BT$5:$BT$10))+'J03'!AX8</f>
        <v>0</v>
      </c>
      <c r="AY8" s="19">
        <f>SUMPRODUCT(($B$5:$F$10=AN8)*($BU$5:$BU$10))+SUMPRODUCT(($I$5:$M$10=AN8)*($BV$5:$BV$10))+'J03'!AY8</f>
        <v>0</v>
      </c>
      <c r="AZ8" s="19">
        <f>SUMPRODUCT(($B$5:$F$10=AN8)*($BW$5:$BW$10))+SUMPRODUCT(($I$5:$M$10=AN8)*($BX$5:$BX$10))+'J03'!AZ8</f>
        <v>0</v>
      </c>
      <c r="BA8" s="19">
        <f>SUMPRODUCT(($B$5:$F$10=AN8)*($BY$5:$BY$10))+SUMPRODUCT(($I$5:$M$10=AN8)*($BZ$5:$BZ$10))+'J03'!BA8</f>
        <v>0</v>
      </c>
      <c r="BB8" s="19">
        <f t="shared" si="20"/>
        <v>0</v>
      </c>
      <c r="BC8" s="19">
        <f>SUMPRODUCT(($B$5:$F$10=AN8)*($CC$5:$CC$10))+SUMPRODUCT(($I$5:$M$10=AN8)*($CD$5:$CD$10))+'J03'!BC8</f>
        <v>0</v>
      </c>
      <c r="BD8" s="19">
        <f t="shared" si="21"/>
        <v>0</v>
      </c>
      <c r="BE8" s="19">
        <f>SUMPRODUCT(($B$5:$F$10=AN8)*($CE$5:$CE$10))+'J03'!BE8</f>
        <v>0</v>
      </c>
      <c r="BF8" s="19">
        <f>SUMPRODUCT(($B$5:$F$10=AN8)*($CF$5:$CF$10))+'J03'!BF8</f>
        <v>0</v>
      </c>
      <c r="BG8" s="19">
        <f>SUMPRODUCT(($B$5:$F$10=AN8)*($CG$5:$CG$10))+'J03'!BG8</f>
        <v>0</v>
      </c>
      <c r="BH8" s="19">
        <f>SUMPRODUCT(($I$5:$M$10=AN8)*($CH$5:$CH$10))+'J03'!BH8</f>
        <v>0</v>
      </c>
      <c r="BI8" s="19">
        <f>SUMPRODUCT(($I$5:$M$10=AN8)*($CI$5:$CI$10))+'J03'!BI8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'J03'!AS9-AS9</f>
        <v>0</v>
      </c>
      <c r="AU9" s="3" t="str">
        <f>IF(AS9&gt;'J03'!AS9,'J03'!$AV$17,IF(AS9='J03'!AS9,'J03'!$AU$17,IF(AS9&lt;'J03'!AS9,'J03'!$AT$17)))</f>
        <v>u</v>
      </c>
      <c r="AV9" s="19">
        <f t="shared" si="19"/>
        <v>5</v>
      </c>
      <c r="AW9" s="19">
        <f>SUMPRODUCT(($B$5:$F$10=AN9)*($BQ$5:$BQ$10))+SUMPRODUCT(($I$5:$M$10=AN9)*($BR$5:$BR$10))+'J03'!AW9</f>
        <v>0</v>
      </c>
      <c r="AX9" s="19">
        <f>SUMPRODUCT(($B$5:$F$10=AN9)*($BS$5:$BS$10))+SUMPRODUCT(($I$5:$M$10=AN9)*($BT$5:$BT$10))+'J03'!AX9</f>
        <v>0</v>
      </c>
      <c r="AY9" s="19">
        <f>SUMPRODUCT(($B$5:$F$10=AN9)*($BU$5:$BU$10))+SUMPRODUCT(($I$5:$M$10=AN9)*($BV$5:$BV$10))+'J03'!AY9</f>
        <v>0</v>
      </c>
      <c r="AZ9" s="19">
        <f>SUMPRODUCT(($B$5:$F$10=AN9)*($BW$5:$BW$10))+SUMPRODUCT(($I$5:$M$10=AN9)*($BX$5:$BX$10))+'J03'!AZ9</f>
        <v>0</v>
      </c>
      <c r="BA9" s="19">
        <f>SUMPRODUCT(($B$5:$F$10=AN9)*($BY$5:$BY$10))+SUMPRODUCT(($I$5:$M$10=AN9)*($BZ$5:$BZ$10))+'J03'!BA9</f>
        <v>0</v>
      </c>
      <c r="BB9" s="19">
        <f t="shared" si="20"/>
        <v>0</v>
      </c>
      <c r="BC9" s="19">
        <f>SUMPRODUCT(($B$5:$F$10=AN9)*($CC$5:$CC$10))+SUMPRODUCT(($I$5:$M$10=AN9)*($CD$5:$CD$10))+'J03'!BC9</f>
        <v>0</v>
      </c>
      <c r="BD9" s="19">
        <f t="shared" si="21"/>
        <v>0</v>
      </c>
      <c r="BE9" s="19">
        <f>SUMPRODUCT(($B$5:$F$10=AN9)*($CE$5:$CE$10))+'J03'!BE9</f>
        <v>0</v>
      </c>
      <c r="BF9" s="19">
        <f>SUMPRODUCT(($B$5:$F$10=AN9)*($CF$5:$CF$10))+'J03'!BF9</f>
        <v>0</v>
      </c>
      <c r="BG9" s="19">
        <f>SUMPRODUCT(($B$5:$F$10=AN9)*($CG$5:$CG$10))+'J03'!BG9</f>
        <v>0</v>
      </c>
      <c r="BH9" s="19">
        <f>SUMPRODUCT(($I$5:$M$10=AN9)*($CH$5:$CH$10))+'J03'!BH9</f>
        <v>0</v>
      </c>
      <c r="BI9" s="19">
        <f>SUMPRODUCT(($I$5:$M$10=AN9)*($CI$5:$CI$10))+'J03'!BI9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'J03'!AS10-AS10</f>
        <v>0</v>
      </c>
      <c r="AU10" s="3" t="str">
        <f>IF(AS10&gt;'J03'!AS10,'J03'!$AV$17,IF(AS10='J03'!AS10,'J03'!$AU$17,IF(AS10&lt;'J03'!AS10,'J03'!$AT$17)))</f>
        <v>u</v>
      </c>
      <c r="AV10" s="19">
        <f t="shared" si="19"/>
        <v>6</v>
      </c>
      <c r="AW10" s="19">
        <f>SUMPRODUCT(($B$5:$F$10=AN10)*($BQ$5:$BQ$10))+SUMPRODUCT(($I$5:$M$10=AN10)*($BR$5:$BR$10))+'J03'!AW10</f>
        <v>0</v>
      </c>
      <c r="AX10" s="19">
        <f>SUMPRODUCT(($B$5:$F$10=AN10)*($BS$5:$BS$10))+SUMPRODUCT(($I$5:$M$10=AN10)*($BT$5:$BT$10))+'J03'!AX10</f>
        <v>0</v>
      </c>
      <c r="AY10" s="19">
        <f>SUMPRODUCT(($B$5:$F$10=AN10)*($BU$5:$BU$10))+SUMPRODUCT(($I$5:$M$10=AN10)*($BV$5:$BV$10))+'J03'!AY10</f>
        <v>0</v>
      </c>
      <c r="AZ10" s="19">
        <f>SUMPRODUCT(($B$5:$F$10=AN10)*($BW$5:$BW$10))+SUMPRODUCT(($I$5:$M$10=AN10)*($BX$5:$BX$10))+'J03'!AZ10</f>
        <v>0</v>
      </c>
      <c r="BA10" s="19">
        <f>SUMPRODUCT(($B$5:$F$10=AN10)*($BY$5:$BY$10))+SUMPRODUCT(($I$5:$M$10=AN10)*($BZ$5:$BZ$10))+'J03'!BA10</f>
        <v>0</v>
      </c>
      <c r="BB10" s="19">
        <f t="shared" si="20"/>
        <v>0</v>
      </c>
      <c r="BC10" s="19">
        <f>SUMPRODUCT(($B$5:$F$10=AN10)*($CC$5:$CC$10))+SUMPRODUCT(($I$5:$M$10=AN10)*($CD$5:$CD$10))+'J03'!BC10</f>
        <v>0</v>
      </c>
      <c r="BD10" s="19">
        <f t="shared" si="21"/>
        <v>0</v>
      </c>
      <c r="BE10" s="19">
        <f>SUMPRODUCT(($B$5:$F$10=AN10)*($CE$5:$CE$10))+'J03'!BE10</f>
        <v>0</v>
      </c>
      <c r="BF10" s="19">
        <f>SUMPRODUCT(($B$5:$F$10=AN10)*($CF$5:$CF$10))+'J03'!BF10</f>
        <v>0</v>
      </c>
      <c r="BG10" s="19">
        <f>SUMPRODUCT(($B$5:$F$10=AN10)*($CG$5:$CG$10))+'J03'!BG10</f>
        <v>0</v>
      </c>
      <c r="BH10" s="19">
        <f>SUMPRODUCT(($I$5:$M$10=AN10)*($CH$5:$CH$10))+'J03'!BH10</f>
        <v>0</v>
      </c>
      <c r="BI10" s="19">
        <f>SUMPRODUCT(($I$5:$M$10=AN10)*($CI$5:$CI$10))+'J03'!BI10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'J03'!AS11-AS11</f>
        <v>0</v>
      </c>
      <c r="AU11" s="3" t="str">
        <f>IF(AS11&gt;'J03'!AS11,'J03'!$AV$17,IF(AS11='J03'!AS11,'J03'!$AU$17,IF(AS11&lt;'J03'!AS11,'J03'!$AT$17)))</f>
        <v>u</v>
      </c>
      <c r="AV11" s="19">
        <f t="shared" si="19"/>
        <v>7</v>
      </c>
      <c r="AW11" s="19">
        <f>SUMPRODUCT(($B$5:$F$10=AN11)*($BQ$5:$BQ$10))+SUMPRODUCT(($I$5:$M$10=AN11)*($BR$5:$BR$10))+'J03'!AW11</f>
        <v>0</v>
      </c>
      <c r="AX11" s="19">
        <f>SUMPRODUCT(($B$5:$F$10=AN11)*($BS$5:$BS$10))+SUMPRODUCT(($I$5:$M$10=AN11)*($BT$5:$BT$10))+'J03'!AX11</f>
        <v>0</v>
      </c>
      <c r="AY11" s="19">
        <f>SUMPRODUCT(($B$5:$F$10=AN11)*($BU$5:$BU$10))+SUMPRODUCT(($I$5:$M$10=AN11)*($BV$5:$BV$10))+'J03'!AY11</f>
        <v>0</v>
      </c>
      <c r="AZ11" s="19">
        <f>SUMPRODUCT(($B$5:$F$10=AN11)*($BW$5:$BW$10))+SUMPRODUCT(($I$5:$M$10=AN11)*($BX$5:$BX$10))+'J03'!AZ11</f>
        <v>0</v>
      </c>
      <c r="BA11" s="19">
        <f>SUMPRODUCT(($B$5:$F$10=AN11)*($BY$5:$BY$10))+SUMPRODUCT(($I$5:$M$10=AN11)*($BZ$5:$BZ$10))+'J03'!BA11</f>
        <v>0</v>
      </c>
      <c r="BB11" s="19">
        <f t="shared" si="20"/>
        <v>0</v>
      </c>
      <c r="BC11" s="19">
        <f>SUMPRODUCT(($B$5:$F$10=AN11)*($CC$5:$CC$10))+SUMPRODUCT(($I$5:$M$10=AN11)*($CD$5:$CD$10))+'J03'!BC11</f>
        <v>0</v>
      </c>
      <c r="BD11" s="19">
        <f t="shared" si="21"/>
        <v>0</v>
      </c>
      <c r="BE11" s="19">
        <f>SUMPRODUCT(($B$5:$F$10=AN11)*($CE$5:$CE$10))+'J03'!BE11</f>
        <v>0</v>
      </c>
      <c r="BF11" s="19">
        <f>SUMPRODUCT(($B$5:$F$10=AN11)*($CF$5:$CF$10))+'J03'!BF11</f>
        <v>0</v>
      </c>
      <c r="BG11" s="19">
        <f>SUMPRODUCT(($B$5:$F$10=AN11)*($CG$5:$CG$10))+'J03'!BG11</f>
        <v>0</v>
      </c>
      <c r="BH11" s="19">
        <f>SUMPRODUCT(($I$5:$M$10=AN11)*($CH$5:$CH$10))+'J03'!BH11</f>
        <v>0</v>
      </c>
      <c r="BI11" s="19">
        <f>SUMPRODUCT(($I$5:$M$10=AN11)*($CI$5:$CI$10))+'J03'!BI11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'J03'!AS12-AS12</f>
        <v>0</v>
      </c>
      <c r="AU12" s="3" t="str">
        <f>IF(AS12&gt;'J03'!AS12,'J03'!$AV$17,IF(AS12='J03'!AS12,'J03'!$AU$17,IF(AS12&lt;'J03'!AS12,'J03'!$AT$17)))</f>
        <v>u</v>
      </c>
      <c r="AV12" s="19">
        <f t="shared" si="19"/>
        <v>8</v>
      </c>
      <c r="AW12" s="19">
        <f>SUMPRODUCT(($B$5:$F$10=AN12)*($BQ$5:$BQ$10))+SUMPRODUCT(($I$5:$M$10=AN12)*($BR$5:$BR$10))+'J03'!AW12</f>
        <v>0</v>
      </c>
      <c r="AX12" s="19">
        <f>SUMPRODUCT(($B$5:$F$10=AN12)*($BS$5:$BS$10))+SUMPRODUCT(($I$5:$M$10=AN12)*($BT$5:$BT$10))+'J03'!AX12</f>
        <v>0</v>
      </c>
      <c r="AY12" s="19">
        <f>SUMPRODUCT(($B$5:$F$10=AN12)*($BU$5:$BU$10))+SUMPRODUCT(($I$5:$M$10=AN12)*($BV$5:$BV$10))+'J03'!AY12</f>
        <v>0</v>
      </c>
      <c r="AZ12" s="19">
        <f>SUMPRODUCT(($B$5:$F$10=AN12)*($BW$5:$BW$10))+SUMPRODUCT(($I$5:$M$10=AN12)*($BX$5:$BX$10))+'J03'!AZ12</f>
        <v>0</v>
      </c>
      <c r="BA12" s="19">
        <f>SUMPRODUCT(($B$5:$F$10=AN12)*($BY$5:$BY$10))+SUMPRODUCT(($I$5:$M$10=AN12)*($BZ$5:$BZ$10))+'J03'!BA12</f>
        <v>0</v>
      </c>
      <c r="BB12" s="19">
        <f t="shared" si="20"/>
        <v>0</v>
      </c>
      <c r="BC12" s="19">
        <f>SUMPRODUCT(($B$5:$F$10=AN12)*($CC$5:$CC$10))+SUMPRODUCT(($I$5:$M$10=AN12)*($CD$5:$CD$10))+'J03'!BC12</f>
        <v>0</v>
      </c>
      <c r="BD12" s="19">
        <f t="shared" si="21"/>
        <v>0</v>
      </c>
      <c r="BE12" s="19">
        <f>SUMPRODUCT(($B$5:$F$10=AN12)*($CE$5:$CE$10))+'J03'!BE12</f>
        <v>0</v>
      </c>
      <c r="BF12" s="19">
        <f>SUMPRODUCT(($B$5:$F$10=AN12)*($CF$5:$CF$10))+'J03'!BF12</f>
        <v>0</v>
      </c>
      <c r="BG12" s="19">
        <f>SUMPRODUCT(($B$5:$F$10=AN12)*($CG$5:$CG$10))+'J03'!BG12</f>
        <v>0</v>
      </c>
      <c r="BH12" s="19">
        <f>SUMPRODUCT(($I$5:$M$10=AN12)*($CH$5:$CH$10))+'J03'!BH12</f>
        <v>0</v>
      </c>
      <c r="BI12" s="19">
        <f>SUMPRODUCT(($I$5:$M$10=AN12)*($CI$5:$CI$10))+'J03'!BI12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'J03'!AS13-AS13</f>
        <v>0</v>
      </c>
      <c r="AU13" s="3" t="str">
        <f>IF(AS13&gt;'J03'!AS13,'J03'!$AV$17,IF(AS13='J03'!AS13,'J03'!$AU$17,IF(AS13&lt;'J03'!AS13,'J03'!$AT$17)))</f>
        <v>u</v>
      </c>
      <c r="AV13" s="19">
        <f t="shared" si="19"/>
        <v>9</v>
      </c>
      <c r="AW13" s="19">
        <f>SUMPRODUCT(($B$5:$F$10=AN13)*($BQ$5:$BQ$10))+SUMPRODUCT(($I$5:$M$10=AN13)*($BR$5:$BR$10))+'J03'!AW13</f>
        <v>0</v>
      </c>
      <c r="AX13" s="19">
        <f>SUMPRODUCT(($B$5:$F$10=AN13)*($BS$5:$BS$10))+SUMPRODUCT(($I$5:$M$10=AN13)*($BT$5:$BT$10))+'J03'!AX13</f>
        <v>0</v>
      </c>
      <c r="AY13" s="19">
        <f>SUMPRODUCT(($B$5:$F$10=AN13)*($BU$5:$BU$10))+SUMPRODUCT(($I$5:$M$10=AN13)*($BV$5:$BV$10))+'J03'!AY13</f>
        <v>0</v>
      </c>
      <c r="AZ13" s="19">
        <f>SUMPRODUCT(($B$5:$F$10=AN13)*($BW$5:$BW$10))+SUMPRODUCT(($I$5:$M$10=AN13)*($BX$5:$BX$10))+'J03'!AZ13</f>
        <v>0</v>
      </c>
      <c r="BA13" s="19">
        <f>SUMPRODUCT(($B$5:$F$10=AN13)*($BY$5:$BY$10))+SUMPRODUCT(($I$5:$M$10=AN13)*($BZ$5:$BZ$10))+'J03'!BA13</f>
        <v>0</v>
      </c>
      <c r="BB13" s="19">
        <f t="shared" si="20"/>
        <v>0</v>
      </c>
      <c r="BC13" s="19">
        <f>SUMPRODUCT(($B$5:$F$10=AN13)*($CC$5:$CC$10))+SUMPRODUCT(($I$5:$M$10=AN13)*($CD$5:$CD$10))+'J03'!BC13</f>
        <v>0</v>
      </c>
      <c r="BD13" s="19">
        <f t="shared" si="21"/>
        <v>0</v>
      </c>
      <c r="BE13" s="19">
        <f>SUMPRODUCT(($B$5:$F$10=AN13)*($CE$5:$CE$10))+'J03'!BE13</f>
        <v>0</v>
      </c>
      <c r="BF13" s="19">
        <f>SUMPRODUCT(($B$5:$F$10=AN13)*($CF$5:$CF$10))+'J03'!BF13</f>
        <v>0</v>
      </c>
      <c r="BG13" s="19">
        <f>SUMPRODUCT(($B$5:$F$10=AN13)*($CG$5:$CG$10))+'J03'!BG13</f>
        <v>0</v>
      </c>
      <c r="BH13" s="19">
        <f>SUMPRODUCT(($I$5:$M$10=AN13)*($CH$5:$CH$10))+'J03'!BH13</f>
        <v>0</v>
      </c>
      <c r="BI13" s="19">
        <f>SUMPRODUCT(($I$5:$M$10=AN13)*($CI$5:$CI$10))+'J03'!BI13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'J03'!AS14-AS14</f>
        <v>0</v>
      </c>
      <c r="AU14" s="3" t="str">
        <f>IF(AS14&gt;'J03'!AS14,'J03'!$AV$17,IF(AS14='J03'!AS14,'J03'!$AU$17,IF(AS14&lt;'J03'!AS14,'J03'!$AT$17)))</f>
        <v>u</v>
      </c>
      <c r="AV14" s="19">
        <f t="shared" si="19"/>
        <v>10</v>
      </c>
      <c r="AW14" s="19">
        <f>SUMPRODUCT(($B$5:$F$10=AN14)*($BQ$5:$BQ$10))+SUMPRODUCT(($I$5:$M$10=AN14)*($BR$5:$BR$10))+'J03'!AW14</f>
        <v>0</v>
      </c>
      <c r="AX14" s="19">
        <f>SUMPRODUCT(($B$5:$F$10=AN14)*($BS$5:$BS$10))+SUMPRODUCT(($I$5:$M$10=AN14)*($BT$5:$BT$10))+'J03'!AX14</f>
        <v>0</v>
      </c>
      <c r="AY14" s="19">
        <f>SUMPRODUCT(($B$5:$F$10=AN14)*($BU$5:$BU$10))+SUMPRODUCT(($I$5:$M$10=AN14)*($BV$5:$BV$10))+'J03'!AY14</f>
        <v>0</v>
      </c>
      <c r="AZ14" s="19">
        <f>SUMPRODUCT(($B$5:$F$10=AN14)*($BW$5:$BW$10))+SUMPRODUCT(($I$5:$M$10=AN14)*($BX$5:$BX$10))+'J03'!AZ14</f>
        <v>0</v>
      </c>
      <c r="BA14" s="19">
        <f>SUMPRODUCT(($B$5:$F$10=AN14)*($BY$5:$BY$10))+SUMPRODUCT(($I$5:$M$10=AN14)*($BZ$5:$BZ$10))+'J03'!BA14</f>
        <v>0</v>
      </c>
      <c r="BB14" s="19">
        <f t="shared" si="20"/>
        <v>0</v>
      </c>
      <c r="BC14" s="19">
        <f>SUMPRODUCT(($B$5:$F$10=AN14)*($CC$5:$CC$10))+SUMPRODUCT(($I$5:$M$10=AN14)*($CD$5:$CD$10))+'J03'!BC14</f>
        <v>0</v>
      </c>
      <c r="BD14" s="19">
        <f t="shared" si="21"/>
        <v>0</v>
      </c>
      <c r="BE14" s="19">
        <f>SUMPRODUCT(($B$5:$F$10=AN14)*($CE$5:$CE$10))+'J03'!BE14</f>
        <v>0</v>
      </c>
      <c r="BF14" s="19">
        <f>SUMPRODUCT(($B$5:$F$10=AN14)*($CF$5:$CF$10))+'J03'!BF14</f>
        <v>0</v>
      </c>
      <c r="BG14" s="19">
        <f>SUMPRODUCT(($B$5:$F$10=AN14)*($CG$5:$CG$10))+'J03'!BG14</f>
        <v>0</v>
      </c>
      <c r="BH14" s="19">
        <f>SUMPRODUCT(($I$5:$M$10=AN14)*($CH$5:$CH$10))+'J03'!BH14</f>
        <v>0</v>
      </c>
      <c r="BI14" s="19">
        <f>SUMPRODUCT(($I$5:$M$10=AN14)*($CI$5:$CI$10))+'J03'!BI14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'J03'!AS15-AS15</f>
        <v>0</v>
      </c>
      <c r="AU15" s="3" t="str">
        <f>IF(AS15&gt;'J03'!AS15,'J03'!$AV$17,IF(AS15='J03'!AS15,'J03'!$AU$17,IF(AS15&lt;'J03'!AS15,'J03'!$AT$17)))</f>
        <v>u</v>
      </c>
      <c r="AV15" s="19">
        <f t="shared" si="19"/>
        <v>11</v>
      </c>
      <c r="AW15" s="19">
        <f>SUMPRODUCT(($B$5:$F$10=AN15)*($BQ$5:$BQ$10))+SUMPRODUCT(($I$5:$M$10=AN15)*($BR$5:$BR$10))+'J03'!AW15</f>
        <v>0</v>
      </c>
      <c r="AX15" s="19">
        <f>SUMPRODUCT(($B$5:$F$10=AN15)*($BS$5:$BS$10))+SUMPRODUCT(($I$5:$M$10=AN15)*($BT$5:$BT$10))+'J03'!AX15</f>
        <v>0</v>
      </c>
      <c r="AY15" s="19">
        <f>SUMPRODUCT(($B$5:$F$10=AN15)*($BU$5:$BU$10))+SUMPRODUCT(($I$5:$M$10=AN15)*($BV$5:$BV$10))+'J03'!AY15</f>
        <v>0</v>
      </c>
      <c r="AZ15" s="19">
        <f>SUMPRODUCT(($B$5:$F$10=AN15)*($BW$5:$BW$10))+SUMPRODUCT(($I$5:$M$10=AN15)*($BX$5:$BX$10))+'J03'!AZ15</f>
        <v>0</v>
      </c>
      <c r="BA15" s="19">
        <f>SUMPRODUCT(($B$5:$F$10=AN15)*($BY$5:$BY$10))+SUMPRODUCT(($I$5:$M$10=AN15)*($BZ$5:$BZ$10))+'J03'!BA15</f>
        <v>0</v>
      </c>
      <c r="BB15" s="19">
        <f t="shared" si="20"/>
        <v>0</v>
      </c>
      <c r="BC15" s="19">
        <f>SUMPRODUCT(($B$5:$F$10=AN15)*($CC$5:$CC$10))+SUMPRODUCT(($I$5:$M$10=AN15)*($CD$5:$CD$10))+'J03'!BC15</f>
        <v>0</v>
      </c>
      <c r="BD15" s="19">
        <f t="shared" si="21"/>
        <v>0</v>
      </c>
      <c r="BE15" s="19">
        <f>SUMPRODUCT(($B$5:$F$10=AN15)*($CE$5:$CE$10))+'J03'!BE15</f>
        <v>0</v>
      </c>
      <c r="BF15" s="19">
        <f>SUMPRODUCT(($B$5:$F$10=AN15)*($CF$5:$CF$10))+'J03'!BF15</f>
        <v>0</v>
      </c>
      <c r="BG15" s="19">
        <f>SUMPRODUCT(($B$5:$F$10=AN15)*($CG$5:$CG$10))+'J03'!BG15</f>
        <v>0</v>
      </c>
      <c r="BH15" s="19">
        <f>SUMPRODUCT(($I$5:$M$10=AN15)*($CH$5:$CH$10))+'J03'!BH15</f>
        <v>0</v>
      </c>
      <c r="BI15" s="19">
        <f>SUMPRODUCT(($I$5:$M$10=AN15)*($CI$5:$CI$10))+'J03'!BI15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'J03'!AS16-AS16</f>
        <v>0</v>
      </c>
      <c r="AU16" s="3" t="str">
        <f>IF(AS16&gt;'J03'!AS16,'J03'!$AV$17,IF(AS16='J03'!AS16,'J03'!$AU$17,IF(AS16&lt;'J03'!AS16,'J03'!$AT$17)))</f>
        <v>u</v>
      </c>
      <c r="AV16" s="19">
        <f t="shared" si="19"/>
        <v>12</v>
      </c>
      <c r="AW16" s="19">
        <f>SUMPRODUCT(($B$5:$F$10=AN16)*($BQ$5:$BQ$10))+SUMPRODUCT(($I$5:$M$10=AN16)*($BR$5:$BR$10))+'J03'!AW16</f>
        <v>0</v>
      </c>
      <c r="AX16" s="19">
        <f>SUMPRODUCT(($B$5:$F$10=AN16)*($BS$5:$BS$10))+SUMPRODUCT(($I$5:$M$10=AN16)*($BT$5:$BT$10))+'J03'!AX16</f>
        <v>0</v>
      </c>
      <c r="AY16" s="19">
        <f>SUMPRODUCT(($B$5:$F$10=AN16)*($BU$5:$BU$10))+SUMPRODUCT(($I$5:$M$10=AN16)*($BV$5:$BV$10))+'J03'!AY16</f>
        <v>0</v>
      </c>
      <c r="AZ16" s="19">
        <f>SUMPRODUCT(($B$5:$F$10=AN16)*($BW$5:$BW$10))+SUMPRODUCT(($I$5:$M$10=AN16)*($BX$5:$BX$10))+'J03'!AZ16</f>
        <v>0</v>
      </c>
      <c r="BA16" s="19">
        <f>SUMPRODUCT(($B$5:$F$10=AN16)*($BY$5:$BY$10))+SUMPRODUCT(($I$5:$M$10=AN16)*($BZ$5:$BZ$10))+'J03'!BA16</f>
        <v>0</v>
      </c>
      <c r="BB16" s="19">
        <f t="shared" si="20"/>
        <v>0</v>
      </c>
      <c r="BC16" s="19">
        <f>SUMPRODUCT(($B$5:$F$10=AN16)*($CC$5:$CC$10))+SUMPRODUCT(($I$5:$M$10=AN16)*($CD$5:$CD$10))+'J03'!BC16</f>
        <v>0</v>
      </c>
      <c r="BD16" s="19">
        <f t="shared" si="21"/>
        <v>0</v>
      </c>
      <c r="BE16" s="19">
        <f>SUMPRODUCT(($B$5:$F$10=AN16)*($CE$5:$CE$10))+'J03'!BE16</f>
        <v>0</v>
      </c>
      <c r="BF16" s="19">
        <f>SUMPRODUCT(($B$5:$F$10=AN16)*($CF$5:$CF$10))+'J03'!BF16</f>
        <v>0</v>
      </c>
      <c r="BG16" s="19">
        <f>SUMPRODUCT(($B$5:$F$10=AN16)*($CG$5:$CG$10))+'J03'!BG16</f>
        <v>0</v>
      </c>
      <c r="BH16" s="19">
        <f>SUMPRODUCT(($I$5:$M$10=AN16)*($CH$5:$CH$10))+'J03'!BH16</f>
        <v>0</v>
      </c>
      <c r="BI16" s="19">
        <f>SUMPRODUCT(($I$5:$M$10=AN16)*($CI$5:$CI$10))+'J03'!BI16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AB18+'J03'!AE18:AG19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127" priority="4" operator="equal">
      <formula>0</formula>
    </cfRule>
    <cfRule type="cellIs" dxfId="126" priority="5" operator="lessThan">
      <formula>0</formula>
    </cfRule>
    <cfRule type="cellIs" dxfId="125" priority="6" operator="greaterThan">
      <formula>0</formula>
    </cfRule>
  </conditionalFormatting>
  <conditionalFormatting sqref="V5:V16">
    <cfRule type="cellIs" dxfId="124" priority="1" operator="equal">
      <formula>"U"</formula>
    </cfRule>
    <cfRule type="cellIs" dxfId="123" priority="2" operator="equal">
      <formula>"Q"</formula>
    </cfRule>
    <cfRule type="cellIs" dxfId="122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34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'J04'!AS5-AS5</f>
        <v>0</v>
      </c>
      <c r="AU5" s="3" t="str">
        <f>IF(AS5&gt;'J04'!AS5,'J04'!$AV$17,IF(AS5='J04'!AS5,'J04'!$AU$17,IF(AS5&lt;'J04'!AS5,'J04'!$AT$17)))</f>
        <v>u</v>
      </c>
      <c r="AV5" s="19">
        <f>RANK(BL5,$BL$5:$BL$16)</f>
        <v>1</v>
      </c>
      <c r="AW5" s="19">
        <f>SUMPRODUCT(($B$5:$F$10=AN5)*($BQ$5:$BQ$10))+SUMPRODUCT(($I$5:$M$10=AN5)*($BR$5:$BR$10))+'J04'!AW5</f>
        <v>2</v>
      </c>
      <c r="AX5" s="19">
        <f>SUMPRODUCT(($B$5:$F$10=AN5)*($BS$5:$BS$10))+SUMPRODUCT(($I$5:$M$10=AN5)*($BT$5:$BT$10))+'J04'!AX5</f>
        <v>1</v>
      </c>
      <c r="AY5" s="19">
        <f>SUMPRODUCT(($B$5:$F$10=AN5)*($BU$5:$BU$10))+SUMPRODUCT(($I$5:$M$10=AN5)*($BV$5:$BV$10))+'J04'!AY5</f>
        <v>0</v>
      </c>
      <c r="AZ5" s="19">
        <f>SUMPRODUCT(($B$5:$F$10=AN5)*($BW$5:$BW$10))+SUMPRODUCT(($I$5:$M$10=AN5)*($BX$5:$BX$10))+'J04'!AZ5</f>
        <v>1</v>
      </c>
      <c r="BA5" s="19">
        <f>SUMPRODUCT(($B$5:$F$10=AN5)*($BY$5:$BY$10))+SUMPRODUCT(($I$5:$M$10=AN5)*($BZ$5:$BZ$10))+'J04'!BA5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SUMPRODUCT(($B$5:$F$10=AN5)*($CC$5:$CC$10))+SUMPRODUCT(($I$5:$M$10=AN5)*($CD$5:$CD$10))+'J04'!BC5</f>
        <v>6</v>
      </c>
      <c r="BD5" s="19">
        <f>BB5-BC5</f>
        <v>-6</v>
      </c>
      <c r="BE5" s="19">
        <f>SUMPRODUCT(($B$5:$F$10=AN5)*($CE$5:$CE$10))+'J04'!BE5</f>
        <v>0</v>
      </c>
      <c r="BF5" s="19">
        <f>SUMPRODUCT(($B$5:$F$10=AN5)*($CF$5:$CF$10))+'J04'!BF5</f>
        <v>1</v>
      </c>
      <c r="BG5" s="19">
        <f>SUMPRODUCT(($B$5:$F$10=AN5)*($CG$5:$CG$10))+'J04'!BG5</f>
        <v>0</v>
      </c>
      <c r="BH5" s="19">
        <f>SUMPRODUCT(($I$5:$M$10=AN5)*($CH$5:$CH$10))+'J04'!BH5</f>
        <v>0</v>
      </c>
      <c r="BI5" s="19">
        <f>SUMPRODUCT(($I$5:$M$10=AN5)*($CI$5:$CI$10))+'J04'!BI5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'J04'!AS6-AS6</f>
        <v>0</v>
      </c>
      <c r="AU6" s="3" t="str">
        <f>IF(AS6&gt;'J04'!AS6,'J04'!$AV$17,IF(AS6='J04'!AS6,'J04'!$AU$17,IF(AS6&lt;'J04'!AS6,'J04'!$AT$17)))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SUMPRODUCT(($B$5:$F$10=AN6)*($BQ$5:$BQ$10))+SUMPRODUCT(($I$5:$M$10=AN6)*($BR$5:$BR$10))+'J04'!AW6</f>
        <v>2</v>
      </c>
      <c r="AX6" s="19">
        <f>SUMPRODUCT(($B$5:$F$10=AN6)*($BS$5:$BS$10))+SUMPRODUCT(($I$5:$M$10=AN6)*($BT$5:$BT$10))+'J04'!AX6</f>
        <v>1</v>
      </c>
      <c r="AY6" s="19">
        <f>SUMPRODUCT(($B$5:$F$10=AN6)*($BU$5:$BU$10))+SUMPRODUCT(($I$5:$M$10=AN6)*($BV$5:$BV$10))+'J04'!AY6</f>
        <v>0</v>
      </c>
      <c r="AZ6" s="19">
        <f>SUMPRODUCT(($B$5:$F$10=AN6)*($BW$5:$BW$10))+SUMPRODUCT(($I$5:$M$10=AN6)*($BX$5:$BX$10))+'J04'!AZ6</f>
        <v>1</v>
      </c>
      <c r="BA6" s="19">
        <f>SUMPRODUCT(($B$5:$F$10=AN6)*($BY$5:$BY$10))+SUMPRODUCT(($I$5:$M$10=AN6)*($BZ$5:$BZ$10))+'J04'!BA6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SUMPRODUCT(($B$5:$F$10=AN6)*($CC$5:$CC$10))+SUMPRODUCT(($I$5:$M$10=AN6)*($CD$5:$CD$10))+'J04'!BC6</f>
        <v>6</v>
      </c>
      <c r="BD6" s="19">
        <f t="shared" ref="BD6:BD16" si="21">BB6-BC6</f>
        <v>-6</v>
      </c>
      <c r="BE6" s="19">
        <f>SUMPRODUCT(($B$5:$F$10=AN6)*($CE$5:$CE$10))+'J04'!BE6</f>
        <v>0</v>
      </c>
      <c r="BF6" s="19">
        <f>SUMPRODUCT(($B$5:$F$10=AN6)*($CF$5:$CF$10))+'J04'!BF6</f>
        <v>0</v>
      </c>
      <c r="BG6" s="19">
        <f>SUMPRODUCT(($B$5:$F$10=AN6)*($CG$5:$CG$10))+'J04'!BG6</f>
        <v>0</v>
      </c>
      <c r="BH6" s="19">
        <f>SUMPRODUCT(($I$5:$M$10=AN6)*($CH$5:$CH$10))+'J04'!BH6</f>
        <v>0</v>
      </c>
      <c r="BI6" s="19">
        <f>SUMPRODUCT(($I$5:$M$10=AN6)*($CI$5:$CI$10))+'J04'!BI6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'J04'!AS7-AS7</f>
        <v>0</v>
      </c>
      <c r="AU7" s="3" t="str">
        <f>IF(AS7&gt;'J04'!AS7,'J04'!$AV$17,IF(AS7='J04'!AS7,'J04'!$AU$17,IF(AS7&lt;'J04'!AS7,'J04'!$AT$17)))</f>
        <v>u</v>
      </c>
      <c r="AV7" s="19">
        <f t="shared" si="19"/>
        <v>3</v>
      </c>
      <c r="AW7" s="19">
        <f>SUMPRODUCT(($B$5:$F$10=AN7)*($BQ$5:$BQ$10))+SUMPRODUCT(($I$5:$M$10=AN7)*($BR$5:$BR$10))+'J04'!AW7</f>
        <v>0</v>
      </c>
      <c r="AX7" s="19">
        <f>SUMPRODUCT(($B$5:$F$10=AN7)*($BS$5:$BS$10))+SUMPRODUCT(($I$5:$M$10=AN7)*($BT$5:$BT$10))+'J04'!AX7</f>
        <v>0</v>
      </c>
      <c r="AY7" s="19">
        <f>SUMPRODUCT(($B$5:$F$10=AN7)*($BU$5:$BU$10))+SUMPRODUCT(($I$5:$M$10=AN7)*($BV$5:$BV$10))+'J04'!AY7</f>
        <v>0</v>
      </c>
      <c r="AZ7" s="19">
        <f>SUMPRODUCT(($B$5:$F$10=AN7)*($BW$5:$BW$10))+SUMPRODUCT(($I$5:$M$10=AN7)*($BX$5:$BX$10))+'J04'!AZ7</f>
        <v>0</v>
      </c>
      <c r="BA7" s="19">
        <f>SUMPRODUCT(($B$5:$F$10=AN7)*($BY$5:$BY$10))+SUMPRODUCT(($I$5:$M$10=AN7)*($BZ$5:$BZ$10))+'J04'!BA7</f>
        <v>0</v>
      </c>
      <c r="BB7" s="19">
        <f t="shared" si="20"/>
        <v>0</v>
      </c>
      <c r="BC7" s="19">
        <f>SUMPRODUCT(($B$5:$F$10=AN7)*($CC$5:$CC$10))+SUMPRODUCT(($I$5:$M$10=AN7)*($CD$5:$CD$10))+'J04'!BC7</f>
        <v>0</v>
      </c>
      <c r="BD7" s="19">
        <f t="shared" si="21"/>
        <v>0</v>
      </c>
      <c r="BE7" s="19">
        <f>SUMPRODUCT(($B$5:$F$10=AN7)*($CE$5:$CE$10))+'J04'!BE7</f>
        <v>0</v>
      </c>
      <c r="BF7" s="19">
        <f>SUMPRODUCT(($B$5:$F$10=AN7)*($CF$5:$CF$10))+'J04'!BF7</f>
        <v>0</v>
      </c>
      <c r="BG7" s="19">
        <f>SUMPRODUCT(($B$5:$F$10=AN7)*($CG$5:$CG$10))+'J04'!BG7</f>
        <v>0</v>
      </c>
      <c r="BH7" s="19">
        <f>SUMPRODUCT(($I$5:$M$10=AN7)*($CH$5:$CH$10))+'J04'!BH7</f>
        <v>0</v>
      </c>
      <c r="BI7" s="19">
        <f>SUMPRODUCT(($I$5:$M$10=AN7)*($CI$5:$CI$10))+'J04'!BI7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'J04'!AS8-AS8</f>
        <v>0</v>
      </c>
      <c r="AU8" s="3" t="str">
        <f>IF(AS8&gt;'J04'!AS8,'J04'!$AV$17,IF(AS8='J04'!AS8,'J04'!$AU$17,IF(AS8&lt;'J04'!AS8,'J04'!$AT$17)))</f>
        <v>u</v>
      </c>
      <c r="AV8" s="19">
        <f t="shared" si="19"/>
        <v>4</v>
      </c>
      <c r="AW8" s="19">
        <f>SUMPRODUCT(($B$5:$F$10=AN8)*($BQ$5:$BQ$10))+SUMPRODUCT(($I$5:$M$10=AN8)*($BR$5:$BR$10))+'J04'!AW8</f>
        <v>0</v>
      </c>
      <c r="AX8" s="19">
        <f>SUMPRODUCT(($B$5:$F$10=AN8)*($BS$5:$BS$10))+SUMPRODUCT(($I$5:$M$10=AN8)*($BT$5:$BT$10))+'J04'!AX8</f>
        <v>0</v>
      </c>
      <c r="AY8" s="19">
        <f>SUMPRODUCT(($B$5:$F$10=AN8)*($BU$5:$BU$10))+SUMPRODUCT(($I$5:$M$10=AN8)*($BV$5:$BV$10))+'J04'!AY8</f>
        <v>0</v>
      </c>
      <c r="AZ8" s="19">
        <f>SUMPRODUCT(($B$5:$F$10=AN8)*($BW$5:$BW$10))+SUMPRODUCT(($I$5:$M$10=AN8)*($BX$5:$BX$10))+'J04'!AZ8</f>
        <v>0</v>
      </c>
      <c r="BA8" s="19">
        <f>SUMPRODUCT(($B$5:$F$10=AN8)*($BY$5:$BY$10))+SUMPRODUCT(($I$5:$M$10=AN8)*($BZ$5:$BZ$10))+'J04'!BA8</f>
        <v>0</v>
      </c>
      <c r="BB8" s="19">
        <f t="shared" si="20"/>
        <v>0</v>
      </c>
      <c r="BC8" s="19">
        <f>SUMPRODUCT(($B$5:$F$10=AN8)*($CC$5:$CC$10))+SUMPRODUCT(($I$5:$M$10=AN8)*($CD$5:$CD$10))+'J04'!BC8</f>
        <v>0</v>
      </c>
      <c r="BD8" s="19">
        <f t="shared" si="21"/>
        <v>0</v>
      </c>
      <c r="BE8" s="19">
        <f>SUMPRODUCT(($B$5:$F$10=AN8)*($CE$5:$CE$10))+'J04'!BE8</f>
        <v>0</v>
      </c>
      <c r="BF8" s="19">
        <f>SUMPRODUCT(($B$5:$F$10=AN8)*($CF$5:$CF$10))+'J04'!BF8</f>
        <v>0</v>
      </c>
      <c r="BG8" s="19">
        <f>SUMPRODUCT(($B$5:$F$10=AN8)*($CG$5:$CG$10))+'J04'!BG8</f>
        <v>0</v>
      </c>
      <c r="BH8" s="19">
        <f>SUMPRODUCT(($I$5:$M$10=AN8)*($CH$5:$CH$10))+'J04'!BH8</f>
        <v>0</v>
      </c>
      <c r="BI8" s="19">
        <f>SUMPRODUCT(($I$5:$M$10=AN8)*($CI$5:$CI$10))+'J04'!BI8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'J04'!AS9-AS9</f>
        <v>0</v>
      </c>
      <c r="AU9" s="3" t="str">
        <f>IF(AS9&gt;'J04'!AS9,'J04'!$AV$17,IF(AS9='J04'!AS9,'J04'!$AU$17,IF(AS9&lt;'J04'!AS9,'J04'!$AT$17)))</f>
        <v>u</v>
      </c>
      <c r="AV9" s="19">
        <f t="shared" si="19"/>
        <v>5</v>
      </c>
      <c r="AW9" s="19">
        <f>SUMPRODUCT(($B$5:$F$10=AN9)*($BQ$5:$BQ$10))+SUMPRODUCT(($I$5:$M$10=AN9)*($BR$5:$BR$10))+'J04'!AW9</f>
        <v>0</v>
      </c>
      <c r="AX9" s="19">
        <f>SUMPRODUCT(($B$5:$F$10=AN9)*($BS$5:$BS$10))+SUMPRODUCT(($I$5:$M$10=AN9)*($BT$5:$BT$10))+'J04'!AX9</f>
        <v>0</v>
      </c>
      <c r="AY9" s="19">
        <f>SUMPRODUCT(($B$5:$F$10=AN9)*($BU$5:$BU$10))+SUMPRODUCT(($I$5:$M$10=AN9)*($BV$5:$BV$10))+'J04'!AY9</f>
        <v>0</v>
      </c>
      <c r="AZ9" s="19">
        <f>SUMPRODUCT(($B$5:$F$10=AN9)*($BW$5:$BW$10))+SUMPRODUCT(($I$5:$M$10=AN9)*($BX$5:$BX$10))+'J04'!AZ9</f>
        <v>0</v>
      </c>
      <c r="BA9" s="19">
        <f>SUMPRODUCT(($B$5:$F$10=AN9)*($BY$5:$BY$10))+SUMPRODUCT(($I$5:$M$10=AN9)*($BZ$5:$BZ$10))+'J04'!BA9</f>
        <v>0</v>
      </c>
      <c r="BB9" s="19">
        <f t="shared" si="20"/>
        <v>0</v>
      </c>
      <c r="BC9" s="19">
        <f>SUMPRODUCT(($B$5:$F$10=AN9)*($CC$5:$CC$10))+SUMPRODUCT(($I$5:$M$10=AN9)*($CD$5:$CD$10))+'J04'!BC9</f>
        <v>0</v>
      </c>
      <c r="BD9" s="19">
        <f t="shared" si="21"/>
        <v>0</v>
      </c>
      <c r="BE9" s="19">
        <f>SUMPRODUCT(($B$5:$F$10=AN9)*($CE$5:$CE$10))+'J04'!BE9</f>
        <v>0</v>
      </c>
      <c r="BF9" s="19">
        <f>SUMPRODUCT(($B$5:$F$10=AN9)*($CF$5:$CF$10))+'J04'!BF9</f>
        <v>0</v>
      </c>
      <c r="BG9" s="19">
        <f>SUMPRODUCT(($B$5:$F$10=AN9)*($CG$5:$CG$10))+'J04'!BG9</f>
        <v>0</v>
      </c>
      <c r="BH9" s="19">
        <f>SUMPRODUCT(($I$5:$M$10=AN9)*($CH$5:$CH$10))+'J04'!BH9</f>
        <v>0</v>
      </c>
      <c r="BI9" s="19">
        <f>SUMPRODUCT(($I$5:$M$10=AN9)*($CI$5:$CI$10))+'J04'!BI9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'J04'!AS10-AS10</f>
        <v>0</v>
      </c>
      <c r="AU10" s="3" t="str">
        <f>IF(AS10&gt;'J04'!AS10,'J04'!$AV$17,IF(AS10='J04'!AS10,'J04'!$AU$17,IF(AS10&lt;'J04'!AS10,'J04'!$AT$17)))</f>
        <v>u</v>
      </c>
      <c r="AV10" s="19">
        <f t="shared" si="19"/>
        <v>6</v>
      </c>
      <c r="AW10" s="19">
        <f>SUMPRODUCT(($B$5:$F$10=AN10)*($BQ$5:$BQ$10))+SUMPRODUCT(($I$5:$M$10=AN10)*($BR$5:$BR$10))+'J04'!AW10</f>
        <v>0</v>
      </c>
      <c r="AX10" s="19">
        <f>SUMPRODUCT(($B$5:$F$10=AN10)*($BS$5:$BS$10))+SUMPRODUCT(($I$5:$M$10=AN10)*($BT$5:$BT$10))+'J04'!AX10</f>
        <v>0</v>
      </c>
      <c r="AY10" s="19">
        <f>SUMPRODUCT(($B$5:$F$10=AN10)*($BU$5:$BU$10))+SUMPRODUCT(($I$5:$M$10=AN10)*($BV$5:$BV$10))+'J04'!AY10</f>
        <v>0</v>
      </c>
      <c r="AZ10" s="19">
        <f>SUMPRODUCT(($B$5:$F$10=AN10)*($BW$5:$BW$10))+SUMPRODUCT(($I$5:$M$10=AN10)*($BX$5:$BX$10))+'J04'!AZ10</f>
        <v>0</v>
      </c>
      <c r="BA10" s="19">
        <f>SUMPRODUCT(($B$5:$F$10=AN10)*($BY$5:$BY$10))+SUMPRODUCT(($I$5:$M$10=AN10)*($BZ$5:$BZ$10))+'J04'!BA10</f>
        <v>0</v>
      </c>
      <c r="BB10" s="19">
        <f t="shared" si="20"/>
        <v>0</v>
      </c>
      <c r="BC10" s="19">
        <f>SUMPRODUCT(($B$5:$F$10=AN10)*($CC$5:$CC$10))+SUMPRODUCT(($I$5:$M$10=AN10)*($CD$5:$CD$10))+'J04'!BC10</f>
        <v>0</v>
      </c>
      <c r="BD10" s="19">
        <f t="shared" si="21"/>
        <v>0</v>
      </c>
      <c r="BE10" s="19">
        <f>SUMPRODUCT(($B$5:$F$10=AN10)*($CE$5:$CE$10))+'J04'!BE10</f>
        <v>0</v>
      </c>
      <c r="BF10" s="19">
        <f>SUMPRODUCT(($B$5:$F$10=AN10)*($CF$5:$CF$10))+'J04'!BF10</f>
        <v>0</v>
      </c>
      <c r="BG10" s="19">
        <f>SUMPRODUCT(($B$5:$F$10=AN10)*($CG$5:$CG$10))+'J04'!BG10</f>
        <v>0</v>
      </c>
      <c r="BH10" s="19">
        <f>SUMPRODUCT(($I$5:$M$10=AN10)*($CH$5:$CH$10))+'J04'!BH10</f>
        <v>0</v>
      </c>
      <c r="BI10" s="19">
        <f>SUMPRODUCT(($I$5:$M$10=AN10)*($CI$5:$CI$10))+'J04'!BI10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'J04'!AS11-AS11</f>
        <v>0</v>
      </c>
      <c r="AU11" s="3" t="str">
        <f>IF(AS11&gt;'J04'!AS11,'J04'!$AV$17,IF(AS11='J04'!AS11,'J04'!$AU$17,IF(AS11&lt;'J04'!AS11,'J04'!$AT$17)))</f>
        <v>u</v>
      </c>
      <c r="AV11" s="19">
        <f t="shared" si="19"/>
        <v>7</v>
      </c>
      <c r="AW11" s="19">
        <f>SUMPRODUCT(($B$5:$F$10=AN11)*($BQ$5:$BQ$10))+SUMPRODUCT(($I$5:$M$10=AN11)*($BR$5:$BR$10))+'J04'!AW11</f>
        <v>0</v>
      </c>
      <c r="AX11" s="19">
        <f>SUMPRODUCT(($B$5:$F$10=AN11)*($BS$5:$BS$10))+SUMPRODUCT(($I$5:$M$10=AN11)*($BT$5:$BT$10))+'J04'!AX11</f>
        <v>0</v>
      </c>
      <c r="AY11" s="19">
        <f>SUMPRODUCT(($B$5:$F$10=AN11)*($BU$5:$BU$10))+SUMPRODUCT(($I$5:$M$10=AN11)*($BV$5:$BV$10))+'J04'!AY11</f>
        <v>0</v>
      </c>
      <c r="AZ11" s="19">
        <f>SUMPRODUCT(($B$5:$F$10=AN11)*($BW$5:$BW$10))+SUMPRODUCT(($I$5:$M$10=AN11)*($BX$5:$BX$10))+'J04'!AZ11</f>
        <v>0</v>
      </c>
      <c r="BA11" s="19">
        <f>SUMPRODUCT(($B$5:$F$10=AN11)*($BY$5:$BY$10))+SUMPRODUCT(($I$5:$M$10=AN11)*($BZ$5:$BZ$10))+'J04'!BA11</f>
        <v>0</v>
      </c>
      <c r="BB11" s="19">
        <f t="shared" si="20"/>
        <v>0</v>
      </c>
      <c r="BC11" s="19">
        <f>SUMPRODUCT(($B$5:$F$10=AN11)*($CC$5:$CC$10))+SUMPRODUCT(($I$5:$M$10=AN11)*($CD$5:$CD$10))+'J04'!BC11</f>
        <v>0</v>
      </c>
      <c r="BD11" s="19">
        <f t="shared" si="21"/>
        <v>0</v>
      </c>
      <c r="BE11" s="19">
        <f>SUMPRODUCT(($B$5:$F$10=AN11)*($CE$5:$CE$10))+'J04'!BE11</f>
        <v>0</v>
      </c>
      <c r="BF11" s="19">
        <f>SUMPRODUCT(($B$5:$F$10=AN11)*($CF$5:$CF$10))+'J04'!BF11</f>
        <v>0</v>
      </c>
      <c r="BG11" s="19">
        <f>SUMPRODUCT(($B$5:$F$10=AN11)*($CG$5:$CG$10))+'J04'!BG11</f>
        <v>0</v>
      </c>
      <c r="BH11" s="19">
        <f>SUMPRODUCT(($I$5:$M$10=AN11)*($CH$5:$CH$10))+'J04'!BH11</f>
        <v>0</v>
      </c>
      <c r="BI11" s="19">
        <f>SUMPRODUCT(($I$5:$M$10=AN11)*($CI$5:$CI$10))+'J04'!BI11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'J04'!AS12-AS12</f>
        <v>0</v>
      </c>
      <c r="AU12" s="3" t="str">
        <f>IF(AS12&gt;'J04'!AS12,'J04'!$AV$17,IF(AS12='J04'!AS12,'J04'!$AU$17,IF(AS12&lt;'J04'!AS12,'J04'!$AT$17)))</f>
        <v>u</v>
      </c>
      <c r="AV12" s="19">
        <f t="shared" si="19"/>
        <v>8</v>
      </c>
      <c r="AW12" s="19">
        <f>SUMPRODUCT(($B$5:$F$10=AN12)*($BQ$5:$BQ$10))+SUMPRODUCT(($I$5:$M$10=AN12)*($BR$5:$BR$10))+'J04'!AW12</f>
        <v>0</v>
      </c>
      <c r="AX12" s="19">
        <f>SUMPRODUCT(($B$5:$F$10=AN12)*($BS$5:$BS$10))+SUMPRODUCT(($I$5:$M$10=AN12)*($BT$5:$BT$10))+'J04'!AX12</f>
        <v>0</v>
      </c>
      <c r="AY12" s="19">
        <f>SUMPRODUCT(($B$5:$F$10=AN12)*($BU$5:$BU$10))+SUMPRODUCT(($I$5:$M$10=AN12)*($BV$5:$BV$10))+'J04'!AY12</f>
        <v>0</v>
      </c>
      <c r="AZ12" s="19">
        <f>SUMPRODUCT(($B$5:$F$10=AN12)*($BW$5:$BW$10))+SUMPRODUCT(($I$5:$M$10=AN12)*($BX$5:$BX$10))+'J04'!AZ12</f>
        <v>0</v>
      </c>
      <c r="BA12" s="19">
        <f>SUMPRODUCT(($B$5:$F$10=AN12)*($BY$5:$BY$10))+SUMPRODUCT(($I$5:$M$10=AN12)*($BZ$5:$BZ$10))+'J04'!BA12</f>
        <v>0</v>
      </c>
      <c r="BB12" s="19">
        <f t="shared" si="20"/>
        <v>0</v>
      </c>
      <c r="BC12" s="19">
        <f>SUMPRODUCT(($B$5:$F$10=AN12)*($CC$5:$CC$10))+SUMPRODUCT(($I$5:$M$10=AN12)*($CD$5:$CD$10))+'J04'!BC12</f>
        <v>0</v>
      </c>
      <c r="BD12" s="19">
        <f t="shared" si="21"/>
        <v>0</v>
      </c>
      <c r="BE12" s="19">
        <f>SUMPRODUCT(($B$5:$F$10=AN12)*($CE$5:$CE$10))+'J04'!BE12</f>
        <v>0</v>
      </c>
      <c r="BF12" s="19">
        <f>SUMPRODUCT(($B$5:$F$10=AN12)*($CF$5:$CF$10))+'J04'!BF12</f>
        <v>0</v>
      </c>
      <c r="BG12" s="19">
        <f>SUMPRODUCT(($B$5:$F$10=AN12)*($CG$5:$CG$10))+'J04'!BG12</f>
        <v>0</v>
      </c>
      <c r="BH12" s="19">
        <f>SUMPRODUCT(($I$5:$M$10=AN12)*($CH$5:$CH$10))+'J04'!BH12</f>
        <v>0</v>
      </c>
      <c r="BI12" s="19">
        <f>SUMPRODUCT(($I$5:$M$10=AN12)*($CI$5:$CI$10))+'J04'!BI12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'J04'!AS13-AS13</f>
        <v>0</v>
      </c>
      <c r="AU13" s="3" t="str">
        <f>IF(AS13&gt;'J04'!AS13,'J04'!$AV$17,IF(AS13='J04'!AS13,'J04'!$AU$17,IF(AS13&lt;'J04'!AS13,'J04'!$AT$17)))</f>
        <v>u</v>
      </c>
      <c r="AV13" s="19">
        <f t="shared" si="19"/>
        <v>9</v>
      </c>
      <c r="AW13" s="19">
        <f>SUMPRODUCT(($B$5:$F$10=AN13)*($BQ$5:$BQ$10))+SUMPRODUCT(($I$5:$M$10=AN13)*($BR$5:$BR$10))+'J04'!AW13</f>
        <v>0</v>
      </c>
      <c r="AX13" s="19">
        <f>SUMPRODUCT(($B$5:$F$10=AN13)*($BS$5:$BS$10))+SUMPRODUCT(($I$5:$M$10=AN13)*($BT$5:$BT$10))+'J04'!AX13</f>
        <v>0</v>
      </c>
      <c r="AY13" s="19">
        <f>SUMPRODUCT(($B$5:$F$10=AN13)*($BU$5:$BU$10))+SUMPRODUCT(($I$5:$M$10=AN13)*($BV$5:$BV$10))+'J04'!AY13</f>
        <v>0</v>
      </c>
      <c r="AZ13" s="19">
        <f>SUMPRODUCT(($B$5:$F$10=AN13)*($BW$5:$BW$10))+SUMPRODUCT(($I$5:$M$10=AN13)*($BX$5:$BX$10))+'J04'!AZ13</f>
        <v>0</v>
      </c>
      <c r="BA13" s="19">
        <f>SUMPRODUCT(($B$5:$F$10=AN13)*($BY$5:$BY$10))+SUMPRODUCT(($I$5:$M$10=AN13)*($BZ$5:$BZ$10))+'J04'!BA13</f>
        <v>0</v>
      </c>
      <c r="BB13" s="19">
        <f t="shared" si="20"/>
        <v>0</v>
      </c>
      <c r="BC13" s="19">
        <f>SUMPRODUCT(($B$5:$F$10=AN13)*($CC$5:$CC$10))+SUMPRODUCT(($I$5:$M$10=AN13)*($CD$5:$CD$10))+'J04'!BC13</f>
        <v>0</v>
      </c>
      <c r="BD13" s="19">
        <f t="shared" si="21"/>
        <v>0</v>
      </c>
      <c r="BE13" s="19">
        <f>SUMPRODUCT(($B$5:$F$10=AN13)*($CE$5:$CE$10))+'J04'!BE13</f>
        <v>0</v>
      </c>
      <c r="BF13" s="19">
        <f>SUMPRODUCT(($B$5:$F$10=AN13)*($CF$5:$CF$10))+'J04'!BF13</f>
        <v>0</v>
      </c>
      <c r="BG13" s="19">
        <f>SUMPRODUCT(($B$5:$F$10=AN13)*($CG$5:$CG$10))+'J04'!BG13</f>
        <v>0</v>
      </c>
      <c r="BH13" s="19">
        <f>SUMPRODUCT(($I$5:$M$10=AN13)*($CH$5:$CH$10))+'J04'!BH13</f>
        <v>0</v>
      </c>
      <c r="BI13" s="19">
        <f>SUMPRODUCT(($I$5:$M$10=AN13)*($CI$5:$CI$10))+'J04'!BI13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'J04'!AS14-AS14</f>
        <v>0</v>
      </c>
      <c r="AU14" s="3" t="str">
        <f>IF(AS14&gt;'J04'!AS14,'J04'!$AV$17,IF(AS14='J04'!AS14,'J04'!$AU$17,IF(AS14&lt;'J04'!AS14,'J04'!$AT$17)))</f>
        <v>u</v>
      </c>
      <c r="AV14" s="19">
        <f t="shared" si="19"/>
        <v>10</v>
      </c>
      <c r="AW14" s="19">
        <f>SUMPRODUCT(($B$5:$F$10=AN14)*($BQ$5:$BQ$10))+SUMPRODUCT(($I$5:$M$10=AN14)*($BR$5:$BR$10))+'J04'!AW14</f>
        <v>0</v>
      </c>
      <c r="AX14" s="19">
        <f>SUMPRODUCT(($B$5:$F$10=AN14)*($BS$5:$BS$10))+SUMPRODUCT(($I$5:$M$10=AN14)*($BT$5:$BT$10))+'J04'!AX14</f>
        <v>0</v>
      </c>
      <c r="AY14" s="19">
        <f>SUMPRODUCT(($B$5:$F$10=AN14)*($BU$5:$BU$10))+SUMPRODUCT(($I$5:$M$10=AN14)*($BV$5:$BV$10))+'J04'!AY14</f>
        <v>0</v>
      </c>
      <c r="AZ14" s="19">
        <f>SUMPRODUCT(($B$5:$F$10=AN14)*($BW$5:$BW$10))+SUMPRODUCT(($I$5:$M$10=AN14)*($BX$5:$BX$10))+'J04'!AZ14</f>
        <v>0</v>
      </c>
      <c r="BA14" s="19">
        <f>SUMPRODUCT(($B$5:$F$10=AN14)*($BY$5:$BY$10))+SUMPRODUCT(($I$5:$M$10=AN14)*($BZ$5:$BZ$10))+'J04'!BA14</f>
        <v>0</v>
      </c>
      <c r="BB14" s="19">
        <f t="shared" si="20"/>
        <v>0</v>
      </c>
      <c r="BC14" s="19">
        <f>SUMPRODUCT(($B$5:$F$10=AN14)*($CC$5:$CC$10))+SUMPRODUCT(($I$5:$M$10=AN14)*($CD$5:$CD$10))+'J04'!BC14</f>
        <v>0</v>
      </c>
      <c r="BD14" s="19">
        <f t="shared" si="21"/>
        <v>0</v>
      </c>
      <c r="BE14" s="19">
        <f>SUMPRODUCT(($B$5:$F$10=AN14)*($CE$5:$CE$10))+'J04'!BE14</f>
        <v>0</v>
      </c>
      <c r="BF14" s="19">
        <f>SUMPRODUCT(($B$5:$F$10=AN14)*($CF$5:$CF$10))+'J04'!BF14</f>
        <v>0</v>
      </c>
      <c r="BG14" s="19">
        <f>SUMPRODUCT(($B$5:$F$10=AN14)*($CG$5:$CG$10))+'J04'!BG14</f>
        <v>0</v>
      </c>
      <c r="BH14" s="19">
        <f>SUMPRODUCT(($I$5:$M$10=AN14)*($CH$5:$CH$10))+'J04'!BH14</f>
        <v>0</v>
      </c>
      <c r="BI14" s="19">
        <f>SUMPRODUCT(($I$5:$M$10=AN14)*($CI$5:$CI$10))+'J04'!BI14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'J04'!AS15-AS15</f>
        <v>0</v>
      </c>
      <c r="AU15" s="3" t="str">
        <f>IF(AS15&gt;'J04'!AS15,'J04'!$AV$17,IF(AS15='J04'!AS15,'J04'!$AU$17,IF(AS15&lt;'J04'!AS15,'J04'!$AT$17)))</f>
        <v>u</v>
      </c>
      <c r="AV15" s="19">
        <f t="shared" si="19"/>
        <v>11</v>
      </c>
      <c r="AW15" s="19">
        <f>SUMPRODUCT(($B$5:$F$10=AN15)*($BQ$5:$BQ$10))+SUMPRODUCT(($I$5:$M$10=AN15)*($BR$5:$BR$10))+'J04'!AW15</f>
        <v>0</v>
      </c>
      <c r="AX15" s="19">
        <f>SUMPRODUCT(($B$5:$F$10=AN15)*($BS$5:$BS$10))+SUMPRODUCT(($I$5:$M$10=AN15)*($BT$5:$BT$10))+'J04'!AX15</f>
        <v>0</v>
      </c>
      <c r="AY15" s="19">
        <f>SUMPRODUCT(($B$5:$F$10=AN15)*($BU$5:$BU$10))+SUMPRODUCT(($I$5:$M$10=AN15)*($BV$5:$BV$10))+'J04'!AY15</f>
        <v>0</v>
      </c>
      <c r="AZ15" s="19">
        <f>SUMPRODUCT(($B$5:$F$10=AN15)*($BW$5:$BW$10))+SUMPRODUCT(($I$5:$M$10=AN15)*($BX$5:$BX$10))+'J04'!AZ15</f>
        <v>0</v>
      </c>
      <c r="BA15" s="19">
        <f>SUMPRODUCT(($B$5:$F$10=AN15)*($BY$5:$BY$10))+SUMPRODUCT(($I$5:$M$10=AN15)*($BZ$5:$BZ$10))+'J04'!BA15</f>
        <v>0</v>
      </c>
      <c r="BB15" s="19">
        <f t="shared" si="20"/>
        <v>0</v>
      </c>
      <c r="BC15" s="19">
        <f>SUMPRODUCT(($B$5:$F$10=AN15)*($CC$5:$CC$10))+SUMPRODUCT(($I$5:$M$10=AN15)*($CD$5:$CD$10))+'J04'!BC15</f>
        <v>0</v>
      </c>
      <c r="BD15" s="19">
        <f t="shared" si="21"/>
        <v>0</v>
      </c>
      <c r="BE15" s="19">
        <f>SUMPRODUCT(($B$5:$F$10=AN15)*($CE$5:$CE$10))+'J04'!BE15</f>
        <v>0</v>
      </c>
      <c r="BF15" s="19">
        <f>SUMPRODUCT(($B$5:$F$10=AN15)*($CF$5:$CF$10))+'J04'!BF15</f>
        <v>0</v>
      </c>
      <c r="BG15" s="19">
        <f>SUMPRODUCT(($B$5:$F$10=AN15)*($CG$5:$CG$10))+'J04'!BG15</f>
        <v>0</v>
      </c>
      <c r="BH15" s="19">
        <f>SUMPRODUCT(($I$5:$M$10=AN15)*($CH$5:$CH$10))+'J04'!BH15</f>
        <v>0</v>
      </c>
      <c r="BI15" s="19">
        <f>SUMPRODUCT(($I$5:$M$10=AN15)*($CI$5:$CI$10))+'J04'!BI15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'J04'!AS16-AS16</f>
        <v>0</v>
      </c>
      <c r="AU16" s="3" t="str">
        <f>IF(AS16&gt;'J04'!AS16,'J04'!$AV$17,IF(AS16='J04'!AS16,'J04'!$AU$17,IF(AS16&lt;'J04'!AS16,'J04'!$AT$17)))</f>
        <v>u</v>
      </c>
      <c r="AV16" s="19">
        <f t="shared" si="19"/>
        <v>12</v>
      </c>
      <c r="AW16" s="19">
        <f>SUMPRODUCT(($B$5:$F$10=AN16)*($BQ$5:$BQ$10))+SUMPRODUCT(($I$5:$M$10=AN16)*($BR$5:$BR$10))+'J04'!AW16</f>
        <v>0</v>
      </c>
      <c r="AX16" s="19">
        <f>SUMPRODUCT(($B$5:$F$10=AN16)*($BS$5:$BS$10))+SUMPRODUCT(($I$5:$M$10=AN16)*($BT$5:$BT$10))+'J04'!AX16</f>
        <v>0</v>
      </c>
      <c r="AY16" s="19">
        <f>SUMPRODUCT(($B$5:$F$10=AN16)*($BU$5:$BU$10))+SUMPRODUCT(($I$5:$M$10=AN16)*($BV$5:$BV$10))+'J04'!AY16</f>
        <v>0</v>
      </c>
      <c r="AZ16" s="19">
        <f>SUMPRODUCT(($B$5:$F$10=AN16)*($BW$5:$BW$10))+SUMPRODUCT(($I$5:$M$10=AN16)*($BX$5:$BX$10))+'J04'!AZ16</f>
        <v>0</v>
      </c>
      <c r="BA16" s="19">
        <f>SUMPRODUCT(($B$5:$F$10=AN16)*($BY$5:$BY$10))+SUMPRODUCT(($I$5:$M$10=AN16)*($BZ$5:$BZ$10))+'J04'!BA16</f>
        <v>0</v>
      </c>
      <c r="BB16" s="19">
        <f t="shared" si="20"/>
        <v>0</v>
      </c>
      <c r="BC16" s="19">
        <f>SUMPRODUCT(($B$5:$F$10=AN16)*($CC$5:$CC$10))+SUMPRODUCT(($I$5:$M$10=AN16)*($CD$5:$CD$10))+'J04'!BC16</f>
        <v>0</v>
      </c>
      <c r="BD16" s="19">
        <f t="shared" si="21"/>
        <v>0</v>
      </c>
      <c r="BE16" s="19">
        <f>SUMPRODUCT(($B$5:$F$10=AN16)*($CE$5:$CE$10))+'J04'!BE16</f>
        <v>0</v>
      </c>
      <c r="BF16" s="19">
        <f>SUMPRODUCT(($B$5:$F$10=AN16)*($CF$5:$CF$10))+'J04'!BF16</f>
        <v>0</v>
      </c>
      <c r="BG16" s="19">
        <f>SUMPRODUCT(($B$5:$F$10=AN16)*($CG$5:$CG$10))+'J04'!BG16</f>
        <v>0</v>
      </c>
      <c r="BH16" s="19">
        <f>SUMPRODUCT(($I$5:$M$10=AN16)*($CH$5:$CH$10))+'J04'!BH16</f>
        <v>0</v>
      </c>
      <c r="BI16" s="19">
        <f>SUMPRODUCT(($I$5:$M$10=AN16)*($CI$5:$CI$10))+'J04'!BI16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AB18+'J04'!AE18:AG19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121" priority="4" operator="equal">
      <formula>0</formula>
    </cfRule>
    <cfRule type="cellIs" dxfId="120" priority="5" operator="lessThan">
      <formula>0</formula>
    </cfRule>
    <cfRule type="cellIs" dxfId="119" priority="6" operator="greaterThan">
      <formula>0</formula>
    </cfRule>
  </conditionalFormatting>
  <conditionalFormatting sqref="V5:V16">
    <cfRule type="cellIs" dxfId="118" priority="1" operator="equal">
      <formula>"U"</formula>
    </cfRule>
    <cfRule type="cellIs" dxfId="117" priority="2" operator="equal">
      <formula>"Q"</formula>
    </cfRule>
    <cfRule type="cellIs" dxfId="116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35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'J05'!AS5-AS5</f>
        <v>0</v>
      </c>
      <c r="AU5" s="3" t="str">
        <f>IF(AS5&gt;'J05'!AS5,'J05'!$AV$17,IF(AS5='J05'!AS5,'J05'!$AU$17,IF(AS5&lt;'J05'!AS5,'J05'!$AT$17)))</f>
        <v>u</v>
      </c>
      <c r="AV5" s="19">
        <f>RANK(BL5,$BL$5:$BL$16)</f>
        <v>1</v>
      </c>
      <c r="AW5" s="19">
        <f>SUMPRODUCT(($B$5:$F$10=AN5)*($BQ$5:$BQ$10))+SUMPRODUCT(($I$5:$M$10=AN5)*($BR$5:$BR$10))+'J05'!AW5</f>
        <v>2</v>
      </c>
      <c r="AX5" s="19">
        <f>SUMPRODUCT(($B$5:$F$10=AN5)*($BS$5:$BS$10))+SUMPRODUCT(($I$5:$M$10=AN5)*($BT$5:$BT$10))+'J05'!AX5</f>
        <v>1</v>
      </c>
      <c r="AY5" s="19">
        <f>SUMPRODUCT(($B$5:$F$10=AN5)*($BU$5:$BU$10))+SUMPRODUCT(($I$5:$M$10=AN5)*($BV$5:$BV$10))+'J05'!AY5</f>
        <v>0</v>
      </c>
      <c r="AZ5" s="19">
        <f>SUMPRODUCT(($B$5:$F$10=AN5)*($BW$5:$BW$10))+SUMPRODUCT(($I$5:$M$10=AN5)*($BX$5:$BX$10))+'J05'!AZ5</f>
        <v>1</v>
      </c>
      <c r="BA5" s="19">
        <f>SUMPRODUCT(($B$5:$F$10=AN5)*($BY$5:$BY$10))+SUMPRODUCT(($I$5:$M$10=AN5)*($BZ$5:$BZ$10))+'J05'!BA5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SUMPRODUCT(($B$5:$F$10=AN5)*($CC$5:$CC$10))+SUMPRODUCT(($I$5:$M$10=AN5)*($CD$5:$CD$10))+'J05'!BC5</f>
        <v>6</v>
      </c>
      <c r="BD5" s="19">
        <f>BB5-BC5</f>
        <v>-6</v>
      </c>
      <c r="BE5" s="19">
        <f>SUMPRODUCT(($B$5:$F$10=AN5)*($CE$5:$CE$10))+'J05'!BE5</f>
        <v>0</v>
      </c>
      <c r="BF5" s="19">
        <f>SUMPRODUCT(($B$5:$F$10=AN5)*($CF$5:$CF$10))+'J05'!BF5</f>
        <v>1</v>
      </c>
      <c r="BG5" s="19">
        <f>SUMPRODUCT(($B$5:$F$10=AN5)*($CG$5:$CG$10))+'J05'!BG5</f>
        <v>0</v>
      </c>
      <c r="BH5" s="19">
        <f>SUMPRODUCT(($I$5:$M$10=AN5)*($CH$5:$CH$10))+'J05'!BH5</f>
        <v>0</v>
      </c>
      <c r="BI5" s="19">
        <f>SUMPRODUCT(($I$5:$M$10=AN5)*($CI$5:$CI$10))+'J05'!BI5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'J05'!AS6-AS6</f>
        <v>0</v>
      </c>
      <c r="AU6" s="3" t="str">
        <f>IF(AS6&gt;'J05'!AS6,'J05'!$AV$17,IF(AS6='J05'!AS6,'J05'!$AU$17,IF(AS6&lt;'J05'!AS6,'J05'!$AT$17)))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SUMPRODUCT(($B$5:$F$10=AN6)*($BQ$5:$BQ$10))+SUMPRODUCT(($I$5:$M$10=AN6)*($BR$5:$BR$10))+'J05'!AW6</f>
        <v>2</v>
      </c>
      <c r="AX6" s="19">
        <f>SUMPRODUCT(($B$5:$F$10=AN6)*($BS$5:$BS$10))+SUMPRODUCT(($I$5:$M$10=AN6)*($BT$5:$BT$10))+'J05'!AX6</f>
        <v>1</v>
      </c>
      <c r="AY6" s="19">
        <f>SUMPRODUCT(($B$5:$F$10=AN6)*($BU$5:$BU$10))+SUMPRODUCT(($I$5:$M$10=AN6)*($BV$5:$BV$10))+'J05'!AY6</f>
        <v>0</v>
      </c>
      <c r="AZ6" s="19">
        <f>SUMPRODUCT(($B$5:$F$10=AN6)*($BW$5:$BW$10))+SUMPRODUCT(($I$5:$M$10=AN6)*($BX$5:$BX$10))+'J05'!AZ6</f>
        <v>1</v>
      </c>
      <c r="BA6" s="19">
        <f>SUMPRODUCT(($B$5:$F$10=AN6)*($BY$5:$BY$10))+SUMPRODUCT(($I$5:$M$10=AN6)*($BZ$5:$BZ$10))+'J05'!BA6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SUMPRODUCT(($B$5:$F$10=AN6)*($CC$5:$CC$10))+SUMPRODUCT(($I$5:$M$10=AN6)*($CD$5:$CD$10))+'J05'!BC6</f>
        <v>6</v>
      </c>
      <c r="BD6" s="19">
        <f t="shared" ref="BD6:BD16" si="21">BB6-BC6</f>
        <v>-6</v>
      </c>
      <c r="BE6" s="19">
        <f>SUMPRODUCT(($B$5:$F$10=AN6)*($CE$5:$CE$10))+'J05'!BE6</f>
        <v>0</v>
      </c>
      <c r="BF6" s="19">
        <f>SUMPRODUCT(($B$5:$F$10=AN6)*($CF$5:$CF$10))+'J05'!BF6</f>
        <v>0</v>
      </c>
      <c r="BG6" s="19">
        <f>SUMPRODUCT(($B$5:$F$10=AN6)*($CG$5:$CG$10))+'J05'!BG6</f>
        <v>0</v>
      </c>
      <c r="BH6" s="19">
        <f>SUMPRODUCT(($I$5:$M$10=AN6)*($CH$5:$CH$10))+'J05'!BH6</f>
        <v>0</v>
      </c>
      <c r="BI6" s="19">
        <f>SUMPRODUCT(($I$5:$M$10=AN6)*($CI$5:$CI$10))+'J05'!BI6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'J05'!AS7-AS7</f>
        <v>0</v>
      </c>
      <c r="AU7" s="3" t="str">
        <f>IF(AS7&gt;'J05'!AS7,'J05'!$AV$17,IF(AS7='J05'!AS7,'J05'!$AU$17,IF(AS7&lt;'J05'!AS7,'J05'!$AT$17)))</f>
        <v>u</v>
      </c>
      <c r="AV7" s="19">
        <f t="shared" si="19"/>
        <v>3</v>
      </c>
      <c r="AW7" s="19">
        <f>SUMPRODUCT(($B$5:$F$10=AN7)*($BQ$5:$BQ$10))+SUMPRODUCT(($I$5:$M$10=AN7)*($BR$5:$BR$10))+'J05'!AW7</f>
        <v>0</v>
      </c>
      <c r="AX7" s="19">
        <f>SUMPRODUCT(($B$5:$F$10=AN7)*($BS$5:$BS$10))+SUMPRODUCT(($I$5:$M$10=AN7)*($BT$5:$BT$10))+'J05'!AX7</f>
        <v>0</v>
      </c>
      <c r="AY7" s="19">
        <f>SUMPRODUCT(($B$5:$F$10=AN7)*($BU$5:$BU$10))+SUMPRODUCT(($I$5:$M$10=AN7)*($BV$5:$BV$10))+'J05'!AY7</f>
        <v>0</v>
      </c>
      <c r="AZ7" s="19">
        <f>SUMPRODUCT(($B$5:$F$10=AN7)*($BW$5:$BW$10))+SUMPRODUCT(($I$5:$M$10=AN7)*($BX$5:$BX$10))+'J05'!AZ7</f>
        <v>0</v>
      </c>
      <c r="BA7" s="19">
        <f>SUMPRODUCT(($B$5:$F$10=AN7)*($BY$5:$BY$10))+SUMPRODUCT(($I$5:$M$10=AN7)*($BZ$5:$BZ$10))+'J05'!BA7</f>
        <v>0</v>
      </c>
      <c r="BB7" s="19">
        <f t="shared" si="20"/>
        <v>0</v>
      </c>
      <c r="BC7" s="19">
        <f>SUMPRODUCT(($B$5:$F$10=AN7)*($CC$5:$CC$10))+SUMPRODUCT(($I$5:$M$10=AN7)*($CD$5:$CD$10))+'J05'!BC7</f>
        <v>0</v>
      </c>
      <c r="BD7" s="19">
        <f t="shared" si="21"/>
        <v>0</v>
      </c>
      <c r="BE7" s="19">
        <f>SUMPRODUCT(($B$5:$F$10=AN7)*($CE$5:$CE$10))+'J05'!BE7</f>
        <v>0</v>
      </c>
      <c r="BF7" s="19">
        <f>SUMPRODUCT(($B$5:$F$10=AN7)*($CF$5:$CF$10))+'J05'!BF7</f>
        <v>0</v>
      </c>
      <c r="BG7" s="19">
        <f>SUMPRODUCT(($B$5:$F$10=AN7)*($CG$5:$CG$10))+'J05'!BG7</f>
        <v>0</v>
      </c>
      <c r="BH7" s="19">
        <f>SUMPRODUCT(($I$5:$M$10=AN7)*($CH$5:$CH$10))+'J05'!BH7</f>
        <v>0</v>
      </c>
      <c r="BI7" s="19">
        <f>SUMPRODUCT(($I$5:$M$10=AN7)*($CI$5:$CI$10))+'J05'!BI7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'J05'!AS8-AS8</f>
        <v>0</v>
      </c>
      <c r="AU8" s="3" t="str">
        <f>IF(AS8&gt;'J05'!AS8,'J05'!$AV$17,IF(AS8='J05'!AS8,'J05'!$AU$17,IF(AS8&lt;'J05'!AS8,'J05'!$AT$17)))</f>
        <v>u</v>
      </c>
      <c r="AV8" s="19">
        <f t="shared" si="19"/>
        <v>4</v>
      </c>
      <c r="AW8" s="19">
        <f>SUMPRODUCT(($B$5:$F$10=AN8)*($BQ$5:$BQ$10))+SUMPRODUCT(($I$5:$M$10=AN8)*($BR$5:$BR$10))+'J05'!AW8</f>
        <v>0</v>
      </c>
      <c r="AX8" s="19">
        <f>SUMPRODUCT(($B$5:$F$10=AN8)*($BS$5:$BS$10))+SUMPRODUCT(($I$5:$M$10=AN8)*($BT$5:$BT$10))+'J05'!AX8</f>
        <v>0</v>
      </c>
      <c r="AY8" s="19">
        <f>SUMPRODUCT(($B$5:$F$10=AN8)*($BU$5:$BU$10))+SUMPRODUCT(($I$5:$M$10=AN8)*($BV$5:$BV$10))+'J05'!AY8</f>
        <v>0</v>
      </c>
      <c r="AZ8" s="19">
        <f>SUMPRODUCT(($B$5:$F$10=AN8)*($BW$5:$BW$10))+SUMPRODUCT(($I$5:$M$10=AN8)*($BX$5:$BX$10))+'J05'!AZ8</f>
        <v>0</v>
      </c>
      <c r="BA8" s="19">
        <f>SUMPRODUCT(($B$5:$F$10=AN8)*($BY$5:$BY$10))+SUMPRODUCT(($I$5:$M$10=AN8)*($BZ$5:$BZ$10))+'J05'!BA8</f>
        <v>0</v>
      </c>
      <c r="BB8" s="19">
        <f t="shared" si="20"/>
        <v>0</v>
      </c>
      <c r="BC8" s="19">
        <f>SUMPRODUCT(($B$5:$F$10=AN8)*($CC$5:$CC$10))+SUMPRODUCT(($I$5:$M$10=AN8)*($CD$5:$CD$10))+'J05'!BC8</f>
        <v>0</v>
      </c>
      <c r="BD8" s="19">
        <f t="shared" si="21"/>
        <v>0</v>
      </c>
      <c r="BE8" s="19">
        <f>SUMPRODUCT(($B$5:$F$10=AN8)*($CE$5:$CE$10))+'J05'!BE8</f>
        <v>0</v>
      </c>
      <c r="BF8" s="19">
        <f>SUMPRODUCT(($B$5:$F$10=AN8)*($CF$5:$CF$10))+'J05'!BF8</f>
        <v>0</v>
      </c>
      <c r="BG8" s="19">
        <f>SUMPRODUCT(($B$5:$F$10=AN8)*($CG$5:$CG$10))+'J05'!BG8</f>
        <v>0</v>
      </c>
      <c r="BH8" s="19">
        <f>SUMPRODUCT(($I$5:$M$10=AN8)*($CH$5:$CH$10))+'J05'!BH8</f>
        <v>0</v>
      </c>
      <c r="BI8" s="19">
        <f>SUMPRODUCT(($I$5:$M$10=AN8)*($CI$5:$CI$10))+'J05'!BI8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'J05'!AS9-AS9</f>
        <v>0</v>
      </c>
      <c r="AU9" s="3" t="str">
        <f>IF(AS9&gt;'J05'!AS9,'J05'!$AV$17,IF(AS9='J05'!AS9,'J05'!$AU$17,IF(AS9&lt;'J05'!AS9,'J05'!$AT$17)))</f>
        <v>u</v>
      </c>
      <c r="AV9" s="19">
        <f t="shared" si="19"/>
        <v>5</v>
      </c>
      <c r="AW9" s="19">
        <f>SUMPRODUCT(($B$5:$F$10=AN9)*($BQ$5:$BQ$10))+SUMPRODUCT(($I$5:$M$10=AN9)*($BR$5:$BR$10))+'J05'!AW9</f>
        <v>0</v>
      </c>
      <c r="AX9" s="19">
        <f>SUMPRODUCT(($B$5:$F$10=AN9)*($BS$5:$BS$10))+SUMPRODUCT(($I$5:$M$10=AN9)*($BT$5:$BT$10))+'J05'!AX9</f>
        <v>0</v>
      </c>
      <c r="AY9" s="19">
        <f>SUMPRODUCT(($B$5:$F$10=AN9)*($BU$5:$BU$10))+SUMPRODUCT(($I$5:$M$10=AN9)*($BV$5:$BV$10))+'J05'!AY9</f>
        <v>0</v>
      </c>
      <c r="AZ9" s="19">
        <f>SUMPRODUCT(($B$5:$F$10=AN9)*($BW$5:$BW$10))+SUMPRODUCT(($I$5:$M$10=AN9)*($BX$5:$BX$10))+'J05'!AZ9</f>
        <v>0</v>
      </c>
      <c r="BA9" s="19">
        <f>SUMPRODUCT(($B$5:$F$10=AN9)*($BY$5:$BY$10))+SUMPRODUCT(($I$5:$M$10=AN9)*($BZ$5:$BZ$10))+'J05'!BA9</f>
        <v>0</v>
      </c>
      <c r="BB9" s="19">
        <f t="shared" si="20"/>
        <v>0</v>
      </c>
      <c r="BC9" s="19">
        <f>SUMPRODUCT(($B$5:$F$10=AN9)*($CC$5:$CC$10))+SUMPRODUCT(($I$5:$M$10=AN9)*($CD$5:$CD$10))+'J05'!BC9</f>
        <v>0</v>
      </c>
      <c r="BD9" s="19">
        <f t="shared" si="21"/>
        <v>0</v>
      </c>
      <c r="BE9" s="19">
        <f>SUMPRODUCT(($B$5:$F$10=AN9)*($CE$5:$CE$10))+'J05'!BE9</f>
        <v>0</v>
      </c>
      <c r="BF9" s="19">
        <f>SUMPRODUCT(($B$5:$F$10=AN9)*($CF$5:$CF$10))+'J05'!BF9</f>
        <v>0</v>
      </c>
      <c r="BG9" s="19">
        <f>SUMPRODUCT(($B$5:$F$10=AN9)*($CG$5:$CG$10))+'J05'!BG9</f>
        <v>0</v>
      </c>
      <c r="BH9" s="19">
        <f>SUMPRODUCT(($I$5:$M$10=AN9)*($CH$5:$CH$10))+'J05'!BH9</f>
        <v>0</v>
      </c>
      <c r="BI9" s="19">
        <f>SUMPRODUCT(($I$5:$M$10=AN9)*($CI$5:$CI$10))+'J05'!BI9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'J05'!AS10-AS10</f>
        <v>0</v>
      </c>
      <c r="AU10" s="3" t="str">
        <f>IF(AS10&gt;'J05'!AS10,'J05'!$AV$17,IF(AS10='J05'!AS10,'J05'!$AU$17,IF(AS10&lt;'J05'!AS10,'J05'!$AT$17)))</f>
        <v>u</v>
      </c>
      <c r="AV10" s="19">
        <f t="shared" si="19"/>
        <v>6</v>
      </c>
      <c r="AW10" s="19">
        <f>SUMPRODUCT(($B$5:$F$10=AN10)*($BQ$5:$BQ$10))+SUMPRODUCT(($I$5:$M$10=AN10)*($BR$5:$BR$10))+'J05'!AW10</f>
        <v>0</v>
      </c>
      <c r="AX10" s="19">
        <f>SUMPRODUCT(($B$5:$F$10=AN10)*($BS$5:$BS$10))+SUMPRODUCT(($I$5:$M$10=AN10)*($BT$5:$BT$10))+'J05'!AX10</f>
        <v>0</v>
      </c>
      <c r="AY10" s="19">
        <f>SUMPRODUCT(($B$5:$F$10=AN10)*($BU$5:$BU$10))+SUMPRODUCT(($I$5:$M$10=AN10)*($BV$5:$BV$10))+'J05'!AY10</f>
        <v>0</v>
      </c>
      <c r="AZ10" s="19">
        <f>SUMPRODUCT(($B$5:$F$10=AN10)*($BW$5:$BW$10))+SUMPRODUCT(($I$5:$M$10=AN10)*($BX$5:$BX$10))+'J05'!AZ10</f>
        <v>0</v>
      </c>
      <c r="BA10" s="19">
        <f>SUMPRODUCT(($B$5:$F$10=AN10)*($BY$5:$BY$10))+SUMPRODUCT(($I$5:$M$10=AN10)*($BZ$5:$BZ$10))+'J05'!BA10</f>
        <v>0</v>
      </c>
      <c r="BB10" s="19">
        <f t="shared" si="20"/>
        <v>0</v>
      </c>
      <c r="BC10" s="19">
        <f>SUMPRODUCT(($B$5:$F$10=AN10)*($CC$5:$CC$10))+SUMPRODUCT(($I$5:$M$10=AN10)*($CD$5:$CD$10))+'J05'!BC10</f>
        <v>0</v>
      </c>
      <c r="BD10" s="19">
        <f t="shared" si="21"/>
        <v>0</v>
      </c>
      <c r="BE10" s="19">
        <f>SUMPRODUCT(($B$5:$F$10=AN10)*($CE$5:$CE$10))+'J05'!BE10</f>
        <v>0</v>
      </c>
      <c r="BF10" s="19">
        <f>SUMPRODUCT(($B$5:$F$10=AN10)*($CF$5:$CF$10))+'J05'!BF10</f>
        <v>0</v>
      </c>
      <c r="BG10" s="19">
        <f>SUMPRODUCT(($B$5:$F$10=AN10)*($CG$5:$CG$10))+'J05'!BG10</f>
        <v>0</v>
      </c>
      <c r="BH10" s="19">
        <f>SUMPRODUCT(($I$5:$M$10=AN10)*($CH$5:$CH$10))+'J05'!BH10</f>
        <v>0</v>
      </c>
      <c r="BI10" s="19">
        <f>SUMPRODUCT(($I$5:$M$10=AN10)*($CI$5:$CI$10))+'J05'!BI10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'J05'!AS11-AS11</f>
        <v>0</v>
      </c>
      <c r="AU11" s="3" t="str">
        <f>IF(AS11&gt;'J05'!AS11,'J05'!$AV$17,IF(AS11='J05'!AS11,'J05'!$AU$17,IF(AS11&lt;'J05'!AS11,'J05'!$AT$17)))</f>
        <v>u</v>
      </c>
      <c r="AV11" s="19">
        <f t="shared" si="19"/>
        <v>7</v>
      </c>
      <c r="AW11" s="19">
        <f>SUMPRODUCT(($B$5:$F$10=AN11)*($BQ$5:$BQ$10))+SUMPRODUCT(($I$5:$M$10=AN11)*($BR$5:$BR$10))+'J05'!AW11</f>
        <v>0</v>
      </c>
      <c r="AX11" s="19">
        <f>SUMPRODUCT(($B$5:$F$10=AN11)*($BS$5:$BS$10))+SUMPRODUCT(($I$5:$M$10=AN11)*($BT$5:$BT$10))+'J05'!AX11</f>
        <v>0</v>
      </c>
      <c r="AY11" s="19">
        <f>SUMPRODUCT(($B$5:$F$10=AN11)*($BU$5:$BU$10))+SUMPRODUCT(($I$5:$M$10=AN11)*($BV$5:$BV$10))+'J05'!AY11</f>
        <v>0</v>
      </c>
      <c r="AZ11" s="19">
        <f>SUMPRODUCT(($B$5:$F$10=AN11)*($BW$5:$BW$10))+SUMPRODUCT(($I$5:$M$10=AN11)*($BX$5:$BX$10))+'J05'!AZ11</f>
        <v>0</v>
      </c>
      <c r="BA11" s="19">
        <f>SUMPRODUCT(($B$5:$F$10=AN11)*($BY$5:$BY$10))+SUMPRODUCT(($I$5:$M$10=AN11)*($BZ$5:$BZ$10))+'J05'!BA11</f>
        <v>0</v>
      </c>
      <c r="BB11" s="19">
        <f t="shared" si="20"/>
        <v>0</v>
      </c>
      <c r="BC11" s="19">
        <f>SUMPRODUCT(($B$5:$F$10=AN11)*($CC$5:$CC$10))+SUMPRODUCT(($I$5:$M$10=AN11)*($CD$5:$CD$10))+'J05'!BC11</f>
        <v>0</v>
      </c>
      <c r="BD11" s="19">
        <f t="shared" si="21"/>
        <v>0</v>
      </c>
      <c r="BE11" s="19">
        <f>SUMPRODUCT(($B$5:$F$10=AN11)*($CE$5:$CE$10))+'J05'!BE11</f>
        <v>0</v>
      </c>
      <c r="BF11" s="19">
        <f>SUMPRODUCT(($B$5:$F$10=AN11)*($CF$5:$CF$10))+'J05'!BF11</f>
        <v>0</v>
      </c>
      <c r="BG11" s="19">
        <f>SUMPRODUCT(($B$5:$F$10=AN11)*($CG$5:$CG$10))+'J05'!BG11</f>
        <v>0</v>
      </c>
      <c r="BH11" s="19">
        <f>SUMPRODUCT(($I$5:$M$10=AN11)*($CH$5:$CH$10))+'J05'!BH11</f>
        <v>0</v>
      </c>
      <c r="BI11" s="19">
        <f>SUMPRODUCT(($I$5:$M$10=AN11)*($CI$5:$CI$10))+'J05'!BI11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'J05'!AS12-AS12</f>
        <v>0</v>
      </c>
      <c r="AU12" s="3" t="str">
        <f>IF(AS12&gt;'J05'!AS12,'J05'!$AV$17,IF(AS12='J05'!AS12,'J05'!$AU$17,IF(AS12&lt;'J05'!AS12,'J05'!$AT$17)))</f>
        <v>u</v>
      </c>
      <c r="AV12" s="19">
        <f t="shared" si="19"/>
        <v>8</v>
      </c>
      <c r="AW12" s="19">
        <f>SUMPRODUCT(($B$5:$F$10=AN12)*($BQ$5:$BQ$10))+SUMPRODUCT(($I$5:$M$10=AN12)*($BR$5:$BR$10))+'J05'!AW12</f>
        <v>0</v>
      </c>
      <c r="AX12" s="19">
        <f>SUMPRODUCT(($B$5:$F$10=AN12)*($BS$5:$BS$10))+SUMPRODUCT(($I$5:$M$10=AN12)*($BT$5:$BT$10))+'J05'!AX12</f>
        <v>0</v>
      </c>
      <c r="AY12" s="19">
        <f>SUMPRODUCT(($B$5:$F$10=AN12)*($BU$5:$BU$10))+SUMPRODUCT(($I$5:$M$10=AN12)*($BV$5:$BV$10))+'J05'!AY12</f>
        <v>0</v>
      </c>
      <c r="AZ12" s="19">
        <f>SUMPRODUCT(($B$5:$F$10=AN12)*($BW$5:$BW$10))+SUMPRODUCT(($I$5:$M$10=AN12)*($BX$5:$BX$10))+'J05'!AZ12</f>
        <v>0</v>
      </c>
      <c r="BA12" s="19">
        <f>SUMPRODUCT(($B$5:$F$10=AN12)*($BY$5:$BY$10))+SUMPRODUCT(($I$5:$M$10=AN12)*($BZ$5:$BZ$10))+'J05'!BA12</f>
        <v>0</v>
      </c>
      <c r="BB12" s="19">
        <f t="shared" si="20"/>
        <v>0</v>
      </c>
      <c r="BC12" s="19">
        <f>SUMPRODUCT(($B$5:$F$10=AN12)*($CC$5:$CC$10))+SUMPRODUCT(($I$5:$M$10=AN12)*($CD$5:$CD$10))+'J05'!BC12</f>
        <v>0</v>
      </c>
      <c r="BD12" s="19">
        <f t="shared" si="21"/>
        <v>0</v>
      </c>
      <c r="BE12" s="19">
        <f>SUMPRODUCT(($B$5:$F$10=AN12)*($CE$5:$CE$10))+'J05'!BE12</f>
        <v>0</v>
      </c>
      <c r="BF12" s="19">
        <f>SUMPRODUCT(($B$5:$F$10=AN12)*($CF$5:$CF$10))+'J05'!BF12</f>
        <v>0</v>
      </c>
      <c r="BG12" s="19">
        <f>SUMPRODUCT(($B$5:$F$10=AN12)*($CG$5:$CG$10))+'J05'!BG12</f>
        <v>0</v>
      </c>
      <c r="BH12" s="19">
        <f>SUMPRODUCT(($I$5:$M$10=AN12)*($CH$5:$CH$10))+'J05'!BH12</f>
        <v>0</v>
      </c>
      <c r="BI12" s="19">
        <f>SUMPRODUCT(($I$5:$M$10=AN12)*($CI$5:$CI$10))+'J05'!BI12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'J05'!AS13-AS13</f>
        <v>0</v>
      </c>
      <c r="AU13" s="3" t="str">
        <f>IF(AS13&gt;'J05'!AS13,'J05'!$AV$17,IF(AS13='J05'!AS13,'J05'!$AU$17,IF(AS13&lt;'J05'!AS13,'J05'!$AT$17)))</f>
        <v>u</v>
      </c>
      <c r="AV13" s="19">
        <f t="shared" si="19"/>
        <v>9</v>
      </c>
      <c r="AW13" s="19">
        <f>SUMPRODUCT(($B$5:$F$10=AN13)*($BQ$5:$BQ$10))+SUMPRODUCT(($I$5:$M$10=AN13)*($BR$5:$BR$10))+'J05'!AW13</f>
        <v>0</v>
      </c>
      <c r="AX13" s="19">
        <f>SUMPRODUCT(($B$5:$F$10=AN13)*($BS$5:$BS$10))+SUMPRODUCT(($I$5:$M$10=AN13)*($BT$5:$BT$10))+'J05'!AX13</f>
        <v>0</v>
      </c>
      <c r="AY13" s="19">
        <f>SUMPRODUCT(($B$5:$F$10=AN13)*($BU$5:$BU$10))+SUMPRODUCT(($I$5:$M$10=AN13)*($BV$5:$BV$10))+'J05'!AY13</f>
        <v>0</v>
      </c>
      <c r="AZ13" s="19">
        <f>SUMPRODUCT(($B$5:$F$10=AN13)*($BW$5:$BW$10))+SUMPRODUCT(($I$5:$M$10=AN13)*($BX$5:$BX$10))+'J05'!AZ13</f>
        <v>0</v>
      </c>
      <c r="BA13" s="19">
        <f>SUMPRODUCT(($B$5:$F$10=AN13)*($BY$5:$BY$10))+SUMPRODUCT(($I$5:$M$10=AN13)*($BZ$5:$BZ$10))+'J05'!BA13</f>
        <v>0</v>
      </c>
      <c r="BB13" s="19">
        <f t="shared" si="20"/>
        <v>0</v>
      </c>
      <c r="BC13" s="19">
        <f>SUMPRODUCT(($B$5:$F$10=AN13)*($CC$5:$CC$10))+SUMPRODUCT(($I$5:$M$10=AN13)*($CD$5:$CD$10))+'J05'!BC13</f>
        <v>0</v>
      </c>
      <c r="BD13" s="19">
        <f t="shared" si="21"/>
        <v>0</v>
      </c>
      <c r="BE13" s="19">
        <f>SUMPRODUCT(($B$5:$F$10=AN13)*($CE$5:$CE$10))+'J05'!BE13</f>
        <v>0</v>
      </c>
      <c r="BF13" s="19">
        <f>SUMPRODUCT(($B$5:$F$10=AN13)*($CF$5:$CF$10))+'J05'!BF13</f>
        <v>0</v>
      </c>
      <c r="BG13" s="19">
        <f>SUMPRODUCT(($B$5:$F$10=AN13)*($CG$5:$CG$10))+'J05'!BG13</f>
        <v>0</v>
      </c>
      <c r="BH13" s="19">
        <f>SUMPRODUCT(($I$5:$M$10=AN13)*($CH$5:$CH$10))+'J05'!BH13</f>
        <v>0</v>
      </c>
      <c r="BI13" s="19">
        <f>SUMPRODUCT(($I$5:$M$10=AN13)*($CI$5:$CI$10))+'J05'!BI13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'J05'!AS14-AS14</f>
        <v>0</v>
      </c>
      <c r="AU14" s="3" t="str">
        <f>IF(AS14&gt;'J05'!AS14,'J05'!$AV$17,IF(AS14='J05'!AS14,'J05'!$AU$17,IF(AS14&lt;'J05'!AS14,'J05'!$AT$17)))</f>
        <v>u</v>
      </c>
      <c r="AV14" s="19">
        <f t="shared" si="19"/>
        <v>10</v>
      </c>
      <c r="AW14" s="19">
        <f>SUMPRODUCT(($B$5:$F$10=AN14)*($BQ$5:$BQ$10))+SUMPRODUCT(($I$5:$M$10=AN14)*($BR$5:$BR$10))+'J05'!AW14</f>
        <v>0</v>
      </c>
      <c r="AX14" s="19">
        <f>SUMPRODUCT(($B$5:$F$10=AN14)*($BS$5:$BS$10))+SUMPRODUCT(($I$5:$M$10=AN14)*($BT$5:$BT$10))+'J05'!AX14</f>
        <v>0</v>
      </c>
      <c r="AY14" s="19">
        <f>SUMPRODUCT(($B$5:$F$10=AN14)*($BU$5:$BU$10))+SUMPRODUCT(($I$5:$M$10=AN14)*($BV$5:$BV$10))+'J05'!AY14</f>
        <v>0</v>
      </c>
      <c r="AZ14" s="19">
        <f>SUMPRODUCT(($B$5:$F$10=AN14)*($BW$5:$BW$10))+SUMPRODUCT(($I$5:$M$10=AN14)*($BX$5:$BX$10))+'J05'!AZ14</f>
        <v>0</v>
      </c>
      <c r="BA14" s="19">
        <f>SUMPRODUCT(($B$5:$F$10=AN14)*($BY$5:$BY$10))+SUMPRODUCT(($I$5:$M$10=AN14)*($BZ$5:$BZ$10))+'J05'!BA14</f>
        <v>0</v>
      </c>
      <c r="BB14" s="19">
        <f t="shared" si="20"/>
        <v>0</v>
      </c>
      <c r="BC14" s="19">
        <f>SUMPRODUCT(($B$5:$F$10=AN14)*($CC$5:$CC$10))+SUMPRODUCT(($I$5:$M$10=AN14)*($CD$5:$CD$10))+'J05'!BC14</f>
        <v>0</v>
      </c>
      <c r="BD14" s="19">
        <f t="shared" si="21"/>
        <v>0</v>
      </c>
      <c r="BE14" s="19">
        <f>SUMPRODUCT(($B$5:$F$10=AN14)*($CE$5:$CE$10))+'J05'!BE14</f>
        <v>0</v>
      </c>
      <c r="BF14" s="19">
        <f>SUMPRODUCT(($B$5:$F$10=AN14)*($CF$5:$CF$10))+'J05'!BF14</f>
        <v>0</v>
      </c>
      <c r="BG14" s="19">
        <f>SUMPRODUCT(($B$5:$F$10=AN14)*($CG$5:$CG$10))+'J05'!BG14</f>
        <v>0</v>
      </c>
      <c r="BH14" s="19">
        <f>SUMPRODUCT(($I$5:$M$10=AN14)*($CH$5:$CH$10))+'J05'!BH14</f>
        <v>0</v>
      </c>
      <c r="BI14" s="19">
        <f>SUMPRODUCT(($I$5:$M$10=AN14)*($CI$5:$CI$10))+'J05'!BI14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'J05'!AS15-AS15</f>
        <v>0</v>
      </c>
      <c r="AU15" s="3" t="str">
        <f>IF(AS15&gt;'J05'!AS15,'J05'!$AV$17,IF(AS15='J05'!AS15,'J05'!$AU$17,IF(AS15&lt;'J05'!AS15,'J05'!$AT$17)))</f>
        <v>u</v>
      </c>
      <c r="AV15" s="19">
        <f t="shared" si="19"/>
        <v>11</v>
      </c>
      <c r="AW15" s="19">
        <f>SUMPRODUCT(($B$5:$F$10=AN15)*($BQ$5:$BQ$10))+SUMPRODUCT(($I$5:$M$10=AN15)*($BR$5:$BR$10))+'J05'!AW15</f>
        <v>0</v>
      </c>
      <c r="AX15" s="19">
        <f>SUMPRODUCT(($B$5:$F$10=AN15)*($BS$5:$BS$10))+SUMPRODUCT(($I$5:$M$10=AN15)*($BT$5:$BT$10))+'J05'!AX15</f>
        <v>0</v>
      </c>
      <c r="AY15" s="19">
        <f>SUMPRODUCT(($B$5:$F$10=AN15)*($BU$5:$BU$10))+SUMPRODUCT(($I$5:$M$10=AN15)*($BV$5:$BV$10))+'J05'!AY15</f>
        <v>0</v>
      </c>
      <c r="AZ15" s="19">
        <f>SUMPRODUCT(($B$5:$F$10=AN15)*($BW$5:$BW$10))+SUMPRODUCT(($I$5:$M$10=AN15)*($BX$5:$BX$10))+'J05'!AZ15</f>
        <v>0</v>
      </c>
      <c r="BA15" s="19">
        <f>SUMPRODUCT(($B$5:$F$10=AN15)*($BY$5:$BY$10))+SUMPRODUCT(($I$5:$M$10=AN15)*($BZ$5:$BZ$10))+'J05'!BA15</f>
        <v>0</v>
      </c>
      <c r="BB15" s="19">
        <f t="shared" si="20"/>
        <v>0</v>
      </c>
      <c r="BC15" s="19">
        <f>SUMPRODUCT(($B$5:$F$10=AN15)*($CC$5:$CC$10))+SUMPRODUCT(($I$5:$M$10=AN15)*($CD$5:$CD$10))+'J05'!BC15</f>
        <v>0</v>
      </c>
      <c r="BD15" s="19">
        <f t="shared" si="21"/>
        <v>0</v>
      </c>
      <c r="BE15" s="19">
        <f>SUMPRODUCT(($B$5:$F$10=AN15)*($CE$5:$CE$10))+'J05'!BE15</f>
        <v>0</v>
      </c>
      <c r="BF15" s="19">
        <f>SUMPRODUCT(($B$5:$F$10=AN15)*($CF$5:$CF$10))+'J05'!BF15</f>
        <v>0</v>
      </c>
      <c r="BG15" s="19">
        <f>SUMPRODUCT(($B$5:$F$10=AN15)*($CG$5:$CG$10))+'J05'!BG15</f>
        <v>0</v>
      </c>
      <c r="BH15" s="19">
        <f>SUMPRODUCT(($I$5:$M$10=AN15)*($CH$5:$CH$10))+'J05'!BH15</f>
        <v>0</v>
      </c>
      <c r="BI15" s="19">
        <f>SUMPRODUCT(($I$5:$M$10=AN15)*($CI$5:$CI$10))+'J05'!BI15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'J05'!AS16-AS16</f>
        <v>0</v>
      </c>
      <c r="AU16" s="3" t="str">
        <f>IF(AS16&gt;'J05'!AS16,'J05'!$AV$17,IF(AS16='J05'!AS16,'J05'!$AU$17,IF(AS16&lt;'J05'!AS16,'J05'!$AT$17)))</f>
        <v>u</v>
      </c>
      <c r="AV16" s="19">
        <f t="shared" si="19"/>
        <v>12</v>
      </c>
      <c r="AW16" s="19">
        <f>SUMPRODUCT(($B$5:$F$10=AN16)*($BQ$5:$BQ$10))+SUMPRODUCT(($I$5:$M$10=AN16)*($BR$5:$BR$10))+'J05'!AW16</f>
        <v>0</v>
      </c>
      <c r="AX16" s="19">
        <f>SUMPRODUCT(($B$5:$F$10=AN16)*($BS$5:$BS$10))+SUMPRODUCT(($I$5:$M$10=AN16)*($BT$5:$BT$10))+'J05'!AX16</f>
        <v>0</v>
      </c>
      <c r="AY16" s="19">
        <f>SUMPRODUCT(($B$5:$F$10=AN16)*($BU$5:$BU$10))+SUMPRODUCT(($I$5:$M$10=AN16)*($BV$5:$BV$10))+'J05'!AY16</f>
        <v>0</v>
      </c>
      <c r="AZ16" s="19">
        <f>SUMPRODUCT(($B$5:$F$10=AN16)*($BW$5:$BW$10))+SUMPRODUCT(($I$5:$M$10=AN16)*($BX$5:$BX$10))+'J05'!AZ16</f>
        <v>0</v>
      </c>
      <c r="BA16" s="19">
        <f>SUMPRODUCT(($B$5:$F$10=AN16)*($BY$5:$BY$10))+SUMPRODUCT(($I$5:$M$10=AN16)*($BZ$5:$BZ$10))+'J05'!BA16</f>
        <v>0</v>
      </c>
      <c r="BB16" s="19">
        <f t="shared" si="20"/>
        <v>0</v>
      </c>
      <c r="BC16" s="19">
        <f>SUMPRODUCT(($B$5:$F$10=AN16)*($CC$5:$CC$10))+SUMPRODUCT(($I$5:$M$10=AN16)*($CD$5:$CD$10))+'J05'!BC16</f>
        <v>0</v>
      </c>
      <c r="BD16" s="19">
        <f t="shared" si="21"/>
        <v>0</v>
      </c>
      <c r="BE16" s="19">
        <f>SUMPRODUCT(($B$5:$F$10=AN16)*($CE$5:$CE$10))+'J05'!BE16</f>
        <v>0</v>
      </c>
      <c r="BF16" s="19">
        <f>SUMPRODUCT(($B$5:$F$10=AN16)*($CF$5:$CF$10))+'J05'!BF16</f>
        <v>0</v>
      </c>
      <c r="BG16" s="19">
        <f>SUMPRODUCT(($B$5:$F$10=AN16)*($CG$5:$CG$10))+'J05'!BG16</f>
        <v>0</v>
      </c>
      <c r="BH16" s="19">
        <f>SUMPRODUCT(($I$5:$M$10=AN16)*($CH$5:$CH$10))+'J05'!BH16</f>
        <v>0</v>
      </c>
      <c r="BI16" s="19">
        <f>SUMPRODUCT(($I$5:$M$10=AN16)*($CI$5:$CI$10))+'J05'!BI16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AB18+'J05'!AE18:AG19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115" priority="4" operator="equal">
      <formula>0</formula>
    </cfRule>
    <cfRule type="cellIs" dxfId="114" priority="5" operator="lessThan">
      <formula>0</formula>
    </cfRule>
    <cfRule type="cellIs" dxfId="113" priority="6" operator="greaterThan">
      <formula>0</formula>
    </cfRule>
  </conditionalFormatting>
  <conditionalFormatting sqref="V5:V16">
    <cfRule type="cellIs" dxfId="112" priority="1" operator="equal">
      <formula>"U"</formula>
    </cfRule>
    <cfRule type="cellIs" dxfId="111" priority="2" operator="equal">
      <formula>"Q"</formula>
    </cfRule>
    <cfRule type="cellIs" dxfId="110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36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'J06'!AS5-AS5</f>
        <v>0</v>
      </c>
      <c r="AU5" s="3" t="str">
        <f>IF(AS5&gt;'J06'!AS5,'J06'!$AV$17,IF(AS5='J06'!AS5,'J06'!$AU$17,IF(AS5&lt;'J06'!AS5,'J06'!$AT$17)))</f>
        <v>u</v>
      </c>
      <c r="AV5" s="19">
        <f>RANK(BL5,$BL$5:$BL$16)</f>
        <v>1</v>
      </c>
      <c r="AW5" s="19">
        <f>SUMPRODUCT(($B$5:$F$10=AN5)*($BQ$5:$BQ$10))+SUMPRODUCT(($I$5:$M$10=AN5)*($BR$5:$BR$10))+'J06'!AW5</f>
        <v>2</v>
      </c>
      <c r="AX5" s="19">
        <f>SUMPRODUCT(($B$5:$F$10=AN5)*($BS$5:$BS$10))+SUMPRODUCT(($I$5:$M$10=AN5)*($BT$5:$BT$10))+'J06'!AX5</f>
        <v>1</v>
      </c>
      <c r="AY5" s="19">
        <f>SUMPRODUCT(($B$5:$F$10=AN5)*($BU$5:$BU$10))+SUMPRODUCT(($I$5:$M$10=AN5)*($BV$5:$BV$10))+'J06'!AY5</f>
        <v>0</v>
      </c>
      <c r="AZ5" s="19">
        <f>SUMPRODUCT(($B$5:$F$10=AN5)*($BW$5:$BW$10))+SUMPRODUCT(($I$5:$M$10=AN5)*($BX$5:$BX$10))+'J06'!AZ5</f>
        <v>1</v>
      </c>
      <c r="BA5" s="19">
        <f>SUMPRODUCT(($B$5:$F$10=AN5)*($BY$5:$BY$10))+SUMPRODUCT(($I$5:$M$10=AN5)*($BZ$5:$BZ$10))+'J06'!BA5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SUMPRODUCT(($B$5:$F$10=AN5)*($CC$5:$CC$10))+SUMPRODUCT(($I$5:$M$10=AN5)*($CD$5:$CD$10))+'J06'!BC5</f>
        <v>6</v>
      </c>
      <c r="BD5" s="19">
        <f>BB5-BC5</f>
        <v>-6</v>
      </c>
      <c r="BE5" s="19">
        <f>SUMPRODUCT(($B$5:$F$10=AN5)*($CE$5:$CE$10))+'J06'!BE5</f>
        <v>0</v>
      </c>
      <c r="BF5" s="19">
        <f>SUMPRODUCT(($B$5:$F$10=AN5)*($CF$5:$CF$10))+'J06'!BF5</f>
        <v>1</v>
      </c>
      <c r="BG5" s="19">
        <f>SUMPRODUCT(($B$5:$F$10=AN5)*($CG$5:$CG$10))+'J06'!BG5</f>
        <v>0</v>
      </c>
      <c r="BH5" s="19">
        <f>SUMPRODUCT(($I$5:$M$10=AN5)*($CH$5:$CH$10))+'J06'!BH5</f>
        <v>0</v>
      </c>
      <c r="BI5" s="19">
        <f>SUMPRODUCT(($I$5:$M$10=AN5)*($CI$5:$CI$10))+'J06'!BI5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'J06'!AS6-AS6</f>
        <v>0</v>
      </c>
      <c r="AU6" s="3" t="str">
        <f>IF(AS6&gt;'J06'!AS6,'J06'!$AV$17,IF(AS6='J06'!AS6,'J06'!$AU$17,IF(AS6&lt;'J06'!AS6,'J06'!$AT$17)))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SUMPRODUCT(($B$5:$F$10=AN6)*($BQ$5:$BQ$10))+SUMPRODUCT(($I$5:$M$10=AN6)*($BR$5:$BR$10))+'J06'!AW6</f>
        <v>2</v>
      </c>
      <c r="AX6" s="19">
        <f>SUMPRODUCT(($B$5:$F$10=AN6)*($BS$5:$BS$10))+SUMPRODUCT(($I$5:$M$10=AN6)*($BT$5:$BT$10))+'J06'!AX6</f>
        <v>1</v>
      </c>
      <c r="AY6" s="19">
        <f>SUMPRODUCT(($B$5:$F$10=AN6)*($BU$5:$BU$10))+SUMPRODUCT(($I$5:$M$10=AN6)*($BV$5:$BV$10))+'J06'!AY6</f>
        <v>0</v>
      </c>
      <c r="AZ6" s="19">
        <f>SUMPRODUCT(($B$5:$F$10=AN6)*($BW$5:$BW$10))+SUMPRODUCT(($I$5:$M$10=AN6)*($BX$5:$BX$10))+'J06'!AZ6</f>
        <v>1</v>
      </c>
      <c r="BA6" s="19">
        <f>SUMPRODUCT(($B$5:$F$10=AN6)*($BY$5:$BY$10))+SUMPRODUCT(($I$5:$M$10=AN6)*($BZ$5:$BZ$10))+'J06'!BA6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SUMPRODUCT(($B$5:$F$10=AN6)*($CC$5:$CC$10))+SUMPRODUCT(($I$5:$M$10=AN6)*($CD$5:$CD$10))+'J06'!BC6</f>
        <v>6</v>
      </c>
      <c r="BD6" s="19">
        <f t="shared" ref="BD6:BD16" si="21">BB6-BC6</f>
        <v>-6</v>
      </c>
      <c r="BE6" s="19">
        <f>SUMPRODUCT(($B$5:$F$10=AN6)*($CE$5:$CE$10))+'J06'!BE6</f>
        <v>0</v>
      </c>
      <c r="BF6" s="19">
        <f>SUMPRODUCT(($B$5:$F$10=AN6)*($CF$5:$CF$10))+'J06'!BF6</f>
        <v>0</v>
      </c>
      <c r="BG6" s="19">
        <f>SUMPRODUCT(($B$5:$F$10=AN6)*($CG$5:$CG$10))+'J06'!BG6</f>
        <v>0</v>
      </c>
      <c r="BH6" s="19">
        <f>SUMPRODUCT(($I$5:$M$10=AN6)*($CH$5:$CH$10))+'J06'!BH6</f>
        <v>0</v>
      </c>
      <c r="BI6" s="19">
        <f>SUMPRODUCT(($I$5:$M$10=AN6)*($CI$5:$CI$10))+'J06'!BI6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'J06'!AS7-AS7</f>
        <v>0</v>
      </c>
      <c r="AU7" s="3" t="str">
        <f>IF(AS7&gt;'J06'!AS7,'J06'!$AV$17,IF(AS7='J06'!AS7,'J06'!$AU$17,IF(AS7&lt;'J06'!AS7,'J06'!$AT$17)))</f>
        <v>u</v>
      </c>
      <c r="AV7" s="19">
        <f t="shared" si="19"/>
        <v>3</v>
      </c>
      <c r="AW7" s="19">
        <f>SUMPRODUCT(($B$5:$F$10=AN7)*($BQ$5:$BQ$10))+SUMPRODUCT(($I$5:$M$10=AN7)*($BR$5:$BR$10))+'J06'!AW7</f>
        <v>0</v>
      </c>
      <c r="AX7" s="19">
        <f>SUMPRODUCT(($B$5:$F$10=AN7)*($BS$5:$BS$10))+SUMPRODUCT(($I$5:$M$10=AN7)*($BT$5:$BT$10))+'J06'!AX7</f>
        <v>0</v>
      </c>
      <c r="AY7" s="19">
        <f>SUMPRODUCT(($B$5:$F$10=AN7)*($BU$5:$BU$10))+SUMPRODUCT(($I$5:$M$10=AN7)*($BV$5:$BV$10))+'J06'!AY7</f>
        <v>0</v>
      </c>
      <c r="AZ7" s="19">
        <f>SUMPRODUCT(($B$5:$F$10=AN7)*($BW$5:$BW$10))+SUMPRODUCT(($I$5:$M$10=AN7)*($BX$5:$BX$10))+'J06'!AZ7</f>
        <v>0</v>
      </c>
      <c r="BA7" s="19">
        <f>SUMPRODUCT(($B$5:$F$10=AN7)*($BY$5:$BY$10))+SUMPRODUCT(($I$5:$M$10=AN7)*($BZ$5:$BZ$10))+'J06'!BA7</f>
        <v>0</v>
      </c>
      <c r="BB7" s="19">
        <f t="shared" si="20"/>
        <v>0</v>
      </c>
      <c r="BC7" s="19">
        <f>SUMPRODUCT(($B$5:$F$10=AN7)*($CC$5:$CC$10))+SUMPRODUCT(($I$5:$M$10=AN7)*($CD$5:$CD$10))+'J06'!BC7</f>
        <v>0</v>
      </c>
      <c r="BD7" s="19">
        <f t="shared" si="21"/>
        <v>0</v>
      </c>
      <c r="BE7" s="19">
        <f>SUMPRODUCT(($B$5:$F$10=AN7)*($CE$5:$CE$10))+'J06'!BE7</f>
        <v>0</v>
      </c>
      <c r="BF7" s="19">
        <f>SUMPRODUCT(($B$5:$F$10=AN7)*($CF$5:$CF$10))+'J06'!BF7</f>
        <v>0</v>
      </c>
      <c r="BG7" s="19">
        <f>SUMPRODUCT(($B$5:$F$10=AN7)*($CG$5:$CG$10))+'J06'!BG7</f>
        <v>0</v>
      </c>
      <c r="BH7" s="19">
        <f>SUMPRODUCT(($I$5:$M$10=AN7)*($CH$5:$CH$10))+'J06'!BH7</f>
        <v>0</v>
      </c>
      <c r="BI7" s="19">
        <f>SUMPRODUCT(($I$5:$M$10=AN7)*($CI$5:$CI$10))+'J06'!BI7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'J06'!AS8-AS8</f>
        <v>0</v>
      </c>
      <c r="AU8" s="3" t="str">
        <f>IF(AS8&gt;'J06'!AS8,'J06'!$AV$17,IF(AS8='J06'!AS8,'J06'!$AU$17,IF(AS8&lt;'J06'!AS8,'J06'!$AT$17)))</f>
        <v>u</v>
      </c>
      <c r="AV8" s="19">
        <f t="shared" si="19"/>
        <v>4</v>
      </c>
      <c r="AW8" s="19">
        <f>SUMPRODUCT(($B$5:$F$10=AN8)*($BQ$5:$BQ$10))+SUMPRODUCT(($I$5:$M$10=AN8)*($BR$5:$BR$10))+'J06'!AW8</f>
        <v>0</v>
      </c>
      <c r="AX8" s="19">
        <f>SUMPRODUCT(($B$5:$F$10=AN8)*($BS$5:$BS$10))+SUMPRODUCT(($I$5:$M$10=AN8)*($BT$5:$BT$10))+'J06'!AX8</f>
        <v>0</v>
      </c>
      <c r="AY8" s="19">
        <f>SUMPRODUCT(($B$5:$F$10=AN8)*($BU$5:$BU$10))+SUMPRODUCT(($I$5:$M$10=AN8)*($BV$5:$BV$10))+'J06'!AY8</f>
        <v>0</v>
      </c>
      <c r="AZ8" s="19">
        <f>SUMPRODUCT(($B$5:$F$10=AN8)*($BW$5:$BW$10))+SUMPRODUCT(($I$5:$M$10=AN8)*($BX$5:$BX$10))+'J06'!AZ8</f>
        <v>0</v>
      </c>
      <c r="BA8" s="19">
        <f>SUMPRODUCT(($B$5:$F$10=AN8)*($BY$5:$BY$10))+SUMPRODUCT(($I$5:$M$10=AN8)*($BZ$5:$BZ$10))+'J06'!BA8</f>
        <v>0</v>
      </c>
      <c r="BB8" s="19">
        <f t="shared" si="20"/>
        <v>0</v>
      </c>
      <c r="BC8" s="19">
        <f>SUMPRODUCT(($B$5:$F$10=AN8)*($CC$5:$CC$10))+SUMPRODUCT(($I$5:$M$10=AN8)*($CD$5:$CD$10))+'J06'!BC8</f>
        <v>0</v>
      </c>
      <c r="BD8" s="19">
        <f t="shared" si="21"/>
        <v>0</v>
      </c>
      <c r="BE8" s="19">
        <f>SUMPRODUCT(($B$5:$F$10=AN8)*($CE$5:$CE$10))+'J06'!BE8</f>
        <v>0</v>
      </c>
      <c r="BF8" s="19">
        <f>SUMPRODUCT(($B$5:$F$10=AN8)*($CF$5:$CF$10))+'J06'!BF8</f>
        <v>0</v>
      </c>
      <c r="BG8" s="19">
        <f>SUMPRODUCT(($B$5:$F$10=AN8)*($CG$5:$CG$10))+'J06'!BG8</f>
        <v>0</v>
      </c>
      <c r="BH8" s="19">
        <f>SUMPRODUCT(($I$5:$M$10=AN8)*($CH$5:$CH$10))+'J06'!BH8</f>
        <v>0</v>
      </c>
      <c r="BI8" s="19">
        <f>SUMPRODUCT(($I$5:$M$10=AN8)*($CI$5:$CI$10))+'J06'!BI8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'J06'!AS9-AS9</f>
        <v>0</v>
      </c>
      <c r="AU9" s="3" t="str">
        <f>IF(AS9&gt;'J06'!AS9,'J06'!$AV$17,IF(AS9='J06'!AS9,'J06'!$AU$17,IF(AS9&lt;'J06'!AS9,'J06'!$AT$17)))</f>
        <v>u</v>
      </c>
      <c r="AV9" s="19">
        <f t="shared" si="19"/>
        <v>5</v>
      </c>
      <c r="AW9" s="19">
        <f>SUMPRODUCT(($B$5:$F$10=AN9)*($BQ$5:$BQ$10))+SUMPRODUCT(($I$5:$M$10=AN9)*($BR$5:$BR$10))+'J06'!AW9</f>
        <v>0</v>
      </c>
      <c r="AX9" s="19">
        <f>SUMPRODUCT(($B$5:$F$10=AN9)*($BS$5:$BS$10))+SUMPRODUCT(($I$5:$M$10=AN9)*($BT$5:$BT$10))+'J06'!AX9</f>
        <v>0</v>
      </c>
      <c r="AY9" s="19">
        <f>SUMPRODUCT(($B$5:$F$10=AN9)*($BU$5:$BU$10))+SUMPRODUCT(($I$5:$M$10=AN9)*($BV$5:$BV$10))+'J06'!AY9</f>
        <v>0</v>
      </c>
      <c r="AZ9" s="19">
        <f>SUMPRODUCT(($B$5:$F$10=AN9)*($BW$5:$BW$10))+SUMPRODUCT(($I$5:$M$10=AN9)*($BX$5:$BX$10))+'J06'!AZ9</f>
        <v>0</v>
      </c>
      <c r="BA9" s="19">
        <f>SUMPRODUCT(($B$5:$F$10=AN9)*($BY$5:$BY$10))+SUMPRODUCT(($I$5:$M$10=AN9)*($BZ$5:$BZ$10))+'J06'!BA9</f>
        <v>0</v>
      </c>
      <c r="BB9" s="19">
        <f t="shared" si="20"/>
        <v>0</v>
      </c>
      <c r="BC9" s="19">
        <f>SUMPRODUCT(($B$5:$F$10=AN9)*($CC$5:$CC$10))+SUMPRODUCT(($I$5:$M$10=AN9)*($CD$5:$CD$10))+'J06'!BC9</f>
        <v>0</v>
      </c>
      <c r="BD9" s="19">
        <f t="shared" si="21"/>
        <v>0</v>
      </c>
      <c r="BE9" s="19">
        <f>SUMPRODUCT(($B$5:$F$10=AN9)*($CE$5:$CE$10))+'J06'!BE9</f>
        <v>0</v>
      </c>
      <c r="BF9" s="19">
        <f>SUMPRODUCT(($B$5:$F$10=AN9)*($CF$5:$CF$10))+'J06'!BF9</f>
        <v>0</v>
      </c>
      <c r="BG9" s="19">
        <f>SUMPRODUCT(($B$5:$F$10=AN9)*($CG$5:$CG$10))+'J06'!BG9</f>
        <v>0</v>
      </c>
      <c r="BH9" s="19">
        <f>SUMPRODUCT(($I$5:$M$10=AN9)*($CH$5:$CH$10))+'J06'!BH9</f>
        <v>0</v>
      </c>
      <c r="BI9" s="19">
        <f>SUMPRODUCT(($I$5:$M$10=AN9)*($CI$5:$CI$10))+'J06'!BI9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'J06'!AS10-AS10</f>
        <v>0</v>
      </c>
      <c r="AU10" s="3" t="str">
        <f>IF(AS10&gt;'J06'!AS10,'J06'!$AV$17,IF(AS10='J06'!AS10,'J06'!$AU$17,IF(AS10&lt;'J06'!AS10,'J06'!$AT$17)))</f>
        <v>u</v>
      </c>
      <c r="AV10" s="19">
        <f t="shared" si="19"/>
        <v>6</v>
      </c>
      <c r="AW10" s="19">
        <f>SUMPRODUCT(($B$5:$F$10=AN10)*($BQ$5:$BQ$10))+SUMPRODUCT(($I$5:$M$10=AN10)*($BR$5:$BR$10))+'J06'!AW10</f>
        <v>0</v>
      </c>
      <c r="AX10" s="19">
        <f>SUMPRODUCT(($B$5:$F$10=AN10)*($BS$5:$BS$10))+SUMPRODUCT(($I$5:$M$10=AN10)*($BT$5:$BT$10))+'J06'!AX10</f>
        <v>0</v>
      </c>
      <c r="AY10" s="19">
        <f>SUMPRODUCT(($B$5:$F$10=AN10)*($BU$5:$BU$10))+SUMPRODUCT(($I$5:$M$10=AN10)*($BV$5:$BV$10))+'J06'!AY10</f>
        <v>0</v>
      </c>
      <c r="AZ10" s="19">
        <f>SUMPRODUCT(($B$5:$F$10=AN10)*($BW$5:$BW$10))+SUMPRODUCT(($I$5:$M$10=AN10)*($BX$5:$BX$10))+'J06'!AZ10</f>
        <v>0</v>
      </c>
      <c r="BA10" s="19">
        <f>SUMPRODUCT(($B$5:$F$10=AN10)*($BY$5:$BY$10))+SUMPRODUCT(($I$5:$M$10=AN10)*($BZ$5:$BZ$10))+'J06'!BA10</f>
        <v>0</v>
      </c>
      <c r="BB10" s="19">
        <f t="shared" si="20"/>
        <v>0</v>
      </c>
      <c r="BC10" s="19">
        <f>SUMPRODUCT(($B$5:$F$10=AN10)*($CC$5:$CC$10))+SUMPRODUCT(($I$5:$M$10=AN10)*($CD$5:$CD$10))+'J06'!BC10</f>
        <v>0</v>
      </c>
      <c r="BD10" s="19">
        <f t="shared" si="21"/>
        <v>0</v>
      </c>
      <c r="BE10" s="19">
        <f>SUMPRODUCT(($B$5:$F$10=AN10)*($CE$5:$CE$10))+'J06'!BE10</f>
        <v>0</v>
      </c>
      <c r="BF10" s="19">
        <f>SUMPRODUCT(($B$5:$F$10=AN10)*($CF$5:$CF$10))+'J06'!BF10</f>
        <v>0</v>
      </c>
      <c r="BG10" s="19">
        <f>SUMPRODUCT(($B$5:$F$10=AN10)*($CG$5:$CG$10))+'J06'!BG10</f>
        <v>0</v>
      </c>
      <c r="BH10" s="19">
        <f>SUMPRODUCT(($I$5:$M$10=AN10)*($CH$5:$CH$10))+'J06'!BH10</f>
        <v>0</v>
      </c>
      <c r="BI10" s="19">
        <f>SUMPRODUCT(($I$5:$M$10=AN10)*($CI$5:$CI$10))+'J06'!BI10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'J06'!AS11-AS11</f>
        <v>0</v>
      </c>
      <c r="AU11" s="3" t="str">
        <f>IF(AS11&gt;'J06'!AS11,'J06'!$AV$17,IF(AS11='J06'!AS11,'J06'!$AU$17,IF(AS11&lt;'J06'!AS11,'J06'!$AT$17)))</f>
        <v>u</v>
      </c>
      <c r="AV11" s="19">
        <f t="shared" si="19"/>
        <v>7</v>
      </c>
      <c r="AW11" s="19">
        <f>SUMPRODUCT(($B$5:$F$10=AN11)*($BQ$5:$BQ$10))+SUMPRODUCT(($I$5:$M$10=AN11)*($BR$5:$BR$10))+'J06'!AW11</f>
        <v>0</v>
      </c>
      <c r="AX11" s="19">
        <f>SUMPRODUCT(($B$5:$F$10=AN11)*($BS$5:$BS$10))+SUMPRODUCT(($I$5:$M$10=AN11)*($BT$5:$BT$10))+'J06'!AX11</f>
        <v>0</v>
      </c>
      <c r="AY11" s="19">
        <f>SUMPRODUCT(($B$5:$F$10=AN11)*($BU$5:$BU$10))+SUMPRODUCT(($I$5:$M$10=AN11)*($BV$5:$BV$10))+'J06'!AY11</f>
        <v>0</v>
      </c>
      <c r="AZ11" s="19">
        <f>SUMPRODUCT(($B$5:$F$10=AN11)*($BW$5:$BW$10))+SUMPRODUCT(($I$5:$M$10=AN11)*($BX$5:$BX$10))+'J06'!AZ11</f>
        <v>0</v>
      </c>
      <c r="BA11" s="19">
        <f>SUMPRODUCT(($B$5:$F$10=AN11)*($BY$5:$BY$10))+SUMPRODUCT(($I$5:$M$10=AN11)*($BZ$5:$BZ$10))+'J06'!BA11</f>
        <v>0</v>
      </c>
      <c r="BB11" s="19">
        <f t="shared" si="20"/>
        <v>0</v>
      </c>
      <c r="BC11" s="19">
        <f>SUMPRODUCT(($B$5:$F$10=AN11)*($CC$5:$CC$10))+SUMPRODUCT(($I$5:$M$10=AN11)*($CD$5:$CD$10))+'J06'!BC11</f>
        <v>0</v>
      </c>
      <c r="BD11" s="19">
        <f t="shared" si="21"/>
        <v>0</v>
      </c>
      <c r="BE11" s="19">
        <f>SUMPRODUCT(($B$5:$F$10=AN11)*($CE$5:$CE$10))+'J06'!BE11</f>
        <v>0</v>
      </c>
      <c r="BF11" s="19">
        <f>SUMPRODUCT(($B$5:$F$10=AN11)*($CF$5:$CF$10))+'J06'!BF11</f>
        <v>0</v>
      </c>
      <c r="BG11" s="19">
        <f>SUMPRODUCT(($B$5:$F$10=AN11)*($CG$5:$CG$10))+'J06'!BG11</f>
        <v>0</v>
      </c>
      <c r="BH11" s="19">
        <f>SUMPRODUCT(($I$5:$M$10=AN11)*($CH$5:$CH$10))+'J06'!BH11</f>
        <v>0</v>
      </c>
      <c r="BI11" s="19">
        <f>SUMPRODUCT(($I$5:$M$10=AN11)*($CI$5:$CI$10))+'J06'!BI11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'J06'!AS12-AS12</f>
        <v>0</v>
      </c>
      <c r="AU12" s="3" t="str">
        <f>IF(AS12&gt;'J06'!AS12,'J06'!$AV$17,IF(AS12='J06'!AS12,'J06'!$AU$17,IF(AS12&lt;'J06'!AS12,'J06'!$AT$17)))</f>
        <v>u</v>
      </c>
      <c r="AV12" s="19">
        <f t="shared" si="19"/>
        <v>8</v>
      </c>
      <c r="AW12" s="19">
        <f>SUMPRODUCT(($B$5:$F$10=AN12)*($BQ$5:$BQ$10))+SUMPRODUCT(($I$5:$M$10=AN12)*($BR$5:$BR$10))+'J06'!AW12</f>
        <v>0</v>
      </c>
      <c r="AX12" s="19">
        <f>SUMPRODUCT(($B$5:$F$10=AN12)*($BS$5:$BS$10))+SUMPRODUCT(($I$5:$M$10=AN12)*($BT$5:$BT$10))+'J06'!AX12</f>
        <v>0</v>
      </c>
      <c r="AY12" s="19">
        <f>SUMPRODUCT(($B$5:$F$10=AN12)*($BU$5:$BU$10))+SUMPRODUCT(($I$5:$M$10=AN12)*($BV$5:$BV$10))+'J06'!AY12</f>
        <v>0</v>
      </c>
      <c r="AZ12" s="19">
        <f>SUMPRODUCT(($B$5:$F$10=AN12)*($BW$5:$BW$10))+SUMPRODUCT(($I$5:$M$10=AN12)*($BX$5:$BX$10))+'J06'!AZ12</f>
        <v>0</v>
      </c>
      <c r="BA12" s="19">
        <f>SUMPRODUCT(($B$5:$F$10=AN12)*($BY$5:$BY$10))+SUMPRODUCT(($I$5:$M$10=AN12)*($BZ$5:$BZ$10))+'J06'!BA12</f>
        <v>0</v>
      </c>
      <c r="BB12" s="19">
        <f t="shared" si="20"/>
        <v>0</v>
      </c>
      <c r="BC12" s="19">
        <f>SUMPRODUCT(($B$5:$F$10=AN12)*($CC$5:$CC$10))+SUMPRODUCT(($I$5:$M$10=AN12)*($CD$5:$CD$10))+'J06'!BC12</f>
        <v>0</v>
      </c>
      <c r="BD12" s="19">
        <f t="shared" si="21"/>
        <v>0</v>
      </c>
      <c r="BE12" s="19">
        <f>SUMPRODUCT(($B$5:$F$10=AN12)*($CE$5:$CE$10))+'J06'!BE12</f>
        <v>0</v>
      </c>
      <c r="BF12" s="19">
        <f>SUMPRODUCT(($B$5:$F$10=AN12)*($CF$5:$CF$10))+'J06'!BF12</f>
        <v>0</v>
      </c>
      <c r="BG12" s="19">
        <f>SUMPRODUCT(($B$5:$F$10=AN12)*($CG$5:$CG$10))+'J06'!BG12</f>
        <v>0</v>
      </c>
      <c r="BH12" s="19">
        <f>SUMPRODUCT(($I$5:$M$10=AN12)*($CH$5:$CH$10))+'J06'!BH12</f>
        <v>0</v>
      </c>
      <c r="BI12" s="19">
        <f>SUMPRODUCT(($I$5:$M$10=AN12)*($CI$5:$CI$10))+'J06'!BI12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'J06'!AS13-AS13</f>
        <v>0</v>
      </c>
      <c r="AU13" s="3" t="str">
        <f>IF(AS13&gt;'J06'!AS13,'J06'!$AV$17,IF(AS13='J06'!AS13,'J06'!$AU$17,IF(AS13&lt;'J06'!AS13,'J06'!$AT$17)))</f>
        <v>u</v>
      </c>
      <c r="AV13" s="19">
        <f t="shared" si="19"/>
        <v>9</v>
      </c>
      <c r="AW13" s="19">
        <f>SUMPRODUCT(($B$5:$F$10=AN13)*($BQ$5:$BQ$10))+SUMPRODUCT(($I$5:$M$10=AN13)*($BR$5:$BR$10))+'J06'!AW13</f>
        <v>0</v>
      </c>
      <c r="AX13" s="19">
        <f>SUMPRODUCT(($B$5:$F$10=AN13)*($BS$5:$BS$10))+SUMPRODUCT(($I$5:$M$10=AN13)*($BT$5:$BT$10))+'J06'!AX13</f>
        <v>0</v>
      </c>
      <c r="AY13" s="19">
        <f>SUMPRODUCT(($B$5:$F$10=AN13)*($BU$5:$BU$10))+SUMPRODUCT(($I$5:$M$10=AN13)*($BV$5:$BV$10))+'J06'!AY13</f>
        <v>0</v>
      </c>
      <c r="AZ13" s="19">
        <f>SUMPRODUCT(($B$5:$F$10=AN13)*($BW$5:$BW$10))+SUMPRODUCT(($I$5:$M$10=AN13)*($BX$5:$BX$10))+'J06'!AZ13</f>
        <v>0</v>
      </c>
      <c r="BA13" s="19">
        <f>SUMPRODUCT(($B$5:$F$10=AN13)*($BY$5:$BY$10))+SUMPRODUCT(($I$5:$M$10=AN13)*($BZ$5:$BZ$10))+'J06'!BA13</f>
        <v>0</v>
      </c>
      <c r="BB13" s="19">
        <f t="shared" si="20"/>
        <v>0</v>
      </c>
      <c r="BC13" s="19">
        <f>SUMPRODUCT(($B$5:$F$10=AN13)*($CC$5:$CC$10))+SUMPRODUCT(($I$5:$M$10=AN13)*($CD$5:$CD$10))+'J06'!BC13</f>
        <v>0</v>
      </c>
      <c r="BD13" s="19">
        <f t="shared" si="21"/>
        <v>0</v>
      </c>
      <c r="BE13" s="19">
        <f>SUMPRODUCT(($B$5:$F$10=AN13)*($CE$5:$CE$10))+'J06'!BE13</f>
        <v>0</v>
      </c>
      <c r="BF13" s="19">
        <f>SUMPRODUCT(($B$5:$F$10=AN13)*($CF$5:$CF$10))+'J06'!BF13</f>
        <v>0</v>
      </c>
      <c r="BG13" s="19">
        <f>SUMPRODUCT(($B$5:$F$10=AN13)*($CG$5:$CG$10))+'J06'!BG13</f>
        <v>0</v>
      </c>
      <c r="BH13" s="19">
        <f>SUMPRODUCT(($I$5:$M$10=AN13)*($CH$5:$CH$10))+'J06'!BH13</f>
        <v>0</v>
      </c>
      <c r="BI13" s="19">
        <f>SUMPRODUCT(($I$5:$M$10=AN13)*($CI$5:$CI$10))+'J06'!BI13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'J06'!AS14-AS14</f>
        <v>0</v>
      </c>
      <c r="AU14" s="3" t="str">
        <f>IF(AS14&gt;'J06'!AS14,'J06'!$AV$17,IF(AS14='J06'!AS14,'J06'!$AU$17,IF(AS14&lt;'J06'!AS14,'J06'!$AT$17)))</f>
        <v>u</v>
      </c>
      <c r="AV14" s="19">
        <f t="shared" si="19"/>
        <v>10</v>
      </c>
      <c r="AW14" s="19">
        <f>SUMPRODUCT(($B$5:$F$10=AN14)*($BQ$5:$BQ$10))+SUMPRODUCT(($I$5:$M$10=AN14)*($BR$5:$BR$10))+'J06'!AW14</f>
        <v>0</v>
      </c>
      <c r="AX14" s="19">
        <f>SUMPRODUCT(($B$5:$F$10=AN14)*($BS$5:$BS$10))+SUMPRODUCT(($I$5:$M$10=AN14)*($BT$5:$BT$10))+'J06'!AX14</f>
        <v>0</v>
      </c>
      <c r="AY14" s="19">
        <f>SUMPRODUCT(($B$5:$F$10=AN14)*($BU$5:$BU$10))+SUMPRODUCT(($I$5:$M$10=AN14)*($BV$5:$BV$10))+'J06'!AY14</f>
        <v>0</v>
      </c>
      <c r="AZ14" s="19">
        <f>SUMPRODUCT(($B$5:$F$10=AN14)*($BW$5:$BW$10))+SUMPRODUCT(($I$5:$M$10=AN14)*($BX$5:$BX$10))+'J06'!AZ14</f>
        <v>0</v>
      </c>
      <c r="BA14" s="19">
        <f>SUMPRODUCT(($B$5:$F$10=AN14)*($BY$5:$BY$10))+SUMPRODUCT(($I$5:$M$10=AN14)*($BZ$5:$BZ$10))+'J06'!BA14</f>
        <v>0</v>
      </c>
      <c r="BB14" s="19">
        <f t="shared" si="20"/>
        <v>0</v>
      </c>
      <c r="BC14" s="19">
        <f>SUMPRODUCT(($B$5:$F$10=AN14)*($CC$5:$CC$10))+SUMPRODUCT(($I$5:$M$10=AN14)*($CD$5:$CD$10))+'J06'!BC14</f>
        <v>0</v>
      </c>
      <c r="BD14" s="19">
        <f t="shared" si="21"/>
        <v>0</v>
      </c>
      <c r="BE14" s="19">
        <f>SUMPRODUCT(($B$5:$F$10=AN14)*($CE$5:$CE$10))+'J06'!BE14</f>
        <v>0</v>
      </c>
      <c r="BF14" s="19">
        <f>SUMPRODUCT(($B$5:$F$10=AN14)*($CF$5:$CF$10))+'J06'!BF14</f>
        <v>0</v>
      </c>
      <c r="BG14" s="19">
        <f>SUMPRODUCT(($B$5:$F$10=AN14)*($CG$5:$CG$10))+'J06'!BG14</f>
        <v>0</v>
      </c>
      <c r="BH14" s="19">
        <f>SUMPRODUCT(($I$5:$M$10=AN14)*($CH$5:$CH$10))+'J06'!BH14</f>
        <v>0</v>
      </c>
      <c r="BI14" s="19">
        <f>SUMPRODUCT(($I$5:$M$10=AN14)*($CI$5:$CI$10))+'J06'!BI14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'J06'!AS15-AS15</f>
        <v>0</v>
      </c>
      <c r="AU15" s="3" t="str">
        <f>IF(AS15&gt;'J06'!AS15,'J06'!$AV$17,IF(AS15='J06'!AS15,'J06'!$AU$17,IF(AS15&lt;'J06'!AS15,'J06'!$AT$17)))</f>
        <v>u</v>
      </c>
      <c r="AV15" s="19">
        <f t="shared" si="19"/>
        <v>11</v>
      </c>
      <c r="AW15" s="19">
        <f>SUMPRODUCT(($B$5:$F$10=AN15)*($BQ$5:$BQ$10))+SUMPRODUCT(($I$5:$M$10=AN15)*($BR$5:$BR$10))+'J06'!AW15</f>
        <v>0</v>
      </c>
      <c r="AX15" s="19">
        <f>SUMPRODUCT(($B$5:$F$10=AN15)*($BS$5:$BS$10))+SUMPRODUCT(($I$5:$M$10=AN15)*($BT$5:$BT$10))+'J06'!AX15</f>
        <v>0</v>
      </c>
      <c r="AY15" s="19">
        <f>SUMPRODUCT(($B$5:$F$10=AN15)*($BU$5:$BU$10))+SUMPRODUCT(($I$5:$M$10=AN15)*($BV$5:$BV$10))+'J06'!AY15</f>
        <v>0</v>
      </c>
      <c r="AZ15" s="19">
        <f>SUMPRODUCT(($B$5:$F$10=AN15)*($BW$5:$BW$10))+SUMPRODUCT(($I$5:$M$10=AN15)*($BX$5:$BX$10))+'J06'!AZ15</f>
        <v>0</v>
      </c>
      <c r="BA15" s="19">
        <f>SUMPRODUCT(($B$5:$F$10=AN15)*($BY$5:$BY$10))+SUMPRODUCT(($I$5:$M$10=AN15)*($BZ$5:$BZ$10))+'J06'!BA15</f>
        <v>0</v>
      </c>
      <c r="BB15" s="19">
        <f t="shared" si="20"/>
        <v>0</v>
      </c>
      <c r="BC15" s="19">
        <f>SUMPRODUCT(($B$5:$F$10=AN15)*($CC$5:$CC$10))+SUMPRODUCT(($I$5:$M$10=AN15)*($CD$5:$CD$10))+'J06'!BC15</f>
        <v>0</v>
      </c>
      <c r="BD15" s="19">
        <f t="shared" si="21"/>
        <v>0</v>
      </c>
      <c r="BE15" s="19">
        <f>SUMPRODUCT(($B$5:$F$10=AN15)*($CE$5:$CE$10))+'J06'!BE15</f>
        <v>0</v>
      </c>
      <c r="BF15" s="19">
        <f>SUMPRODUCT(($B$5:$F$10=AN15)*($CF$5:$CF$10))+'J06'!BF15</f>
        <v>0</v>
      </c>
      <c r="BG15" s="19">
        <f>SUMPRODUCT(($B$5:$F$10=AN15)*($CG$5:$CG$10))+'J06'!BG15</f>
        <v>0</v>
      </c>
      <c r="BH15" s="19">
        <f>SUMPRODUCT(($I$5:$M$10=AN15)*($CH$5:$CH$10))+'J06'!BH15</f>
        <v>0</v>
      </c>
      <c r="BI15" s="19">
        <f>SUMPRODUCT(($I$5:$M$10=AN15)*($CI$5:$CI$10))+'J06'!BI15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'J06'!AS16-AS16</f>
        <v>0</v>
      </c>
      <c r="AU16" s="3" t="str">
        <f>IF(AS16&gt;'J06'!AS16,'J06'!$AV$17,IF(AS16='J06'!AS16,'J06'!$AU$17,IF(AS16&lt;'J06'!AS16,'J06'!$AT$17)))</f>
        <v>u</v>
      </c>
      <c r="AV16" s="19">
        <f t="shared" si="19"/>
        <v>12</v>
      </c>
      <c r="AW16" s="19">
        <f>SUMPRODUCT(($B$5:$F$10=AN16)*($BQ$5:$BQ$10))+SUMPRODUCT(($I$5:$M$10=AN16)*($BR$5:$BR$10))+'J06'!AW16</f>
        <v>0</v>
      </c>
      <c r="AX16" s="19">
        <f>SUMPRODUCT(($B$5:$F$10=AN16)*($BS$5:$BS$10))+SUMPRODUCT(($I$5:$M$10=AN16)*($BT$5:$BT$10))+'J06'!AX16</f>
        <v>0</v>
      </c>
      <c r="AY16" s="19">
        <f>SUMPRODUCT(($B$5:$F$10=AN16)*($BU$5:$BU$10))+SUMPRODUCT(($I$5:$M$10=AN16)*($BV$5:$BV$10))+'J06'!AY16</f>
        <v>0</v>
      </c>
      <c r="AZ16" s="19">
        <f>SUMPRODUCT(($B$5:$F$10=AN16)*($BW$5:$BW$10))+SUMPRODUCT(($I$5:$M$10=AN16)*($BX$5:$BX$10))+'J06'!AZ16</f>
        <v>0</v>
      </c>
      <c r="BA16" s="19">
        <f>SUMPRODUCT(($B$5:$F$10=AN16)*($BY$5:$BY$10))+SUMPRODUCT(($I$5:$M$10=AN16)*($BZ$5:$BZ$10))+'J06'!BA16</f>
        <v>0</v>
      </c>
      <c r="BB16" s="19">
        <f t="shared" si="20"/>
        <v>0</v>
      </c>
      <c r="BC16" s="19">
        <f>SUMPRODUCT(($B$5:$F$10=AN16)*($CC$5:$CC$10))+SUMPRODUCT(($I$5:$M$10=AN16)*($CD$5:$CD$10))+'J06'!BC16</f>
        <v>0</v>
      </c>
      <c r="BD16" s="19">
        <f t="shared" si="21"/>
        <v>0</v>
      </c>
      <c r="BE16" s="19">
        <f>SUMPRODUCT(($B$5:$F$10=AN16)*($CE$5:$CE$10))+'J06'!BE16</f>
        <v>0</v>
      </c>
      <c r="BF16" s="19">
        <f>SUMPRODUCT(($B$5:$F$10=AN16)*($CF$5:$CF$10))+'J06'!BF16</f>
        <v>0</v>
      </c>
      <c r="BG16" s="19">
        <f>SUMPRODUCT(($B$5:$F$10=AN16)*($CG$5:$CG$10))+'J06'!BG16</f>
        <v>0</v>
      </c>
      <c r="BH16" s="19">
        <f>SUMPRODUCT(($I$5:$M$10=AN16)*($CH$5:$CH$10))+'J06'!BH16</f>
        <v>0</v>
      </c>
      <c r="BI16" s="19">
        <f>SUMPRODUCT(($I$5:$M$10=AN16)*($CI$5:$CI$10))+'J06'!BI16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AB18+'J06'!AE18:AG19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109" priority="4" operator="equal">
      <formula>0</formula>
    </cfRule>
    <cfRule type="cellIs" dxfId="108" priority="5" operator="lessThan">
      <formula>0</formula>
    </cfRule>
    <cfRule type="cellIs" dxfId="107" priority="6" operator="greaterThan">
      <formula>0</formula>
    </cfRule>
  </conditionalFormatting>
  <conditionalFormatting sqref="V5:V16">
    <cfRule type="cellIs" dxfId="106" priority="1" operator="equal">
      <formula>"U"</formula>
    </cfRule>
    <cfRule type="cellIs" dxfId="105" priority="2" operator="equal">
      <formula>"Q"</formula>
    </cfRule>
    <cfRule type="cellIs" dxfId="104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37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'J07'!AS5-AS5</f>
        <v>0</v>
      </c>
      <c r="AU5" s="3" t="str">
        <f>IF(AS5&gt;'J07'!AS5,'J07'!$AV$17,IF(AS5='J07'!AS5,'J07'!$AU$17,IF(AS5&lt;'J07'!AS5,'J07'!$AT$17)))</f>
        <v>u</v>
      </c>
      <c r="AV5" s="19">
        <f>RANK(BL5,$BL$5:$BL$16)</f>
        <v>1</v>
      </c>
      <c r="AW5" s="19">
        <f>SUMPRODUCT(($B$5:$F$10=AN5)*($BQ$5:$BQ$10))+SUMPRODUCT(($I$5:$M$10=AN5)*($BR$5:$BR$10))+'J07'!AW5</f>
        <v>2</v>
      </c>
      <c r="AX5" s="19">
        <f>SUMPRODUCT(($B$5:$F$10=AN5)*($BS$5:$BS$10))+SUMPRODUCT(($I$5:$M$10=AN5)*($BT$5:$BT$10))+'J07'!AX5</f>
        <v>1</v>
      </c>
      <c r="AY5" s="19">
        <f>SUMPRODUCT(($B$5:$F$10=AN5)*($BU$5:$BU$10))+SUMPRODUCT(($I$5:$M$10=AN5)*($BV$5:$BV$10))+'J07'!AY5</f>
        <v>0</v>
      </c>
      <c r="AZ5" s="19">
        <f>SUMPRODUCT(($B$5:$F$10=AN5)*($BW$5:$BW$10))+SUMPRODUCT(($I$5:$M$10=AN5)*($BX$5:$BX$10))+'J07'!AZ5</f>
        <v>1</v>
      </c>
      <c r="BA5" s="19">
        <f>SUMPRODUCT(($B$5:$F$10=AN5)*($BY$5:$BY$10))+SUMPRODUCT(($I$5:$M$10=AN5)*($BZ$5:$BZ$10))+'J07'!BA5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SUMPRODUCT(($B$5:$F$10=AN5)*($CC$5:$CC$10))+SUMPRODUCT(($I$5:$M$10=AN5)*($CD$5:$CD$10))+'J07'!BC5</f>
        <v>6</v>
      </c>
      <c r="BD5" s="19">
        <f>BB5-BC5</f>
        <v>-6</v>
      </c>
      <c r="BE5" s="19">
        <f>SUMPRODUCT(($B$5:$F$10=AN5)*($CE$5:$CE$10))+'J07'!BE5</f>
        <v>0</v>
      </c>
      <c r="BF5" s="19">
        <f>SUMPRODUCT(($B$5:$F$10=AN5)*($CF$5:$CF$10))+'J07'!BF5</f>
        <v>1</v>
      </c>
      <c r="BG5" s="19">
        <f>SUMPRODUCT(($B$5:$F$10=AN5)*($CG$5:$CG$10))+'J07'!BG5</f>
        <v>0</v>
      </c>
      <c r="BH5" s="19">
        <f>SUMPRODUCT(($I$5:$M$10=AN5)*($CH$5:$CH$10))+'J07'!BH5</f>
        <v>0</v>
      </c>
      <c r="BI5" s="19">
        <f>SUMPRODUCT(($I$5:$M$10=AN5)*($CI$5:$CI$10))+'J07'!BI5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'J07'!AS6-AS6</f>
        <v>0</v>
      </c>
      <c r="AU6" s="3" t="str">
        <f>IF(AS6&gt;'J07'!AS6,'J07'!$AV$17,IF(AS6='J07'!AS6,'J07'!$AU$17,IF(AS6&lt;'J07'!AS6,'J07'!$AT$17)))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SUMPRODUCT(($B$5:$F$10=AN6)*($BQ$5:$BQ$10))+SUMPRODUCT(($I$5:$M$10=AN6)*($BR$5:$BR$10))+'J07'!AW6</f>
        <v>2</v>
      </c>
      <c r="AX6" s="19">
        <f>SUMPRODUCT(($B$5:$F$10=AN6)*($BS$5:$BS$10))+SUMPRODUCT(($I$5:$M$10=AN6)*($BT$5:$BT$10))+'J07'!AX6</f>
        <v>1</v>
      </c>
      <c r="AY6" s="19">
        <f>SUMPRODUCT(($B$5:$F$10=AN6)*($BU$5:$BU$10))+SUMPRODUCT(($I$5:$M$10=AN6)*($BV$5:$BV$10))+'J07'!AY6</f>
        <v>0</v>
      </c>
      <c r="AZ6" s="19">
        <f>SUMPRODUCT(($B$5:$F$10=AN6)*($BW$5:$BW$10))+SUMPRODUCT(($I$5:$M$10=AN6)*($BX$5:$BX$10))+'J07'!AZ6</f>
        <v>1</v>
      </c>
      <c r="BA6" s="19">
        <f>SUMPRODUCT(($B$5:$F$10=AN6)*($BY$5:$BY$10))+SUMPRODUCT(($I$5:$M$10=AN6)*($BZ$5:$BZ$10))+'J07'!BA6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SUMPRODUCT(($B$5:$F$10=AN6)*($CC$5:$CC$10))+SUMPRODUCT(($I$5:$M$10=AN6)*($CD$5:$CD$10))+'J07'!BC6</f>
        <v>6</v>
      </c>
      <c r="BD6" s="19">
        <f t="shared" ref="BD6:BD16" si="21">BB6-BC6</f>
        <v>-6</v>
      </c>
      <c r="BE6" s="19">
        <f>SUMPRODUCT(($B$5:$F$10=AN6)*($CE$5:$CE$10))+'J07'!BE6</f>
        <v>0</v>
      </c>
      <c r="BF6" s="19">
        <f>SUMPRODUCT(($B$5:$F$10=AN6)*($CF$5:$CF$10))+'J07'!BF6</f>
        <v>0</v>
      </c>
      <c r="BG6" s="19">
        <f>SUMPRODUCT(($B$5:$F$10=AN6)*($CG$5:$CG$10))+'J07'!BG6</f>
        <v>0</v>
      </c>
      <c r="BH6" s="19">
        <f>SUMPRODUCT(($I$5:$M$10=AN6)*($CH$5:$CH$10))+'J07'!BH6</f>
        <v>0</v>
      </c>
      <c r="BI6" s="19">
        <f>SUMPRODUCT(($I$5:$M$10=AN6)*($CI$5:$CI$10))+'J07'!BI6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'J07'!AS7-AS7</f>
        <v>0</v>
      </c>
      <c r="AU7" s="3" t="str">
        <f>IF(AS7&gt;'J07'!AS7,'J07'!$AV$17,IF(AS7='J07'!AS7,'J07'!$AU$17,IF(AS7&lt;'J07'!AS7,'J07'!$AT$17)))</f>
        <v>u</v>
      </c>
      <c r="AV7" s="19">
        <f t="shared" si="19"/>
        <v>3</v>
      </c>
      <c r="AW7" s="19">
        <f>SUMPRODUCT(($B$5:$F$10=AN7)*($BQ$5:$BQ$10))+SUMPRODUCT(($I$5:$M$10=AN7)*($BR$5:$BR$10))+'J07'!AW7</f>
        <v>0</v>
      </c>
      <c r="AX7" s="19">
        <f>SUMPRODUCT(($B$5:$F$10=AN7)*($BS$5:$BS$10))+SUMPRODUCT(($I$5:$M$10=AN7)*($BT$5:$BT$10))+'J07'!AX7</f>
        <v>0</v>
      </c>
      <c r="AY7" s="19">
        <f>SUMPRODUCT(($B$5:$F$10=AN7)*($BU$5:$BU$10))+SUMPRODUCT(($I$5:$M$10=AN7)*($BV$5:$BV$10))+'J07'!AY7</f>
        <v>0</v>
      </c>
      <c r="AZ7" s="19">
        <f>SUMPRODUCT(($B$5:$F$10=AN7)*($BW$5:$BW$10))+SUMPRODUCT(($I$5:$M$10=AN7)*($BX$5:$BX$10))+'J07'!AZ7</f>
        <v>0</v>
      </c>
      <c r="BA7" s="19">
        <f>SUMPRODUCT(($B$5:$F$10=AN7)*($BY$5:$BY$10))+SUMPRODUCT(($I$5:$M$10=AN7)*($BZ$5:$BZ$10))+'J07'!BA7</f>
        <v>0</v>
      </c>
      <c r="BB7" s="19">
        <f t="shared" si="20"/>
        <v>0</v>
      </c>
      <c r="BC7" s="19">
        <f>SUMPRODUCT(($B$5:$F$10=AN7)*($CC$5:$CC$10))+SUMPRODUCT(($I$5:$M$10=AN7)*($CD$5:$CD$10))+'J07'!BC7</f>
        <v>0</v>
      </c>
      <c r="BD7" s="19">
        <f t="shared" si="21"/>
        <v>0</v>
      </c>
      <c r="BE7" s="19">
        <f>SUMPRODUCT(($B$5:$F$10=AN7)*($CE$5:$CE$10))+'J07'!BE7</f>
        <v>0</v>
      </c>
      <c r="BF7" s="19">
        <f>SUMPRODUCT(($B$5:$F$10=AN7)*($CF$5:$CF$10))+'J07'!BF7</f>
        <v>0</v>
      </c>
      <c r="BG7" s="19">
        <f>SUMPRODUCT(($B$5:$F$10=AN7)*($CG$5:$CG$10))+'J07'!BG7</f>
        <v>0</v>
      </c>
      <c r="BH7" s="19">
        <f>SUMPRODUCT(($I$5:$M$10=AN7)*($CH$5:$CH$10))+'J07'!BH7</f>
        <v>0</v>
      </c>
      <c r="BI7" s="19">
        <f>SUMPRODUCT(($I$5:$M$10=AN7)*($CI$5:$CI$10))+'J07'!BI7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'J07'!AS8-AS8</f>
        <v>0</v>
      </c>
      <c r="AU8" s="3" t="str">
        <f>IF(AS8&gt;'J07'!AS8,'J07'!$AV$17,IF(AS8='J07'!AS8,'J07'!$AU$17,IF(AS8&lt;'J07'!AS8,'J07'!$AT$17)))</f>
        <v>u</v>
      </c>
      <c r="AV8" s="19">
        <f t="shared" si="19"/>
        <v>4</v>
      </c>
      <c r="AW8" s="19">
        <f>SUMPRODUCT(($B$5:$F$10=AN8)*($BQ$5:$BQ$10))+SUMPRODUCT(($I$5:$M$10=AN8)*($BR$5:$BR$10))+'J07'!AW8</f>
        <v>0</v>
      </c>
      <c r="AX8" s="19">
        <f>SUMPRODUCT(($B$5:$F$10=AN8)*($BS$5:$BS$10))+SUMPRODUCT(($I$5:$M$10=AN8)*($BT$5:$BT$10))+'J07'!AX8</f>
        <v>0</v>
      </c>
      <c r="AY8" s="19">
        <f>SUMPRODUCT(($B$5:$F$10=AN8)*($BU$5:$BU$10))+SUMPRODUCT(($I$5:$M$10=AN8)*($BV$5:$BV$10))+'J07'!AY8</f>
        <v>0</v>
      </c>
      <c r="AZ8" s="19">
        <f>SUMPRODUCT(($B$5:$F$10=AN8)*($BW$5:$BW$10))+SUMPRODUCT(($I$5:$M$10=AN8)*($BX$5:$BX$10))+'J07'!AZ8</f>
        <v>0</v>
      </c>
      <c r="BA8" s="19">
        <f>SUMPRODUCT(($B$5:$F$10=AN8)*($BY$5:$BY$10))+SUMPRODUCT(($I$5:$M$10=AN8)*($BZ$5:$BZ$10))+'J07'!BA8</f>
        <v>0</v>
      </c>
      <c r="BB8" s="19">
        <f t="shared" si="20"/>
        <v>0</v>
      </c>
      <c r="BC8" s="19">
        <f>SUMPRODUCT(($B$5:$F$10=AN8)*($CC$5:$CC$10))+SUMPRODUCT(($I$5:$M$10=AN8)*($CD$5:$CD$10))+'J07'!BC8</f>
        <v>0</v>
      </c>
      <c r="BD8" s="19">
        <f t="shared" si="21"/>
        <v>0</v>
      </c>
      <c r="BE8" s="19">
        <f>SUMPRODUCT(($B$5:$F$10=AN8)*($CE$5:$CE$10))+'J07'!BE8</f>
        <v>0</v>
      </c>
      <c r="BF8" s="19">
        <f>SUMPRODUCT(($B$5:$F$10=AN8)*($CF$5:$CF$10))+'J07'!BF8</f>
        <v>0</v>
      </c>
      <c r="BG8" s="19">
        <f>SUMPRODUCT(($B$5:$F$10=AN8)*($CG$5:$CG$10))+'J07'!BG8</f>
        <v>0</v>
      </c>
      <c r="BH8" s="19">
        <f>SUMPRODUCT(($I$5:$M$10=AN8)*($CH$5:$CH$10))+'J07'!BH8</f>
        <v>0</v>
      </c>
      <c r="BI8" s="19">
        <f>SUMPRODUCT(($I$5:$M$10=AN8)*($CI$5:$CI$10))+'J07'!BI8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'J07'!AS9-AS9</f>
        <v>0</v>
      </c>
      <c r="AU9" s="3" t="str">
        <f>IF(AS9&gt;'J07'!AS9,'J07'!$AV$17,IF(AS9='J07'!AS9,'J07'!$AU$17,IF(AS9&lt;'J07'!AS9,'J07'!$AT$17)))</f>
        <v>u</v>
      </c>
      <c r="AV9" s="19">
        <f t="shared" si="19"/>
        <v>5</v>
      </c>
      <c r="AW9" s="19">
        <f>SUMPRODUCT(($B$5:$F$10=AN9)*($BQ$5:$BQ$10))+SUMPRODUCT(($I$5:$M$10=AN9)*($BR$5:$BR$10))+'J07'!AW9</f>
        <v>0</v>
      </c>
      <c r="AX9" s="19">
        <f>SUMPRODUCT(($B$5:$F$10=AN9)*($BS$5:$BS$10))+SUMPRODUCT(($I$5:$M$10=AN9)*($BT$5:$BT$10))+'J07'!AX9</f>
        <v>0</v>
      </c>
      <c r="AY9" s="19">
        <f>SUMPRODUCT(($B$5:$F$10=AN9)*($BU$5:$BU$10))+SUMPRODUCT(($I$5:$M$10=AN9)*($BV$5:$BV$10))+'J07'!AY9</f>
        <v>0</v>
      </c>
      <c r="AZ9" s="19">
        <f>SUMPRODUCT(($B$5:$F$10=AN9)*($BW$5:$BW$10))+SUMPRODUCT(($I$5:$M$10=AN9)*($BX$5:$BX$10))+'J07'!AZ9</f>
        <v>0</v>
      </c>
      <c r="BA9" s="19">
        <f>SUMPRODUCT(($B$5:$F$10=AN9)*($BY$5:$BY$10))+SUMPRODUCT(($I$5:$M$10=AN9)*($BZ$5:$BZ$10))+'J07'!BA9</f>
        <v>0</v>
      </c>
      <c r="BB9" s="19">
        <f t="shared" si="20"/>
        <v>0</v>
      </c>
      <c r="BC9" s="19">
        <f>SUMPRODUCT(($B$5:$F$10=AN9)*($CC$5:$CC$10))+SUMPRODUCT(($I$5:$M$10=AN9)*($CD$5:$CD$10))+'J07'!BC9</f>
        <v>0</v>
      </c>
      <c r="BD9" s="19">
        <f t="shared" si="21"/>
        <v>0</v>
      </c>
      <c r="BE9" s="19">
        <f>SUMPRODUCT(($B$5:$F$10=AN9)*($CE$5:$CE$10))+'J07'!BE9</f>
        <v>0</v>
      </c>
      <c r="BF9" s="19">
        <f>SUMPRODUCT(($B$5:$F$10=AN9)*($CF$5:$CF$10))+'J07'!BF9</f>
        <v>0</v>
      </c>
      <c r="BG9" s="19">
        <f>SUMPRODUCT(($B$5:$F$10=AN9)*($CG$5:$CG$10))+'J07'!BG9</f>
        <v>0</v>
      </c>
      <c r="BH9" s="19">
        <f>SUMPRODUCT(($I$5:$M$10=AN9)*($CH$5:$CH$10))+'J07'!BH9</f>
        <v>0</v>
      </c>
      <c r="BI9" s="19">
        <f>SUMPRODUCT(($I$5:$M$10=AN9)*($CI$5:$CI$10))+'J07'!BI9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'J07'!AS10-AS10</f>
        <v>0</v>
      </c>
      <c r="AU10" s="3" t="str">
        <f>IF(AS10&gt;'J07'!AS10,'J07'!$AV$17,IF(AS10='J07'!AS10,'J07'!$AU$17,IF(AS10&lt;'J07'!AS10,'J07'!$AT$17)))</f>
        <v>u</v>
      </c>
      <c r="AV10" s="19">
        <f t="shared" si="19"/>
        <v>6</v>
      </c>
      <c r="AW10" s="19">
        <f>SUMPRODUCT(($B$5:$F$10=AN10)*($BQ$5:$BQ$10))+SUMPRODUCT(($I$5:$M$10=AN10)*($BR$5:$BR$10))+'J07'!AW10</f>
        <v>0</v>
      </c>
      <c r="AX10" s="19">
        <f>SUMPRODUCT(($B$5:$F$10=AN10)*($BS$5:$BS$10))+SUMPRODUCT(($I$5:$M$10=AN10)*($BT$5:$BT$10))+'J07'!AX10</f>
        <v>0</v>
      </c>
      <c r="AY10" s="19">
        <f>SUMPRODUCT(($B$5:$F$10=AN10)*($BU$5:$BU$10))+SUMPRODUCT(($I$5:$M$10=AN10)*($BV$5:$BV$10))+'J07'!AY10</f>
        <v>0</v>
      </c>
      <c r="AZ10" s="19">
        <f>SUMPRODUCT(($B$5:$F$10=AN10)*($BW$5:$BW$10))+SUMPRODUCT(($I$5:$M$10=AN10)*($BX$5:$BX$10))+'J07'!AZ10</f>
        <v>0</v>
      </c>
      <c r="BA10" s="19">
        <f>SUMPRODUCT(($B$5:$F$10=AN10)*($BY$5:$BY$10))+SUMPRODUCT(($I$5:$M$10=AN10)*($BZ$5:$BZ$10))+'J07'!BA10</f>
        <v>0</v>
      </c>
      <c r="BB10" s="19">
        <f t="shared" si="20"/>
        <v>0</v>
      </c>
      <c r="BC10" s="19">
        <f>SUMPRODUCT(($B$5:$F$10=AN10)*($CC$5:$CC$10))+SUMPRODUCT(($I$5:$M$10=AN10)*($CD$5:$CD$10))+'J07'!BC10</f>
        <v>0</v>
      </c>
      <c r="BD10" s="19">
        <f t="shared" si="21"/>
        <v>0</v>
      </c>
      <c r="BE10" s="19">
        <f>SUMPRODUCT(($B$5:$F$10=AN10)*($CE$5:$CE$10))+'J07'!BE10</f>
        <v>0</v>
      </c>
      <c r="BF10" s="19">
        <f>SUMPRODUCT(($B$5:$F$10=AN10)*($CF$5:$CF$10))+'J07'!BF10</f>
        <v>0</v>
      </c>
      <c r="BG10" s="19">
        <f>SUMPRODUCT(($B$5:$F$10=AN10)*($CG$5:$CG$10))+'J07'!BG10</f>
        <v>0</v>
      </c>
      <c r="BH10" s="19">
        <f>SUMPRODUCT(($I$5:$M$10=AN10)*($CH$5:$CH$10))+'J07'!BH10</f>
        <v>0</v>
      </c>
      <c r="BI10" s="19">
        <f>SUMPRODUCT(($I$5:$M$10=AN10)*($CI$5:$CI$10))+'J07'!BI10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'J07'!AS11-AS11</f>
        <v>0</v>
      </c>
      <c r="AU11" s="3" t="str">
        <f>IF(AS11&gt;'J07'!AS11,'J07'!$AV$17,IF(AS11='J07'!AS11,'J07'!$AU$17,IF(AS11&lt;'J07'!AS11,'J07'!$AT$17)))</f>
        <v>u</v>
      </c>
      <c r="AV11" s="19">
        <f t="shared" si="19"/>
        <v>7</v>
      </c>
      <c r="AW11" s="19">
        <f>SUMPRODUCT(($B$5:$F$10=AN11)*($BQ$5:$BQ$10))+SUMPRODUCT(($I$5:$M$10=AN11)*($BR$5:$BR$10))+'J07'!AW11</f>
        <v>0</v>
      </c>
      <c r="AX11" s="19">
        <f>SUMPRODUCT(($B$5:$F$10=AN11)*($BS$5:$BS$10))+SUMPRODUCT(($I$5:$M$10=AN11)*($BT$5:$BT$10))+'J07'!AX11</f>
        <v>0</v>
      </c>
      <c r="AY11" s="19">
        <f>SUMPRODUCT(($B$5:$F$10=AN11)*($BU$5:$BU$10))+SUMPRODUCT(($I$5:$M$10=AN11)*($BV$5:$BV$10))+'J07'!AY11</f>
        <v>0</v>
      </c>
      <c r="AZ11" s="19">
        <f>SUMPRODUCT(($B$5:$F$10=AN11)*($BW$5:$BW$10))+SUMPRODUCT(($I$5:$M$10=AN11)*($BX$5:$BX$10))+'J07'!AZ11</f>
        <v>0</v>
      </c>
      <c r="BA11" s="19">
        <f>SUMPRODUCT(($B$5:$F$10=AN11)*($BY$5:$BY$10))+SUMPRODUCT(($I$5:$M$10=AN11)*($BZ$5:$BZ$10))+'J07'!BA11</f>
        <v>0</v>
      </c>
      <c r="BB11" s="19">
        <f t="shared" si="20"/>
        <v>0</v>
      </c>
      <c r="BC11" s="19">
        <f>SUMPRODUCT(($B$5:$F$10=AN11)*($CC$5:$CC$10))+SUMPRODUCT(($I$5:$M$10=AN11)*($CD$5:$CD$10))+'J07'!BC11</f>
        <v>0</v>
      </c>
      <c r="BD11" s="19">
        <f t="shared" si="21"/>
        <v>0</v>
      </c>
      <c r="BE11" s="19">
        <f>SUMPRODUCT(($B$5:$F$10=AN11)*($CE$5:$CE$10))+'J07'!BE11</f>
        <v>0</v>
      </c>
      <c r="BF11" s="19">
        <f>SUMPRODUCT(($B$5:$F$10=AN11)*($CF$5:$CF$10))+'J07'!BF11</f>
        <v>0</v>
      </c>
      <c r="BG11" s="19">
        <f>SUMPRODUCT(($B$5:$F$10=AN11)*($CG$5:$CG$10))+'J07'!BG11</f>
        <v>0</v>
      </c>
      <c r="BH11" s="19">
        <f>SUMPRODUCT(($I$5:$M$10=AN11)*($CH$5:$CH$10))+'J07'!BH11</f>
        <v>0</v>
      </c>
      <c r="BI11" s="19">
        <f>SUMPRODUCT(($I$5:$M$10=AN11)*($CI$5:$CI$10))+'J07'!BI11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'J07'!AS12-AS12</f>
        <v>0</v>
      </c>
      <c r="AU12" s="3" t="str">
        <f>IF(AS12&gt;'J07'!AS12,'J07'!$AV$17,IF(AS12='J07'!AS12,'J07'!$AU$17,IF(AS12&lt;'J07'!AS12,'J07'!$AT$17)))</f>
        <v>u</v>
      </c>
      <c r="AV12" s="19">
        <f t="shared" si="19"/>
        <v>8</v>
      </c>
      <c r="AW12" s="19">
        <f>SUMPRODUCT(($B$5:$F$10=AN12)*($BQ$5:$BQ$10))+SUMPRODUCT(($I$5:$M$10=AN12)*($BR$5:$BR$10))+'J07'!AW12</f>
        <v>0</v>
      </c>
      <c r="AX12" s="19">
        <f>SUMPRODUCT(($B$5:$F$10=AN12)*($BS$5:$BS$10))+SUMPRODUCT(($I$5:$M$10=AN12)*($BT$5:$BT$10))+'J07'!AX12</f>
        <v>0</v>
      </c>
      <c r="AY12" s="19">
        <f>SUMPRODUCT(($B$5:$F$10=AN12)*($BU$5:$BU$10))+SUMPRODUCT(($I$5:$M$10=AN12)*($BV$5:$BV$10))+'J07'!AY12</f>
        <v>0</v>
      </c>
      <c r="AZ12" s="19">
        <f>SUMPRODUCT(($B$5:$F$10=AN12)*($BW$5:$BW$10))+SUMPRODUCT(($I$5:$M$10=AN12)*($BX$5:$BX$10))+'J07'!AZ12</f>
        <v>0</v>
      </c>
      <c r="BA12" s="19">
        <f>SUMPRODUCT(($B$5:$F$10=AN12)*($BY$5:$BY$10))+SUMPRODUCT(($I$5:$M$10=AN12)*($BZ$5:$BZ$10))+'J07'!BA12</f>
        <v>0</v>
      </c>
      <c r="BB12" s="19">
        <f t="shared" si="20"/>
        <v>0</v>
      </c>
      <c r="BC12" s="19">
        <f>SUMPRODUCT(($B$5:$F$10=AN12)*($CC$5:$CC$10))+SUMPRODUCT(($I$5:$M$10=AN12)*($CD$5:$CD$10))+'J07'!BC12</f>
        <v>0</v>
      </c>
      <c r="BD12" s="19">
        <f t="shared" si="21"/>
        <v>0</v>
      </c>
      <c r="BE12" s="19">
        <f>SUMPRODUCT(($B$5:$F$10=AN12)*($CE$5:$CE$10))+'J07'!BE12</f>
        <v>0</v>
      </c>
      <c r="BF12" s="19">
        <f>SUMPRODUCT(($B$5:$F$10=AN12)*($CF$5:$CF$10))+'J07'!BF12</f>
        <v>0</v>
      </c>
      <c r="BG12" s="19">
        <f>SUMPRODUCT(($B$5:$F$10=AN12)*($CG$5:$CG$10))+'J07'!BG12</f>
        <v>0</v>
      </c>
      <c r="BH12" s="19">
        <f>SUMPRODUCT(($I$5:$M$10=AN12)*($CH$5:$CH$10))+'J07'!BH12</f>
        <v>0</v>
      </c>
      <c r="BI12" s="19">
        <f>SUMPRODUCT(($I$5:$M$10=AN12)*($CI$5:$CI$10))+'J07'!BI12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'J07'!AS13-AS13</f>
        <v>0</v>
      </c>
      <c r="AU13" s="3" t="str">
        <f>IF(AS13&gt;'J07'!AS13,'J07'!$AV$17,IF(AS13='J07'!AS13,'J07'!$AU$17,IF(AS13&lt;'J07'!AS13,'J07'!$AT$17)))</f>
        <v>u</v>
      </c>
      <c r="AV13" s="19">
        <f t="shared" si="19"/>
        <v>9</v>
      </c>
      <c r="AW13" s="19">
        <f>SUMPRODUCT(($B$5:$F$10=AN13)*($BQ$5:$BQ$10))+SUMPRODUCT(($I$5:$M$10=AN13)*($BR$5:$BR$10))+'J07'!AW13</f>
        <v>0</v>
      </c>
      <c r="AX13" s="19">
        <f>SUMPRODUCT(($B$5:$F$10=AN13)*($BS$5:$BS$10))+SUMPRODUCT(($I$5:$M$10=AN13)*($BT$5:$BT$10))+'J07'!AX13</f>
        <v>0</v>
      </c>
      <c r="AY13" s="19">
        <f>SUMPRODUCT(($B$5:$F$10=AN13)*($BU$5:$BU$10))+SUMPRODUCT(($I$5:$M$10=AN13)*($BV$5:$BV$10))+'J07'!AY13</f>
        <v>0</v>
      </c>
      <c r="AZ13" s="19">
        <f>SUMPRODUCT(($B$5:$F$10=AN13)*($BW$5:$BW$10))+SUMPRODUCT(($I$5:$M$10=AN13)*($BX$5:$BX$10))+'J07'!AZ13</f>
        <v>0</v>
      </c>
      <c r="BA13" s="19">
        <f>SUMPRODUCT(($B$5:$F$10=AN13)*($BY$5:$BY$10))+SUMPRODUCT(($I$5:$M$10=AN13)*($BZ$5:$BZ$10))+'J07'!BA13</f>
        <v>0</v>
      </c>
      <c r="BB13" s="19">
        <f t="shared" si="20"/>
        <v>0</v>
      </c>
      <c r="BC13" s="19">
        <f>SUMPRODUCT(($B$5:$F$10=AN13)*($CC$5:$CC$10))+SUMPRODUCT(($I$5:$M$10=AN13)*($CD$5:$CD$10))+'J07'!BC13</f>
        <v>0</v>
      </c>
      <c r="BD13" s="19">
        <f t="shared" si="21"/>
        <v>0</v>
      </c>
      <c r="BE13" s="19">
        <f>SUMPRODUCT(($B$5:$F$10=AN13)*($CE$5:$CE$10))+'J07'!BE13</f>
        <v>0</v>
      </c>
      <c r="BF13" s="19">
        <f>SUMPRODUCT(($B$5:$F$10=AN13)*($CF$5:$CF$10))+'J07'!BF13</f>
        <v>0</v>
      </c>
      <c r="BG13" s="19">
        <f>SUMPRODUCT(($B$5:$F$10=AN13)*($CG$5:$CG$10))+'J07'!BG13</f>
        <v>0</v>
      </c>
      <c r="BH13" s="19">
        <f>SUMPRODUCT(($I$5:$M$10=AN13)*($CH$5:$CH$10))+'J07'!BH13</f>
        <v>0</v>
      </c>
      <c r="BI13" s="19">
        <f>SUMPRODUCT(($I$5:$M$10=AN13)*($CI$5:$CI$10))+'J07'!BI13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'J07'!AS14-AS14</f>
        <v>0</v>
      </c>
      <c r="AU14" s="3" t="str">
        <f>IF(AS14&gt;'J07'!AS14,'J07'!$AV$17,IF(AS14='J07'!AS14,'J07'!$AU$17,IF(AS14&lt;'J07'!AS14,'J07'!$AT$17)))</f>
        <v>u</v>
      </c>
      <c r="AV14" s="19">
        <f t="shared" si="19"/>
        <v>10</v>
      </c>
      <c r="AW14" s="19">
        <f>SUMPRODUCT(($B$5:$F$10=AN14)*($BQ$5:$BQ$10))+SUMPRODUCT(($I$5:$M$10=AN14)*($BR$5:$BR$10))+'J07'!AW14</f>
        <v>0</v>
      </c>
      <c r="AX14" s="19">
        <f>SUMPRODUCT(($B$5:$F$10=AN14)*($BS$5:$BS$10))+SUMPRODUCT(($I$5:$M$10=AN14)*($BT$5:$BT$10))+'J07'!AX14</f>
        <v>0</v>
      </c>
      <c r="AY14" s="19">
        <f>SUMPRODUCT(($B$5:$F$10=AN14)*($BU$5:$BU$10))+SUMPRODUCT(($I$5:$M$10=AN14)*($BV$5:$BV$10))+'J07'!AY14</f>
        <v>0</v>
      </c>
      <c r="AZ14" s="19">
        <f>SUMPRODUCT(($B$5:$F$10=AN14)*($BW$5:$BW$10))+SUMPRODUCT(($I$5:$M$10=AN14)*($BX$5:$BX$10))+'J07'!AZ14</f>
        <v>0</v>
      </c>
      <c r="BA14" s="19">
        <f>SUMPRODUCT(($B$5:$F$10=AN14)*($BY$5:$BY$10))+SUMPRODUCT(($I$5:$M$10=AN14)*($BZ$5:$BZ$10))+'J07'!BA14</f>
        <v>0</v>
      </c>
      <c r="BB14" s="19">
        <f t="shared" si="20"/>
        <v>0</v>
      </c>
      <c r="BC14" s="19">
        <f>SUMPRODUCT(($B$5:$F$10=AN14)*($CC$5:$CC$10))+SUMPRODUCT(($I$5:$M$10=AN14)*($CD$5:$CD$10))+'J07'!BC14</f>
        <v>0</v>
      </c>
      <c r="BD14" s="19">
        <f t="shared" si="21"/>
        <v>0</v>
      </c>
      <c r="BE14" s="19">
        <f>SUMPRODUCT(($B$5:$F$10=AN14)*($CE$5:$CE$10))+'J07'!BE14</f>
        <v>0</v>
      </c>
      <c r="BF14" s="19">
        <f>SUMPRODUCT(($B$5:$F$10=AN14)*($CF$5:$CF$10))+'J07'!BF14</f>
        <v>0</v>
      </c>
      <c r="BG14" s="19">
        <f>SUMPRODUCT(($B$5:$F$10=AN14)*($CG$5:$CG$10))+'J07'!BG14</f>
        <v>0</v>
      </c>
      <c r="BH14" s="19">
        <f>SUMPRODUCT(($I$5:$M$10=AN14)*($CH$5:$CH$10))+'J07'!BH14</f>
        <v>0</v>
      </c>
      <c r="BI14" s="19">
        <f>SUMPRODUCT(($I$5:$M$10=AN14)*($CI$5:$CI$10))+'J07'!BI14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'J07'!AS15-AS15</f>
        <v>0</v>
      </c>
      <c r="AU15" s="3" t="str">
        <f>IF(AS15&gt;'J07'!AS15,'J07'!$AV$17,IF(AS15='J07'!AS15,'J07'!$AU$17,IF(AS15&lt;'J07'!AS15,'J07'!$AT$17)))</f>
        <v>u</v>
      </c>
      <c r="AV15" s="19">
        <f t="shared" si="19"/>
        <v>11</v>
      </c>
      <c r="AW15" s="19">
        <f>SUMPRODUCT(($B$5:$F$10=AN15)*($BQ$5:$BQ$10))+SUMPRODUCT(($I$5:$M$10=AN15)*($BR$5:$BR$10))+'J07'!AW15</f>
        <v>0</v>
      </c>
      <c r="AX15" s="19">
        <f>SUMPRODUCT(($B$5:$F$10=AN15)*($BS$5:$BS$10))+SUMPRODUCT(($I$5:$M$10=AN15)*($BT$5:$BT$10))+'J07'!AX15</f>
        <v>0</v>
      </c>
      <c r="AY15" s="19">
        <f>SUMPRODUCT(($B$5:$F$10=AN15)*($BU$5:$BU$10))+SUMPRODUCT(($I$5:$M$10=AN15)*($BV$5:$BV$10))+'J07'!AY15</f>
        <v>0</v>
      </c>
      <c r="AZ15" s="19">
        <f>SUMPRODUCT(($B$5:$F$10=AN15)*($BW$5:$BW$10))+SUMPRODUCT(($I$5:$M$10=AN15)*($BX$5:$BX$10))+'J07'!AZ15</f>
        <v>0</v>
      </c>
      <c r="BA15" s="19">
        <f>SUMPRODUCT(($B$5:$F$10=AN15)*($BY$5:$BY$10))+SUMPRODUCT(($I$5:$M$10=AN15)*($BZ$5:$BZ$10))+'J07'!BA15</f>
        <v>0</v>
      </c>
      <c r="BB15" s="19">
        <f t="shared" si="20"/>
        <v>0</v>
      </c>
      <c r="BC15" s="19">
        <f>SUMPRODUCT(($B$5:$F$10=AN15)*($CC$5:$CC$10))+SUMPRODUCT(($I$5:$M$10=AN15)*($CD$5:$CD$10))+'J07'!BC15</f>
        <v>0</v>
      </c>
      <c r="BD15" s="19">
        <f t="shared" si="21"/>
        <v>0</v>
      </c>
      <c r="BE15" s="19">
        <f>SUMPRODUCT(($B$5:$F$10=AN15)*($CE$5:$CE$10))+'J07'!BE15</f>
        <v>0</v>
      </c>
      <c r="BF15" s="19">
        <f>SUMPRODUCT(($B$5:$F$10=AN15)*($CF$5:$CF$10))+'J07'!BF15</f>
        <v>0</v>
      </c>
      <c r="BG15" s="19">
        <f>SUMPRODUCT(($B$5:$F$10=AN15)*($CG$5:$CG$10))+'J07'!BG15</f>
        <v>0</v>
      </c>
      <c r="BH15" s="19">
        <f>SUMPRODUCT(($I$5:$M$10=AN15)*($CH$5:$CH$10))+'J07'!BH15</f>
        <v>0</v>
      </c>
      <c r="BI15" s="19">
        <f>SUMPRODUCT(($I$5:$M$10=AN15)*($CI$5:$CI$10))+'J07'!BI15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'J07'!AS16-AS16</f>
        <v>0</v>
      </c>
      <c r="AU16" s="3" t="str">
        <f>IF(AS16&gt;'J07'!AS16,'J07'!$AV$17,IF(AS16='J07'!AS16,'J07'!$AU$17,IF(AS16&lt;'J07'!AS16,'J07'!$AT$17)))</f>
        <v>u</v>
      </c>
      <c r="AV16" s="19">
        <f t="shared" si="19"/>
        <v>12</v>
      </c>
      <c r="AW16" s="19">
        <f>SUMPRODUCT(($B$5:$F$10=AN16)*($BQ$5:$BQ$10))+SUMPRODUCT(($I$5:$M$10=AN16)*($BR$5:$BR$10))+'J07'!AW16</f>
        <v>0</v>
      </c>
      <c r="AX16" s="19">
        <f>SUMPRODUCT(($B$5:$F$10=AN16)*($BS$5:$BS$10))+SUMPRODUCT(($I$5:$M$10=AN16)*($BT$5:$BT$10))+'J07'!AX16</f>
        <v>0</v>
      </c>
      <c r="AY16" s="19">
        <f>SUMPRODUCT(($B$5:$F$10=AN16)*($BU$5:$BU$10))+SUMPRODUCT(($I$5:$M$10=AN16)*($BV$5:$BV$10))+'J07'!AY16</f>
        <v>0</v>
      </c>
      <c r="AZ16" s="19">
        <f>SUMPRODUCT(($B$5:$F$10=AN16)*($BW$5:$BW$10))+SUMPRODUCT(($I$5:$M$10=AN16)*($BX$5:$BX$10))+'J07'!AZ16</f>
        <v>0</v>
      </c>
      <c r="BA16" s="19">
        <f>SUMPRODUCT(($B$5:$F$10=AN16)*($BY$5:$BY$10))+SUMPRODUCT(($I$5:$M$10=AN16)*($BZ$5:$BZ$10))+'J07'!BA16</f>
        <v>0</v>
      </c>
      <c r="BB16" s="19">
        <f t="shared" si="20"/>
        <v>0</v>
      </c>
      <c r="BC16" s="19">
        <f>SUMPRODUCT(($B$5:$F$10=AN16)*($CC$5:$CC$10))+SUMPRODUCT(($I$5:$M$10=AN16)*($CD$5:$CD$10))+'J07'!BC16</f>
        <v>0</v>
      </c>
      <c r="BD16" s="19">
        <f t="shared" si="21"/>
        <v>0</v>
      </c>
      <c r="BE16" s="19">
        <f>SUMPRODUCT(($B$5:$F$10=AN16)*($CE$5:$CE$10))+'J07'!BE16</f>
        <v>0</v>
      </c>
      <c r="BF16" s="19">
        <f>SUMPRODUCT(($B$5:$F$10=AN16)*($CF$5:$CF$10))+'J07'!BF16</f>
        <v>0</v>
      </c>
      <c r="BG16" s="19">
        <f>SUMPRODUCT(($B$5:$F$10=AN16)*($CG$5:$CG$10))+'J07'!BG16</f>
        <v>0</v>
      </c>
      <c r="BH16" s="19">
        <f>SUMPRODUCT(($I$5:$M$10=AN16)*($CH$5:$CH$10))+'J07'!BH16</f>
        <v>0</v>
      </c>
      <c r="BI16" s="19">
        <f>SUMPRODUCT(($I$5:$M$10=AN16)*($CI$5:$CI$10))+'J07'!BI16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AB18+'J07'!AE18:AG19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103" priority="4" operator="equal">
      <formula>0</formula>
    </cfRule>
    <cfRule type="cellIs" dxfId="102" priority="5" operator="lessThan">
      <formula>0</formula>
    </cfRule>
    <cfRule type="cellIs" dxfId="101" priority="6" operator="greaterThan">
      <formula>0</formula>
    </cfRule>
  </conditionalFormatting>
  <conditionalFormatting sqref="V5:V16">
    <cfRule type="cellIs" dxfId="100" priority="1" operator="equal">
      <formula>"U"</formula>
    </cfRule>
    <cfRule type="cellIs" dxfId="99" priority="2" operator="equal">
      <formula>"Q"</formula>
    </cfRule>
    <cfRule type="cellIs" dxfId="98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38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'J08'!AS5-AS5</f>
        <v>0</v>
      </c>
      <c r="AU5" s="3" t="str">
        <f>IF(AS5&gt;'J08'!AS5,'J08'!$AV$17,IF(AS5='J08'!AS5,'J08'!$AU$17,IF(AS5&lt;'J08'!AS5,'J08'!$AT$17)))</f>
        <v>u</v>
      </c>
      <c r="AV5" s="19">
        <f>RANK(BL5,$BL$5:$BL$16)</f>
        <v>1</v>
      </c>
      <c r="AW5" s="19">
        <f>SUMPRODUCT(($B$5:$F$10=AN5)*($BQ$5:$BQ$10))+SUMPRODUCT(($I$5:$M$10=AN5)*($BR$5:$BR$10))+'J08'!AW5</f>
        <v>2</v>
      </c>
      <c r="AX5" s="19">
        <f>SUMPRODUCT(($B$5:$F$10=AN5)*($BS$5:$BS$10))+SUMPRODUCT(($I$5:$M$10=AN5)*($BT$5:$BT$10))+'J08'!AX5</f>
        <v>1</v>
      </c>
      <c r="AY5" s="19">
        <f>SUMPRODUCT(($B$5:$F$10=AN5)*($BU$5:$BU$10))+SUMPRODUCT(($I$5:$M$10=AN5)*($BV$5:$BV$10))+'J08'!AY5</f>
        <v>0</v>
      </c>
      <c r="AZ5" s="19">
        <f>SUMPRODUCT(($B$5:$F$10=AN5)*($BW$5:$BW$10))+SUMPRODUCT(($I$5:$M$10=AN5)*($BX$5:$BX$10))+'J08'!AZ5</f>
        <v>1</v>
      </c>
      <c r="BA5" s="19">
        <f>SUMPRODUCT(($B$5:$F$10=AN5)*($BY$5:$BY$10))+SUMPRODUCT(($I$5:$M$10=AN5)*($BZ$5:$BZ$10))+'J08'!BA5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SUMPRODUCT(($B$5:$F$10=AN5)*($CC$5:$CC$10))+SUMPRODUCT(($I$5:$M$10=AN5)*($CD$5:$CD$10))+'J08'!BC5</f>
        <v>6</v>
      </c>
      <c r="BD5" s="19">
        <f>BB5-BC5</f>
        <v>-6</v>
      </c>
      <c r="BE5" s="19">
        <f>SUMPRODUCT(($B$5:$F$10=AN5)*($CE$5:$CE$10))+'J08'!BE5</f>
        <v>0</v>
      </c>
      <c r="BF5" s="19">
        <f>SUMPRODUCT(($B$5:$F$10=AN5)*($CF$5:$CF$10))+'J08'!BF5</f>
        <v>1</v>
      </c>
      <c r="BG5" s="19">
        <f>SUMPRODUCT(($B$5:$F$10=AN5)*($CG$5:$CG$10))+'J08'!BG5</f>
        <v>0</v>
      </c>
      <c r="BH5" s="19">
        <f>SUMPRODUCT(($I$5:$M$10=AN5)*($CH$5:$CH$10))+'J08'!BH5</f>
        <v>0</v>
      </c>
      <c r="BI5" s="19">
        <f>SUMPRODUCT(($I$5:$M$10=AN5)*($CI$5:$CI$10))+'J08'!BI5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'J08'!AS6-AS6</f>
        <v>0</v>
      </c>
      <c r="AU6" s="3" t="str">
        <f>IF(AS6&gt;'J08'!AS6,'J08'!$AV$17,IF(AS6='J08'!AS6,'J08'!$AU$17,IF(AS6&lt;'J08'!AS6,'J08'!$AT$17)))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SUMPRODUCT(($B$5:$F$10=AN6)*($BQ$5:$BQ$10))+SUMPRODUCT(($I$5:$M$10=AN6)*($BR$5:$BR$10))+'J08'!AW6</f>
        <v>2</v>
      </c>
      <c r="AX6" s="19">
        <f>SUMPRODUCT(($B$5:$F$10=AN6)*($BS$5:$BS$10))+SUMPRODUCT(($I$5:$M$10=AN6)*($BT$5:$BT$10))+'J08'!AX6</f>
        <v>1</v>
      </c>
      <c r="AY6" s="19">
        <f>SUMPRODUCT(($B$5:$F$10=AN6)*($BU$5:$BU$10))+SUMPRODUCT(($I$5:$M$10=AN6)*($BV$5:$BV$10))+'J08'!AY6</f>
        <v>0</v>
      </c>
      <c r="AZ6" s="19">
        <f>SUMPRODUCT(($B$5:$F$10=AN6)*($BW$5:$BW$10))+SUMPRODUCT(($I$5:$M$10=AN6)*($BX$5:$BX$10))+'J08'!AZ6</f>
        <v>1</v>
      </c>
      <c r="BA6" s="19">
        <f>SUMPRODUCT(($B$5:$F$10=AN6)*($BY$5:$BY$10))+SUMPRODUCT(($I$5:$M$10=AN6)*($BZ$5:$BZ$10))+'J08'!BA6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SUMPRODUCT(($B$5:$F$10=AN6)*($CC$5:$CC$10))+SUMPRODUCT(($I$5:$M$10=AN6)*($CD$5:$CD$10))+'J08'!BC6</f>
        <v>6</v>
      </c>
      <c r="BD6" s="19">
        <f t="shared" ref="BD6:BD16" si="21">BB6-BC6</f>
        <v>-6</v>
      </c>
      <c r="BE6" s="19">
        <f>SUMPRODUCT(($B$5:$F$10=AN6)*($CE$5:$CE$10))+'J08'!BE6</f>
        <v>0</v>
      </c>
      <c r="BF6" s="19">
        <f>SUMPRODUCT(($B$5:$F$10=AN6)*($CF$5:$CF$10))+'J08'!BF6</f>
        <v>0</v>
      </c>
      <c r="BG6" s="19">
        <f>SUMPRODUCT(($B$5:$F$10=AN6)*($CG$5:$CG$10))+'J08'!BG6</f>
        <v>0</v>
      </c>
      <c r="BH6" s="19">
        <f>SUMPRODUCT(($I$5:$M$10=AN6)*($CH$5:$CH$10))+'J08'!BH6</f>
        <v>0</v>
      </c>
      <c r="BI6" s="19">
        <f>SUMPRODUCT(($I$5:$M$10=AN6)*($CI$5:$CI$10))+'J08'!BI6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'J08'!AS7-AS7</f>
        <v>0</v>
      </c>
      <c r="AU7" s="3" t="str">
        <f>IF(AS7&gt;'J08'!AS7,'J08'!$AV$17,IF(AS7='J08'!AS7,'J08'!$AU$17,IF(AS7&lt;'J08'!AS7,'J08'!$AT$17)))</f>
        <v>u</v>
      </c>
      <c r="AV7" s="19">
        <f t="shared" si="19"/>
        <v>3</v>
      </c>
      <c r="AW7" s="19">
        <f>SUMPRODUCT(($B$5:$F$10=AN7)*($BQ$5:$BQ$10))+SUMPRODUCT(($I$5:$M$10=AN7)*($BR$5:$BR$10))+'J08'!AW7</f>
        <v>0</v>
      </c>
      <c r="AX7" s="19">
        <f>SUMPRODUCT(($B$5:$F$10=AN7)*($BS$5:$BS$10))+SUMPRODUCT(($I$5:$M$10=AN7)*($BT$5:$BT$10))+'J08'!AX7</f>
        <v>0</v>
      </c>
      <c r="AY7" s="19">
        <f>SUMPRODUCT(($B$5:$F$10=AN7)*($BU$5:$BU$10))+SUMPRODUCT(($I$5:$M$10=AN7)*($BV$5:$BV$10))+'J08'!AY7</f>
        <v>0</v>
      </c>
      <c r="AZ7" s="19">
        <f>SUMPRODUCT(($B$5:$F$10=AN7)*($BW$5:$BW$10))+SUMPRODUCT(($I$5:$M$10=AN7)*($BX$5:$BX$10))+'J08'!AZ7</f>
        <v>0</v>
      </c>
      <c r="BA7" s="19">
        <f>SUMPRODUCT(($B$5:$F$10=AN7)*($BY$5:$BY$10))+SUMPRODUCT(($I$5:$M$10=AN7)*($BZ$5:$BZ$10))+'J08'!BA7</f>
        <v>0</v>
      </c>
      <c r="BB7" s="19">
        <f t="shared" si="20"/>
        <v>0</v>
      </c>
      <c r="BC7" s="19">
        <f>SUMPRODUCT(($B$5:$F$10=AN7)*($CC$5:$CC$10))+SUMPRODUCT(($I$5:$M$10=AN7)*($CD$5:$CD$10))+'J08'!BC7</f>
        <v>0</v>
      </c>
      <c r="BD7" s="19">
        <f t="shared" si="21"/>
        <v>0</v>
      </c>
      <c r="BE7" s="19">
        <f>SUMPRODUCT(($B$5:$F$10=AN7)*($CE$5:$CE$10))+'J08'!BE7</f>
        <v>0</v>
      </c>
      <c r="BF7" s="19">
        <f>SUMPRODUCT(($B$5:$F$10=AN7)*($CF$5:$CF$10))+'J08'!BF7</f>
        <v>0</v>
      </c>
      <c r="BG7" s="19">
        <f>SUMPRODUCT(($B$5:$F$10=AN7)*($CG$5:$CG$10))+'J08'!BG7</f>
        <v>0</v>
      </c>
      <c r="BH7" s="19">
        <f>SUMPRODUCT(($I$5:$M$10=AN7)*($CH$5:$CH$10))+'J08'!BH7</f>
        <v>0</v>
      </c>
      <c r="BI7" s="19">
        <f>SUMPRODUCT(($I$5:$M$10=AN7)*($CI$5:$CI$10))+'J08'!BI7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'J08'!AS8-AS8</f>
        <v>0</v>
      </c>
      <c r="AU8" s="3" t="str">
        <f>IF(AS8&gt;'J08'!AS8,'J08'!$AV$17,IF(AS8='J08'!AS8,'J08'!$AU$17,IF(AS8&lt;'J08'!AS8,'J08'!$AT$17)))</f>
        <v>u</v>
      </c>
      <c r="AV8" s="19">
        <f t="shared" si="19"/>
        <v>4</v>
      </c>
      <c r="AW8" s="19">
        <f>SUMPRODUCT(($B$5:$F$10=AN8)*($BQ$5:$BQ$10))+SUMPRODUCT(($I$5:$M$10=AN8)*($BR$5:$BR$10))+'J08'!AW8</f>
        <v>0</v>
      </c>
      <c r="AX8" s="19">
        <f>SUMPRODUCT(($B$5:$F$10=AN8)*($BS$5:$BS$10))+SUMPRODUCT(($I$5:$M$10=AN8)*($BT$5:$BT$10))+'J08'!AX8</f>
        <v>0</v>
      </c>
      <c r="AY8" s="19">
        <f>SUMPRODUCT(($B$5:$F$10=AN8)*($BU$5:$BU$10))+SUMPRODUCT(($I$5:$M$10=AN8)*($BV$5:$BV$10))+'J08'!AY8</f>
        <v>0</v>
      </c>
      <c r="AZ8" s="19">
        <f>SUMPRODUCT(($B$5:$F$10=AN8)*($BW$5:$BW$10))+SUMPRODUCT(($I$5:$M$10=AN8)*($BX$5:$BX$10))+'J08'!AZ8</f>
        <v>0</v>
      </c>
      <c r="BA8" s="19">
        <f>SUMPRODUCT(($B$5:$F$10=AN8)*($BY$5:$BY$10))+SUMPRODUCT(($I$5:$M$10=AN8)*($BZ$5:$BZ$10))+'J08'!BA8</f>
        <v>0</v>
      </c>
      <c r="BB8" s="19">
        <f t="shared" si="20"/>
        <v>0</v>
      </c>
      <c r="BC8" s="19">
        <f>SUMPRODUCT(($B$5:$F$10=AN8)*($CC$5:$CC$10))+SUMPRODUCT(($I$5:$M$10=AN8)*($CD$5:$CD$10))+'J08'!BC8</f>
        <v>0</v>
      </c>
      <c r="BD8" s="19">
        <f t="shared" si="21"/>
        <v>0</v>
      </c>
      <c r="BE8" s="19">
        <f>SUMPRODUCT(($B$5:$F$10=AN8)*($CE$5:$CE$10))+'J08'!BE8</f>
        <v>0</v>
      </c>
      <c r="BF8" s="19">
        <f>SUMPRODUCT(($B$5:$F$10=AN8)*($CF$5:$CF$10))+'J08'!BF8</f>
        <v>0</v>
      </c>
      <c r="BG8" s="19">
        <f>SUMPRODUCT(($B$5:$F$10=AN8)*($CG$5:$CG$10))+'J08'!BG8</f>
        <v>0</v>
      </c>
      <c r="BH8" s="19">
        <f>SUMPRODUCT(($I$5:$M$10=AN8)*($CH$5:$CH$10))+'J08'!BH8</f>
        <v>0</v>
      </c>
      <c r="BI8" s="19">
        <f>SUMPRODUCT(($I$5:$M$10=AN8)*($CI$5:$CI$10))+'J08'!BI8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'J08'!AS9-AS9</f>
        <v>0</v>
      </c>
      <c r="AU9" s="3" t="str">
        <f>IF(AS9&gt;'J08'!AS9,'J08'!$AV$17,IF(AS9='J08'!AS9,'J08'!$AU$17,IF(AS9&lt;'J08'!AS9,'J08'!$AT$17)))</f>
        <v>u</v>
      </c>
      <c r="AV9" s="19">
        <f t="shared" si="19"/>
        <v>5</v>
      </c>
      <c r="AW9" s="19">
        <f>SUMPRODUCT(($B$5:$F$10=AN9)*($BQ$5:$BQ$10))+SUMPRODUCT(($I$5:$M$10=AN9)*($BR$5:$BR$10))+'J08'!AW9</f>
        <v>0</v>
      </c>
      <c r="AX9" s="19">
        <f>SUMPRODUCT(($B$5:$F$10=AN9)*($BS$5:$BS$10))+SUMPRODUCT(($I$5:$M$10=AN9)*($BT$5:$BT$10))+'J08'!AX9</f>
        <v>0</v>
      </c>
      <c r="AY9" s="19">
        <f>SUMPRODUCT(($B$5:$F$10=AN9)*($BU$5:$BU$10))+SUMPRODUCT(($I$5:$M$10=AN9)*($BV$5:$BV$10))+'J08'!AY9</f>
        <v>0</v>
      </c>
      <c r="AZ9" s="19">
        <f>SUMPRODUCT(($B$5:$F$10=AN9)*($BW$5:$BW$10))+SUMPRODUCT(($I$5:$M$10=AN9)*($BX$5:$BX$10))+'J08'!AZ9</f>
        <v>0</v>
      </c>
      <c r="BA9" s="19">
        <f>SUMPRODUCT(($B$5:$F$10=AN9)*($BY$5:$BY$10))+SUMPRODUCT(($I$5:$M$10=AN9)*($BZ$5:$BZ$10))+'J08'!BA9</f>
        <v>0</v>
      </c>
      <c r="BB9" s="19">
        <f t="shared" si="20"/>
        <v>0</v>
      </c>
      <c r="BC9" s="19">
        <f>SUMPRODUCT(($B$5:$F$10=AN9)*($CC$5:$CC$10))+SUMPRODUCT(($I$5:$M$10=AN9)*($CD$5:$CD$10))+'J08'!BC9</f>
        <v>0</v>
      </c>
      <c r="BD9" s="19">
        <f t="shared" si="21"/>
        <v>0</v>
      </c>
      <c r="BE9" s="19">
        <f>SUMPRODUCT(($B$5:$F$10=AN9)*($CE$5:$CE$10))+'J08'!BE9</f>
        <v>0</v>
      </c>
      <c r="BF9" s="19">
        <f>SUMPRODUCT(($B$5:$F$10=AN9)*($CF$5:$CF$10))+'J08'!BF9</f>
        <v>0</v>
      </c>
      <c r="BG9" s="19">
        <f>SUMPRODUCT(($B$5:$F$10=AN9)*($CG$5:$CG$10))+'J08'!BG9</f>
        <v>0</v>
      </c>
      <c r="BH9" s="19">
        <f>SUMPRODUCT(($I$5:$M$10=AN9)*($CH$5:$CH$10))+'J08'!BH9</f>
        <v>0</v>
      </c>
      <c r="BI9" s="19">
        <f>SUMPRODUCT(($I$5:$M$10=AN9)*($CI$5:$CI$10))+'J08'!BI9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'J08'!AS10-AS10</f>
        <v>0</v>
      </c>
      <c r="AU10" s="3" t="str">
        <f>IF(AS10&gt;'J08'!AS10,'J08'!$AV$17,IF(AS10='J08'!AS10,'J08'!$AU$17,IF(AS10&lt;'J08'!AS10,'J08'!$AT$17)))</f>
        <v>u</v>
      </c>
      <c r="AV10" s="19">
        <f t="shared" si="19"/>
        <v>6</v>
      </c>
      <c r="AW10" s="19">
        <f>SUMPRODUCT(($B$5:$F$10=AN10)*($BQ$5:$BQ$10))+SUMPRODUCT(($I$5:$M$10=AN10)*($BR$5:$BR$10))+'J08'!AW10</f>
        <v>0</v>
      </c>
      <c r="AX10" s="19">
        <f>SUMPRODUCT(($B$5:$F$10=AN10)*($BS$5:$BS$10))+SUMPRODUCT(($I$5:$M$10=AN10)*($BT$5:$BT$10))+'J08'!AX10</f>
        <v>0</v>
      </c>
      <c r="AY10" s="19">
        <f>SUMPRODUCT(($B$5:$F$10=AN10)*($BU$5:$BU$10))+SUMPRODUCT(($I$5:$M$10=AN10)*($BV$5:$BV$10))+'J08'!AY10</f>
        <v>0</v>
      </c>
      <c r="AZ10" s="19">
        <f>SUMPRODUCT(($B$5:$F$10=AN10)*($BW$5:$BW$10))+SUMPRODUCT(($I$5:$M$10=AN10)*($BX$5:$BX$10))+'J08'!AZ10</f>
        <v>0</v>
      </c>
      <c r="BA10" s="19">
        <f>SUMPRODUCT(($B$5:$F$10=AN10)*($BY$5:$BY$10))+SUMPRODUCT(($I$5:$M$10=AN10)*($BZ$5:$BZ$10))+'J08'!BA10</f>
        <v>0</v>
      </c>
      <c r="BB10" s="19">
        <f t="shared" si="20"/>
        <v>0</v>
      </c>
      <c r="BC10" s="19">
        <f>SUMPRODUCT(($B$5:$F$10=AN10)*($CC$5:$CC$10))+SUMPRODUCT(($I$5:$M$10=AN10)*($CD$5:$CD$10))+'J08'!BC10</f>
        <v>0</v>
      </c>
      <c r="BD10" s="19">
        <f t="shared" si="21"/>
        <v>0</v>
      </c>
      <c r="BE10" s="19">
        <f>SUMPRODUCT(($B$5:$F$10=AN10)*($CE$5:$CE$10))+'J08'!BE10</f>
        <v>0</v>
      </c>
      <c r="BF10" s="19">
        <f>SUMPRODUCT(($B$5:$F$10=AN10)*($CF$5:$CF$10))+'J08'!BF10</f>
        <v>0</v>
      </c>
      <c r="BG10" s="19">
        <f>SUMPRODUCT(($B$5:$F$10=AN10)*($CG$5:$CG$10))+'J08'!BG10</f>
        <v>0</v>
      </c>
      <c r="BH10" s="19">
        <f>SUMPRODUCT(($I$5:$M$10=AN10)*($CH$5:$CH$10))+'J08'!BH10</f>
        <v>0</v>
      </c>
      <c r="BI10" s="19">
        <f>SUMPRODUCT(($I$5:$M$10=AN10)*($CI$5:$CI$10))+'J08'!BI10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'J08'!AS11-AS11</f>
        <v>0</v>
      </c>
      <c r="AU11" s="3" t="str">
        <f>IF(AS11&gt;'J08'!AS11,'J08'!$AV$17,IF(AS11='J08'!AS11,'J08'!$AU$17,IF(AS11&lt;'J08'!AS11,'J08'!$AT$17)))</f>
        <v>u</v>
      </c>
      <c r="AV11" s="19">
        <f t="shared" si="19"/>
        <v>7</v>
      </c>
      <c r="AW11" s="19">
        <f>SUMPRODUCT(($B$5:$F$10=AN11)*($BQ$5:$BQ$10))+SUMPRODUCT(($I$5:$M$10=AN11)*($BR$5:$BR$10))+'J08'!AW11</f>
        <v>0</v>
      </c>
      <c r="AX11" s="19">
        <f>SUMPRODUCT(($B$5:$F$10=AN11)*($BS$5:$BS$10))+SUMPRODUCT(($I$5:$M$10=AN11)*($BT$5:$BT$10))+'J08'!AX11</f>
        <v>0</v>
      </c>
      <c r="AY11" s="19">
        <f>SUMPRODUCT(($B$5:$F$10=AN11)*($BU$5:$BU$10))+SUMPRODUCT(($I$5:$M$10=AN11)*($BV$5:$BV$10))+'J08'!AY11</f>
        <v>0</v>
      </c>
      <c r="AZ11" s="19">
        <f>SUMPRODUCT(($B$5:$F$10=AN11)*($BW$5:$BW$10))+SUMPRODUCT(($I$5:$M$10=AN11)*($BX$5:$BX$10))+'J08'!AZ11</f>
        <v>0</v>
      </c>
      <c r="BA11" s="19">
        <f>SUMPRODUCT(($B$5:$F$10=AN11)*($BY$5:$BY$10))+SUMPRODUCT(($I$5:$M$10=AN11)*($BZ$5:$BZ$10))+'J08'!BA11</f>
        <v>0</v>
      </c>
      <c r="BB11" s="19">
        <f t="shared" si="20"/>
        <v>0</v>
      </c>
      <c r="BC11" s="19">
        <f>SUMPRODUCT(($B$5:$F$10=AN11)*($CC$5:$CC$10))+SUMPRODUCT(($I$5:$M$10=AN11)*($CD$5:$CD$10))+'J08'!BC11</f>
        <v>0</v>
      </c>
      <c r="BD11" s="19">
        <f t="shared" si="21"/>
        <v>0</v>
      </c>
      <c r="BE11" s="19">
        <f>SUMPRODUCT(($B$5:$F$10=AN11)*($CE$5:$CE$10))+'J08'!BE11</f>
        <v>0</v>
      </c>
      <c r="BF11" s="19">
        <f>SUMPRODUCT(($B$5:$F$10=AN11)*($CF$5:$CF$10))+'J08'!BF11</f>
        <v>0</v>
      </c>
      <c r="BG11" s="19">
        <f>SUMPRODUCT(($B$5:$F$10=AN11)*($CG$5:$CG$10))+'J08'!BG11</f>
        <v>0</v>
      </c>
      <c r="BH11" s="19">
        <f>SUMPRODUCT(($I$5:$M$10=AN11)*($CH$5:$CH$10))+'J08'!BH11</f>
        <v>0</v>
      </c>
      <c r="BI11" s="19">
        <f>SUMPRODUCT(($I$5:$M$10=AN11)*($CI$5:$CI$10))+'J08'!BI11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'J08'!AS12-AS12</f>
        <v>0</v>
      </c>
      <c r="AU12" s="3" t="str">
        <f>IF(AS12&gt;'J08'!AS12,'J08'!$AV$17,IF(AS12='J08'!AS12,'J08'!$AU$17,IF(AS12&lt;'J08'!AS12,'J08'!$AT$17)))</f>
        <v>u</v>
      </c>
      <c r="AV12" s="19">
        <f t="shared" si="19"/>
        <v>8</v>
      </c>
      <c r="AW12" s="19">
        <f>SUMPRODUCT(($B$5:$F$10=AN12)*($BQ$5:$BQ$10))+SUMPRODUCT(($I$5:$M$10=AN12)*($BR$5:$BR$10))+'J08'!AW12</f>
        <v>0</v>
      </c>
      <c r="AX12" s="19">
        <f>SUMPRODUCT(($B$5:$F$10=AN12)*($BS$5:$BS$10))+SUMPRODUCT(($I$5:$M$10=AN12)*($BT$5:$BT$10))+'J08'!AX12</f>
        <v>0</v>
      </c>
      <c r="AY12" s="19">
        <f>SUMPRODUCT(($B$5:$F$10=AN12)*($BU$5:$BU$10))+SUMPRODUCT(($I$5:$M$10=AN12)*($BV$5:$BV$10))+'J08'!AY12</f>
        <v>0</v>
      </c>
      <c r="AZ12" s="19">
        <f>SUMPRODUCT(($B$5:$F$10=AN12)*($BW$5:$BW$10))+SUMPRODUCT(($I$5:$M$10=AN12)*($BX$5:$BX$10))+'J08'!AZ12</f>
        <v>0</v>
      </c>
      <c r="BA12" s="19">
        <f>SUMPRODUCT(($B$5:$F$10=AN12)*($BY$5:$BY$10))+SUMPRODUCT(($I$5:$M$10=AN12)*($BZ$5:$BZ$10))+'J08'!BA12</f>
        <v>0</v>
      </c>
      <c r="BB12" s="19">
        <f t="shared" si="20"/>
        <v>0</v>
      </c>
      <c r="BC12" s="19">
        <f>SUMPRODUCT(($B$5:$F$10=AN12)*($CC$5:$CC$10))+SUMPRODUCT(($I$5:$M$10=AN12)*($CD$5:$CD$10))+'J08'!BC12</f>
        <v>0</v>
      </c>
      <c r="BD12" s="19">
        <f t="shared" si="21"/>
        <v>0</v>
      </c>
      <c r="BE12" s="19">
        <f>SUMPRODUCT(($B$5:$F$10=AN12)*($CE$5:$CE$10))+'J08'!BE12</f>
        <v>0</v>
      </c>
      <c r="BF12" s="19">
        <f>SUMPRODUCT(($B$5:$F$10=AN12)*($CF$5:$CF$10))+'J08'!BF12</f>
        <v>0</v>
      </c>
      <c r="BG12" s="19">
        <f>SUMPRODUCT(($B$5:$F$10=AN12)*($CG$5:$CG$10))+'J08'!BG12</f>
        <v>0</v>
      </c>
      <c r="BH12" s="19">
        <f>SUMPRODUCT(($I$5:$M$10=AN12)*($CH$5:$CH$10))+'J08'!BH12</f>
        <v>0</v>
      </c>
      <c r="BI12" s="19">
        <f>SUMPRODUCT(($I$5:$M$10=AN12)*($CI$5:$CI$10))+'J08'!BI12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'J08'!AS13-AS13</f>
        <v>0</v>
      </c>
      <c r="AU13" s="3" t="str">
        <f>IF(AS13&gt;'J08'!AS13,'J08'!$AV$17,IF(AS13='J08'!AS13,'J08'!$AU$17,IF(AS13&lt;'J08'!AS13,'J08'!$AT$17)))</f>
        <v>u</v>
      </c>
      <c r="AV13" s="19">
        <f t="shared" si="19"/>
        <v>9</v>
      </c>
      <c r="AW13" s="19">
        <f>SUMPRODUCT(($B$5:$F$10=AN13)*($BQ$5:$BQ$10))+SUMPRODUCT(($I$5:$M$10=AN13)*($BR$5:$BR$10))+'J08'!AW13</f>
        <v>0</v>
      </c>
      <c r="AX13" s="19">
        <f>SUMPRODUCT(($B$5:$F$10=AN13)*($BS$5:$BS$10))+SUMPRODUCT(($I$5:$M$10=AN13)*($BT$5:$BT$10))+'J08'!AX13</f>
        <v>0</v>
      </c>
      <c r="AY13" s="19">
        <f>SUMPRODUCT(($B$5:$F$10=AN13)*($BU$5:$BU$10))+SUMPRODUCT(($I$5:$M$10=AN13)*($BV$5:$BV$10))+'J08'!AY13</f>
        <v>0</v>
      </c>
      <c r="AZ13" s="19">
        <f>SUMPRODUCT(($B$5:$F$10=AN13)*($BW$5:$BW$10))+SUMPRODUCT(($I$5:$M$10=AN13)*($BX$5:$BX$10))+'J08'!AZ13</f>
        <v>0</v>
      </c>
      <c r="BA13" s="19">
        <f>SUMPRODUCT(($B$5:$F$10=AN13)*($BY$5:$BY$10))+SUMPRODUCT(($I$5:$M$10=AN13)*($BZ$5:$BZ$10))+'J08'!BA13</f>
        <v>0</v>
      </c>
      <c r="BB13" s="19">
        <f t="shared" si="20"/>
        <v>0</v>
      </c>
      <c r="BC13" s="19">
        <f>SUMPRODUCT(($B$5:$F$10=AN13)*($CC$5:$CC$10))+SUMPRODUCT(($I$5:$M$10=AN13)*($CD$5:$CD$10))+'J08'!BC13</f>
        <v>0</v>
      </c>
      <c r="BD13" s="19">
        <f t="shared" si="21"/>
        <v>0</v>
      </c>
      <c r="BE13" s="19">
        <f>SUMPRODUCT(($B$5:$F$10=AN13)*($CE$5:$CE$10))+'J08'!BE13</f>
        <v>0</v>
      </c>
      <c r="BF13" s="19">
        <f>SUMPRODUCT(($B$5:$F$10=AN13)*($CF$5:$CF$10))+'J08'!BF13</f>
        <v>0</v>
      </c>
      <c r="BG13" s="19">
        <f>SUMPRODUCT(($B$5:$F$10=AN13)*($CG$5:$CG$10))+'J08'!BG13</f>
        <v>0</v>
      </c>
      <c r="BH13" s="19">
        <f>SUMPRODUCT(($I$5:$M$10=AN13)*($CH$5:$CH$10))+'J08'!BH13</f>
        <v>0</v>
      </c>
      <c r="BI13" s="19">
        <f>SUMPRODUCT(($I$5:$M$10=AN13)*($CI$5:$CI$10))+'J08'!BI13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'J08'!AS14-AS14</f>
        <v>0</v>
      </c>
      <c r="AU14" s="3" t="str">
        <f>IF(AS14&gt;'J08'!AS14,'J08'!$AV$17,IF(AS14='J08'!AS14,'J08'!$AU$17,IF(AS14&lt;'J08'!AS14,'J08'!$AT$17)))</f>
        <v>u</v>
      </c>
      <c r="AV14" s="19">
        <f t="shared" si="19"/>
        <v>10</v>
      </c>
      <c r="AW14" s="19">
        <f>SUMPRODUCT(($B$5:$F$10=AN14)*($BQ$5:$BQ$10))+SUMPRODUCT(($I$5:$M$10=AN14)*($BR$5:$BR$10))+'J08'!AW14</f>
        <v>0</v>
      </c>
      <c r="AX14" s="19">
        <f>SUMPRODUCT(($B$5:$F$10=AN14)*($BS$5:$BS$10))+SUMPRODUCT(($I$5:$M$10=AN14)*($BT$5:$BT$10))+'J08'!AX14</f>
        <v>0</v>
      </c>
      <c r="AY14" s="19">
        <f>SUMPRODUCT(($B$5:$F$10=AN14)*($BU$5:$BU$10))+SUMPRODUCT(($I$5:$M$10=AN14)*($BV$5:$BV$10))+'J08'!AY14</f>
        <v>0</v>
      </c>
      <c r="AZ14" s="19">
        <f>SUMPRODUCT(($B$5:$F$10=AN14)*($BW$5:$BW$10))+SUMPRODUCT(($I$5:$M$10=AN14)*($BX$5:$BX$10))+'J08'!AZ14</f>
        <v>0</v>
      </c>
      <c r="BA14" s="19">
        <f>SUMPRODUCT(($B$5:$F$10=AN14)*($BY$5:$BY$10))+SUMPRODUCT(($I$5:$M$10=AN14)*($BZ$5:$BZ$10))+'J08'!BA14</f>
        <v>0</v>
      </c>
      <c r="BB14" s="19">
        <f t="shared" si="20"/>
        <v>0</v>
      </c>
      <c r="BC14" s="19">
        <f>SUMPRODUCT(($B$5:$F$10=AN14)*($CC$5:$CC$10))+SUMPRODUCT(($I$5:$M$10=AN14)*($CD$5:$CD$10))+'J08'!BC14</f>
        <v>0</v>
      </c>
      <c r="BD14" s="19">
        <f t="shared" si="21"/>
        <v>0</v>
      </c>
      <c r="BE14" s="19">
        <f>SUMPRODUCT(($B$5:$F$10=AN14)*($CE$5:$CE$10))+'J08'!BE14</f>
        <v>0</v>
      </c>
      <c r="BF14" s="19">
        <f>SUMPRODUCT(($B$5:$F$10=AN14)*($CF$5:$CF$10))+'J08'!BF14</f>
        <v>0</v>
      </c>
      <c r="BG14" s="19">
        <f>SUMPRODUCT(($B$5:$F$10=AN14)*($CG$5:$CG$10))+'J08'!BG14</f>
        <v>0</v>
      </c>
      <c r="BH14" s="19">
        <f>SUMPRODUCT(($I$5:$M$10=AN14)*($CH$5:$CH$10))+'J08'!BH14</f>
        <v>0</v>
      </c>
      <c r="BI14" s="19">
        <f>SUMPRODUCT(($I$5:$M$10=AN14)*($CI$5:$CI$10))+'J08'!BI14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'J08'!AS15-AS15</f>
        <v>0</v>
      </c>
      <c r="AU15" s="3" t="str">
        <f>IF(AS15&gt;'J08'!AS15,'J08'!$AV$17,IF(AS15='J08'!AS15,'J08'!$AU$17,IF(AS15&lt;'J08'!AS15,'J08'!$AT$17)))</f>
        <v>u</v>
      </c>
      <c r="AV15" s="19">
        <f t="shared" si="19"/>
        <v>11</v>
      </c>
      <c r="AW15" s="19">
        <f>SUMPRODUCT(($B$5:$F$10=AN15)*($BQ$5:$BQ$10))+SUMPRODUCT(($I$5:$M$10=AN15)*($BR$5:$BR$10))+'J08'!AW15</f>
        <v>0</v>
      </c>
      <c r="AX15" s="19">
        <f>SUMPRODUCT(($B$5:$F$10=AN15)*($BS$5:$BS$10))+SUMPRODUCT(($I$5:$M$10=AN15)*($BT$5:$BT$10))+'J08'!AX15</f>
        <v>0</v>
      </c>
      <c r="AY15" s="19">
        <f>SUMPRODUCT(($B$5:$F$10=AN15)*($BU$5:$BU$10))+SUMPRODUCT(($I$5:$M$10=AN15)*($BV$5:$BV$10))+'J08'!AY15</f>
        <v>0</v>
      </c>
      <c r="AZ15" s="19">
        <f>SUMPRODUCT(($B$5:$F$10=AN15)*($BW$5:$BW$10))+SUMPRODUCT(($I$5:$M$10=AN15)*($BX$5:$BX$10))+'J08'!AZ15</f>
        <v>0</v>
      </c>
      <c r="BA15" s="19">
        <f>SUMPRODUCT(($B$5:$F$10=AN15)*($BY$5:$BY$10))+SUMPRODUCT(($I$5:$M$10=AN15)*($BZ$5:$BZ$10))+'J08'!BA15</f>
        <v>0</v>
      </c>
      <c r="BB15" s="19">
        <f t="shared" si="20"/>
        <v>0</v>
      </c>
      <c r="BC15" s="19">
        <f>SUMPRODUCT(($B$5:$F$10=AN15)*($CC$5:$CC$10))+SUMPRODUCT(($I$5:$M$10=AN15)*($CD$5:$CD$10))+'J08'!BC15</f>
        <v>0</v>
      </c>
      <c r="BD15" s="19">
        <f t="shared" si="21"/>
        <v>0</v>
      </c>
      <c r="BE15" s="19">
        <f>SUMPRODUCT(($B$5:$F$10=AN15)*($CE$5:$CE$10))+'J08'!BE15</f>
        <v>0</v>
      </c>
      <c r="BF15" s="19">
        <f>SUMPRODUCT(($B$5:$F$10=AN15)*($CF$5:$CF$10))+'J08'!BF15</f>
        <v>0</v>
      </c>
      <c r="BG15" s="19">
        <f>SUMPRODUCT(($B$5:$F$10=AN15)*($CG$5:$CG$10))+'J08'!BG15</f>
        <v>0</v>
      </c>
      <c r="BH15" s="19">
        <f>SUMPRODUCT(($I$5:$M$10=AN15)*($CH$5:$CH$10))+'J08'!BH15</f>
        <v>0</v>
      </c>
      <c r="BI15" s="19">
        <f>SUMPRODUCT(($I$5:$M$10=AN15)*($CI$5:$CI$10))+'J08'!BI15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'J08'!AS16-AS16</f>
        <v>0</v>
      </c>
      <c r="AU16" s="3" t="str">
        <f>IF(AS16&gt;'J08'!AS16,'J08'!$AV$17,IF(AS16='J08'!AS16,'J08'!$AU$17,IF(AS16&lt;'J08'!AS16,'J08'!$AT$17)))</f>
        <v>u</v>
      </c>
      <c r="AV16" s="19">
        <f t="shared" si="19"/>
        <v>12</v>
      </c>
      <c r="AW16" s="19">
        <f>SUMPRODUCT(($B$5:$F$10=AN16)*($BQ$5:$BQ$10))+SUMPRODUCT(($I$5:$M$10=AN16)*($BR$5:$BR$10))+'J08'!AW16</f>
        <v>0</v>
      </c>
      <c r="AX16" s="19">
        <f>SUMPRODUCT(($B$5:$F$10=AN16)*($BS$5:$BS$10))+SUMPRODUCT(($I$5:$M$10=AN16)*($BT$5:$BT$10))+'J08'!AX16</f>
        <v>0</v>
      </c>
      <c r="AY16" s="19">
        <f>SUMPRODUCT(($B$5:$F$10=AN16)*($BU$5:$BU$10))+SUMPRODUCT(($I$5:$M$10=AN16)*($BV$5:$BV$10))+'J08'!AY16</f>
        <v>0</v>
      </c>
      <c r="AZ16" s="19">
        <f>SUMPRODUCT(($B$5:$F$10=AN16)*($BW$5:$BW$10))+SUMPRODUCT(($I$5:$M$10=AN16)*($BX$5:$BX$10))+'J08'!AZ16</f>
        <v>0</v>
      </c>
      <c r="BA16" s="19">
        <f>SUMPRODUCT(($B$5:$F$10=AN16)*($BY$5:$BY$10))+SUMPRODUCT(($I$5:$M$10=AN16)*($BZ$5:$BZ$10))+'J08'!BA16</f>
        <v>0</v>
      </c>
      <c r="BB16" s="19">
        <f t="shared" si="20"/>
        <v>0</v>
      </c>
      <c r="BC16" s="19">
        <f>SUMPRODUCT(($B$5:$F$10=AN16)*($CC$5:$CC$10))+SUMPRODUCT(($I$5:$M$10=AN16)*($CD$5:$CD$10))+'J08'!BC16</f>
        <v>0</v>
      </c>
      <c r="BD16" s="19">
        <f t="shared" si="21"/>
        <v>0</v>
      </c>
      <c r="BE16" s="19">
        <f>SUMPRODUCT(($B$5:$F$10=AN16)*($CE$5:$CE$10))+'J08'!BE16</f>
        <v>0</v>
      </c>
      <c r="BF16" s="19">
        <f>SUMPRODUCT(($B$5:$F$10=AN16)*($CF$5:$CF$10))+'J08'!BF16</f>
        <v>0</v>
      </c>
      <c r="BG16" s="19">
        <f>SUMPRODUCT(($B$5:$F$10=AN16)*($CG$5:$CG$10))+'J08'!BG16</f>
        <v>0</v>
      </c>
      <c r="BH16" s="19">
        <f>SUMPRODUCT(($I$5:$M$10=AN16)*($CH$5:$CH$10))+'J08'!BH16</f>
        <v>0</v>
      </c>
      <c r="BI16" s="19">
        <f>SUMPRODUCT(($I$5:$M$10=AN16)*($CI$5:$CI$10))+'J08'!BI16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AB18+'J08'!AE18:AG19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97" priority="4" operator="equal">
      <formula>0</formula>
    </cfRule>
    <cfRule type="cellIs" dxfId="96" priority="5" operator="lessThan">
      <formula>0</formula>
    </cfRule>
    <cfRule type="cellIs" dxfId="95" priority="6" operator="greaterThan">
      <formula>0</formula>
    </cfRule>
  </conditionalFormatting>
  <conditionalFormatting sqref="V5:V16">
    <cfRule type="cellIs" dxfId="94" priority="1" operator="equal">
      <formula>"U"</formula>
    </cfRule>
    <cfRule type="cellIs" dxfId="93" priority="2" operator="equal">
      <formula>"Q"</formula>
    </cfRule>
    <cfRule type="cellIs" dxfId="92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39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'J09'!AS5-AS5</f>
        <v>0</v>
      </c>
      <c r="AU5" s="3" t="str">
        <f>IF(AS5&gt;'J09'!AS5,'J09'!$AV$17,IF(AS5='J09'!AS5,'J09'!$AU$17,IF(AS5&lt;'J09'!AS5,'J09'!$AT$17)))</f>
        <v>u</v>
      </c>
      <c r="AV5" s="19">
        <f>RANK(BL5,$BL$5:$BL$16)</f>
        <v>1</v>
      </c>
      <c r="AW5" s="19">
        <f>SUMPRODUCT(($B$5:$F$10=AN5)*($BQ$5:$BQ$10))+SUMPRODUCT(($I$5:$M$10=AN5)*($BR$5:$BR$10))+'J09'!AW5</f>
        <v>2</v>
      </c>
      <c r="AX5" s="19">
        <f>SUMPRODUCT(($B$5:$F$10=AN5)*($BS$5:$BS$10))+SUMPRODUCT(($I$5:$M$10=AN5)*($BT$5:$BT$10))+'J09'!AX5</f>
        <v>1</v>
      </c>
      <c r="AY5" s="19">
        <f>SUMPRODUCT(($B$5:$F$10=AN5)*($BU$5:$BU$10))+SUMPRODUCT(($I$5:$M$10=AN5)*($BV$5:$BV$10))+'J09'!AY5</f>
        <v>0</v>
      </c>
      <c r="AZ5" s="19">
        <f>SUMPRODUCT(($B$5:$F$10=AN5)*($BW$5:$BW$10))+SUMPRODUCT(($I$5:$M$10=AN5)*($BX$5:$BX$10))+'J09'!AZ5</f>
        <v>1</v>
      </c>
      <c r="BA5" s="19">
        <f>SUMPRODUCT(($B$5:$F$10=AN5)*($BY$5:$BY$10))+SUMPRODUCT(($I$5:$M$10=AN5)*($BZ$5:$BZ$10))+'J09'!BA5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SUMPRODUCT(($B$5:$F$10=AN5)*($CC$5:$CC$10))+SUMPRODUCT(($I$5:$M$10=AN5)*($CD$5:$CD$10))+'J09'!BC5</f>
        <v>6</v>
      </c>
      <c r="BD5" s="19">
        <f>BB5-BC5</f>
        <v>-6</v>
      </c>
      <c r="BE5" s="19">
        <f>SUMPRODUCT(($B$5:$F$10=AN5)*($CE$5:$CE$10))+'J09'!BE5</f>
        <v>0</v>
      </c>
      <c r="BF5" s="19">
        <f>SUMPRODUCT(($B$5:$F$10=AN5)*($CF$5:$CF$10))+'J09'!BF5</f>
        <v>1</v>
      </c>
      <c r="BG5" s="19">
        <f>SUMPRODUCT(($B$5:$F$10=AN5)*($CG$5:$CG$10))+'J09'!BG5</f>
        <v>0</v>
      </c>
      <c r="BH5" s="19">
        <f>SUMPRODUCT(($I$5:$M$10=AN5)*($CH$5:$CH$10))+'J09'!BH5</f>
        <v>0</v>
      </c>
      <c r="BI5" s="19">
        <f>SUMPRODUCT(($I$5:$M$10=AN5)*($CI$5:$CI$10))+'J09'!BI5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'J09'!AS6-AS6</f>
        <v>0</v>
      </c>
      <c r="AU6" s="3" t="str">
        <f>IF(AS6&gt;'J09'!AS6,'J09'!$AV$17,IF(AS6='J09'!AS6,'J09'!$AU$17,IF(AS6&lt;'J09'!AS6,'J09'!$AT$17)))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SUMPRODUCT(($B$5:$F$10=AN6)*($BQ$5:$BQ$10))+SUMPRODUCT(($I$5:$M$10=AN6)*($BR$5:$BR$10))+'J09'!AW6</f>
        <v>2</v>
      </c>
      <c r="AX6" s="19">
        <f>SUMPRODUCT(($B$5:$F$10=AN6)*($BS$5:$BS$10))+SUMPRODUCT(($I$5:$M$10=AN6)*($BT$5:$BT$10))+'J09'!AX6</f>
        <v>1</v>
      </c>
      <c r="AY6" s="19">
        <f>SUMPRODUCT(($B$5:$F$10=AN6)*($BU$5:$BU$10))+SUMPRODUCT(($I$5:$M$10=AN6)*($BV$5:$BV$10))+'J09'!AY6</f>
        <v>0</v>
      </c>
      <c r="AZ6" s="19">
        <f>SUMPRODUCT(($B$5:$F$10=AN6)*($BW$5:$BW$10))+SUMPRODUCT(($I$5:$M$10=AN6)*($BX$5:$BX$10))+'J09'!AZ6</f>
        <v>1</v>
      </c>
      <c r="BA6" s="19">
        <f>SUMPRODUCT(($B$5:$F$10=AN6)*($BY$5:$BY$10))+SUMPRODUCT(($I$5:$M$10=AN6)*($BZ$5:$BZ$10))+'J09'!BA6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SUMPRODUCT(($B$5:$F$10=AN6)*($CC$5:$CC$10))+SUMPRODUCT(($I$5:$M$10=AN6)*($CD$5:$CD$10))+'J09'!BC6</f>
        <v>6</v>
      </c>
      <c r="BD6" s="19">
        <f t="shared" ref="BD6:BD16" si="21">BB6-BC6</f>
        <v>-6</v>
      </c>
      <c r="BE6" s="19">
        <f>SUMPRODUCT(($B$5:$F$10=AN6)*($CE$5:$CE$10))+'J09'!BE6</f>
        <v>0</v>
      </c>
      <c r="BF6" s="19">
        <f>SUMPRODUCT(($B$5:$F$10=AN6)*($CF$5:$CF$10))+'J09'!BF6</f>
        <v>0</v>
      </c>
      <c r="BG6" s="19">
        <f>SUMPRODUCT(($B$5:$F$10=AN6)*($CG$5:$CG$10))+'J09'!BG6</f>
        <v>0</v>
      </c>
      <c r="BH6" s="19">
        <f>SUMPRODUCT(($I$5:$M$10=AN6)*($CH$5:$CH$10))+'J09'!BH6</f>
        <v>0</v>
      </c>
      <c r="BI6" s="19">
        <f>SUMPRODUCT(($I$5:$M$10=AN6)*($CI$5:$CI$10))+'J09'!BI6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'J09'!AS7-AS7</f>
        <v>0</v>
      </c>
      <c r="AU7" s="3" t="str">
        <f>IF(AS7&gt;'J09'!AS7,'J09'!$AV$17,IF(AS7='J09'!AS7,'J09'!$AU$17,IF(AS7&lt;'J09'!AS7,'J09'!$AT$17)))</f>
        <v>u</v>
      </c>
      <c r="AV7" s="19">
        <f t="shared" si="19"/>
        <v>3</v>
      </c>
      <c r="AW7" s="19">
        <f>SUMPRODUCT(($B$5:$F$10=AN7)*($BQ$5:$BQ$10))+SUMPRODUCT(($I$5:$M$10=AN7)*($BR$5:$BR$10))+'J09'!AW7</f>
        <v>0</v>
      </c>
      <c r="AX7" s="19">
        <f>SUMPRODUCT(($B$5:$F$10=AN7)*($BS$5:$BS$10))+SUMPRODUCT(($I$5:$M$10=AN7)*($BT$5:$BT$10))+'J09'!AX7</f>
        <v>0</v>
      </c>
      <c r="AY7" s="19">
        <f>SUMPRODUCT(($B$5:$F$10=AN7)*($BU$5:$BU$10))+SUMPRODUCT(($I$5:$M$10=AN7)*($BV$5:$BV$10))+'J09'!AY7</f>
        <v>0</v>
      </c>
      <c r="AZ7" s="19">
        <f>SUMPRODUCT(($B$5:$F$10=AN7)*($BW$5:$BW$10))+SUMPRODUCT(($I$5:$M$10=AN7)*($BX$5:$BX$10))+'J09'!AZ7</f>
        <v>0</v>
      </c>
      <c r="BA7" s="19">
        <f>SUMPRODUCT(($B$5:$F$10=AN7)*($BY$5:$BY$10))+SUMPRODUCT(($I$5:$M$10=AN7)*($BZ$5:$BZ$10))+'J09'!BA7</f>
        <v>0</v>
      </c>
      <c r="BB7" s="19">
        <f t="shared" si="20"/>
        <v>0</v>
      </c>
      <c r="BC7" s="19">
        <f>SUMPRODUCT(($B$5:$F$10=AN7)*($CC$5:$CC$10))+SUMPRODUCT(($I$5:$M$10=AN7)*($CD$5:$CD$10))+'J09'!BC7</f>
        <v>0</v>
      </c>
      <c r="BD7" s="19">
        <f t="shared" si="21"/>
        <v>0</v>
      </c>
      <c r="BE7" s="19">
        <f>SUMPRODUCT(($B$5:$F$10=AN7)*($CE$5:$CE$10))+'J09'!BE7</f>
        <v>0</v>
      </c>
      <c r="BF7" s="19">
        <f>SUMPRODUCT(($B$5:$F$10=AN7)*($CF$5:$CF$10))+'J09'!BF7</f>
        <v>0</v>
      </c>
      <c r="BG7" s="19">
        <f>SUMPRODUCT(($B$5:$F$10=AN7)*($CG$5:$CG$10))+'J09'!BG7</f>
        <v>0</v>
      </c>
      <c r="BH7" s="19">
        <f>SUMPRODUCT(($I$5:$M$10=AN7)*($CH$5:$CH$10))+'J09'!BH7</f>
        <v>0</v>
      </c>
      <c r="BI7" s="19">
        <f>SUMPRODUCT(($I$5:$M$10=AN7)*($CI$5:$CI$10))+'J09'!BI7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'J09'!AS8-AS8</f>
        <v>0</v>
      </c>
      <c r="AU8" s="3" t="str">
        <f>IF(AS8&gt;'J09'!AS8,'J09'!$AV$17,IF(AS8='J09'!AS8,'J09'!$AU$17,IF(AS8&lt;'J09'!AS8,'J09'!$AT$17)))</f>
        <v>u</v>
      </c>
      <c r="AV8" s="19">
        <f t="shared" si="19"/>
        <v>4</v>
      </c>
      <c r="AW8" s="19">
        <f>SUMPRODUCT(($B$5:$F$10=AN8)*($BQ$5:$BQ$10))+SUMPRODUCT(($I$5:$M$10=AN8)*($BR$5:$BR$10))+'J09'!AW8</f>
        <v>0</v>
      </c>
      <c r="AX8" s="19">
        <f>SUMPRODUCT(($B$5:$F$10=AN8)*($BS$5:$BS$10))+SUMPRODUCT(($I$5:$M$10=AN8)*($BT$5:$BT$10))+'J09'!AX8</f>
        <v>0</v>
      </c>
      <c r="AY8" s="19">
        <f>SUMPRODUCT(($B$5:$F$10=AN8)*($BU$5:$BU$10))+SUMPRODUCT(($I$5:$M$10=AN8)*($BV$5:$BV$10))+'J09'!AY8</f>
        <v>0</v>
      </c>
      <c r="AZ8" s="19">
        <f>SUMPRODUCT(($B$5:$F$10=AN8)*($BW$5:$BW$10))+SUMPRODUCT(($I$5:$M$10=AN8)*($BX$5:$BX$10))+'J09'!AZ8</f>
        <v>0</v>
      </c>
      <c r="BA8" s="19">
        <f>SUMPRODUCT(($B$5:$F$10=AN8)*($BY$5:$BY$10))+SUMPRODUCT(($I$5:$M$10=AN8)*($BZ$5:$BZ$10))+'J09'!BA8</f>
        <v>0</v>
      </c>
      <c r="BB8" s="19">
        <f t="shared" si="20"/>
        <v>0</v>
      </c>
      <c r="BC8" s="19">
        <f>SUMPRODUCT(($B$5:$F$10=AN8)*($CC$5:$CC$10))+SUMPRODUCT(($I$5:$M$10=AN8)*($CD$5:$CD$10))+'J09'!BC8</f>
        <v>0</v>
      </c>
      <c r="BD8" s="19">
        <f t="shared" si="21"/>
        <v>0</v>
      </c>
      <c r="BE8" s="19">
        <f>SUMPRODUCT(($B$5:$F$10=AN8)*($CE$5:$CE$10))+'J09'!BE8</f>
        <v>0</v>
      </c>
      <c r="BF8" s="19">
        <f>SUMPRODUCT(($B$5:$F$10=AN8)*($CF$5:$CF$10))+'J09'!BF8</f>
        <v>0</v>
      </c>
      <c r="BG8" s="19">
        <f>SUMPRODUCT(($B$5:$F$10=AN8)*($CG$5:$CG$10))+'J09'!BG8</f>
        <v>0</v>
      </c>
      <c r="BH8" s="19">
        <f>SUMPRODUCT(($I$5:$M$10=AN8)*($CH$5:$CH$10))+'J09'!BH8</f>
        <v>0</v>
      </c>
      <c r="BI8" s="19">
        <f>SUMPRODUCT(($I$5:$M$10=AN8)*($CI$5:$CI$10))+'J09'!BI8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'J09'!AS9-AS9</f>
        <v>0</v>
      </c>
      <c r="AU9" s="3" t="str">
        <f>IF(AS9&gt;'J09'!AS9,'J09'!$AV$17,IF(AS9='J09'!AS9,'J09'!$AU$17,IF(AS9&lt;'J09'!AS9,'J09'!$AT$17)))</f>
        <v>u</v>
      </c>
      <c r="AV9" s="19">
        <f t="shared" si="19"/>
        <v>5</v>
      </c>
      <c r="AW9" s="19">
        <f>SUMPRODUCT(($B$5:$F$10=AN9)*($BQ$5:$BQ$10))+SUMPRODUCT(($I$5:$M$10=AN9)*($BR$5:$BR$10))+'J09'!AW9</f>
        <v>0</v>
      </c>
      <c r="AX9" s="19">
        <f>SUMPRODUCT(($B$5:$F$10=AN9)*($BS$5:$BS$10))+SUMPRODUCT(($I$5:$M$10=AN9)*($BT$5:$BT$10))+'J09'!AX9</f>
        <v>0</v>
      </c>
      <c r="AY9" s="19">
        <f>SUMPRODUCT(($B$5:$F$10=AN9)*($BU$5:$BU$10))+SUMPRODUCT(($I$5:$M$10=AN9)*($BV$5:$BV$10))+'J09'!AY9</f>
        <v>0</v>
      </c>
      <c r="AZ9" s="19">
        <f>SUMPRODUCT(($B$5:$F$10=AN9)*($BW$5:$BW$10))+SUMPRODUCT(($I$5:$M$10=AN9)*($BX$5:$BX$10))+'J09'!AZ9</f>
        <v>0</v>
      </c>
      <c r="BA9" s="19">
        <f>SUMPRODUCT(($B$5:$F$10=AN9)*($BY$5:$BY$10))+SUMPRODUCT(($I$5:$M$10=AN9)*($BZ$5:$BZ$10))+'J09'!BA9</f>
        <v>0</v>
      </c>
      <c r="BB9" s="19">
        <f t="shared" si="20"/>
        <v>0</v>
      </c>
      <c r="BC9" s="19">
        <f>SUMPRODUCT(($B$5:$F$10=AN9)*($CC$5:$CC$10))+SUMPRODUCT(($I$5:$M$10=AN9)*($CD$5:$CD$10))+'J09'!BC9</f>
        <v>0</v>
      </c>
      <c r="BD9" s="19">
        <f t="shared" si="21"/>
        <v>0</v>
      </c>
      <c r="BE9" s="19">
        <f>SUMPRODUCT(($B$5:$F$10=AN9)*($CE$5:$CE$10))+'J09'!BE9</f>
        <v>0</v>
      </c>
      <c r="BF9" s="19">
        <f>SUMPRODUCT(($B$5:$F$10=AN9)*($CF$5:$CF$10))+'J09'!BF9</f>
        <v>0</v>
      </c>
      <c r="BG9" s="19">
        <f>SUMPRODUCT(($B$5:$F$10=AN9)*($CG$5:$CG$10))+'J09'!BG9</f>
        <v>0</v>
      </c>
      <c r="BH9" s="19">
        <f>SUMPRODUCT(($I$5:$M$10=AN9)*($CH$5:$CH$10))+'J09'!BH9</f>
        <v>0</v>
      </c>
      <c r="BI9" s="19">
        <f>SUMPRODUCT(($I$5:$M$10=AN9)*($CI$5:$CI$10))+'J09'!BI9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'J09'!AS10-AS10</f>
        <v>0</v>
      </c>
      <c r="AU10" s="3" t="str">
        <f>IF(AS10&gt;'J09'!AS10,'J09'!$AV$17,IF(AS10='J09'!AS10,'J09'!$AU$17,IF(AS10&lt;'J09'!AS10,'J09'!$AT$17)))</f>
        <v>u</v>
      </c>
      <c r="AV10" s="19">
        <f t="shared" si="19"/>
        <v>6</v>
      </c>
      <c r="AW10" s="19">
        <f>SUMPRODUCT(($B$5:$F$10=AN10)*($BQ$5:$BQ$10))+SUMPRODUCT(($I$5:$M$10=AN10)*($BR$5:$BR$10))+'J09'!AW10</f>
        <v>0</v>
      </c>
      <c r="AX10" s="19">
        <f>SUMPRODUCT(($B$5:$F$10=AN10)*($BS$5:$BS$10))+SUMPRODUCT(($I$5:$M$10=AN10)*($BT$5:$BT$10))+'J09'!AX10</f>
        <v>0</v>
      </c>
      <c r="AY10" s="19">
        <f>SUMPRODUCT(($B$5:$F$10=AN10)*($BU$5:$BU$10))+SUMPRODUCT(($I$5:$M$10=AN10)*($BV$5:$BV$10))+'J09'!AY10</f>
        <v>0</v>
      </c>
      <c r="AZ10" s="19">
        <f>SUMPRODUCT(($B$5:$F$10=AN10)*($BW$5:$BW$10))+SUMPRODUCT(($I$5:$M$10=AN10)*($BX$5:$BX$10))+'J09'!AZ10</f>
        <v>0</v>
      </c>
      <c r="BA10" s="19">
        <f>SUMPRODUCT(($B$5:$F$10=AN10)*($BY$5:$BY$10))+SUMPRODUCT(($I$5:$M$10=AN10)*($BZ$5:$BZ$10))+'J09'!BA10</f>
        <v>0</v>
      </c>
      <c r="BB10" s="19">
        <f t="shared" si="20"/>
        <v>0</v>
      </c>
      <c r="BC10" s="19">
        <f>SUMPRODUCT(($B$5:$F$10=AN10)*($CC$5:$CC$10))+SUMPRODUCT(($I$5:$M$10=AN10)*($CD$5:$CD$10))+'J09'!BC10</f>
        <v>0</v>
      </c>
      <c r="BD10" s="19">
        <f t="shared" si="21"/>
        <v>0</v>
      </c>
      <c r="BE10" s="19">
        <f>SUMPRODUCT(($B$5:$F$10=AN10)*($CE$5:$CE$10))+'J09'!BE10</f>
        <v>0</v>
      </c>
      <c r="BF10" s="19">
        <f>SUMPRODUCT(($B$5:$F$10=AN10)*($CF$5:$CF$10))+'J09'!BF10</f>
        <v>0</v>
      </c>
      <c r="BG10" s="19">
        <f>SUMPRODUCT(($B$5:$F$10=AN10)*($CG$5:$CG$10))+'J09'!BG10</f>
        <v>0</v>
      </c>
      <c r="BH10" s="19">
        <f>SUMPRODUCT(($I$5:$M$10=AN10)*($CH$5:$CH$10))+'J09'!BH10</f>
        <v>0</v>
      </c>
      <c r="BI10" s="19">
        <f>SUMPRODUCT(($I$5:$M$10=AN10)*($CI$5:$CI$10))+'J09'!BI10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'J09'!AS11-AS11</f>
        <v>0</v>
      </c>
      <c r="AU11" s="3" t="str">
        <f>IF(AS11&gt;'J09'!AS11,'J09'!$AV$17,IF(AS11='J09'!AS11,'J09'!$AU$17,IF(AS11&lt;'J09'!AS11,'J09'!$AT$17)))</f>
        <v>u</v>
      </c>
      <c r="AV11" s="19">
        <f t="shared" si="19"/>
        <v>7</v>
      </c>
      <c r="AW11" s="19">
        <f>SUMPRODUCT(($B$5:$F$10=AN11)*($BQ$5:$BQ$10))+SUMPRODUCT(($I$5:$M$10=AN11)*($BR$5:$BR$10))+'J09'!AW11</f>
        <v>0</v>
      </c>
      <c r="AX11" s="19">
        <f>SUMPRODUCT(($B$5:$F$10=AN11)*($BS$5:$BS$10))+SUMPRODUCT(($I$5:$M$10=AN11)*($BT$5:$BT$10))+'J09'!AX11</f>
        <v>0</v>
      </c>
      <c r="AY11" s="19">
        <f>SUMPRODUCT(($B$5:$F$10=AN11)*($BU$5:$BU$10))+SUMPRODUCT(($I$5:$M$10=AN11)*($BV$5:$BV$10))+'J09'!AY11</f>
        <v>0</v>
      </c>
      <c r="AZ11" s="19">
        <f>SUMPRODUCT(($B$5:$F$10=AN11)*($BW$5:$BW$10))+SUMPRODUCT(($I$5:$M$10=AN11)*($BX$5:$BX$10))+'J09'!AZ11</f>
        <v>0</v>
      </c>
      <c r="BA11" s="19">
        <f>SUMPRODUCT(($B$5:$F$10=AN11)*($BY$5:$BY$10))+SUMPRODUCT(($I$5:$M$10=AN11)*($BZ$5:$BZ$10))+'J09'!BA11</f>
        <v>0</v>
      </c>
      <c r="BB11" s="19">
        <f t="shared" si="20"/>
        <v>0</v>
      </c>
      <c r="BC11" s="19">
        <f>SUMPRODUCT(($B$5:$F$10=AN11)*($CC$5:$CC$10))+SUMPRODUCT(($I$5:$M$10=AN11)*($CD$5:$CD$10))+'J09'!BC11</f>
        <v>0</v>
      </c>
      <c r="BD11" s="19">
        <f t="shared" si="21"/>
        <v>0</v>
      </c>
      <c r="BE11" s="19">
        <f>SUMPRODUCT(($B$5:$F$10=AN11)*($CE$5:$CE$10))+'J09'!BE11</f>
        <v>0</v>
      </c>
      <c r="BF11" s="19">
        <f>SUMPRODUCT(($B$5:$F$10=AN11)*($CF$5:$CF$10))+'J09'!BF11</f>
        <v>0</v>
      </c>
      <c r="BG11" s="19">
        <f>SUMPRODUCT(($B$5:$F$10=AN11)*($CG$5:$CG$10))+'J09'!BG11</f>
        <v>0</v>
      </c>
      <c r="BH11" s="19">
        <f>SUMPRODUCT(($I$5:$M$10=AN11)*($CH$5:$CH$10))+'J09'!BH11</f>
        <v>0</v>
      </c>
      <c r="BI11" s="19">
        <f>SUMPRODUCT(($I$5:$M$10=AN11)*($CI$5:$CI$10))+'J09'!BI11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'J09'!AS12-AS12</f>
        <v>0</v>
      </c>
      <c r="AU12" s="3" t="str">
        <f>IF(AS12&gt;'J09'!AS12,'J09'!$AV$17,IF(AS12='J09'!AS12,'J09'!$AU$17,IF(AS12&lt;'J09'!AS12,'J09'!$AT$17)))</f>
        <v>u</v>
      </c>
      <c r="AV12" s="19">
        <f t="shared" si="19"/>
        <v>8</v>
      </c>
      <c r="AW12" s="19">
        <f>SUMPRODUCT(($B$5:$F$10=AN12)*($BQ$5:$BQ$10))+SUMPRODUCT(($I$5:$M$10=AN12)*($BR$5:$BR$10))+'J09'!AW12</f>
        <v>0</v>
      </c>
      <c r="AX12" s="19">
        <f>SUMPRODUCT(($B$5:$F$10=AN12)*($BS$5:$BS$10))+SUMPRODUCT(($I$5:$M$10=AN12)*($BT$5:$BT$10))+'J09'!AX12</f>
        <v>0</v>
      </c>
      <c r="AY12" s="19">
        <f>SUMPRODUCT(($B$5:$F$10=AN12)*($BU$5:$BU$10))+SUMPRODUCT(($I$5:$M$10=AN12)*($BV$5:$BV$10))+'J09'!AY12</f>
        <v>0</v>
      </c>
      <c r="AZ12" s="19">
        <f>SUMPRODUCT(($B$5:$F$10=AN12)*($BW$5:$BW$10))+SUMPRODUCT(($I$5:$M$10=AN12)*($BX$5:$BX$10))+'J09'!AZ12</f>
        <v>0</v>
      </c>
      <c r="BA12" s="19">
        <f>SUMPRODUCT(($B$5:$F$10=AN12)*($BY$5:$BY$10))+SUMPRODUCT(($I$5:$M$10=AN12)*($BZ$5:$BZ$10))+'J09'!BA12</f>
        <v>0</v>
      </c>
      <c r="BB12" s="19">
        <f t="shared" si="20"/>
        <v>0</v>
      </c>
      <c r="BC12" s="19">
        <f>SUMPRODUCT(($B$5:$F$10=AN12)*($CC$5:$CC$10))+SUMPRODUCT(($I$5:$M$10=AN12)*($CD$5:$CD$10))+'J09'!BC12</f>
        <v>0</v>
      </c>
      <c r="BD12" s="19">
        <f t="shared" si="21"/>
        <v>0</v>
      </c>
      <c r="BE12" s="19">
        <f>SUMPRODUCT(($B$5:$F$10=AN12)*($CE$5:$CE$10))+'J09'!BE12</f>
        <v>0</v>
      </c>
      <c r="BF12" s="19">
        <f>SUMPRODUCT(($B$5:$F$10=AN12)*($CF$5:$CF$10))+'J09'!BF12</f>
        <v>0</v>
      </c>
      <c r="BG12" s="19">
        <f>SUMPRODUCT(($B$5:$F$10=AN12)*($CG$5:$CG$10))+'J09'!BG12</f>
        <v>0</v>
      </c>
      <c r="BH12" s="19">
        <f>SUMPRODUCT(($I$5:$M$10=AN12)*($CH$5:$CH$10))+'J09'!BH12</f>
        <v>0</v>
      </c>
      <c r="BI12" s="19">
        <f>SUMPRODUCT(($I$5:$M$10=AN12)*($CI$5:$CI$10))+'J09'!BI12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'J09'!AS13-AS13</f>
        <v>0</v>
      </c>
      <c r="AU13" s="3" t="str">
        <f>IF(AS13&gt;'J09'!AS13,'J09'!$AV$17,IF(AS13='J09'!AS13,'J09'!$AU$17,IF(AS13&lt;'J09'!AS13,'J09'!$AT$17)))</f>
        <v>u</v>
      </c>
      <c r="AV13" s="19">
        <f t="shared" si="19"/>
        <v>9</v>
      </c>
      <c r="AW13" s="19">
        <f>SUMPRODUCT(($B$5:$F$10=AN13)*($BQ$5:$BQ$10))+SUMPRODUCT(($I$5:$M$10=AN13)*($BR$5:$BR$10))+'J09'!AW13</f>
        <v>0</v>
      </c>
      <c r="AX13" s="19">
        <f>SUMPRODUCT(($B$5:$F$10=AN13)*($BS$5:$BS$10))+SUMPRODUCT(($I$5:$M$10=AN13)*($BT$5:$BT$10))+'J09'!AX13</f>
        <v>0</v>
      </c>
      <c r="AY13" s="19">
        <f>SUMPRODUCT(($B$5:$F$10=AN13)*($BU$5:$BU$10))+SUMPRODUCT(($I$5:$M$10=AN13)*($BV$5:$BV$10))+'J09'!AY13</f>
        <v>0</v>
      </c>
      <c r="AZ13" s="19">
        <f>SUMPRODUCT(($B$5:$F$10=AN13)*($BW$5:$BW$10))+SUMPRODUCT(($I$5:$M$10=AN13)*($BX$5:$BX$10))+'J09'!AZ13</f>
        <v>0</v>
      </c>
      <c r="BA13" s="19">
        <f>SUMPRODUCT(($B$5:$F$10=AN13)*($BY$5:$BY$10))+SUMPRODUCT(($I$5:$M$10=AN13)*($BZ$5:$BZ$10))+'J09'!BA13</f>
        <v>0</v>
      </c>
      <c r="BB13" s="19">
        <f t="shared" si="20"/>
        <v>0</v>
      </c>
      <c r="BC13" s="19">
        <f>SUMPRODUCT(($B$5:$F$10=AN13)*($CC$5:$CC$10))+SUMPRODUCT(($I$5:$M$10=AN13)*($CD$5:$CD$10))+'J09'!BC13</f>
        <v>0</v>
      </c>
      <c r="BD13" s="19">
        <f t="shared" si="21"/>
        <v>0</v>
      </c>
      <c r="BE13" s="19">
        <f>SUMPRODUCT(($B$5:$F$10=AN13)*($CE$5:$CE$10))+'J09'!BE13</f>
        <v>0</v>
      </c>
      <c r="BF13" s="19">
        <f>SUMPRODUCT(($B$5:$F$10=AN13)*($CF$5:$CF$10))+'J09'!BF13</f>
        <v>0</v>
      </c>
      <c r="BG13" s="19">
        <f>SUMPRODUCT(($B$5:$F$10=AN13)*($CG$5:$CG$10))+'J09'!BG13</f>
        <v>0</v>
      </c>
      <c r="BH13" s="19">
        <f>SUMPRODUCT(($I$5:$M$10=AN13)*($CH$5:$CH$10))+'J09'!BH13</f>
        <v>0</v>
      </c>
      <c r="BI13" s="19">
        <f>SUMPRODUCT(($I$5:$M$10=AN13)*($CI$5:$CI$10))+'J09'!BI13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'J09'!AS14-AS14</f>
        <v>0</v>
      </c>
      <c r="AU14" s="3" t="str">
        <f>IF(AS14&gt;'J09'!AS14,'J09'!$AV$17,IF(AS14='J09'!AS14,'J09'!$AU$17,IF(AS14&lt;'J09'!AS14,'J09'!$AT$17)))</f>
        <v>u</v>
      </c>
      <c r="AV14" s="19">
        <f t="shared" si="19"/>
        <v>10</v>
      </c>
      <c r="AW14" s="19">
        <f>SUMPRODUCT(($B$5:$F$10=AN14)*($BQ$5:$BQ$10))+SUMPRODUCT(($I$5:$M$10=AN14)*($BR$5:$BR$10))+'J09'!AW14</f>
        <v>0</v>
      </c>
      <c r="AX14" s="19">
        <f>SUMPRODUCT(($B$5:$F$10=AN14)*($BS$5:$BS$10))+SUMPRODUCT(($I$5:$M$10=AN14)*($BT$5:$BT$10))+'J09'!AX14</f>
        <v>0</v>
      </c>
      <c r="AY14" s="19">
        <f>SUMPRODUCT(($B$5:$F$10=AN14)*($BU$5:$BU$10))+SUMPRODUCT(($I$5:$M$10=AN14)*($BV$5:$BV$10))+'J09'!AY14</f>
        <v>0</v>
      </c>
      <c r="AZ14" s="19">
        <f>SUMPRODUCT(($B$5:$F$10=AN14)*($BW$5:$BW$10))+SUMPRODUCT(($I$5:$M$10=AN14)*($BX$5:$BX$10))+'J09'!AZ14</f>
        <v>0</v>
      </c>
      <c r="BA14" s="19">
        <f>SUMPRODUCT(($B$5:$F$10=AN14)*($BY$5:$BY$10))+SUMPRODUCT(($I$5:$M$10=AN14)*($BZ$5:$BZ$10))+'J09'!BA14</f>
        <v>0</v>
      </c>
      <c r="BB14" s="19">
        <f t="shared" si="20"/>
        <v>0</v>
      </c>
      <c r="BC14" s="19">
        <f>SUMPRODUCT(($B$5:$F$10=AN14)*($CC$5:$CC$10))+SUMPRODUCT(($I$5:$M$10=AN14)*($CD$5:$CD$10))+'J09'!BC14</f>
        <v>0</v>
      </c>
      <c r="BD14" s="19">
        <f t="shared" si="21"/>
        <v>0</v>
      </c>
      <c r="BE14" s="19">
        <f>SUMPRODUCT(($B$5:$F$10=AN14)*($CE$5:$CE$10))+'J09'!BE14</f>
        <v>0</v>
      </c>
      <c r="BF14" s="19">
        <f>SUMPRODUCT(($B$5:$F$10=AN14)*($CF$5:$CF$10))+'J09'!BF14</f>
        <v>0</v>
      </c>
      <c r="BG14" s="19">
        <f>SUMPRODUCT(($B$5:$F$10=AN14)*($CG$5:$CG$10))+'J09'!BG14</f>
        <v>0</v>
      </c>
      <c r="BH14" s="19">
        <f>SUMPRODUCT(($I$5:$M$10=AN14)*($CH$5:$CH$10))+'J09'!BH14</f>
        <v>0</v>
      </c>
      <c r="BI14" s="19">
        <f>SUMPRODUCT(($I$5:$M$10=AN14)*($CI$5:$CI$10))+'J09'!BI14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'J09'!AS15-AS15</f>
        <v>0</v>
      </c>
      <c r="AU15" s="3" t="str">
        <f>IF(AS15&gt;'J09'!AS15,'J09'!$AV$17,IF(AS15='J09'!AS15,'J09'!$AU$17,IF(AS15&lt;'J09'!AS15,'J09'!$AT$17)))</f>
        <v>u</v>
      </c>
      <c r="AV15" s="19">
        <f t="shared" si="19"/>
        <v>11</v>
      </c>
      <c r="AW15" s="19">
        <f>SUMPRODUCT(($B$5:$F$10=AN15)*($BQ$5:$BQ$10))+SUMPRODUCT(($I$5:$M$10=AN15)*($BR$5:$BR$10))+'J09'!AW15</f>
        <v>0</v>
      </c>
      <c r="AX15" s="19">
        <f>SUMPRODUCT(($B$5:$F$10=AN15)*($BS$5:$BS$10))+SUMPRODUCT(($I$5:$M$10=AN15)*($BT$5:$BT$10))+'J09'!AX15</f>
        <v>0</v>
      </c>
      <c r="AY15" s="19">
        <f>SUMPRODUCT(($B$5:$F$10=AN15)*($BU$5:$BU$10))+SUMPRODUCT(($I$5:$M$10=AN15)*($BV$5:$BV$10))+'J09'!AY15</f>
        <v>0</v>
      </c>
      <c r="AZ15" s="19">
        <f>SUMPRODUCT(($B$5:$F$10=AN15)*($BW$5:$BW$10))+SUMPRODUCT(($I$5:$M$10=AN15)*($BX$5:$BX$10))+'J09'!AZ15</f>
        <v>0</v>
      </c>
      <c r="BA15" s="19">
        <f>SUMPRODUCT(($B$5:$F$10=AN15)*($BY$5:$BY$10))+SUMPRODUCT(($I$5:$M$10=AN15)*($BZ$5:$BZ$10))+'J09'!BA15</f>
        <v>0</v>
      </c>
      <c r="BB15" s="19">
        <f t="shared" si="20"/>
        <v>0</v>
      </c>
      <c r="BC15" s="19">
        <f>SUMPRODUCT(($B$5:$F$10=AN15)*($CC$5:$CC$10))+SUMPRODUCT(($I$5:$M$10=AN15)*($CD$5:$CD$10))+'J09'!BC15</f>
        <v>0</v>
      </c>
      <c r="BD15" s="19">
        <f t="shared" si="21"/>
        <v>0</v>
      </c>
      <c r="BE15" s="19">
        <f>SUMPRODUCT(($B$5:$F$10=AN15)*($CE$5:$CE$10))+'J09'!BE15</f>
        <v>0</v>
      </c>
      <c r="BF15" s="19">
        <f>SUMPRODUCT(($B$5:$F$10=AN15)*($CF$5:$CF$10))+'J09'!BF15</f>
        <v>0</v>
      </c>
      <c r="BG15" s="19">
        <f>SUMPRODUCT(($B$5:$F$10=AN15)*($CG$5:$CG$10))+'J09'!BG15</f>
        <v>0</v>
      </c>
      <c r="BH15" s="19">
        <f>SUMPRODUCT(($I$5:$M$10=AN15)*($CH$5:$CH$10))+'J09'!BH15</f>
        <v>0</v>
      </c>
      <c r="BI15" s="19">
        <f>SUMPRODUCT(($I$5:$M$10=AN15)*($CI$5:$CI$10))+'J09'!BI15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'J09'!AS16-AS16</f>
        <v>0</v>
      </c>
      <c r="AU16" s="3" t="str">
        <f>IF(AS16&gt;'J09'!AS16,'J09'!$AV$17,IF(AS16='J09'!AS16,'J09'!$AU$17,IF(AS16&lt;'J09'!AS16,'J09'!$AT$17)))</f>
        <v>u</v>
      </c>
      <c r="AV16" s="19">
        <f t="shared" si="19"/>
        <v>12</v>
      </c>
      <c r="AW16" s="19">
        <f>SUMPRODUCT(($B$5:$F$10=AN16)*($BQ$5:$BQ$10))+SUMPRODUCT(($I$5:$M$10=AN16)*($BR$5:$BR$10))+'J09'!AW16</f>
        <v>0</v>
      </c>
      <c r="AX16" s="19">
        <f>SUMPRODUCT(($B$5:$F$10=AN16)*($BS$5:$BS$10))+SUMPRODUCT(($I$5:$M$10=AN16)*($BT$5:$BT$10))+'J09'!AX16</f>
        <v>0</v>
      </c>
      <c r="AY16" s="19">
        <f>SUMPRODUCT(($B$5:$F$10=AN16)*($BU$5:$BU$10))+SUMPRODUCT(($I$5:$M$10=AN16)*($BV$5:$BV$10))+'J09'!AY16</f>
        <v>0</v>
      </c>
      <c r="AZ16" s="19">
        <f>SUMPRODUCT(($B$5:$F$10=AN16)*($BW$5:$BW$10))+SUMPRODUCT(($I$5:$M$10=AN16)*($BX$5:$BX$10))+'J09'!AZ16</f>
        <v>0</v>
      </c>
      <c r="BA16" s="19">
        <f>SUMPRODUCT(($B$5:$F$10=AN16)*($BY$5:$BY$10))+SUMPRODUCT(($I$5:$M$10=AN16)*($BZ$5:$BZ$10))+'J09'!BA16</f>
        <v>0</v>
      </c>
      <c r="BB16" s="19">
        <f t="shared" si="20"/>
        <v>0</v>
      </c>
      <c r="BC16" s="19">
        <f>SUMPRODUCT(($B$5:$F$10=AN16)*($CC$5:$CC$10))+SUMPRODUCT(($I$5:$M$10=AN16)*($CD$5:$CD$10))+'J09'!BC16</f>
        <v>0</v>
      </c>
      <c r="BD16" s="19">
        <f t="shared" si="21"/>
        <v>0</v>
      </c>
      <c r="BE16" s="19">
        <f>SUMPRODUCT(($B$5:$F$10=AN16)*($CE$5:$CE$10))+'J09'!BE16</f>
        <v>0</v>
      </c>
      <c r="BF16" s="19">
        <f>SUMPRODUCT(($B$5:$F$10=AN16)*($CF$5:$CF$10))+'J09'!BF16</f>
        <v>0</v>
      </c>
      <c r="BG16" s="19">
        <f>SUMPRODUCT(($B$5:$F$10=AN16)*($CG$5:$CG$10))+'J09'!BG16</f>
        <v>0</v>
      </c>
      <c r="BH16" s="19">
        <f>SUMPRODUCT(($I$5:$M$10=AN16)*($CH$5:$CH$10))+'J09'!BH16</f>
        <v>0</v>
      </c>
      <c r="BI16" s="19">
        <f>SUMPRODUCT(($I$5:$M$10=AN16)*($CI$5:$CI$10))+'J09'!BI16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AB18+'J09'!AE18:AG19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91" priority="4" operator="equal">
      <formula>0</formula>
    </cfRule>
    <cfRule type="cellIs" dxfId="90" priority="5" operator="lessThan">
      <formula>0</formula>
    </cfRule>
    <cfRule type="cellIs" dxfId="89" priority="6" operator="greaterThan">
      <formula>0</formula>
    </cfRule>
  </conditionalFormatting>
  <conditionalFormatting sqref="V5:V16">
    <cfRule type="cellIs" dxfId="88" priority="1" operator="equal">
      <formula>"U"</formula>
    </cfRule>
    <cfRule type="cellIs" dxfId="87" priority="2" operator="equal">
      <formula>"Q"</formula>
    </cfRule>
    <cfRule type="cellIs" dxfId="86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40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'J10'!AS5-AS5</f>
        <v>0</v>
      </c>
      <c r="AU5" s="3" t="str">
        <f>IF(AS5&gt;'J10'!AS5,'J10'!$AV$17,IF(AS5='J10'!AS5,'J10'!$AU$17,IF(AS5&lt;'J10'!AS5,'J10'!$AT$17)))</f>
        <v>u</v>
      </c>
      <c r="AV5" s="19">
        <f>RANK(BL5,$BL$5:$BL$16)</f>
        <v>1</v>
      </c>
      <c r="AW5" s="19">
        <f>SUMPRODUCT(($B$5:$F$10=AN5)*($BQ$5:$BQ$10))+SUMPRODUCT(($I$5:$M$10=AN5)*($BR$5:$BR$10))+'J10'!AW5</f>
        <v>2</v>
      </c>
      <c r="AX5" s="19">
        <f>SUMPRODUCT(($B$5:$F$10=AN5)*($BS$5:$BS$10))+SUMPRODUCT(($I$5:$M$10=AN5)*($BT$5:$BT$10))+'J10'!AX5</f>
        <v>1</v>
      </c>
      <c r="AY5" s="19">
        <f>SUMPRODUCT(($B$5:$F$10=AN5)*($BU$5:$BU$10))+SUMPRODUCT(($I$5:$M$10=AN5)*($BV$5:$BV$10))+'J10'!AY5</f>
        <v>0</v>
      </c>
      <c r="AZ5" s="19">
        <f>SUMPRODUCT(($B$5:$F$10=AN5)*($BW$5:$BW$10))+SUMPRODUCT(($I$5:$M$10=AN5)*($BX$5:$BX$10))+'J10'!AZ5</f>
        <v>1</v>
      </c>
      <c r="BA5" s="19">
        <f>SUMPRODUCT(($B$5:$F$10=AN5)*($BY$5:$BY$10))+SUMPRODUCT(($I$5:$M$10=AN5)*($BZ$5:$BZ$10))+'J10'!BA5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SUMPRODUCT(($B$5:$F$10=AN5)*($CC$5:$CC$10))+SUMPRODUCT(($I$5:$M$10=AN5)*($CD$5:$CD$10))+'J10'!BC5</f>
        <v>6</v>
      </c>
      <c r="BD5" s="19">
        <f>BB5-BC5</f>
        <v>-6</v>
      </c>
      <c r="BE5" s="19">
        <f>SUMPRODUCT(($B$5:$F$10=AN5)*($CE$5:$CE$10))+'J10'!BE5</f>
        <v>0</v>
      </c>
      <c r="BF5" s="19">
        <f>SUMPRODUCT(($B$5:$F$10=AN5)*($CF$5:$CF$10))+'J10'!BF5</f>
        <v>1</v>
      </c>
      <c r="BG5" s="19">
        <f>SUMPRODUCT(($B$5:$F$10=AN5)*($CG$5:$CG$10))+'J10'!BG5</f>
        <v>0</v>
      </c>
      <c r="BH5" s="19">
        <f>SUMPRODUCT(($I$5:$M$10=AN5)*($CH$5:$CH$10))+'J10'!BH5</f>
        <v>0</v>
      </c>
      <c r="BI5" s="19">
        <f>SUMPRODUCT(($I$5:$M$10=AN5)*($CI$5:$CI$10))+'J10'!BI5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'J10'!AS6-AS6</f>
        <v>0</v>
      </c>
      <c r="AU6" s="3" t="str">
        <f>IF(AS6&gt;'J10'!AS6,'J10'!$AV$17,IF(AS6='J10'!AS6,'J10'!$AU$17,IF(AS6&lt;'J10'!AS6,'J10'!$AT$17)))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SUMPRODUCT(($B$5:$F$10=AN6)*($BQ$5:$BQ$10))+SUMPRODUCT(($I$5:$M$10=AN6)*($BR$5:$BR$10))+'J10'!AW6</f>
        <v>2</v>
      </c>
      <c r="AX6" s="19">
        <f>SUMPRODUCT(($B$5:$F$10=AN6)*($BS$5:$BS$10))+SUMPRODUCT(($I$5:$M$10=AN6)*($BT$5:$BT$10))+'J10'!AX6</f>
        <v>1</v>
      </c>
      <c r="AY6" s="19">
        <f>SUMPRODUCT(($B$5:$F$10=AN6)*($BU$5:$BU$10))+SUMPRODUCT(($I$5:$M$10=AN6)*($BV$5:$BV$10))+'J10'!AY6</f>
        <v>0</v>
      </c>
      <c r="AZ6" s="19">
        <f>SUMPRODUCT(($B$5:$F$10=AN6)*($BW$5:$BW$10))+SUMPRODUCT(($I$5:$M$10=AN6)*($BX$5:$BX$10))+'J10'!AZ6</f>
        <v>1</v>
      </c>
      <c r="BA6" s="19">
        <f>SUMPRODUCT(($B$5:$F$10=AN6)*($BY$5:$BY$10))+SUMPRODUCT(($I$5:$M$10=AN6)*($BZ$5:$BZ$10))+'J10'!BA6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SUMPRODUCT(($B$5:$F$10=AN6)*($CC$5:$CC$10))+SUMPRODUCT(($I$5:$M$10=AN6)*($CD$5:$CD$10))+'J10'!BC6</f>
        <v>6</v>
      </c>
      <c r="BD6" s="19">
        <f t="shared" ref="BD6:BD16" si="21">BB6-BC6</f>
        <v>-6</v>
      </c>
      <c r="BE6" s="19">
        <f>SUMPRODUCT(($B$5:$F$10=AN6)*($CE$5:$CE$10))+'J10'!BE6</f>
        <v>0</v>
      </c>
      <c r="BF6" s="19">
        <f>SUMPRODUCT(($B$5:$F$10=AN6)*($CF$5:$CF$10))+'J10'!BF6</f>
        <v>0</v>
      </c>
      <c r="BG6" s="19">
        <f>SUMPRODUCT(($B$5:$F$10=AN6)*($CG$5:$CG$10))+'J10'!BG6</f>
        <v>0</v>
      </c>
      <c r="BH6" s="19">
        <f>SUMPRODUCT(($I$5:$M$10=AN6)*($CH$5:$CH$10))+'J10'!BH6</f>
        <v>0</v>
      </c>
      <c r="BI6" s="19">
        <f>SUMPRODUCT(($I$5:$M$10=AN6)*($CI$5:$CI$10))+'J10'!BI6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'J10'!AS7-AS7</f>
        <v>0</v>
      </c>
      <c r="AU7" s="3" t="str">
        <f>IF(AS7&gt;'J10'!AS7,'J10'!$AV$17,IF(AS7='J10'!AS7,'J10'!$AU$17,IF(AS7&lt;'J10'!AS7,'J10'!$AT$17)))</f>
        <v>u</v>
      </c>
      <c r="AV7" s="19">
        <f t="shared" si="19"/>
        <v>3</v>
      </c>
      <c r="AW7" s="19">
        <f>SUMPRODUCT(($B$5:$F$10=AN7)*($BQ$5:$BQ$10))+SUMPRODUCT(($I$5:$M$10=AN7)*($BR$5:$BR$10))+'J10'!AW7</f>
        <v>0</v>
      </c>
      <c r="AX7" s="19">
        <f>SUMPRODUCT(($B$5:$F$10=AN7)*($BS$5:$BS$10))+SUMPRODUCT(($I$5:$M$10=AN7)*($BT$5:$BT$10))+'J10'!AX7</f>
        <v>0</v>
      </c>
      <c r="AY7" s="19">
        <f>SUMPRODUCT(($B$5:$F$10=AN7)*($BU$5:$BU$10))+SUMPRODUCT(($I$5:$M$10=AN7)*($BV$5:$BV$10))+'J10'!AY7</f>
        <v>0</v>
      </c>
      <c r="AZ7" s="19">
        <f>SUMPRODUCT(($B$5:$F$10=AN7)*($BW$5:$BW$10))+SUMPRODUCT(($I$5:$M$10=AN7)*($BX$5:$BX$10))+'J10'!AZ7</f>
        <v>0</v>
      </c>
      <c r="BA7" s="19">
        <f>SUMPRODUCT(($B$5:$F$10=AN7)*($BY$5:$BY$10))+SUMPRODUCT(($I$5:$M$10=AN7)*($BZ$5:$BZ$10))+'J10'!BA7</f>
        <v>0</v>
      </c>
      <c r="BB7" s="19">
        <f t="shared" si="20"/>
        <v>0</v>
      </c>
      <c r="BC7" s="19">
        <f>SUMPRODUCT(($B$5:$F$10=AN7)*($CC$5:$CC$10))+SUMPRODUCT(($I$5:$M$10=AN7)*($CD$5:$CD$10))+'J10'!BC7</f>
        <v>0</v>
      </c>
      <c r="BD7" s="19">
        <f t="shared" si="21"/>
        <v>0</v>
      </c>
      <c r="BE7" s="19">
        <f>SUMPRODUCT(($B$5:$F$10=AN7)*($CE$5:$CE$10))+'J10'!BE7</f>
        <v>0</v>
      </c>
      <c r="BF7" s="19">
        <f>SUMPRODUCT(($B$5:$F$10=AN7)*($CF$5:$CF$10))+'J10'!BF7</f>
        <v>0</v>
      </c>
      <c r="BG7" s="19">
        <f>SUMPRODUCT(($B$5:$F$10=AN7)*($CG$5:$CG$10))+'J10'!BG7</f>
        <v>0</v>
      </c>
      <c r="BH7" s="19">
        <f>SUMPRODUCT(($I$5:$M$10=AN7)*($CH$5:$CH$10))+'J10'!BH7</f>
        <v>0</v>
      </c>
      <c r="BI7" s="19">
        <f>SUMPRODUCT(($I$5:$M$10=AN7)*($CI$5:$CI$10))+'J10'!BI7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'J10'!AS8-AS8</f>
        <v>0</v>
      </c>
      <c r="AU8" s="3" t="str">
        <f>IF(AS8&gt;'J10'!AS8,'J10'!$AV$17,IF(AS8='J10'!AS8,'J10'!$AU$17,IF(AS8&lt;'J10'!AS8,'J10'!$AT$17)))</f>
        <v>u</v>
      </c>
      <c r="AV8" s="19">
        <f t="shared" si="19"/>
        <v>4</v>
      </c>
      <c r="AW8" s="19">
        <f>SUMPRODUCT(($B$5:$F$10=AN8)*($BQ$5:$BQ$10))+SUMPRODUCT(($I$5:$M$10=AN8)*($BR$5:$BR$10))+'J10'!AW8</f>
        <v>0</v>
      </c>
      <c r="AX8" s="19">
        <f>SUMPRODUCT(($B$5:$F$10=AN8)*($BS$5:$BS$10))+SUMPRODUCT(($I$5:$M$10=AN8)*($BT$5:$BT$10))+'J10'!AX8</f>
        <v>0</v>
      </c>
      <c r="AY8" s="19">
        <f>SUMPRODUCT(($B$5:$F$10=AN8)*($BU$5:$BU$10))+SUMPRODUCT(($I$5:$M$10=AN8)*($BV$5:$BV$10))+'J10'!AY8</f>
        <v>0</v>
      </c>
      <c r="AZ8" s="19">
        <f>SUMPRODUCT(($B$5:$F$10=AN8)*($BW$5:$BW$10))+SUMPRODUCT(($I$5:$M$10=AN8)*($BX$5:$BX$10))+'J10'!AZ8</f>
        <v>0</v>
      </c>
      <c r="BA8" s="19">
        <f>SUMPRODUCT(($B$5:$F$10=AN8)*($BY$5:$BY$10))+SUMPRODUCT(($I$5:$M$10=AN8)*($BZ$5:$BZ$10))+'J10'!BA8</f>
        <v>0</v>
      </c>
      <c r="BB8" s="19">
        <f t="shared" si="20"/>
        <v>0</v>
      </c>
      <c r="BC8" s="19">
        <f>SUMPRODUCT(($B$5:$F$10=AN8)*($CC$5:$CC$10))+SUMPRODUCT(($I$5:$M$10=AN8)*($CD$5:$CD$10))+'J10'!BC8</f>
        <v>0</v>
      </c>
      <c r="BD8" s="19">
        <f t="shared" si="21"/>
        <v>0</v>
      </c>
      <c r="BE8" s="19">
        <f>SUMPRODUCT(($B$5:$F$10=AN8)*($CE$5:$CE$10))+'J10'!BE8</f>
        <v>0</v>
      </c>
      <c r="BF8" s="19">
        <f>SUMPRODUCT(($B$5:$F$10=AN8)*($CF$5:$CF$10))+'J10'!BF8</f>
        <v>0</v>
      </c>
      <c r="BG8" s="19">
        <f>SUMPRODUCT(($B$5:$F$10=AN8)*($CG$5:$CG$10))+'J10'!BG8</f>
        <v>0</v>
      </c>
      <c r="BH8" s="19">
        <f>SUMPRODUCT(($I$5:$M$10=AN8)*($CH$5:$CH$10))+'J10'!BH8</f>
        <v>0</v>
      </c>
      <c r="BI8" s="19">
        <f>SUMPRODUCT(($I$5:$M$10=AN8)*($CI$5:$CI$10))+'J10'!BI8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'J10'!AS9-AS9</f>
        <v>0</v>
      </c>
      <c r="AU9" s="3" t="str">
        <f>IF(AS9&gt;'J10'!AS9,'J10'!$AV$17,IF(AS9='J10'!AS9,'J10'!$AU$17,IF(AS9&lt;'J10'!AS9,'J10'!$AT$17)))</f>
        <v>u</v>
      </c>
      <c r="AV9" s="19">
        <f t="shared" si="19"/>
        <v>5</v>
      </c>
      <c r="AW9" s="19">
        <f>SUMPRODUCT(($B$5:$F$10=AN9)*($BQ$5:$BQ$10))+SUMPRODUCT(($I$5:$M$10=AN9)*($BR$5:$BR$10))+'J10'!AW9</f>
        <v>0</v>
      </c>
      <c r="AX9" s="19">
        <f>SUMPRODUCT(($B$5:$F$10=AN9)*($BS$5:$BS$10))+SUMPRODUCT(($I$5:$M$10=AN9)*($BT$5:$BT$10))+'J10'!AX9</f>
        <v>0</v>
      </c>
      <c r="AY9" s="19">
        <f>SUMPRODUCT(($B$5:$F$10=AN9)*($BU$5:$BU$10))+SUMPRODUCT(($I$5:$M$10=AN9)*($BV$5:$BV$10))+'J10'!AY9</f>
        <v>0</v>
      </c>
      <c r="AZ9" s="19">
        <f>SUMPRODUCT(($B$5:$F$10=AN9)*($BW$5:$BW$10))+SUMPRODUCT(($I$5:$M$10=AN9)*($BX$5:$BX$10))+'J10'!AZ9</f>
        <v>0</v>
      </c>
      <c r="BA9" s="19">
        <f>SUMPRODUCT(($B$5:$F$10=AN9)*($BY$5:$BY$10))+SUMPRODUCT(($I$5:$M$10=AN9)*($BZ$5:$BZ$10))+'J10'!BA9</f>
        <v>0</v>
      </c>
      <c r="BB9" s="19">
        <f t="shared" si="20"/>
        <v>0</v>
      </c>
      <c r="BC9" s="19">
        <f>SUMPRODUCT(($B$5:$F$10=AN9)*($CC$5:$CC$10))+SUMPRODUCT(($I$5:$M$10=AN9)*($CD$5:$CD$10))+'J10'!BC9</f>
        <v>0</v>
      </c>
      <c r="BD9" s="19">
        <f t="shared" si="21"/>
        <v>0</v>
      </c>
      <c r="BE9" s="19">
        <f>SUMPRODUCT(($B$5:$F$10=AN9)*($CE$5:$CE$10))+'J10'!BE9</f>
        <v>0</v>
      </c>
      <c r="BF9" s="19">
        <f>SUMPRODUCT(($B$5:$F$10=AN9)*($CF$5:$CF$10))+'J10'!BF9</f>
        <v>0</v>
      </c>
      <c r="BG9" s="19">
        <f>SUMPRODUCT(($B$5:$F$10=AN9)*($CG$5:$CG$10))+'J10'!BG9</f>
        <v>0</v>
      </c>
      <c r="BH9" s="19">
        <f>SUMPRODUCT(($I$5:$M$10=AN9)*($CH$5:$CH$10))+'J10'!BH9</f>
        <v>0</v>
      </c>
      <c r="BI9" s="19">
        <f>SUMPRODUCT(($I$5:$M$10=AN9)*($CI$5:$CI$10))+'J10'!BI9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'J10'!AS10-AS10</f>
        <v>0</v>
      </c>
      <c r="AU10" s="3" t="str">
        <f>IF(AS10&gt;'J10'!AS10,'J10'!$AV$17,IF(AS10='J10'!AS10,'J10'!$AU$17,IF(AS10&lt;'J10'!AS10,'J10'!$AT$17)))</f>
        <v>u</v>
      </c>
      <c r="AV10" s="19">
        <f t="shared" si="19"/>
        <v>6</v>
      </c>
      <c r="AW10" s="19">
        <f>SUMPRODUCT(($B$5:$F$10=AN10)*($BQ$5:$BQ$10))+SUMPRODUCT(($I$5:$M$10=AN10)*($BR$5:$BR$10))+'J10'!AW10</f>
        <v>0</v>
      </c>
      <c r="AX10" s="19">
        <f>SUMPRODUCT(($B$5:$F$10=AN10)*($BS$5:$BS$10))+SUMPRODUCT(($I$5:$M$10=AN10)*($BT$5:$BT$10))+'J10'!AX10</f>
        <v>0</v>
      </c>
      <c r="AY10" s="19">
        <f>SUMPRODUCT(($B$5:$F$10=AN10)*($BU$5:$BU$10))+SUMPRODUCT(($I$5:$M$10=AN10)*($BV$5:$BV$10))+'J10'!AY10</f>
        <v>0</v>
      </c>
      <c r="AZ10" s="19">
        <f>SUMPRODUCT(($B$5:$F$10=AN10)*($BW$5:$BW$10))+SUMPRODUCT(($I$5:$M$10=AN10)*($BX$5:$BX$10))+'J10'!AZ10</f>
        <v>0</v>
      </c>
      <c r="BA10" s="19">
        <f>SUMPRODUCT(($B$5:$F$10=AN10)*($BY$5:$BY$10))+SUMPRODUCT(($I$5:$M$10=AN10)*($BZ$5:$BZ$10))+'J10'!BA10</f>
        <v>0</v>
      </c>
      <c r="BB10" s="19">
        <f t="shared" si="20"/>
        <v>0</v>
      </c>
      <c r="BC10" s="19">
        <f>SUMPRODUCT(($B$5:$F$10=AN10)*($CC$5:$CC$10))+SUMPRODUCT(($I$5:$M$10=AN10)*($CD$5:$CD$10))+'J10'!BC10</f>
        <v>0</v>
      </c>
      <c r="BD10" s="19">
        <f t="shared" si="21"/>
        <v>0</v>
      </c>
      <c r="BE10" s="19">
        <f>SUMPRODUCT(($B$5:$F$10=AN10)*($CE$5:$CE$10))+'J10'!BE10</f>
        <v>0</v>
      </c>
      <c r="BF10" s="19">
        <f>SUMPRODUCT(($B$5:$F$10=AN10)*($CF$5:$CF$10))+'J10'!BF10</f>
        <v>0</v>
      </c>
      <c r="BG10" s="19">
        <f>SUMPRODUCT(($B$5:$F$10=AN10)*($CG$5:$CG$10))+'J10'!BG10</f>
        <v>0</v>
      </c>
      <c r="BH10" s="19">
        <f>SUMPRODUCT(($I$5:$M$10=AN10)*($CH$5:$CH$10))+'J10'!BH10</f>
        <v>0</v>
      </c>
      <c r="BI10" s="19">
        <f>SUMPRODUCT(($I$5:$M$10=AN10)*($CI$5:$CI$10))+'J10'!BI10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'J10'!AS11-AS11</f>
        <v>0</v>
      </c>
      <c r="AU11" s="3" t="str">
        <f>IF(AS11&gt;'J10'!AS11,'J10'!$AV$17,IF(AS11='J10'!AS11,'J10'!$AU$17,IF(AS11&lt;'J10'!AS11,'J10'!$AT$17)))</f>
        <v>u</v>
      </c>
      <c r="AV11" s="19">
        <f t="shared" si="19"/>
        <v>7</v>
      </c>
      <c r="AW11" s="19">
        <f>SUMPRODUCT(($B$5:$F$10=AN11)*($BQ$5:$BQ$10))+SUMPRODUCT(($I$5:$M$10=AN11)*($BR$5:$BR$10))+'J10'!AW11</f>
        <v>0</v>
      </c>
      <c r="AX11" s="19">
        <f>SUMPRODUCT(($B$5:$F$10=AN11)*($BS$5:$BS$10))+SUMPRODUCT(($I$5:$M$10=AN11)*($BT$5:$BT$10))+'J10'!AX11</f>
        <v>0</v>
      </c>
      <c r="AY11" s="19">
        <f>SUMPRODUCT(($B$5:$F$10=AN11)*($BU$5:$BU$10))+SUMPRODUCT(($I$5:$M$10=AN11)*($BV$5:$BV$10))+'J10'!AY11</f>
        <v>0</v>
      </c>
      <c r="AZ11" s="19">
        <f>SUMPRODUCT(($B$5:$F$10=AN11)*($BW$5:$BW$10))+SUMPRODUCT(($I$5:$M$10=AN11)*($BX$5:$BX$10))+'J10'!AZ11</f>
        <v>0</v>
      </c>
      <c r="BA11" s="19">
        <f>SUMPRODUCT(($B$5:$F$10=AN11)*($BY$5:$BY$10))+SUMPRODUCT(($I$5:$M$10=AN11)*($BZ$5:$BZ$10))+'J10'!BA11</f>
        <v>0</v>
      </c>
      <c r="BB11" s="19">
        <f t="shared" si="20"/>
        <v>0</v>
      </c>
      <c r="BC11" s="19">
        <f>SUMPRODUCT(($B$5:$F$10=AN11)*($CC$5:$CC$10))+SUMPRODUCT(($I$5:$M$10=AN11)*($CD$5:$CD$10))+'J10'!BC11</f>
        <v>0</v>
      </c>
      <c r="BD11" s="19">
        <f t="shared" si="21"/>
        <v>0</v>
      </c>
      <c r="BE11" s="19">
        <f>SUMPRODUCT(($B$5:$F$10=AN11)*($CE$5:$CE$10))+'J10'!BE11</f>
        <v>0</v>
      </c>
      <c r="BF11" s="19">
        <f>SUMPRODUCT(($B$5:$F$10=AN11)*($CF$5:$CF$10))+'J10'!BF11</f>
        <v>0</v>
      </c>
      <c r="BG11" s="19">
        <f>SUMPRODUCT(($B$5:$F$10=AN11)*($CG$5:$CG$10))+'J10'!BG11</f>
        <v>0</v>
      </c>
      <c r="BH11" s="19">
        <f>SUMPRODUCT(($I$5:$M$10=AN11)*($CH$5:$CH$10))+'J10'!BH11</f>
        <v>0</v>
      </c>
      <c r="BI11" s="19">
        <f>SUMPRODUCT(($I$5:$M$10=AN11)*($CI$5:$CI$10))+'J10'!BI11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'J10'!AS12-AS12</f>
        <v>0</v>
      </c>
      <c r="AU12" s="3" t="str">
        <f>IF(AS12&gt;'J10'!AS12,'J10'!$AV$17,IF(AS12='J10'!AS12,'J10'!$AU$17,IF(AS12&lt;'J10'!AS12,'J10'!$AT$17)))</f>
        <v>u</v>
      </c>
      <c r="AV12" s="19">
        <f t="shared" si="19"/>
        <v>8</v>
      </c>
      <c r="AW12" s="19">
        <f>SUMPRODUCT(($B$5:$F$10=AN12)*($BQ$5:$BQ$10))+SUMPRODUCT(($I$5:$M$10=AN12)*($BR$5:$BR$10))+'J10'!AW12</f>
        <v>0</v>
      </c>
      <c r="AX12" s="19">
        <f>SUMPRODUCT(($B$5:$F$10=AN12)*($BS$5:$BS$10))+SUMPRODUCT(($I$5:$M$10=AN12)*($BT$5:$BT$10))+'J10'!AX12</f>
        <v>0</v>
      </c>
      <c r="AY12" s="19">
        <f>SUMPRODUCT(($B$5:$F$10=AN12)*($BU$5:$BU$10))+SUMPRODUCT(($I$5:$M$10=AN12)*($BV$5:$BV$10))+'J10'!AY12</f>
        <v>0</v>
      </c>
      <c r="AZ12" s="19">
        <f>SUMPRODUCT(($B$5:$F$10=AN12)*($BW$5:$BW$10))+SUMPRODUCT(($I$5:$M$10=AN12)*($BX$5:$BX$10))+'J10'!AZ12</f>
        <v>0</v>
      </c>
      <c r="BA12" s="19">
        <f>SUMPRODUCT(($B$5:$F$10=AN12)*($BY$5:$BY$10))+SUMPRODUCT(($I$5:$M$10=AN12)*($BZ$5:$BZ$10))+'J10'!BA12</f>
        <v>0</v>
      </c>
      <c r="BB12" s="19">
        <f t="shared" si="20"/>
        <v>0</v>
      </c>
      <c r="BC12" s="19">
        <f>SUMPRODUCT(($B$5:$F$10=AN12)*($CC$5:$CC$10))+SUMPRODUCT(($I$5:$M$10=AN12)*($CD$5:$CD$10))+'J10'!BC12</f>
        <v>0</v>
      </c>
      <c r="BD12" s="19">
        <f t="shared" si="21"/>
        <v>0</v>
      </c>
      <c r="BE12" s="19">
        <f>SUMPRODUCT(($B$5:$F$10=AN12)*($CE$5:$CE$10))+'J10'!BE12</f>
        <v>0</v>
      </c>
      <c r="BF12" s="19">
        <f>SUMPRODUCT(($B$5:$F$10=AN12)*($CF$5:$CF$10))+'J10'!BF12</f>
        <v>0</v>
      </c>
      <c r="BG12" s="19">
        <f>SUMPRODUCT(($B$5:$F$10=AN12)*($CG$5:$CG$10))+'J10'!BG12</f>
        <v>0</v>
      </c>
      <c r="BH12" s="19">
        <f>SUMPRODUCT(($I$5:$M$10=AN12)*($CH$5:$CH$10))+'J10'!BH12</f>
        <v>0</v>
      </c>
      <c r="BI12" s="19">
        <f>SUMPRODUCT(($I$5:$M$10=AN12)*($CI$5:$CI$10))+'J10'!BI12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'J10'!AS13-AS13</f>
        <v>0</v>
      </c>
      <c r="AU13" s="3" t="str">
        <f>IF(AS13&gt;'J10'!AS13,'J10'!$AV$17,IF(AS13='J10'!AS13,'J10'!$AU$17,IF(AS13&lt;'J10'!AS13,'J10'!$AT$17)))</f>
        <v>u</v>
      </c>
      <c r="AV13" s="19">
        <f t="shared" si="19"/>
        <v>9</v>
      </c>
      <c r="AW13" s="19">
        <f>SUMPRODUCT(($B$5:$F$10=AN13)*($BQ$5:$BQ$10))+SUMPRODUCT(($I$5:$M$10=AN13)*($BR$5:$BR$10))+'J10'!AW13</f>
        <v>0</v>
      </c>
      <c r="AX13" s="19">
        <f>SUMPRODUCT(($B$5:$F$10=AN13)*($BS$5:$BS$10))+SUMPRODUCT(($I$5:$M$10=AN13)*($BT$5:$BT$10))+'J10'!AX13</f>
        <v>0</v>
      </c>
      <c r="AY13" s="19">
        <f>SUMPRODUCT(($B$5:$F$10=AN13)*($BU$5:$BU$10))+SUMPRODUCT(($I$5:$M$10=AN13)*($BV$5:$BV$10))+'J10'!AY13</f>
        <v>0</v>
      </c>
      <c r="AZ13" s="19">
        <f>SUMPRODUCT(($B$5:$F$10=AN13)*($BW$5:$BW$10))+SUMPRODUCT(($I$5:$M$10=AN13)*($BX$5:$BX$10))+'J10'!AZ13</f>
        <v>0</v>
      </c>
      <c r="BA13" s="19">
        <f>SUMPRODUCT(($B$5:$F$10=AN13)*($BY$5:$BY$10))+SUMPRODUCT(($I$5:$M$10=AN13)*($BZ$5:$BZ$10))+'J10'!BA13</f>
        <v>0</v>
      </c>
      <c r="BB13" s="19">
        <f t="shared" si="20"/>
        <v>0</v>
      </c>
      <c r="BC13" s="19">
        <f>SUMPRODUCT(($B$5:$F$10=AN13)*($CC$5:$CC$10))+SUMPRODUCT(($I$5:$M$10=AN13)*($CD$5:$CD$10))+'J10'!BC13</f>
        <v>0</v>
      </c>
      <c r="BD13" s="19">
        <f t="shared" si="21"/>
        <v>0</v>
      </c>
      <c r="BE13" s="19">
        <f>SUMPRODUCT(($B$5:$F$10=AN13)*($CE$5:$CE$10))+'J10'!BE13</f>
        <v>0</v>
      </c>
      <c r="BF13" s="19">
        <f>SUMPRODUCT(($B$5:$F$10=AN13)*($CF$5:$CF$10))+'J10'!BF13</f>
        <v>0</v>
      </c>
      <c r="BG13" s="19">
        <f>SUMPRODUCT(($B$5:$F$10=AN13)*($CG$5:$CG$10))+'J10'!BG13</f>
        <v>0</v>
      </c>
      <c r="BH13" s="19">
        <f>SUMPRODUCT(($I$5:$M$10=AN13)*($CH$5:$CH$10))+'J10'!BH13</f>
        <v>0</v>
      </c>
      <c r="BI13" s="19">
        <f>SUMPRODUCT(($I$5:$M$10=AN13)*($CI$5:$CI$10))+'J10'!BI13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'J10'!AS14-AS14</f>
        <v>0</v>
      </c>
      <c r="AU14" s="3" t="str">
        <f>IF(AS14&gt;'J10'!AS14,'J10'!$AV$17,IF(AS14='J10'!AS14,'J10'!$AU$17,IF(AS14&lt;'J10'!AS14,'J10'!$AT$17)))</f>
        <v>u</v>
      </c>
      <c r="AV14" s="19">
        <f t="shared" si="19"/>
        <v>10</v>
      </c>
      <c r="AW14" s="19">
        <f>SUMPRODUCT(($B$5:$F$10=AN14)*($BQ$5:$BQ$10))+SUMPRODUCT(($I$5:$M$10=AN14)*($BR$5:$BR$10))+'J10'!AW14</f>
        <v>0</v>
      </c>
      <c r="AX14" s="19">
        <f>SUMPRODUCT(($B$5:$F$10=AN14)*($BS$5:$BS$10))+SUMPRODUCT(($I$5:$M$10=AN14)*($BT$5:$BT$10))+'J10'!AX14</f>
        <v>0</v>
      </c>
      <c r="AY14" s="19">
        <f>SUMPRODUCT(($B$5:$F$10=AN14)*($BU$5:$BU$10))+SUMPRODUCT(($I$5:$M$10=AN14)*($BV$5:$BV$10))+'J10'!AY14</f>
        <v>0</v>
      </c>
      <c r="AZ14" s="19">
        <f>SUMPRODUCT(($B$5:$F$10=AN14)*($BW$5:$BW$10))+SUMPRODUCT(($I$5:$M$10=AN14)*($BX$5:$BX$10))+'J10'!AZ14</f>
        <v>0</v>
      </c>
      <c r="BA14" s="19">
        <f>SUMPRODUCT(($B$5:$F$10=AN14)*($BY$5:$BY$10))+SUMPRODUCT(($I$5:$M$10=AN14)*($BZ$5:$BZ$10))+'J10'!BA14</f>
        <v>0</v>
      </c>
      <c r="BB14" s="19">
        <f t="shared" si="20"/>
        <v>0</v>
      </c>
      <c r="BC14" s="19">
        <f>SUMPRODUCT(($B$5:$F$10=AN14)*($CC$5:$CC$10))+SUMPRODUCT(($I$5:$M$10=AN14)*($CD$5:$CD$10))+'J10'!BC14</f>
        <v>0</v>
      </c>
      <c r="BD14" s="19">
        <f t="shared" si="21"/>
        <v>0</v>
      </c>
      <c r="BE14" s="19">
        <f>SUMPRODUCT(($B$5:$F$10=AN14)*($CE$5:$CE$10))+'J10'!BE14</f>
        <v>0</v>
      </c>
      <c r="BF14" s="19">
        <f>SUMPRODUCT(($B$5:$F$10=AN14)*($CF$5:$CF$10))+'J10'!BF14</f>
        <v>0</v>
      </c>
      <c r="BG14" s="19">
        <f>SUMPRODUCT(($B$5:$F$10=AN14)*($CG$5:$CG$10))+'J10'!BG14</f>
        <v>0</v>
      </c>
      <c r="BH14" s="19">
        <f>SUMPRODUCT(($I$5:$M$10=AN14)*($CH$5:$CH$10))+'J10'!BH14</f>
        <v>0</v>
      </c>
      <c r="BI14" s="19">
        <f>SUMPRODUCT(($I$5:$M$10=AN14)*($CI$5:$CI$10))+'J10'!BI14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'J10'!AS15-AS15</f>
        <v>0</v>
      </c>
      <c r="AU15" s="3" t="str">
        <f>IF(AS15&gt;'J10'!AS15,'J10'!$AV$17,IF(AS15='J10'!AS15,'J10'!$AU$17,IF(AS15&lt;'J10'!AS15,'J10'!$AT$17)))</f>
        <v>u</v>
      </c>
      <c r="AV15" s="19">
        <f t="shared" si="19"/>
        <v>11</v>
      </c>
      <c r="AW15" s="19">
        <f>SUMPRODUCT(($B$5:$F$10=AN15)*($BQ$5:$BQ$10))+SUMPRODUCT(($I$5:$M$10=AN15)*($BR$5:$BR$10))+'J10'!AW15</f>
        <v>0</v>
      </c>
      <c r="AX15" s="19">
        <f>SUMPRODUCT(($B$5:$F$10=AN15)*($BS$5:$BS$10))+SUMPRODUCT(($I$5:$M$10=AN15)*($BT$5:$BT$10))+'J10'!AX15</f>
        <v>0</v>
      </c>
      <c r="AY15" s="19">
        <f>SUMPRODUCT(($B$5:$F$10=AN15)*($BU$5:$BU$10))+SUMPRODUCT(($I$5:$M$10=AN15)*($BV$5:$BV$10))+'J10'!AY15</f>
        <v>0</v>
      </c>
      <c r="AZ15" s="19">
        <f>SUMPRODUCT(($B$5:$F$10=AN15)*($BW$5:$BW$10))+SUMPRODUCT(($I$5:$M$10=AN15)*($BX$5:$BX$10))+'J10'!AZ15</f>
        <v>0</v>
      </c>
      <c r="BA15" s="19">
        <f>SUMPRODUCT(($B$5:$F$10=AN15)*($BY$5:$BY$10))+SUMPRODUCT(($I$5:$M$10=AN15)*($BZ$5:$BZ$10))+'J10'!BA15</f>
        <v>0</v>
      </c>
      <c r="BB15" s="19">
        <f t="shared" si="20"/>
        <v>0</v>
      </c>
      <c r="BC15" s="19">
        <f>SUMPRODUCT(($B$5:$F$10=AN15)*($CC$5:$CC$10))+SUMPRODUCT(($I$5:$M$10=AN15)*($CD$5:$CD$10))+'J10'!BC15</f>
        <v>0</v>
      </c>
      <c r="BD15" s="19">
        <f t="shared" si="21"/>
        <v>0</v>
      </c>
      <c r="BE15" s="19">
        <f>SUMPRODUCT(($B$5:$F$10=AN15)*($CE$5:$CE$10))+'J10'!BE15</f>
        <v>0</v>
      </c>
      <c r="BF15" s="19">
        <f>SUMPRODUCT(($B$5:$F$10=AN15)*($CF$5:$CF$10))+'J10'!BF15</f>
        <v>0</v>
      </c>
      <c r="BG15" s="19">
        <f>SUMPRODUCT(($B$5:$F$10=AN15)*($CG$5:$CG$10))+'J10'!BG15</f>
        <v>0</v>
      </c>
      <c r="BH15" s="19">
        <f>SUMPRODUCT(($I$5:$M$10=AN15)*($CH$5:$CH$10))+'J10'!BH15</f>
        <v>0</v>
      </c>
      <c r="BI15" s="19">
        <f>SUMPRODUCT(($I$5:$M$10=AN15)*($CI$5:$CI$10))+'J10'!BI15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'J10'!AS16-AS16</f>
        <v>0</v>
      </c>
      <c r="AU16" s="3" t="str">
        <f>IF(AS16&gt;'J10'!AS16,'J10'!$AV$17,IF(AS16='J10'!AS16,'J10'!$AU$17,IF(AS16&lt;'J10'!AS16,'J10'!$AT$17)))</f>
        <v>u</v>
      </c>
      <c r="AV16" s="19">
        <f t="shared" si="19"/>
        <v>12</v>
      </c>
      <c r="AW16" s="19">
        <f>SUMPRODUCT(($B$5:$F$10=AN16)*($BQ$5:$BQ$10))+SUMPRODUCT(($I$5:$M$10=AN16)*($BR$5:$BR$10))+'J10'!AW16</f>
        <v>0</v>
      </c>
      <c r="AX16" s="19">
        <f>SUMPRODUCT(($B$5:$F$10=AN16)*($BS$5:$BS$10))+SUMPRODUCT(($I$5:$M$10=AN16)*($BT$5:$BT$10))+'J10'!AX16</f>
        <v>0</v>
      </c>
      <c r="AY16" s="19">
        <f>SUMPRODUCT(($B$5:$F$10=AN16)*($BU$5:$BU$10))+SUMPRODUCT(($I$5:$M$10=AN16)*($BV$5:$BV$10))+'J10'!AY16</f>
        <v>0</v>
      </c>
      <c r="AZ16" s="19">
        <f>SUMPRODUCT(($B$5:$F$10=AN16)*($BW$5:$BW$10))+SUMPRODUCT(($I$5:$M$10=AN16)*($BX$5:$BX$10))+'J10'!AZ16</f>
        <v>0</v>
      </c>
      <c r="BA16" s="19">
        <f>SUMPRODUCT(($B$5:$F$10=AN16)*($BY$5:$BY$10))+SUMPRODUCT(($I$5:$M$10=AN16)*($BZ$5:$BZ$10))+'J10'!BA16</f>
        <v>0</v>
      </c>
      <c r="BB16" s="19">
        <f t="shared" si="20"/>
        <v>0</v>
      </c>
      <c r="BC16" s="19">
        <f>SUMPRODUCT(($B$5:$F$10=AN16)*($CC$5:$CC$10))+SUMPRODUCT(($I$5:$M$10=AN16)*($CD$5:$CD$10))+'J10'!BC16</f>
        <v>0</v>
      </c>
      <c r="BD16" s="19">
        <f t="shared" si="21"/>
        <v>0</v>
      </c>
      <c r="BE16" s="19">
        <f>SUMPRODUCT(($B$5:$F$10=AN16)*($CE$5:$CE$10))+'J10'!BE16</f>
        <v>0</v>
      </c>
      <c r="BF16" s="19">
        <f>SUMPRODUCT(($B$5:$F$10=AN16)*($CF$5:$CF$10))+'J10'!BF16</f>
        <v>0</v>
      </c>
      <c r="BG16" s="19">
        <f>SUMPRODUCT(($B$5:$F$10=AN16)*($CG$5:$CG$10))+'J10'!BG16</f>
        <v>0</v>
      </c>
      <c r="BH16" s="19">
        <f>SUMPRODUCT(($I$5:$M$10=AN16)*($CH$5:$CH$10))+'J10'!BH16</f>
        <v>0</v>
      </c>
      <c r="BI16" s="19">
        <f>SUMPRODUCT(($I$5:$M$10=AN16)*($CI$5:$CI$10))+'J10'!BI16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AB18+'J10'!AE18:AG19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85" priority="4" operator="equal">
      <formula>0</formula>
    </cfRule>
    <cfRule type="cellIs" dxfId="84" priority="5" operator="lessThan">
      <formula>0</formula>
    </cfRule>
    <cfRule type="cellIs" dxfId="83" priority="6" operator="greaterThan">
      <formula>0</formula>
    </cfRule>
  </conditionalFormatting>
  <conditionalFormatting sqref="V5:V16">
    <cfRule type="cellIs" dxfId="82" priority="1" operator="equal">
      <formula>"U"</formula>
    </cfRule>
    <cfRule type="cellIs" dxfId="81" priority="2" operator="equal">
      <formula>"Q"</formula>
    </cfRule>
    <cfRule type="cellIs" dxfId="80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41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'J11'!AS5-AS5</f>
        <v>0</v>
      </c>
      <c r="AU5" s="3" t="str">
        <f>IF(AS5&gt;'J11'!AS5,'J11'!$AV$17,IF(AS5='J11'!AS5,'J11'!$AU$17,IF(AS5&lt;'J11'!AS5,'J11'!$AT$17)))</f>
        <v>u</v>
      </c>
      <c r="AV5" s="19">
        <f>RANK(BL5,$BL$5:$BL$16)</f>
        <v>1</v>
      </c>
      <c r="AW5" s="19">
        <f>SUMPRODUCT(($B$5:$F$10=AN5)*($BQ$5:$BQ$10))+SUMPRODUCT(($I$5:$M$10=AN5)*($BR$5:$BR$10))+'J11'!AW5</f>
        <v>2</v>
      </c>
      <c r="AX5" s="19">
        <f>SUMPRODUCT(($B$5:$F$10=AN5)*($BS$5:$BS$10))+SUMPRODUCT(($I$5:$M$10=AN5)*($BT$5:$BT$10))+'J11'!AX5</f>
        <v>1</v>
      </c>
      <c r="AY5" s="19">
        <f>SUMPRODUCT(($B$5:$F$10=AN5)*($BU$5:$BU$10))+SUMPRODUCT(($I$5:$M$10=AN5)*($BV$5:$BV$10))+'J11'!AY5</f>
        <v>0</v>
      </c>
      <c r="AZ5" s="19">
        <f>SUMPRODUCT(($B$5:$F$10=AN5)*($BW$5:$BW$10))+SUMPRODUCT(($I$5:$M$10=AN5)*($BX$5:$BX$10))+'J11'!AZ5</f>
        <v>1</v>
      </c>
      <c r="BA5" s="19">
        <f>SUMPRODUCT(($B$5:$F$10=AN5)*($BY$5:$BY$10))+SUMPRODUCT(($I$5:$M$10=AN5)*($BZ$5:$BZ$10))+'J11'!BA5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SUMPRODUCT(($B$5:$F$10=AN5)*($CC$5:$CC$10))+SUMPRODUCT(($I$5:$M$10=AN5)*($CD$5:$CD$10))+'J11'!BC5</f>
        <v>6</v>
      </c>
      <c r="BD5" s="19">
        <f>BB5-BC5</f>
        <v>-6</v>
      </c>
      <c r="BE5" s="19">
        <f>SUMPRODUCT(($B$5:$F$10=AN5)*($CE$5:$CE$10))+'J11'!BE5</f>
        <v>0</v>
      </c>
      <c r="BF5" s="19">
        <f>SUMPRODUCT(($B$5:$F$10=AN5)*($CF$5:$CF$10))+'J11'!BF5</f>
        <v>1</v>
      </c>
      <c r="BG5" s="19">
        <f>SUMPRODUCT(($B$5:$F$10=AN5)*($CG$5:$CG$10))+'J11'!BG5</f>
        <v>0</v>
      </c>
      <c r="BH5" s="19">
        <f>SUMPRODUCT(($I$5:$M$10=AN5)*($CH$5:$CH$10))+'J11'!BH5</f>
        <v>0</v>
      </c>
      <c r="BI5" s="19">
        <f>SUMPRODUCT(($I$5:$M$10=AN5)*($CI$5:$CI$10))+'J11'!BI5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'J11'!AS6-AS6</f>
        <v>0</v>
      </c>
      <c r="AU6" s="3" t="str">
        <f>IF(AS6&gt;'J11'!AS6,'J11'!$AV$17,IF(AS6='J11'!AS6,'J11'!$AU$17,IF(AS6&lt;'J11'!AS6,'J11'!$AT$17)))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SUMPRODUCT(($B$5:$F$10=AN6)*($BQ$5:$BQ$10))+SUMPRODUCT(($I$5:$M$10=AN6)*($BR$5:$BR$10))+'J11'!AW6</f>
        <v>2</v>
      </c>
      <c r="AX6" s="19">
        <f>SUMPRODUCT(($B$5:$F$10=AN6)*($BS$5:$BS$10))+SUMPRODUCT(($I$5:$M$10=AN6)*($BT$5:$BT$10))+'J11'!AX6</f>
        <v>1</v>
      </c>
      <c r="AY6" s="19">
        <f>SUMPRODUCT(($B$5:$F$10=AN6)*($BU$5:$BU$10))+SUMPRODUCT(($I$5:$M$10=AN6)*($BV$5:$BV$10))+'J11'!AY6</f>
        <v>0</v>
      </c>
      <c r="AZ6" s="19">
        <f>SUMPRODUCT(($B$5:$F$10=AN6)*($BW$5:$BW$10))+SUMPRODUCT(($I$5:$M$10=AN6)*($BX$5:$BX$10))+'J11'!AZ6</f>
        <v>1</v>
      </c>
      <c r="BA6" s="19">
        <f>SUMPRODUCT(($B$5:$F$10=AN6)*($BY$5:$BY$10))+SUMPRODUCT(($I$5:$M$10=AN6)*($BZ$5:$BZ$10))+'J11'!BA6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SUMPRODUCT(($B$5:$F$10=AN6)*($CC$5:$CC$10))+SUMPRODUCT(($I$5:$M$10=AN6)*($CD$5:$CD$10))+'J11'!BC6</f>
        <v>6</v>
      </c>
      <c r="BD6" s="19">
        <f t="shared" ref="BD6:BD16" si="21">BB6-BC6</f>
        <v>-6</v>
      </c>
      <c r="BE6" s="19">
        <f>SUMPRODUCT(($B$5:$F$10=AN6)*($CE$5:$CE$10))+'J11'!BE6</f>
        <v>0</v>
      </c>
      <c r="BF6" s="19">
        <f>SUMPRODUCT(($B$5:$F$10=AN6)*($CF$5:$CF$10))+'J11'!BF6</f>
        <v>0</v>
      </c>
      <c r="BG6" s="19">
        <f>SUMPRODUCT(($B$5:$F$10=AN6)*($CG$5:$CG$10))+'J11'!BG6</f>
        <v>0</v>
      </c>
      <c r="BH6" s="19">
        <f>SUMPRODUCT(($I$5:$M$10=AN6)*($CH$5:$CH$10))+'J11'!BH6</f>
        <v>0</v>
      </c>
      <c r="BI6" s="19">
        <f>SUMPRODUCT(($I$5:$M$10=AN6)*($CI$5:$CI$10))+'J11'!BI6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'J11'!AS7-AS7</f>
        <v>0</v>
      </c>
      <c r="AU7" s="3" t="str">
        <f>IF(AS7&gt;'J11'!AS7,'J11'!$AV$17,IF(AS7='J11'!AS7,'J11'!$AU$17,IF(AS7&lt;'J11'!AS7,'J11'!$AT$17)))</f>
        <v>u</v>
      </c>
      <c r="AV7" s="19">
        <f t="shared" si="19"/>
        <v>3</v>
      </c>
      <c r="AW7" s="19">
        <f>SUMPRODUCT(($B$5:$F$10=AN7)*($BQ$5:$BQ$10))+SUMPRODUCT(($I$5:$M$10=AN7)*($BR$5:$BR$10))+'J11'!AW7</f>
        <v>0</v>
      </c>
      <c r="AX7" s="19">
        <f>SUMPRODUCT(($B$5:$F$10=AN7)*($BS$5:$BS$10))+SUMPRODUCT(($I$5:$M$10=AN7)*($BT$5:$BT$10))+'J11'!AX7</f>
        <v>0</v>
      </c>
      <c r="AY7" s="19">
        <f>SUMPRODUCT(($B$5:$F$10=AN7)*($BU$5:$BU$10))+SUMPRODUCT(($I$5:$M$10=AN7)*($BV$5:$BV$10))+'J11'!AY7</f>
        <v>0</v>
      </c>
      <c r="AZ7" s="19">
        <f>SUMPRODUCT(($B$5:$F$10=AN7)*($BW$5:$BW$10))+SUMPRODUCT(($I$5:$M$10=AN7)*($BX$5:$BX$10))+'J11'!AZ7</f>
        <v>0</v>
      </c>
      <c r="BA7" s="19">
        <f>SUMPRODUCT(($B$5:$F$10=AN7)*($BY$5:$BY$10))+SUMPRODUCT(($I$5:$M$10=AN7)*($BZ$5:$BZ$10))+'J11'!BA7</f>
        <v>0</v>
      </c>
      <c r="BB7" s="19">
        <f t="shared" si="20"/>
        <v>0</v>
      </c>
      <c r="BC7" s="19">
        <f>SUMPRODUCT(($B$5:$F$10=AN7)*($CC$5:$CC$10))+SUMPRODUCT(($I$5:$M$10=AN7)*($CD$5:$CD$10))+'J11'!BC7</f>
        <v>0</v>
      </c>
      <c r="BD7" s="19">
        <f t="shared" si="21"/>
        <v>0</v>
      </c>
      <c r="BE7" s="19">
        <f>SUMPRODUCT(($B$5:$F$10=AN7)*($CE$5:$CE$10))+'J11'!BE7</f>
        <v>0</v>
      </c>
      <c r="BF7" s="19">
        <f>SUMPRODUCT(($B$5:$F$10=AN7)*($CF$5:$CF$10))+'J11'!BF7</f>
        <v>0</v>
      </c>
      <c r="BG7" s="19">
        <f>SUMPRODUCT(($B$5:$F$10=AN7)*($CG$5:$CG$10))+'J11'!BG7</f>
        <v>0</v>
      </c>
      <c r="BH7" s="19">
        <f>SUMPRODUCT(($I$5:$M$10=AN7)*($CH$5:$CH$10))+'J11'!BH7</f>
        <v>0</v>
      </c>
      <c r="BI7" s="19">
        <f>SUMPRODUCT(($I$5:$M$10=AN7)*($CI$5:$CI$10))+'J11'!BI7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'J11'!AS8-AS8</f>
        <v>0</v>
      </c>
      <c r="AU8" s="3" t="str">
        <f>IF(AS8&gt;'J11'!AS8,'J11'!$AV$17,IF(AS8='J11'!AS8,'J11'!$AU$17,IF(AS8&lt;'J11'!AS8,'J11'!$AT$17)))</f>
        <v>u</v>
      </c>
      <c r="AV8" s="19">
        <f t="shared" si="19"/>
        <v>4</v>
      </c>
      <c r="AW8" s="19">
        <f>SUMPRODUCT(($B$5:$F$10=AN8)*($BQ$5:$BQ$10))+SUMPRODUCT(($I$5:$M$10=AN8)*($BR$5:$BR$10))+'J11'!AW8</f>
        <v>0</v>
      </c>
      <c r="AX8" s="19">
        <f>SUMPRODUCT(($B$5:$F$10=AN8)*($BS$5:$BS$10))+SUMPRODUCT(($I$5:$M$10=AN8)*($BT$5:$BT$10))+'J11'!AX8</f>
        <v>0</v>
      </c>
      <c r="AY8" s="19">
        <f>SUMPRODUCT(($B$5:$F$10=AN8)*($BU$5:$BU$10))+SUMPRODUCT(($I$5:$M$10=AN8)*($BV$5:$BV$10))+'J11'!AY8</f>
        <v>0</v>
      </c>
      <c r="AZ8" s="19">
        <f>SUMPRODUCT(($B$5:$F$10=AN8)*($BW$5:$BW$10))+SUMPRODUCT(($I$5:$M$10=AN8)*($BX$5:$BX$10))+'J11'!AZ8</f>
        <v>0</v>
      </c>
      <c r="BA8" s="19">
        <f>SUMPRODUCT(($B$5:$F$10=AN8)*($BY$5:$BY$10))+SUMPRODUCT(($I$5:$M$10=AN8)*($BZ$5:$BZ$10))+'J11'!BA8</f>
        <v>0</v>
      </c>
      <c r="BB8" s="19">
        <f t="shared" si="20"/>
        <v>0</v>
      </c>
      <c r="BC8" s="19">
        <f>SUMPRODUCT(($B$5:$F$10=AN8)*($CC$5:$CC$10))+SUMPRODUCT(($I$5:$M$10=AN8)*($CD$5:$CD$10))+'J11'!BC8</f>
        <v>0</v>
      </c>
      <c r="BD8" s="19">
        <f t="shared" si="21"/>
        <v>0</v>
      </c>
      <c r="BE8" s="19">
        <f>SUMPRODUCT(($B$5:$F$10=AN8)*($CE$5:$CE$10))+'J11'!BE8</f>
        <v>0</v>
      </c>
      <c r="BF8" s="19">
        <f>SUMPRODUCT(($B$5:$F$10=AN8)*($CF$5:$CF$10))+'J11'!BF8</f>
        <v>0</v>
      </c>
      <c r="BG8" s="19">
        <f>SUMPRODUCT(($B$5:$F$10=AN8)*($CG$5:$CG$10))+'J11'!BG8</f>
        <v>0</v>
      </c>
      <c r="BH8" s="19">
        <f>SUMPRODUCT(($I$5:$M$10=AN8)*($CH$5:$CH$10))+'J11'!BH8</f>
        <v>0</v>
      </c>
      <c r="BI8" s="19">
        <f>SUMPRODUCT(($I$5:$M$10=AN8)*($CI$5:$CI$10))+'J11'!BI8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'J11'!AS9-AS9</f>
        <v>0</v>
      </c>
      <c r="AU9" s="3" t="str">
        <f>IF(AS9&gt;'J11'!AS9,'J11'!$AV$17,IF(AS9='J11'!AS9,'J11'!$AU$17,IF(AS9&lt;'J11'!AS9,'J11'!$AT$17)))</f>
        <v>u</v>
      </c>
      <c r="AV9" s="19">
        <f t="shared" si="19"/>
        <v>5</v>
      </c>
      <c r="AW9" s="19">
        <f>SUMPRODUCT(($B$5:$F$10=AN9)*($BQ$5:$BQ$10))+SUMPRODUCT(($I$5:$M$10=AN9)*($BR$5:$BR$10))+'J11'!AW9</f>
        <v>0</v>
      </c>
      <c r="AX9" s="19">
        <f>SUMPRODUCT(($B$5:$F$10=AN9)*($BS$5:$BS$10))+SUMPRODUCT(($I$5:$M$10=AN9)*($BT$5:$BT$10))+'J11'!AX9</f>
        <v>0</v>
      </c>
      <c r="AY9" s="19">
        <f>SUMPRODUCT(($B$5:$F$10=AN9)*($BU$5:$BU$10))+SUMPRODUCT(($I$5:$M$10=AN9)*($BV$5:$BV$10))+'J11'!AY9</f>
        <v>0</v>
      </c>
      <c r="AZ9" s="19">
        <f>SUMPRODUCT(($B$5:$F$10=AN9)*($BW$5:$BW$10))+SUMPRODUCT(($I$5:$M$10=AN9)*($BX$5:$BX$10))+'J11'!AZ9</f>
        <v>0</v>
      </c>
      <c r="BA9" s="19">
        <f>SUMPRODUCT(($B$5:$F$10=AN9)*($BY$5:$BY$10))+SUMPRODUCT(($I$5:$M$10=AN9)*($BZ$5:$BZ$10))+'J11'!BA9</f>
        <v>0</v>
      </c>
      <c r="BB9" s="19">
        <f t="shared" si="20"/>
        <v>0</v>
      </c>
      <c r="BC9" s="19">
        <f>SUMPRODUCT(($B$5:$F$10=AN9)*($CC$5:$CC$10))+SUMPRODUCT(($I$5:$M$10=AN9)*($CD$5:$CD$10))+'J11'!BC9</f>
        <v>0</v>
      </c>
      <c r="BD9" s="19">
        <f t="shared" si="21"/>
        <v>0</v>
      </c>
      <c r="BE9" s="19">
        <f>SUMPRODUCT(($B$5:$F$10=AN9)*($CE$5:$CE$10))+'J11'!BE9</f>
        <v>0</v>
      </c>
      <c r="BF9" s="19">
        <f>SUMPRODUCT(($B$5:$F$10=AN9)*($CF$5:$CF$10))+'J11'!BF9</f>
        <v>0</v>
      </c>
      <c r="BG9" s="19">
        <f>SUMPRODUCT(($B$5:$F$10=AN9)*($CG$5:$CG$10))+'J11'!BG9</f>
        <v>0</v>
      </c>
      <c r="BH9" s="19">
        <f>SUMPRODUCT(($I$5:$M$10=AN9)*($CH$5:$CH$10))+'J11'!BH9</f>
        <v>0</v>
      </c>
      <c r="BI9" s="19">
        <f>SUMPRODUCT(($I$5:$M$10=AN9)*($CI$5:$CI$10))+'J11'!BI9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'J11'!AS10-AS10</f>
        <v>0</v>
      </c>
      <c r="AU10" s="3" t="str">
        <f>IF(AS10&gt;'J11'!AS10,'J11'!$AV$17,IF(AS10='J11'!AS10,'J11'!$AU$17,IF(AS10&lt;'J11'!AS10,'J11'!$AT$17)))</f>
        <v>u</v>
      </c>
      <c r="AV10" s="19">
        <f t="shared" si="19"/>
        <v>6</v>
      </c>
      <c r="AW10" s="19">
        <f>SUMPRODUCT(($B$5:$F$10=AN10)*($BQ$5:$BQ$10))+SUMPRODUCT(($I$5:$M$10=AN10)*($BR$5:$BR$10))+'J11'!AW10</f>
        <v>0</v>
      </c>
      <c r="AX10" s="19">
        <f>SUMPRODUCT(($B$5:$F$10=AN10)*($BS$5:$BS$10))+SUMPRODUCT(($I$5:$M$10=AN10)*($BT$5:$BT$10))+'J11'!AX10</f>
        <v>0</v>
      </c>
      <c r="AY10" s="19">
        <f>SUMPRODUCT(($B$5:$F$10=AN10)*($BU$5:$BU$10))+SUMPRODUCT(($I$5:$M$10=AN10)*($BV$5:$BV$10))+'J11'!AY10</f>
        <v>0</v>
      </c>
      <c r="AZ10" s="19">
        <f>SUMPRODUCT(($B$5:$F$10=AN10)*($BW$5:$BW$10))+SUMPRODUCT(($I$5:$M$10=AN10)*($BX$5:$BX$10))+'J11'!AZ10</f>
        <v>0</v>
      </c>
      <c r="BA10" s="19">
        <f>SUMPRODUCT(($B$5:$F$10=AN10)*($BY$5:$BY$10))+SUMPRODUCT(($I$5:$M$10=AN10)*($BZ$5:$BZ$10))+'J11'!BA10</f>
        <v>0</v>
      </c>
      <c r="BB10" s="19">
        <f t="shared" si="20"/>
        <v>0</v>
      </c>
      <c r="BC10" s="19">
        <f>SUMPRODUCT(($B$5:$F$10=AN10)*($CC$5:$CC$10))+SUMPRODUCT(($I$5:$M$10=AN10)*($CD$5:$CD$10))+'J11'!BC10</f>
        <v>0</v>
      </c>
      <c r="BD10" s="19">
        <f t="shared" si="21"/>
        <v>0</v>
      </c>
      <c r="BE10" s="19">
        <f>SUMPRODUCT(($B$5:$F$10=AN10)*($CE$5:$CE$10))+'J11'!BE10</f>
        <v>0</v>
      </c>
      <c r="BF10" s="19">
        <f>SUMPRODUCT(($B$5:$F$10=AN10)*($CF$5:$CF$10))+'J11'!BF10</f>
        <v>0</v>
      </c>
      <c r="BG10" s="19">
        <f>SUMPRODUCT(($B$5:$F$10=AN10)*($CG$5:$CG$10))+'J11'!BG10</f>
        <v>0</v>
      </c>
      <c r="BH10" s="19">
        <f>SUMPRODUCT(($I$5:$M$10=AN10)*($CH$5:$CH$10))+'J11'!BH10</f>
        <v>0</v>
      </c>
      <c r="BI10" s="19">
        <f>SUMPRODUCT(($I$5:$M$10=AN10)*($CI$5:$CI$10))+'J11'!BI10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'J11'!AS11-AS11</f>
        <v>0</v>
      </c>
      <c r="AU11" s="3" t="str">
        <f>IF(AS11&gt;'J11'!AS11,'J11'!$AV$17,IF(AS11='J11'!AS11,'J11'!$AU$17,IF(AS11&lt;'J11'!AS11,'J11'!$AT$17)))</f>
        <v>u</v>
      </c>
      <c r="AV11" s="19">
        <f t="shared" si="19"/>
        <v>7</v>
      </c>
      <c r="AW11" s="19">
        <f>SUMPRODUCT(($B$5:$F$10=AN11)*($BQ$5:$BQ$10))+SUMPRODUCT(($I$5:$M$10=AN11)*($BR$5:$BR$10))+'J11'!AW11</f>
        <v>0</v>
      </c>
      <c r="AX11" s="19">
        <f>SUMPRODUCT(($B$5:$F$10=AN11)*($BS$5:$BS$10))+SUMPRODUCT(($I$5:$M$10=AN11)*($BT$5:$BT$10))+'J11'!AX11</f>
        <v>0</v>
      </c>
      <c r="AY11" s="19">
        <f>SUMPRODUCT(($B$5:$F$10=AN11)*($BU$5:$BU$10))+SUMPRODUCT(($I$5:$M$10=AN11)*($BV$5:$BV$10))+'J11'!AY11</f>
        <v>0</v>
      </c>
      <c r="AZ11" s="19">
        <f>SUMPRODUCT(($B$5:$F$10=AN11)*($BW$5:$BW$10))+SUMPRODUCT(($I$5:$M$10=AN11)*($BX$5:$BX$10))+'J11'!AZ11</f>
        <v>0</v>
      </c>
      <c r="BA11" s="19">
        <f>SUMPRODUCT(($B$5:$F$10=AN11)*($BY$5:$BY$10))+SUMPRODUCT(($I$5:$M$10=AN11)*($BZ$5:$BZ$10))+'J11'!BA11</f>
        <v>0</v>
      </c>
      <c r="BB11" s="19">
        <f t="shared" si="20"/>
        <v>0</v>
      </c>
      <c r="BC11" s="19">
        <f>SUMPRODUCT(($B$5:$F$10=AN11)*($CC$5:$CC$10))+SUMPRODUCT(($I$5:$M$10=AN11)*($CD$5:$CD$10))+'J11'!BC11</f>
        <v>0</v>
      </c>
      <c r="BD11" s="19">
        <f t="shared" si="21"/>
        <v>0</v>
      </c>
      <c r="BE11" s="19">
        <f>SUMPRODUCT(($B$5:$F$10=AN11)*($CE$5:$CE$10))+'J11'!BE11</f>
        <v>0</v>
      </c>
      <c r="BF11" s="19">
        <f>SUMPRODUCT(($B$5:$F$10=AN11)*($CF$5:$CF$10))+'J11'!BF11</f>
        <v>0</v>
      </c>
      <c r="BG11" s="19">
        <f>SUMPRODUCT(($B$5:$F$10=AN11)*($CG$5:$CG$10))+'J11'!BG11</f>
        <v>0</v>
      </c>
      <c r="BH11" s="19">
        <f>SUMPRODUCT(($I$5:$M$10=AN11)*($CH$5:$CH$10))+'J11'!BH11</f>
        <v>0</v>
      </c>
      <c r="BI11" s="19">
        <f>SUMPRODUCT(($I$5:$M$10=AN11)*($CI$5:$CI$10))+'J11'!BI11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'J11'!AS12-AS12</f>
        <v>0</v>
      </c>
      <c r="AU12" s="3" t="str">
        <f>IF(AS12&gt;'J11'!AS12,'J11'!$AV$17,IF(AS12='J11'!AS12,'J11'!$AU$17,IF(AS12&lt;'J11'!AS12,'J11'!$AT$17)))</f>
        <v>u</v>
      </c>
      <c r="AV12" s="19">
        <f t="shared" si="19"/>
        <v>8</v>
      </c>
      <c r="AW12" s="19">
        <f>SUMPRODUCT(($B$5:$F$10=AN12)*($BQ$5:$BQ$10))+SUMPRODUCT(($I$5:$M$10=AN12)*($BR$5:$BR$10))+'J11'!AW12</f>
        <v>0</v>
      </c>
      <c r="AX12" s="19">
        <f>SUMPRODUCT(($B$5:$F$10=AN12)*($BS$5:$BS$10))+SUMPRODUCT(($I$5:$M$10=AN12)*($BT$5:$BT$10))+'J11'!AX12</f>
        <v>0</v>
      </c>
      <c r="AY12" s="19">
        <f>SUMPRODUCT(($B$5:$F$10=AN12)*($BU$5:$BU$10))+SUMPRODUCT(($I$5:$M$10=AN12)*($BV$5:$BV$10))+'J11'!AY12</f>
        <v>0</v>
      </c>
      <c r="AZ12" s="19">
        <f>SUMPRODUCT(($B$5:$F$10=AN12)*($BW$5:$BW$10))+SUMPRODUCT(($I$5:$M$10=AN12)*($BX$5:$BX$10))+'J11'!AZ12</f>
        <v>0</v>
      </c>
      <c r="BA12" s="19">
        <f>SUMPRODUCT(($B$5:$F$10=AN12)*($BY$5:$BY$10))+SUMPRODUCT(($I$5:$M$10=AN12)*($BZ$5:$BZ$10))+'J11'!BA12</f>
        <v>0</v>
      </c>
      <c r="BB12" s="19">
        <f t="shared" si="20"/>
        <v>0</v>
      </c>
      <c r="BC12" s="19">
        <f>SUMPRODUCT(($B$5:$F$10=AN12)*($CC$5:$CC$10))+SUMPRODUCT(($I$5:$M$10=AN12)*($CD$5:$CD$10))+'J11'!BC12</f>
        <v>0</v>
      </c>
      <c r="BD12" s="19">
        <f t="shared" si="21"/>
        <v>0</v>
      </c>
      <c r="BE12" s="19">
        <f>SUMPRODUCT(($B$5:$F$10=AN12)*($CE$5:$CE$10))+'J11'!BE12</f>
        <v>0</v>
      </c>
      <c r="BF12" s="19">
        <f>SUMPRODUCT(($B$5:$F$10=AN12)*($CF$5:$CF$10))+'J11'!BF12</f>
        <v>0</v>
      </c>
      <c r="BG12" s="19">
        <f>SUMPRODUCT(($B$5:$F$10=AN12)*($CG$5:$CG$10))+'J11'!BG12</f>
        <v>0</v>
      </c>
      <c r="BH12" s="19">
        <f>SUMPRODUCT(($I$5:$M$10=AN12)*($CH$5:$CH$10))+'J11'!BH12</f>
        <v>0</v>
      </c>
      <c r="BI12" s="19">
        <f>SUMPRODUCT(($I$5:$M$10=AN12)*($CI$5:$CI$10))+'J11'!BI12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'J11'!AS13-AS13</f>
        <v>0</v>
      </c>
      <c r="AU13" s="3" t="str">
        <f>IF(AS13&gt;'J11'!AS13,'J11'!$AV$17,IF(AS13='J11'!AS13,'J11'!$AU$17,IF(AS13&lt;'J11'!AS13,'J11'!$AT$17)))</f>
        <v>u</v>
      </c>
      <c r="AV13" s="19">
        <f t="shared" si="19"/>
        <v>9</v>
      </c>
      <c r="AW13" s="19">
        <f>SUMPRODUCT(($B$5:$F$10=AN13)*($BQ$5:$BQ$10))+SUMPRODUCT(($I$5:$M$10=AN13)*($BR$5:$BR$10))+'J11'!AW13</f>
        <v>0</v>
      </c>
      <c r="AX13" s="19">
        <f>SUMPRODUCT(($B$5:$F$10=AN13)*($BS$5:$BS$10))+SUMPRODUCT(($I$5:$M$10=AN13)*($BT$5:$BT$10))+'J11'!AX13</f>
        <v>0</v>
      </c>
      <c r="AY13" s="19">
        <f>SUMPRODUCT(($B$5:$F$10=AN13)*($BU$5:$BU$10))+SUMPRODUCT(($I$5:$M$10=AN13)*($BV$5:$BV$10))+'J11'!AY13</f>
        <v>0</v>
      </c>
      <c r="AZ13" s="19">
        <f>SUMPRODUCT(($B$5:$F$10=AN13)*($BW$5:$BW$10))+SUMPRODUCT(($I$5:$M$10=AN13)*($BX$5:$BX$10))+'J11'!AZ13</f>
        <v>0</v>
      </c>
      <c r="BA13" s="19">
        <f>SUMPRODUCT(($B$5:$F$10=AN13)*($BY$5:$BY$10))+SUMPRODUCT(($I$5:$M$10=AN13)*($BZ$5:$BZ$10))+'J11'!BA13</f>
        <v>0</v>
      </c>
      <c r="BB13" s="19">
        <f t="shared" si="20"/>
        <v>0</v>
      </c>
      <c r="BC13" s="19">
        <f>SUMPRODUCT(($B$5:$F$10=AN13)*($CC$5:$CC$10))+SUMPRODUCT(($I$5:$M$10=AN13)*($CD$5:$CD$10))+'J11'!BC13</f>
        <v>0</v>
      </c>
      <c r="BD13" s="19">
        <f t="shared" si="21"/>
        <v>0</v>
      </c>
      <c r="BE13" s="19">
        <f>SUMPRODUCT(($B$5:$F$10=AN13)*($CE$5:$CE$10))+'J11'!BE13</f>
        <v>0</v>
      </c>
      <c r="BF13" s="19">
        <f>SUMPRODUCT(($B$5:$F$10=AN13)*($CF$5:$CF$10))+'J11'!BF13</f>
        <v>0</v>
      </c>
      <c r="BG13" s="19">
        <f>SUMPRODUCT(($B$5:$F$10=AN13)*($CG$5:$CG$10))+'J11'!BG13</f>
        <v>0</v>
      </c>
      <c r="BH13" s="19">
        <f>SUMPRODUCT(($I$5:$M$10=AN13)*($CH$5:$CH$10))+'J11'!BH13</f>
        <v>0</v>
      </c>
      <c r="BI13" s="19">
        <f>SUMPRODUCT(($I$5:$M$10=AN13)*($CI$5:$CI$10))+'J11'!BI13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'J11'!AS14-AS14</f>
        <v>0</v>
      </c>
      <c r="AU14" s="3" t="str">
        <f>IF(AS14&gt;'J11'!AS14,'J11'!$AV$17,IF(AS14='J11'!AS14,'J11'!$AU$17,IF(AS14&lt;'J11'!AS14,'J11'!$AT$17)))</f>
        <v>u</v>
      </c>
      <c r="AV14" s="19">
        <f t="shared" si="19"/>
        <v>10</v>
      </c>
      <c r="AW14" s="19">
        <f>SUMPRODUCT(($B$5:$F$10=AN14)*($BQ$5:$BQ$10))+SUMPRODUCT(($I$5:$M$10=AN14)*($BR$5:$BR$10))+'J11'!AW14</f>
        <v>0</v>
      </c>
      <c r="AX14" s="19">
        <f>SUMPRODUCT(($B$5:$F$10=AN14)*($BS$5:$BS$10))+SUMPRODUCT(($I$5:$M$10=AN14)*($BT$5:$BT$10))+'J11'!AX14</f>
        <v>0</v>
      </c>
      <c r="AY14" s="19">
        <f>SUMPRODUCT(($B$5:$F$10=AN14)*($BU$5:$BU$10))+SUMPRODUCT(($I$5:$M$10=AN14)*($BV$5:$BV$10))+'J11'!AY14</f>
        <v>0</v>
      </c>
      <c r="AZ14" s="19">
        <f>SUMPRODUCT(($B$5:$F$10=AN14)*($BW$5:$BW$10))+SUMPRODUCT(($I$5:$M$10=AN14)*($BX$5:$BX$10))+'J11'!AZ14</f>
        <v>0</v>
      </c>
      <c r="BA14" s="19">
        <f>SUMPRODUCT(($B$5:$F$10=AN14)*($BY$5:$BY$10))+SUMPRODUCT(($I$5:$M$10=AN14)*($BZ$5:$BZ$10))+'J11'!BA14</f>
        <v>0</v>
      </c>
      <c r="BB14" s="19">
        <f t="shared" si="20"/>
        <v>0</v>
      </c>
      <c r="BC14" s="19">
        <f>SUMPRODUCT(($B$5:$F$10=AN14)*($CC$5:$CC$10))+SUMPRODUCT(($I$5:$M$10=AN14)*($CD$5:$CD$10))+'J11'!BC14</f>
        <v>0</v>
      </c>
      <c r="BD14" s="19">
        <f t="shared" si="21"/>
        <v>0</v>
      </c>
      <c r="BE14" s="19">
        <f>SUMPRODUCT(($B$5:$F$10=AN14)*($CE$5:$CE$10))+'J11'!BE14</f>
        <v>0</v>
      </c>
      <c r="BF14" s="19">
        <f>SUMPRODUCT(($B$5:$F$10=AN14)*($CF$5:$CF$10))+'J11'!BF14</f>
        <v>0</v>
      </c>
      <c r="BG14" s="19">
        <f>SUMPRODUCT(($B$5:$F$10=AN14)*($CG$5:$CG$10))+'J11'!BG14</f>
        <v>0</v>
      </c>
      <c r="BH14" s="19">
        <f>SUMPRODUCT(($I$5:$M$10=AN14)*($CH$5:$CH$10))+'J11'!BH14</f>
        <v>0</v>
      </c>
      <c r="BI14" s="19">
        <f>SUMPRODUCT(($I$5:$M$10=AN14)*($CI$5:$CI$10))+'J11'!BI14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'J11'!AS15-AS15</f>
        <v>0</v>
      </c>
      <c r="AU15" s="3" t="str">
        <f>IF(AS15&gt;'J11'!AS15,'J11'!$AV$17,IF(AS15='J11'!AS15,'J11'!$AU$17,IF(AS15&lt;'J11'!AS15,'J11'!$AT$17)))</f>
        <v>u</v>
      </c>
      <c r="AV15" s="19">
        <f t="shared" si="19"/>
        <v>11</v>
      </c>
      <c r="AW15" s="19">
        <f>SUMPRODUCT(($B$5:$F$10=AN15)*($BQ$5:$BQ$10))+SUMPRODUCT(($I$5:$M$10=AN15)*($BR$5:$BR$10))+'J11'!AW15</f>
        <v>0</v>
      </c>
      <c r="AX15" s="19">
        <f>SUMPRODUCT(($B$5:$F$10=AN15)*($BS$5:$BS$10))+SUMPRODUCT(($I$5:$M$10=AN15)*($BT$5:$BT$10))+'J11'!AX15</f>
        <v>0</v>
      </c>
      <c r="AY15" s="19">
        <f>SUMPRODUCT(($B$5:$F$10=AN15)*($BU$5:$BU$10))+SUMPRODUCT(($I$5:$M$10=AN15)*($BV$5:$BV$10))+'J11'!AY15</f>
        <v>0</v>
      </c>
      <c r="AZ15" s="19">
        <f>SUMPRODUCT(($B$5:$F$10=AN15)*($BW$5:$BW$10))+SUMPRODUCT(($I$5:$M$10=AN15)*($BX$5:$BX$10))+'J11'!AZ15</f>
        <v>0</v>
      </c>
      <c r="BA15" s="19">
        <f>SUMPRODUCT(($B$5:$F$10=AN15)*($BY$5:$BY$10))+SUMPRODUCT(($I$5:$M$10=AN15)*($BZ$5:$BZ$10))+'J11'!BA15</f>
        <v>0</v>
      </c>
      <c r="BB15" s="19">
        <f t="shared" si="20"/>
        <v>0</v>
      </c>
      <c r="BC15" s="19">
        <f>SUMPRODUCT(($B$5:$F$10=AN15)*($CC$5:$CC$10))+SUMPRODUCT(($I$5:$M$10=AN15)*($CD$5:$CD$10))+'J11'!BC15</f>
        <v>0</v>
      </c>
      <c r="BD15" s="19">
        <f t="shared" si="21"/>
        <v>0</v>
      </c>
      <c r="BE15" s="19">
        <f>SUMPRODUCT(($B$5:$F$10=AN15)*($CE$5:$CE$10))+'J11'!BE15</f>
        <v>0</v>
      </c>
      <c r="BF15" s="19">
        <f>SUMPRODUCT(($B$5:$F$10=AN15)*($CF$5:$CF$10))+'J11'!BF15</f>
        <v>0</v>
      </c>
      <c r="BG15" s="19">
        <f>SUMPRODUCT(($B$5:$F$10=AN15)*($CG$5:$CG$10))+'J11'!BG15</f>
        <v>0</v>
      </c>
      <c r="BH15" s="19">
        <f>SUMPRODUCT(($I$5:$M$10=AN15)*($CH$5:$CH$10))+'J11'!BH15</f>
        <v>0</v>
      </c>
      <c r="BI15" s="19">
        <f>SUMPRODUCT(($I$5:$M$10=AN15)*($CI$5:$CI$10))+'J11'!BI15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'J11'!AS16-AS16</f>
        <v>0</v>
      </c>
      <c r="AU16" s="3" t="str">
        <f>IF(AS16&gt;'J11'!AS16,'J11'!$AV$17,IF(AS16='J11'!AS16,'J11'!$AU$17,IF(AS16&lt;'J11'!AS16,'J11'!$AT$17)))</f>
        <v>u</v>
      </c>
      <c r="AV16" s="19">
        <f t="shared" si="19"/>
        <v>12</v>
      </c>
      <c r="AW16" s="19">
        <f>SUMPRODUCT(($B$5:$F$10=AN16)*($BQ$5:$BQ$10))+SUMPRODUCT(($I$5:$M$10=AN16)*($BR$5:$BR$10))+'J11'!AW16</f>
        <v>0</v>
      </c>
      <c r="AX16" s="19">
        <f>SUMPRODUCT(($B$5:$F$10=AN16)*($BS$5:$BS$10))+SUMPRODUCT(($I$5:$M$10=AN16)*($BT$5:$BT$10))+'J11'!AX16</f>
        <v>0</v>
      </c>
      <c r="AY16" s="19">
        <f>SUMPRODUCT(($B$5:$F$10=AN16)*($BU$5:$BU$10))+SUMPRODUCT(($I$5:$M$10=AN16)*($BV$5:$BV$10))+'J11'!AY16</f>
        <v>0</v>
      </c>
      <c r="AZ16" s="19">
        <f>SUMPRODUCT(($B$5:$F$10=AN16)*($BW$5:$BW$10))+SUMPRODUCT(($I$5:$M$10=AN16)*($BX$5:$BX$10))+'J11'!AZ16</f>
        <v>0</v>
      </c>
      <c r="BA16" s="19">
        <f>SUMPRODUCT(($B$5:$F$10=AN16)*($BY$5:$BY$10))+SUMPRODUCT(($I$5:$M$10=AN16)*($BZ$5:$BZ$10))+'J11'!BA16</f>
        <v>0</v>
      </c>
      <c r="BB16" s="19">
        <f t="shared" si="20"/>
        <v>0</v>
      </c>
      <c r="BC16" s="19">
        <f>SUMPRODUCT(($B$5:$F$10=AN16)*($CC$5:$CC$10))+SUMPRODUCT(($I$5:$M$10=AN16)*($CD$5:$CD$10))+'J11'!BC16</f>
        <v>0</v>
      </c>
      <c r="BD16" s="19">
        <f t="shared" si="21"/>
        <v>0</v>
      </c>
      <c r="BE16" s="19">
        <f>SUMPRODUCT(($B$5:$F$10=AN16)*($CE$5:$CE$10))+'J11'!BE16</f>
        <v>0</v>
      </c>
      <c r="BF16" s="19">
        <f>SUMPRODUCT(($B$5:$F$10=AN16)*($CF$5:$CF$10))+'J11'!BF16</f>
        <v>0</v>
      </c>
      <c r="BG16" s="19">
        <f>SUMPRODUCT(($B$5:$F$10=AN16)*($CG$5:$CG$10))+'J11'!BG16</f>
        <v>0</v>
      </c>
      <c r="BH16" s="19">
        <f>SUMPRODUCT(($I$5:$M$10=AN16)*($CH$5:$CH$10))+'J11'!BH16</f>
        <v>0</v>
      </c>
      <c r="BI16" s="19">
        <f>SUMPRODUCT(($I$5:$M$10=AN16)*($CI$5:$CI$10))+'J11'!BI16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AB18+'J11'!AE18:AG19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79" priority="4" operator="equal">
      <formula>0</formula>
    </cfRule>
    <cfRule type="cellIs" dxfId="78" priority="5" operator="lessThan">
      <formula>0</formula>
    </cfRule>
    <cfRule type="cellIs" dxfId="77" priority="6" operator="greaterThan">
      <formula>0</formula>
    </cfRule>
  </conditionalFormatting>
  <conditionalFormatting sqref="V5:V16">
    <cfRule type="cellIs" dxfId="76" priority="1" operator="equal">
      <formula>"U"</formula>
    </cfRule>
    <cfRule type="cellIs" dxfId="75" priority="2" operator="equal">
      <formula>"Q"</formula>
    </cfRule>
    <cfRule type="cellIs" dxfId="74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42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'J12'!AS5-AS5</f>
        <v>0</v>
      </c>
      <c r="AU5" s="3" t="str">
        <f>IF(AS5&gt;'J12'!AS5,'J12'!$AV$17,IF(AS5='J12'!AS5,'J12'!$AU$17,IF(AS5&lt;'J12'!AS5,'J12'!$AT$17)))</f>
        <v>u</v>
      </c>
      <c r="AV5" s="19">
        <f>RANK(BL5,$BL$5:$BL$16)</f>
        <v>1</v>
      </c>
      <c r="AW5" s="19">
        <f>SUMPRODUCT(($B$5:$F$10=AN5)*($BQ$5:$BQ$10))+SUMPRODUCT(($I$5:$M$10=AN5)*($BR$5:$BR$10))+'J12'!AW5</f>
        <v>2</v>
      </c>
      <c r="AX5" s="19">
        <f>SUMPRODUCT(($B$5:$F$10=AN5)*($BS$5:$BS$10))+SUMPRODUCT(($I$5:$M$10=AN5)*($BT$5:$BT$10))+'J12'!AX5</f>
        <v>1</v>
      </c>
      <c r="AY5" s="19">
        <f>SUMPRODUCT(($B$5:$F$10=AN5)*($BU$5:$BU$10))+SUMPRODUCT(($I$5:$M$10=AN5)*($BV$5:$BV$10))+'J12'!AY5</f>
        <v>0</v>
      </c>
      <c r="AZ5" s="19">
        <f>SUMPRODUCT(($B$5:$F$10=AN5)*($BW$5:$BW$10))+SUMPRODUCT(($I$5:$M$10=AN5)*($BX$5:$BX$10))+'J12'!AZ5</f>
        <v>1</v>
      </c>
      <c r="BA5" s="19">
        <f>SUMPRODUCT(($B$5:$F$10=AN5)*($BY$5:$BY$10))+SUMPRODUCT(($I$5:$M$10=AN5)*($BZ$5:$BZ$10))+'J12'!BA5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SUMPRODUCT(($B$5:$F$10=AN5)*($CC$5:$CC$10))+SUMPRODUCT(($I$5:$M$10=AN5)*($CD$5:$CD$10))+'J12'!BC5</f>
        <v>6</v>
      </c>
      <c r="BD5" s="19">
        <f>BB5-BC5</f>
        <v>-6</v>
      </c>
      <c r="BE5" s="19">
        <f>SUMPRODUCT(($B$5:$F$10=AN5)*($CE$5:$CE$10))+'J12'!BE5</f>
        <v>0</v>
      </c>
      <c r="BF5" s="19">
        <f>SUMPRODUCT(($B$5:$F$10=AN5)*($CF$5:$CF$10))+'J12'!BF5</f>
        <v>1</v>
      </c>
      <c r="BG5" s="19">
        <f>SUMPRODUCT(($B$5:$F$10=AN5)*($CG$5:$CG$10))+'J12'!BG5</f>
        <v>0</v>
      </c>
      <c r="BH5" s="19">
        <f>SUMPRODUCT(($I$5:$M$10=AN5)*($CH$5:$CH$10))+'J12'!BH5</f>
        <v>0</v>
      </c>
      <c r="BI5" s="19">
        <f>SUMPRODUCT(($I$5:$M$10=AN5)*($CI$5:$CI$10))+'J12'!BI5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'J12'!AS6-AS6</f>
        <v>0</v>
      </c>
      <c r="AU6" s="3" t="str">
        <f>IF(AS6&gt;'J12'!AS6,'J12'!$AV$17,IF(AS6='J12'!AS6,'J12'!$AU$17,IF(AS6&lt;'J12'!AS6,'J12'!$AT$17)))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SUMPRODUCT(($B$5:$F$10=AN6)*($BQ$5:$BQ$10))+SUMPRODUCT(($I$5:$M$10=AN6)*($BR$5:$BR$10))+'J12'!AW6</f>
        <v>2</v>
      </c>
      <c r="AX6" s="19">
        <f>SUMPRODUCT(($B$5:$F$10=AN6)*($BS$5:$BS$10))+SUMPRODUCT(($I$5:$M$10=AN6)*($BT$5:$BT$10))+'J12'!AX6</f>
        <v>1</v>
      </c>
      <c r="AY6" s="19">
        <f>SUMPRODUCT(($B$5:$F$10=AN6)*($BU$5:$BU$10))+SUMPRODUCT(($I$5:$M$10=AN6)*($BV$5:$BV$10))+'J12'!AY6</f>
        <v>0</v>
      </c>
      <c r="AZ6" s="19">
        <f>SUMPRODUCT(($B$5:$F$10=AN6)*($BW$5:$BW$10))+SUMPRODUCT(($I$5:$M$10=AN6)*($BX$5:$BX$10))+'J12'!AZ6</f>
        <v>1</v>
      </c>
      <c r="BA6" s="19">
        <f>SUMPRODUCT(($B$5:$F$10=AN6)*($BY$5:$BY$10))+SUMPRODUCT(($I$5:$M$10=AN6)*($BZ$5:$BZ$10))+'J12'!BA6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SUMPRODUCT(($B$5:$F$10=AN6)*($CC$5:$CC$10))+SUMPRODUCT(($I$5:$M$10=AN6)*($CD$5:$CD$10))+'J12'!BC6</f>
        <v>6</v>
      </c>
      <c r="BD6" s="19">
        <f t="shared" ref="BD6:BD16" si="21">BB6-BC6</f>
        <v>-6</v>
      </c>
      <c r="BE6" s="19">
        <f>SUMPRODUCT(($B$5:$F$10=AN6)*($CE$5:$CE$10))+'J12'!BE6</f>
        <v>0</v>
      </c>
      <c r="BF6" s="19">
        <f>SUMPRODUCT(($B$5:$F$10=AN6)*($CF$5:$CF$10))+'J12'!BF6</f>
        <v>0</v>
      </c>
      <c r="BG6" s="19">
        <f>SUMPRODUCT(($B$5:$F$10=AN6)*($CG$5:$CG$10))+'J12'!BG6</f>
        <v>0</v>
      </c>
      <c r="BH6" s="19">
        <f>SUMPRODUCT(($I$5:$M$10=AN6)*($CH$5:$CH$10))+'J12'!BH6</f>
        <v>0</v>
      </c>
      <c r="BI6" s="19">
        <f>SUMPRODUCT(($I$5:$M$10=AN6)*($CI$5:$CI$10))+'J12'!BI6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'J12'!AS7-AS7</f>
        <v>0</v>
      </c>
      <c r="AU7" s="3" t="str">
        <f>IF(AS7&gt;'J12'!AS7,'J12'!$AV$17,IF(AS7='J12'!AS7,'J12'!$AU$17,IF(AS7&lt;'J12'!AS7,'J12'!$AT$17)))</f>
        <v>u</v>
      </c>
      <c r="AV7" s="19">
        <f t="shared" si="19"/>
        <v>3</v>
      </c>
      <c r="AW7" s="19">
        <f>SUMPRODUCT(($B$5:$F$10=AN7)*($BQ$5:$BQ$10))+SUMPRODUCT(($I$5:$M$10=AN7)*($BR$5:$BR$10))+'J12'!AW7</f>
        <v>0</v>
      </c>
      <c r="AX7" s="19">
        <f>SUMPRODUCT(($B$5:$F$10=AN7)*($BS$5:$BS$10))+SUMPRODUCT(($I$5:$M$10=AN7)*($BT$5:$BT$10))+'J12'!AX7</f>
        <v>0</v>
      </c>
      <c r="AY7" s="19">
        <f>SUMPRODUCT(($B$5:$F$10=AN7)*($BU$5:$BU$10))+SUMPRODUCT(($I$5:$M$10=AN7)*($BV$5:$BV$10))+'J12'!AY7</f>
        <v>0</v>
      </c>
      <c r="AZ7" s="19">
        <f>SUMPRODUCT(($B$5:$F$10=AN7)*($BW$5:$BW$10))+SUMPRODUCT(($I$5:$M$10=AN7)*($BX$5:$BX$10))+'J12'!AZ7</f>
        <v>0</v>
      </c>
      <c r="BA7" s="19">
        <f>SUMPRODUCT(($B$5:$F$10=AN7)*($BY$5:$BY$10))+SUMPRODUCT(($I$5:$M$10=AN7)*($BZ$5:$BZ$10))+'J12'!BA7</f>
        <v>0</v>
      </c>
      <c r="BB7" s="19">
        <f t="shared" si="20"/>
        <v>0</v>
      </c>
      <c r="BC7" s="19">
        <f>SUMPRODUCT(($B$5:$F$10=AN7)*($CC$5:$CC$10))+SUMPRODUCT(($I$5:$M$10=AN7)*($CD$5:$CD$10))+'J12'!BC7</f>
        <v>0</v>
      </c>
      <c r="BD7" s="19">
        <f t="shared" si="21"/>
        <v>0</v>
      </c>
      <c r="BE7" s="19">
        <f>SUMPRODUCT(($B$5:$F$10=AN7)*($CE$5:$CE$10))+'J12'!BE7</f>
        <v>0</v>
      </c>
      <c r="BF7" s="19">
        <f>SUMPRODUCT(($B$5:$F$10=AN7)*($CF$5:$CF$10))+'J12'!BF7</f>
        <v>0</v>
      </c>
      <c r="BG7" s="19">
        <f>SUMPRODUCT(($B$5:$F$10=AN7)*($CG$5:$CG$10))+'J12'!BG7</f>
        <v>0</v>
      </c>
      <c r="BH7" s="19">
        <f>SUMPRODUCT(($I$5:$M$10=AN7)*($CH$5:$CH$10))+'J12'!BH7</f>
        <v>0</v>
      </c>
      <c r="BI7" s="19">
        <f>SUMPRODUCT(($I$5:$M$10=AN7)*($CI$5:$CI$10))+'J12'!BI7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'J12'!AS8-AS8</f>
        <v>0</v>
      </c>
      <c r="AU8" s="3" t="str">
        <f>IF(AS8&gt;'J12'!AS8,'J12'!$AV$17,IF(AS8='J12'!AS8,'J12'!$AU$17,IF(AS8&lt;'J12'!AS8,'J12'!$AT$17)))</f>
        <v>u</v>
      </c>
      <c r="AV8" s="19">
        <f t="shared" si="19"/>
        <v>4</v>
      </c>
      <c r="AW8" s="19">
        <f>SUMPRODUCT(($B$5:$F$10=AN8)*($BQ$5:$BQ$10))+SUMPRODUCT(($I$5:$M$10=AN8)*($BR$5:$BR$10))+'J12'!AW8</f>
        <v>0</v>
      </c>
      <c r="AX8" s="19">
        <f>SUMPRODUCT(($B$5:$F$10=AN8)*($BS$5:$BS$10))+SUMPRODUCT(($I$5:$M$10=AN8)*($BT$5:$BT$10))+'J12'!AX8</f>
        <v>0</v>
      </c>
      <c r="AY8" s="19">
        <f>SUMPRODUCT(($B$5:$F$10=AN8)*($BU$5:$BU$10))+SUMPRODUCT(($I$5:$M$10=AN8)*($BV$5:$BV$10))+'J12'!AY8</f>
        <v>0</v>
      </c>
      <c r="AZ8" s="19">
        <f>SUMPRODUCT(($B$5:$F$10=AN8)*($BW$5:$BW$10))+SUMPRODUCT(($I$5:$M$10=AN8)*($BX$5:$BX$10))+'J12'!AZ8</f>
        <v>0</v>
      </c>
      <c r="BA8" s="19">
        <f>SUMPRODUCT(($B$5:$F$10=AN8)*($BY$5:$BY$10))+SUMPRODUCT(($I$5:$M$10=AN8)*($BZ$5:$BZ$10))+'J12'!BA8</f>
        <v>0</v>
      </c>
      <c r="BB8" s="19">
        <f t="shared" si="20"/>
        <v>0</v>
      </c>
      <c r="BC8" s="19">
        <f>SUMPRODUCT(($B$5:$F$10=AN8)*($CC$5:$CC$10))+SUMPRODUCT(($I$5:$M$10=AN8)*($CD$5:$CD$10))+'J12'!BC8</f>
        <v>0</v>
      </c>
      <c r="BD8" s="19">
        <f t="shared" si="21"/>
        <v>0</v>
      </c>
      <c r="BE8" s="19">
        <f>SUMPRODUCT(($B$5:$F$10=AN8)*($CE$5:$CE$10))+'J12'!BE8</f>
        <v>0</v>
      </c>
      <c r="BF8" s="19">
        <f>SUMPRODUCT(($B$5:$F$10=AN8)*($CF$5:$CF$10))+'J12'!BF8</f>
        <v>0</v>
      </c>
      <c r="BG8" s="19">
        <f>SUMPRODUCT(($B$5:$F$10=AN8)*($CG$5:$CG$10))+'J12'!BG8</f>
        <v>0</v>
      </c>
      <c r="BH8" s="19">
        <f>SUMPRODUCT(($I$5:$M$10=AN8)*($CH$5:$CH$10))+'J12'!BH8</f>
        <v>0</v>
      </c>
      <c r="BI8" s="19">
        <f>SUMPRODUCT(($I$5:$M$10=AN8)*($CI$5:$CI$10))+'J12'!BI8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'J12'!AS9-AS9</f>
        <v>0</v>
      </c>
      <c r="AU9" s="3" t="str">
        <f>IF(AS9&gt;'J12'!AS9,'J12'!$AV$17,IF(AS9='J12'!AS9,'J12'!$AU$17,IF(AS9&lt;'J12'!AS9,'J12'!$AT$17)))</f>
        <v>u</v>
      </c>
      <c r="AV9" s="19">
        <f t="shared" si="19"/>
        <v>5</v>
      </c>
      <c r="AW9" s="19">
        <f>SUMPRODUCT(($B$5:$F$10=AN9)*($BQ$5:$BQ$10))+SUMPRODUCT(($I$5:$M$10=AN9)*($BR$5:$BR$10))+'J12'!AW9</f>
        <v>0</v>
      </c>
      <c r="AX9" s="19">
        <f>SUMPRODUCT(($B$5:$F$10=AN9)*($BS$5:$BS$10))+SUMPRODUCT(($I$5:$M$10=AN9)*($BT$5:$BT$10))+'J12'!AX9</f>
        <v>0</v>
      </c>
      <c r="AY9" s="19">
        <f>SUMPRODUCT(($B$5:$F$10=AN9)*($BU$5:$BU$10))+SUMPRODUCT(($I$5:$M$10=AN9)*($BV$5:$BV$10))+'J12'!AY9</f>
        <v>0</v>
      </c>
      <c r="AZ9" s="19">
        <f>SUMPRODUCT(($B$5:$F$10=AN9)*($BW$5:$BW$10))+SUMPRODUCT(($I$5:$M$10=AN9)*($BX$5:$BX$10))+'J12'!AZ9</f>
        <v>0</v>
      </c>
      <c r="BA9" s="19">
        <f>SUMPRODUCT(($B$5:$F$10=AN9)*($BY$5:$BY$10))+SUMPRODUCT(($I$5:$M$10=AN9)*($BZ$5:$BZ$10))+'J12'!BA9</f>
        <v>0</v>
      </c>
      <c r="BB9" s="19">
        <f t="shared" si="20"/>
        <v>0</v>
      </c>
      <c r="BC9" s="19">
        <f>SUMPRODUCT(($B$5:$F$10=AN9)*($CC$5:$CC$10))+SUMPRODUCT(($I$5:$M$10=AN9)*($CD$5:$CD$10))+'J12'!BC9</f>
        <v>0</v>
      </c>
      <c r="BD9" s="19">
        <f t="shared" si="21"/>
        <v>0</v>
      </c>
      <c r="BE9" s="19">
        <f>SUMPRODUCT(($B$5:$F$10=AN9)*($CE$5:$CE$10))+'J12'!BE9</f>
        <v>0</v>
      </c>
      <c r="BF9" s="19">
        <f>SUMPRODUCT(($B$5:$F$10=AN9)*($CF$5:$CF$10))+'J12'!BF9</f>
        <v>0</v>
      </c>
      <c r="BG9" s="19">
        <f>SUMPRODUCT(($B$5:$F$10=AN9)*($CG$5:$CG$10))+'J12'!BG9</f>
        <v>0</v>
      </c>
      <c r="BH9" s="19">
        <f>SUMPRODUCT(($I$5:$M$10=AN9)*($CH$5:$CH$10))+'J12'!BH9</f>
        <v>0</v>
      </c>
      <c r="BI9" s="19">
        <f>SUMPRODUCT(($I$5:$M$10=AN9)*($CI$5:$CI$10))+'J12'!BI9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'J12'!AS10-AS10</f>
        <v>0</v>
      </c>
      <c r="AU10" s="3" t="str">
        <f>IF(AS10&gt;'J12'!AS10,'J12'!$AV$17,IF(AS10='J12'!AS10,'J12'!$AU$17,IF(AS10&lt;'J12'!AS10,'J12'!$AT$17)))</f>
        <v>u</v>
      </c>
      <c r="AV10" s="19">
        <f t="shared" si="19"/>
        <v>6</v>
      </c>
      <c r="AW10" s="19">
        <f>SUMPRODUCT(($B$5:$F$10=AN10)*($BQ$5:$BQ$10))+SUMPRODUCT(($I$5:$M$10=AN10)*($BR$5:$BR$10))+'J12'!AW10</f>
        <v>0</v>
      </c>
      <c r="AX10" s="19">
        <f>SUMPRODUCT(($B$5:$F$10=AN10)*($BS$5:$BS$10))+SUMPRODUCT(($I$5:$M$10=AN10)*($BT$5:$BT$10))+'J12'!AX10</f>
        <v>0</v>
      </c>
      <c r="AY10" s="19">
        <f>SUMPRODUCT(($B$5:$F$10=AN10)*($BU$5:$BU$10))+SUMPRODUCT(($I$5:$M$10=AN10)*($BV$5:$BV$10))+'J12'!AY10</f>
        <v>0</v>
      </c>
      <c r="AZ10" s="19">
        <f>SUMPRODUCT(($B$5:$F$10=AN10)*($BW$5:$BW$10))+SUMPRODUCT(($I$5:$M$10=AN10)*($BX$5:$BX$10))+'J12'!AZ10</f>
        <v>0</v>
      </c>
      <c r="BA10" s="19">
        <f>SUMPRODUCT(($B$5:$F$10=AN10)*($BY$5:$BY$10))+SUMPRODUCT(($I$5:$M$10=AN10)*($BZ$5:$BZ$10))+'J12'!BA10</f>
        <v>0</v>
      </c>
      <c r="BB10" s="19">
        <f t="shared" si="20"/>
        <v>0</v>
      </c>
      <c r="BC10" s="19">
        <f>SUMPRODUCT(($B$5:$F$10=AN10)*($CC$5:$CC$10))+SUMPRODUCT(($I$5:$M$10=AN10)*($CD$5:$CD$10))+'J12'!BC10</f>
        <v>0</v>
      </c>
      <c r="BD10" s="19">
        <f t="shared" si="21"/>
        <v>0</v>
      </c>
      <c r="BE10" s="19">
        <f>SUMPRODUCT(($B$5:$F$10=AN10)*($CE$5:$CE$10))+'J12'!BE10</f>
        <v>0</v>
      </c>
      <c r="BF10" s="19">
        <f>SUMPRODUCT(($B$5:$F$10=AN10)*($CF$5:$CF$10))+'J12'!BF10</f>
        <v>0</v>
      </c>
      <c r="BG10" s="19">
        <f>SUMPRODUCT(($B$5:$F$10=AN10)*($CG$5:$CG$10))+'J12'!BG10</f>
        <v>0</v>
      </c>
      <c r="BH10" s="19">
        <f>SUMPRODUCT(($I$5:$M$10=AN10)*($CH$5:$CH$10))+'J12'!BH10</f>
        <v>0</v>
      </c>
      <c r="BI10" s="19">
        <f>SUMPRODUCT(($I$5:$M$10=AN10)*($CI$5:$CI$10))+'J12'!BI10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'J12'!AS11-AS11</f>
        <v>0</v>
      </c>
      <c r="AU11" s="3" t="str">
        <f>IF(AS11&gt;'J12'!AS11,'J12'!$AV$17,IF(AS11='J12'!AS11,'J12'!$AU$17,IF(AS11&lt;'J12'!AS11,'J12'!$AT$17)))</f>
        <v>u</v>
      </c>
      <c r="AV11" s="19">
        <f t="shared" si="19"/>
        <v>7</v>
      </c>
      <c r="AW11" s="19">
        <f>SUMPRODUCT(($B$5:$F$10=AN11)*($BQ$5:$BQ$10))+SUMPRODUCT(($I$5:$M$10=AN11)*($BR$5:$BR$10))+'J12'!AW11</f>
        <v>0</v>
      </c>
      <c r="AX11" s="19">
        <f>SUMPRODUCT(($B$5:$F$10=AN11)*($BS$5:$BS$10))+SUMPRODUCT(($I$5:$M$10=AN11)*($BT$5:$BT$10))+'J12'!AX11</f>
        <v>0</v>
      </c>
      <c r="AY11" s="19">
        <f>SUMPRODUCT(($B$5:$F$10=AN11)*($BU$5:$BU$10))+SUMPRODUCT(($I$5:$M$10=AN11)*($BV$5:$BV$10))+'J12'!AY11</f>
        <v>0</v>
      </c>
      <c r="AZ11" s="19">
        <f>SUMPRODUCT(($B$5:$F$10=AN11)*($BW$5:$BW$10))+SUMPRODUCT(($I$5:$M$10=AN11)*($BX$5:$BX$10))+'J12'!AZ11</f>
        <v>0</v>
      </c>
      <c r="BA11" s="19">
        <f>SUMPRODUCT(($B$5:$F$10=AN11)*($BY$5:$BY$10))+SUMPRODUCT(($I$5:$M$10=AN11)*($BZ$5:$BZ$10))+'J12'!BA11</f>
        <v>0</v>
      </c>
      <c r="BB11" s="19">
        <f t="shared" si="20"/>
        <v>0</v>
      </c>
      <c r="BC11" s="19">
        <f>SUMPRODUCT(($B$5:$F$10=AN11)*($CC$5:$CC$10))+SUMPRODUCT(($I$5:$M$10=AN11)*($CD$5:$CD$10))+'J12'!BC11</f>
        <v>0</v>
      </c>
      <c r="BD11" s="19">
        <f t="shared" si="21"/>
        <v>0</v>
      </c>
      <c r="BE11" s="19">
        <f>SUMPRODUCT(($B$5:$F$10=AN11)*($CE$5:$CE$10))+'J12'!BE11</f>
        <v>0</v>
      </c>
      <c r="BF11" s="19">
        <f>SUMPRODUCT(($B$5:$F$10=AN11)*($CF$5:$CF$10))+'J12'!BF11</f>
        <v>0</v>
      </c>
      <c r="BG11" s="19">
        <f>SUMPRODUCT(($B$5:$F$10=AN11)*($CG$5:$CG$10))+'J12'!BG11</f>
        <v>0</v>
      </c>
      <c r="BH11" s="19">
        <f>SUMPRODUCT(($I$5:$M$10=AN11)*($CH$5:$CH$10))+'J12'!BH11</f>
        <v>0</v>
      </c>
      <c r="BI11" s="19">
        <f>SUMPRODUCT(($I$5:$M$10=AN11)*($CI$5:$CI$10))+'J12'!BI11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'J12'!AS12-AS12</f>
        <v>0</v>
      </c>
      <c r="AU12" s="3" t="str">
        <f>IF(AS12&gt;'J12'!AS12,'J12'!$AV$17,IF(AS12='J12'!AS12,'J12'!$AU$17,IF(AS12&lt;'J12'!AS12,'J12'!$AT$17)))</f>
        <v>u</v>
      </c>
      <c r="AV12" s="19">
        <f t="shared" si="19"/>
        <v>8</v>
      </c>
      <c r="AW12" s="19">
        <f>SUMPRODUCT(($B$5:$F$10=AN12)*($BQ$5:$BQ$10))+SUMPRODUCT(($I$5:$M$10=AN12)*($BR$5:$BR$10))+'J12'!AW12</f>
        <v>0</v>
      </c>
      <c r="AX12" s="19">
        <f>SUMPRODUCT(($B$5:$F$10=AN12)*($BS$5:$BS$10))+SUMPRODUCT(($I$5:$M$10=AN12)*($BT$5:$BT$10))+'J12'!AX12</f>
        <v>0</v>
      </c>
      <c r="AY12" s="19">
        <f>SUMPRODUCT(($B$5:$F$10=AN12)*($BU$5:$BU$10))+SUMPRODUCT(($I$5:$M$10=AN12)*($BV$5:$BV$10))+'J12'!AY12</f>
        <v>0</v>
      </c>
      <c r="AZ12" s="19">
        <f>SUMPRODUCT(($B$5:$F$10=AN12)*($BW$5:$BW$10))+SUMPRODUCT(($I$5:$M$10=AN12)*($BX$5:$BX$10))+'J12'!AZ12</f>
        <v>0</v>
      </c>
      <c r="BA12" s="19">
        <f>SUMPRODUCT(($B$5:$F$10=AN12)*($BY$5:$BY$10))+SUMPRODUCT(($I$5:$M$10=AN12)*($BZ$5:$BZ$10))+'J12'!BA12</f>
        <v>0</v>
      </c>
      <c r="BB12" s="19">
        <f t="shared" si="20"/>
        <v>0</v>
      </c>
      <c r="BC12" s="19">
        <f>SUMPRODUCT(($B$5:$F$10=AN12)*($CC$5:$CC$10))+SUMPRODUCT(($I$5:$M$10=AN12)*($CD$5:$CD$10))+'J12'!BC12</f>
        <v>0</v>
      </c>
      <c r="BD12" s="19">
        <f t="shared" si="21"/>
        <v>0</v>
      </c>
      <c r="BE12" s="19">
        <f>SUMPRODUCT(($B$5:$F$10=AN12)*($CE$5:$CE$10))+'J12'!BE12</f>
        <v>0</v>
      </c>
      <c r="BF12" s="19">
        <f>SUMPRODUCT(($B$5:$F$10=AN12)*($CF$5:$CF$10))+'J12'!BF12</f>
        <v>0</v>
      </c>
      <c r="BG12" s="19">
        <f>SUMPRODUCT(($B$5:$F$10=AN12)*($CG$5:$CG$10))+'J12'!BG12</f>
        <v>0</v>
      </c>
      <c r="BH12" s="19">
        <f>SUMPRODUCT(($I$5:$M$10=AN12)*($CH$5:$CH$10))+'J12'!BH12</f>
        <v>0</v>
      </c>
      <c r="BI12" s="19">
        <f>SUMPRODUCT(($I$5:$M$10=AN12)*($CI$5:$CI$10))+'J12'!BI12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'J12'!AS13-AS13</f>
        <v>0</v>
      </c>
      <c r="AU13" s="3" t="str">
        <f>IF(AS13&gt;'J12'!AS13,'J12'!$AV$17,IF(AS13='J12'!AS13,'J12'!$AU$17,IF(AS13&lt;'J12'!AS13,'J12'!$AT$17)))</f>
        <v>u</v>
      </c>
      <c r="AV13" s="19">
        <f t="shared" si="19"/>
        <v>9</v>
      </c>
      <c r="AW13" s="19">
        <f>SUMPRODUCT(($B$5:$F$10=AN13)*($BQ$5:$BQ$10))+SUMPRODUCT(($I$5:$M$10=AN13)*($BR$5:$BR$10))+'J12'!AW13</f>
        <v>0</v>
      </c>
      <c r="AX13" s="19">
        <f>SUMPRODUCT(($B$5:$F$10=AN13)*($BS$5:$BS$10))+SUMPRODUCT(($I$5:$M$10=AN13)*($BT$5:$BT$10))+'J12'!AX13</f>
        <v>0</v>
      </c>
      <c r="AY13" s="19">
        <f>SUMPRODUCT(($B$5:$F$10=AN13)*($BU$5:$BU$10))+SUMPRODUCT(($I$5:$M$10=AN13)*($BV$5:$BV$10))+'J12'!AY13</f>
        <v>0</v>
      </c>
      <c r="AZ13" s="19">
        <f>SUMPRODUCT(($B$5:$F$10=AN13)*($BW$5:$BW$10))+SUMPRODUCT(($I$5:$M$10=AN13)*($BX$5:$BX$10))+'J12'!AZ13</f>
        <v>0</v>
      </c>
      <c r="BA13" s="19">
        <f>SUMPRODUCT(($B$5:$F$10=AN13)*($BY$5:$BY$10))+SUMPRODUCT(($I$5:$M$10=AN13)*($BZ$5:$BZ$10))+'J12'!BA13</f>
        <v>0</v>
      </c>
      <c r="BB13" s="19">
        <f t="shared" si="20"/>
        <v>0</v>
      </c>
      <c r="BC13" s="19">
        <f>SUMPRODUCT(($B$5:$F$10=AN13)*($CC$5:$CC$10))+SUMPRODUCT(($I$5:$M$10=AN13)*($CD$5:$CD$10))+'J12'!BC13</f>
        <v>0</v>
      </c>
      <c r="BD13" s="19">
        <f t="shared" si="21"/>
        <v>0</v>
      </c>
      <c r="BE13" s="19">
        <f>SUMPRODUCT(($B$5:$F$10=AN13)*($CE$5:$CE$10))+'J12'!BE13</f>
        <v>0</v>
      </c>
      <c r="BF13" s="19">
        <f>SUMPRODUCT(($B$5:$F$10=AN13)*($CF$5:$CF$10))+'J12'!BF13</f>
        <v>0</v>
      </c>
      <c r="BG13" s="19">
        <f>SUMPRODUCT(($B$5:$F$10=AN13)*($CG$5:$CG$10))+'J12'!BG13</f>
        <v>0</v>
      </c>
      <c r="BH13" s="19">
        <f>SUMPRODUCT(($I$5:$M$10=AN13)*($CH$5:$CH$10))+'J12'!BH13</f>
        <v>0</v>
      </c>
      <c r="BI13" s="19">
        <f>SUMPRODUCT(($I$5:$M$10=AN13)*($CI$5:$CI$10))+'J12'!BI13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'J12'!AS14-AS14</f>
        <v>0</v>
      </c>
      <c r="AU14" s="3" t="str">
        <f>IF(AS14&gt;'J12'!AS14,'J12'!$AV$17,IF(AS14='J12'!AS14,'J12'!$AU$17,IF(AS14&lt;'J12'!AS14,'J12'!$AT$17)))</f>
        <v>u</v>
      </c>
      <c r="AV14" s="19">
        <f t="shared" si="19"/>
        <v>10</v>
      </c>
      <c r="AW14" s="19">
        <f>SUMPRODUCT(($B$5:$F$10=AN14)*($BQ$5:$BQ$10))+SUMPRODUCT(($I$5:$M$10=AN14)*($BR$5:$BR$10))+'J12'!AW14</f>
        <v>0</v>
      </c>
      <c r="AX14" s="19">
        <f>SUMPRODUCT(($B$5:$F$10=AN14)*($BS$5:$BS$10))+SUMPRODUCT(($I$5:$M$10=AN14)*($BT$5:$BT$10))+'J12'!AX14</f>
        <v>0</v>
      </c>
      <c r="AY14" s="19">
        <f>SUMPRODUCT(($B$5:$F$10=AN14)*($BU$5:$BU$10))+SUMPRODUCT(($I$5:$M$10=AN14)*($BV$5:$BV$10))+'J12'!AY14</f>
        <v>0</v>
      </c>
      <c r="AZ14" s="19">
        <f>SUMPRODUCT(($B$5:$F$10=AN14)*($BW$5:$BW$10))+SUMPRODUCT(($I$5:$M$10=AN14)*($BX$5:$BX$10))+'J12'!AZ14</f>
        <v>0</v>
      </c>
      <c r="BA14" s="19">
        <f>SUMPRODUCT(($B$5:$F$10=AN14)*($BY$5:$BY$10))+SUMPRODUCT(($I$5:$M$10=AN14)*($BZ$5:$BZ$10))+'J12'!BA14</f>
        <v>0</v>
      </c>
      <c r="BB14" s="19">
        <f t="shared" si="20"/>
        <v>0</v>
      </c>
      <c r="BC14" s="19">
        <f>SUMPRODUCT(($B$5:$F$10=AN14)*($CC$5:$CC$10))+SUMPRODUCT(($I$5:$M$10=AN14)*($CD$5:$CD$10))+'J12'!BC14</f>
        <v>0</v>
      </c>
      <c r="BD14" s="19">
        <f t="shared" si="21"/>
        <v>0</v>
      </c>
      <c r="BE14" s="19">
        <f>SUMPRODUCT(($B$5:$F$10=AN14)*($CE$5:$CE$10))+'J12'!BE14</f>
        <v>0</v>
      </c>
      <c r="BF14" s="19">
        <f>SUMPRODUCT(($B$5:$F$10=AN14)*($CF$5:$CF$10))+'J12'!BF14</f>
        <v>0</v>
      </c>
      <c r="BG14" s="19">
        <f>SUMPRODUCT(($B$5:$F$10=AN14)*($CG$5:$CG$10))+'J12'!BG14</f>
        <v>0</v>
      </c>
      <c r="BH14" s="19">
        <f>SUMPRODUCT(($I$5:$M$10=AN14)*($CH$5:$CH$10))+'J12'!BH14</f>
        <v>0</v>
      </c>
      <c r="BI14" s="19">
        <f>SUMPRODUCT(($I$5:$M$10=AN14)*($CI$5:$CI$10))+'J12'!BI14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'J12'!AS15-AS15</f>
        <v>0</v>
      </c>
      <c r="AU15" s="3" t="str">
        <f>IF(AS15&gt;'J12'!AS15,'J12'!$AV$17,IF(AS15='J12'!AS15,'J12'!$AU$17,IF(AS15&lt;'J12'!AS15,'J12'!$AT$17)))</f>
        <v>u</v>
      </c>
      <c r="AV15" s="19">
        <f t="shared" si="19"/>
        <v>11</v>
      </c>
      <c r="AW15" s="19">
        <f>SUMPRODUCT(($B$5:$F$10=AN15)*($BQ$5:$BQ$10))+SUMPRODUCT(($I$5:$M$10=AN15)*($BR$5:$BR$10))+'J12'!AW15</f>
        <v>0</v>
      </c>
      <c r="AX15" s="19">
        <f>SUMPRODUCT(($B$5:$F$10=AN15)*($BS$5:$BS$10))+SUMPRODUCT(($I$5:$M$10=AN15)*($BT$5:$BT$10))+'J12'!AX15</f>
        <v>0</v>
      </c>
      <c r="AY15" s="19">
        <f>SUMPRODUCT(($B$5:$F$10=AN15)*($BU$5:$BU$10))+SUMPRODUCT(($I$5:$M$10=AN15)*($BV$5:$BV$10))+'J12'!AY15</f>
        <v>0</v>
      </c>
      <c r="AZ15" s="19">
        <f>SUMPRODUCT(($B$5:$F$10=AN15)*($BW$5:$BW$10))+SUMPRODUCT(($I$5:$M$10=AN15)*($BX$5:$BX$10))+'J12'!AZ15</f>
        <v>0</v>
      </c>
      <c r="BA15" s="19">
        <f>SUMPRODUCT(($B$5:$F$10=AN15)*($BY$5:$BY$10))+SUMPRODUCT(($I$5:$M$10=AN15)*($BZ$5:$BZ$10))+'J12'!BA15</f>
        <v>0</v>
      </c>
      <c r="BB15" s="19">
        <f t="shared" si="20"/>
        <v>0</v>
      </c>
      <c r="BC15" s="19">
        <f>SUMPRODUCT(($B$5:$F$10=AN15)*($CC$5:$CC$10))+SUMPRODUCT(($I$5:$M$10=AN15)*($CD$5:$CD$10))+'J12'!BC15</f>
        <v>0</v>
      </c>
      <c r="BD15" s="19">
        <f t="shared" si="21"/>
        <v>0</v>
      </c>
      <c r="BE15" s="19">
        <f>SUMPRODUCT(($B$5:$F$10=AN15)*($CE$5:$CE$10))+'J12'!BE15</f>
        <v>0</v>
      </c>
      <c r="BF15" s="19">
        <f>SUMPRODUCT(($B$5:$F$10=AN15)*($CF$5:$CF$10))+'J12'!BF15</f>
        <v>0</v>
      </c>
      <c r="BG15" s="19">
        <f>SUMPRODUCT(($B$5:$F$10=AN15)*($CG$5:$CG$10))+'J12'!BG15</f>
        <v>0</v>
      </c>
      <c r="BH15" s="19">
        <f>SUMPRODUCT(($I$5:$M$10=AN15)*($CH$5:$CH$10))+'J12'!BH15</f>
        <v>0</v>
      </c>
      <c r="BI15" s="19">
        <f>SUMPRODUCT(($I$5:$M$10=AN15)*($CI$5:$CI$10))+'J12'!BI15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'J12'!AS16-AS16</f>
        <v>0</v>
      </c>
      <c r="AU16" s="3" t="str">
        <f>IF(AS16&gt;'J12'!AS16,'J12'!$AV$17,IF(AS16='J12'!AS16,'J12'!$AU$17,IF(AS16&lt;'J12'!AS16,'J12'!$AT$17)))</f>
        <v>u</v>
      </c>
      <c r="AV16" s="19">
        <f t="shared" si="19"/>
        <v>12</v>
      </c>
      <c r="AW16" s="19">
        <f>SUMPRODUCT(($B$5:$F$10=AN16)*($BQ$5:$BQ$10))+SUMPRODUCT(($I$5:$M$10=AN16)*($BR$5:$BR$10))+'J12'!AW16</f>
        <v>0</v>
      </c>
      <c r="AX16" s="19">
        <f>SUMPRODUCT(($B$5:$F$10=AN16)*($BS$5:$BS$10))+SUMPRODUCT(($I$5:$M$10=AN16)*($BT$5:$BT$10))+'J12'!AX16</f>
        <v>0</v>
      </c>
      <c r="AY16" s="19">
        <f>SUMPRODUCT(($B$5:$F$10=AN16)*($BU$5:$BU$10))+SUMPRODUCT(($I$5:$M$10=AN16)*($BV$5:$BV$10))+'J12'!AY16</f>
        <v>0</v>
      </c>
      <c r="AZ16" s="19">
        <f>SUMPRODUCT(($B$5:$F$10=AN16)*($BW$5:$BW$10))+SUMPRODUCT(($I$5:$M$10=AN16)*($BX$5:$BX$10))+'J12'!AZ16</f>
        <v>0</v>
      </c>
      <c r="BA16" s="19">
        <f>SUMPRODUCT(($B$5:$F$10=AN16)*($BY$5:$BY$10))+SUMPRODUCT(($I$5:$M$10=AN16)*($BZ$5:$BZ$10))+'J12'!BA16</f>
        <v>0</v>
      </c>
      <c r="BB16" s="19">
        <f t="shared" si="20"/>
        <v>0</v>
      </c>
      <c r="BC16" s="19">
        <f>SUMPRODUCT(($B$5:$F$10=AN16)*($CC$5:$CC$10))+SUMPRODUCT(($I$5:$M$10=AN16)*($CD$5:$CD$10))+'J12'!BC16</f>
        <v>0</v>
      </c>
      <c r="BD16" s="19">
        <f t="shared" si="21"/>
        <v>0</v>
      </c>
      <c r="BE16" s="19">
        <f>SUMPRODUCT(($B$5:$F$10=AN16)*($CE$5:$CE$10))+'J12'!BE16</f>
        <v>0</v>
      </c>
      <c r="BF16" s="19">
        <f>SUMPRODUCT(($B$5:$F$10=AN16)*($CF$5:$CF$10))+'J12'!BF16</f>
        <v>0</v>
      </c>
      <c r="BG16" s="19">
        <f>SUMPRODUCT(($B$5:$F$10=AN16)*($CG$5:$CG$10))+'J12'!BG16</f>
        <v>0</v>
      </c>
      <c r="BH16" s="19">
        <f>SUMPRODUCT(($I$5:$M$10=AN16)*($CH$5:$CH$10))+'J12'!BH16</f>
        <v>0</v>
      </c>
      <c r="BI16" s="19">
        <f>SUMPRODUCT(($I$5:$M$10=AN16)*($CI$5:$CI$10))+'J12'!BI16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AB18+'J12'!AE18:AG19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73" priority="4" operator="equal">
      <formula>0</formula>
    </cfRule>
    <cfRule type="cellIs" dxfId="72" priority="5" operator="lessThan">
      <formula>0</formula>
    </cfRule>
    <cfRule type="cellIs" dxfId="71" priority="6" operator="greaterThan">
      <formula>0</formula>
    </cfRule>
  </conditionalFormatting>
  <conditionalFormatting sqref="V5:V16">
    <cfRule type="cellIs" dxfId="70" priority="1" operator="equal">
      <formula>"U"</formula>
    </cfRule>
    <cfRule type="cellIs" dxfId="69" priority="2" operator="equal">
      <formula>"Q"</formula>
    </cfRule>
    <cfRule type="cellIs" dxfId="68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43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'J13'!AS5-AS5</f>
        <v>0</v>
      </c>
      <c r="AU5" s="3" t="str">
        <f>IF(AS5&gt;'J13'!AS5,'J13'!$AV$17,IF(AS5='J13'!AS5,'J13'!$AU$17,IF(AS5&lt;'J13'!AS5,'J13'!$AT$17)))</f>
        <v>u</v>
      </c>
      <c r="AV5" s="19">
        <f>RANK(BL5,$BL$5:$BL$16)</f>
        <v>1</v>
      </c>
      <c r="AW5" s="19">
        <f>SUMPRODUCT(($B$5:$F$10=AN5)*($BQ$5:$BQ$10))+SUMPRODUCT(($I$5:$M$10=AN5)*($BR$5:$BR$10))+'J13'!AW5</f>
        <v>2</v>
      </c>
      <c r="AX5" s="19">
        <f>SUMPRODUCT(($B$5:$F$10=AN5)*($BS$5:$BS$10))+SUMPRODUCT(($I$5:$M$10=AN5)*($BT$5:$BT$10))+'J13'!AX5</f>
        <v>1</v>
      </c>
      <c r="AY5" s="19">
        <f>SUMPRODUCT(($B$5:$F$10=AN5)*($BU$5:$BU$10))+SUMPRODUCT(($I$5:$M$10=AN5)*($BV$5:$BV$10))+'J13'!AY5</f>
        <v>0</v>
      </c>
      <c r="AZ5" s="19">
        <f>SUMPRODUCT(($B$5:$F$10=AN5)*($BW$5:$BW$10))+SUMPRODUCT(($I$5:$M$10=AN5)*($BX$5:$BX$10))+'J13'!AZ5</f>
        <v>1</v>
      </c>
      <c r="BA5" s="19">
        <f>SUMPRODUCT(($B$5:$F$10=AN5)*($BY$5:$BY$10))+SUMPRODUCT(($I$5:$M$10=AN5)*($BZ$5:$BZ$10))+'J13'!BA5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SUMPRODUCT(($B$5:$F$10=AN5)*($CC$5:$CC$10))+SUMPRODUCT(($I$5:$M$10=AN5)*($CD$5:$CD$10))+'J13'!BC5</f>
        <v>6</v>
      </c>
      <c r="BD5" s="19">
        <f>BB5-BC5</f>
        <v>-6</v>
      </c>
      <c r="BE5" s="19">
        <f>SUMPRODUCT(($B$5:$F$10=AN5)*($CE$5:$CE$10))+'J13'!BE5</f>
        <v>0</v>
      </c>
      <c r="BF5" s="19">
        <f>SUMPRODUCT(($B$5:$F$10=AN5)*($CF$5:$CF$10))+'J13'!BF5</f>
        <v>1</v>
      </c>
      <c r="BG5" s="19">
        <f>SUMPRODUCT(($B$5:$F$10=AN5)*($CG$5:$CG$10))+'J13'!BG5</f>
        <v>0</v>
      </c>
      <c r="BH5" s="19">
        <f>SUMPRODUCT(($I$5:$M$10=AN5)*($CH$5:$CH$10))+'J13'!BH5</f>
        <v>0</v>
      </c>
      <c r="BI5" s="19">
        <f>SUMPRODUCT(($I$5:$M$10=AN5)*($CI$5:$CI$10))+'J13'!BI5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'J13'!AS6-AS6</f>
        <v>0</v>
      </c>
      <c r="AU6" s="3" t="str">
        <f>IF(AS6&gt;'J13'!AS6,'J13'!$AV$17,IF(AS6='J13'!AS6,'J13'!$AU$17,IF(AS6&lt;'J13'!AS6,'J13'!$AT$17)))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SUMPRODUCT(($B$5:$F$10=AN6)*($BQ$5:$BQ$10))+SUMPRODUCT(($I$5:$M$10=AN6)*($BR$5:$BR$10))+'J13'!AW6</f>
        <v>2</v>
      </c>
      <c r="AX6" s="19">
        <f>SUMPRODUCT(($B$5:$F$10=AN6)*($BS$5:$BS$10))+SUMPRODUCT(($I$5:$M$10=AN6)*($BT$5:$BT$10))+'J13'!AX6</f>
        <v>1</v>
      </c>
      <c r="AY6" s="19">
        <f>SUMPRODUCT(($B$5:$F$10=AN6)*($BU$5:$BU$10))+SUMPRODUCT(($I$5:$M$10=AN6)*($BV$5:$BV$10))+'J13'!AY6</f>
        <v>0</v>
      </c>
      <c r="AZ6" s="19">
        <f>SUMPRODUCT(($B$5:$F$10=AN6)*($BW$5:$BW$10))+SUMPRODUCT(($I$5:$M$10=AN6)*($BX$5:$BX$10))+'J13'!AZ6</f>
        <v>1</v>
      </c>
      <c r="BA6" s="19">
        <f>SUMPRODUCT(($B$5:$F$10=AN6)*($BY$5:$BY$10))+SUMPRODUCT(($I$5:$M$10=AN6)*($BZ$5:$BZ$10))+'J13'!BA6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SUMPRODUCT(($B$5:$F$10=AN6)*($CC$5:$CC$10))+SUMPRODUCT(($I$5:$M$10=AN6)*($CD$5:$CD$10))+'J13'!BC6</f>
        <v>6</v>
      </c>
      <c r="BD6" s="19">
        <f t="shared" ref="BD6:BD16" si="21">BB6-BC6</f>
        <v>-6</v>
      </c>
      <c r="BE6" s="19">
        <f>SUMPRODUCT(($B$5:$F$10=AN6)*($CE$5:$CE$10))+'J13'!BE6</f>
        <v>0</v>
      </c>
      <c r="BF6" s="19">
        <f>SUMPRODUCT(($B$5:$F$10=AN6)*($CF$5:$CF$10))+'J13'!BF6</f>
        <v>0</v>
      </c>
      <c r="BG6" s="19">
        <f>SUMPRODUCT(($B$5:$F$10=AN6)*($CG$5:$CG$10))+'J13'!BG6</f>
        <v>0</v>
      </c>
      <c r="BH6" s="19">
        <f>SUMPRODUCT(($I$5:$M$10=AN6)*($CH$5:$CH$10))+'J13'!BH6</f>
        <v>0</v>
      </c>
      <c r="BI6" s="19">
        <f>SUMPRODUCT(($I$5:$M$10=AN6)*($CI$5:$CI$10))+'J13'!BI6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'J13'!AS7-AS7</f>
        <v>0</v>
      </c>
      <c r="AU7" s="3" t="str">
        <f>IF(AS7&gt;'J13'!AS7,'J13'!$AV$17,IF(AS7='J13'!AS7,'J13'!$AU$17,IF(AS7&lt;'J13'!AS7,'J13'!$AT$17)))</f>
        <v>u</v>
      </c>
      <c r="AV7" s="19">
        <f t="shared" si="19"/>
        <v>3</v>
      </c>
      <c r="AW7" s="19">
        <f>SUMPRODUCT(($B$5:$F$10=AN7)*($BQ$5:$BQ$10))+SUMPRODUCT(($I$5:$M$10=AN7)*($BR$5:$BR$10))+'J13'!AW7</f>
        <v>0</v>
      </c>
      <c r="AX7" s="19">
        <f>SUMPRODUCT(($B$5:$F$10=AN7)*($BS$5:$BS$10))+SUMPRODUCT(($I$5:$M$10=AN7)*($BT$5:$BT$10))+'J13'!AX7</f>
        <v>0</v>
      </c>
      <c r="AY7" s="19">
        <f>SUMPRODUCT(($B$5:$F$10=AN7)*($BU$5:$BU$10))+SUMPRODUCT(($I$5:$M$10=AN7)*($BV$5:$BV$10))+'J13'!AY7</f>
        <v>0</v>
      </c>
      <c r="AZ7" s="19">
        <f>SUMPRODUCT(($B$5:$F$10=AN7)*($BW$5:$BW$10))+SUMPRODUCT(($I$5:$M$10=AN7)*($BX$5:$BX$10))+'J13'!AZ7</f>
        <v>0</v>
      </c>
      <c r="BA7" s="19">
        <f>SUMPRODUCT(($B$5:$F$10=AN7)*($BY$5:$BY$10))+SUMPRODUCT(($I$5:$M$10=AN7)*($BZ$5:$BZ$10))+'J13'!BA7</f>
        <v>0</v>
      </c>
      <c r="BB7" s="19">
        <f t="shared" si="20"/>
        <v>0</v>
      </c>
      <c r="BC7" s="19">
        <f>SUMPRODUCT(($B$5:$F$10=AN7)*($CC$5:$CC$10))+SUMPRODUCT(($I$5:$M$10=AN7)*($CD$5:$CD$10))+'J13'!BC7</f>
        <v>0</v>
      </c>
      <c r="BD7" s="19">
        <f t="shared" si="21"/>
        <v>0</v>
      </c>
      <c r="BE7" s="19">
        <f>SUMPRODUCT(($B$5:$F$10=AN7)*($CE$5:$CE$10))+'J13'!BE7</f>
        <v>0</v>
      </c>
      <c r="BF7" s="19">
        <f>SUMPRODUCT(($B$5:$F$10=AN7)*($CF$5:$CF$10))+'J13'!BF7</f>
        <v>0</v>
      </c>
      <c r="BG7" s="19">
        <f>SUMPRODUCT(($B$5:$F$10=AN7)*($CG$5:$CG$10))+'J13'!BG7</f>
        <v>0</v>
      </c>
      <c r="BH7" s="19">
        <f>SUMPRODUCT(($I$5:$M$10=AN7)*($CH$5:$CH$10))+'J13'!BH7</f>
        <v>0</v>
      </c>
      <c r="BI7" s="19">
        <f>SUMPRODUCT(($I$5:$M$10=AN7)*($CI$5:$CI$10))+'J13'!BI7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'J13'!AS8-AS8</f>
        <v>0</v>
      </c>
      <c r="AU8" s="3" t="str">
        <f>IF(AS8&gt;'J13'!AS8,'J13'!$AV$17,IF(AS8='J13'!AS8,'J13'!$AU$17,IF(AS8&lt;'J13'!AS8,'J13'!$AT$17)))</f>
        <v>u</v>
      </c>
      <c r="AV8" s="19">
        <f t="shared" si="19"/>
        <v>4</v>
      </c>
      <c r="AW8" s="19">
        <f>SUMPRODUCT(($B$5:$F$10=AN8)*($BQ$5:$BQ$10))+SUMPRODUCT(($I$5:$M$10=AN8)*($BR$5:$BR$10))+'J13'!AW8</f>
        <v>0</v>
      </c>
      <c r="AX8" s="19">
        <f>SUMPRODUCT(($B$5:$F$10=AN8)*($BS$5:$BS$10))+SUMPRODUCT(($I$5:$M$10=AN8)*($BT$5:$BT$10))+'J13'!AX8</f>
        <v>0</v>
      </c>
      <c r="AY8" s="19">
        <f>SUMPRODUCT(($B$5:$F$10=AN8)*($BU$5:$BU$10))+SUMPRODUCT(($I$5:$M$10=AN8)*($BV$5:$BV$10))+'J13'!AY8</f>
        <v>0</v>
      </c>
      <c r="AZ8" s="19">
        <f>SUMPRODUCT(($B$5:$F$10=AN8)*($BW$5:$BW$10))+SUMPRODUCT(($I$5:$M$10=AN8)*($BX$5:$BX$10))+'J13'!AZ8</f>
        <v>0</v>
      </c>
      <c r="BA8" s="19">
        <f>SUMPRODUCT(($B$5:$F$10=AN8)*($BY$5:$BY$10))+SUMPRODUCT(($I$5:$M$10=AN8)*($BZ$5:$BZ$10))+'J13'!BA8</f>
        <v>0</v>
      </c>
      <c r="BB8" s="19">
        <f t="shared" si="20"/>
        <v>0</v>
      </c>
      <c r="BC8" s="19">
        <f>SUMPRODUCT(($B$5:$F$10=AN8)*($CC$5:$CC$10))+SUMPRODUCT(($I$5:$M$10=AN8)*($CD$5:$CD$10))+'J13'!BC8</f>
        <v>0</v>
      </c>
      <c r="BD8" s="19">
        <f t="shared" si="21"/>
        <v>0</v>
      </c>
      <c r="BE8" s="19">
        <f>SUMPRODUCT(($B$5:$F$10=AN8)*($CE$5:$CE$10))+'J13'!BE8</f>
        <v>0</v>
      </c>
      <c r="BF8" s="19">
        <f>SUMPRODUCT(($B$5:$F$10=AN8)*($CF$5:$CF$10))+'J13'!BF8</f>
        <v>0</v>
      </c>
      <c r="BG8" s="19">
        <f>SUMPRODUCT(($B$5:$F$10=AN8)*($CG$5:$CG$10))+'J13'!BG8</f>
        <v>0</v>
      </c>
      <c r="BH8" s="19">
        <f>SUMPRODUCT(($I$5:$M$10=AN8)*($CH$5:$CH$10))+'J13'!BH8</f>
        <v>0</v>
      </c>
      <c r="BI8" s="19">
        <f>SUMPRODUCT(($I$5:$M$10=AN8)*($CI$5:$CI$10))+'J13'!BI8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'J13'!AS9-AS9</f>
        <v>0</v>
      </c>
      <c r="AU9" s="3" t="str">
        <f>IF(AS9&gt;'J13'!AS9,'J13'!$AV$17,IF(AS9='J13'!AS9,'J13'!$AU$17,IF(AS9&lt;'J13'!AS9,'J13'!$AT$17)))</f>
        <v>u</v>
      </c>
      <c r="AV9" s="19">
        <f t="shared" si="19"/>
        <v>5</v>
      </c>
      <c r="AW9" s="19">
        <f>SUMPRODUCT(($B$5:$F$10=AN9)*($BQ$5:$BQ$10))+SUMPRODUCT(($I$5:$M$10=AN9)*($BR$5:$BR$10))+'J13'!AW9</f>
        <v>0</v>
      </c>
      <c r="AX9" s="19">
        <f>SUMPRODUCT(($B$5:$F$10=AN9)*($BS$5:$BS$10))+SUMPRODUCT(($I$5:$M$10=AN9)*($BT$5:$BT$10))+'J13'!AX9</f>
        <v>0</v>
      </c>
      <c r="AY9" s="19">
        <f>SUMPRODUCT(($B$5:$F$10=AN9)*($BU$5:$BU$10))+SUMPRODUCT(($I$5:$M$10=AN9)*($BV$5:$BV$10))+'J13'!AY9</f>
        <v>0</v>
      </c>
      <c r="AZ9" s="19">
        <f>SUMPRODUCT(($B$5:$F$10=AN9)*($BW$5:$BW$10))+SUMPRODUCT(($I$5:$M$10=AN9)*($BX$5:$BX$10))+'J13'!AZ9</f>
        <v>0</v>
      </c>
      <c r="BA9" s="19">
        <f>SUMPRODUCT(($B$5:$F$10=AN9)*($BY$5:$BY$10))+SUMPRODUCT(($I$5:$M$10=AN9)*($BZ$5:$BZ$10))+'J13'!BA9</f>
        <v>0</v>
      </c>
      <c r="BB9" s="19">
        <f t="shared" si="20"/>
        <v>0</v>
      </c>
      <c r="BC9" s="19">
        <f>SUMPRODUCT(($B$5:$F$10=AN9)*($CC$5:$CC$10))+SUMPRODUCT(($I$5:$M$10=AN9)*($CD$5:$CD$10))+'J13'!BC9</f>
        <v>0</v>
      </c>
      <c r="BD9" s="19">
        <f t="shared" si="21"/>
        <v>0</v>
      </c>
      <c r="BE9" s="19">
        <f>SUMPRODUCT(($B$5:$F$10=AN9)*($CE$5:$CE$10))+'J13'!BE9</f>
        <v>0</v>
      </c>
      <c r="BF9" s="19">
        <f>SUMPRODUCT(($B$5:$F$10=AN9)*($CF$5:$CF$10))+'J13'!BF9</f>
        <v>0</v>
      </c>
      <c r="BG9" s="19">
        <f>SUMPRODUCT(($B$5:$F$10=AN9)*($CG$5:$CG$10))+'J13'!BG9</f>
        <v>0</v>
      </c>
      <c r="BH9" s="19">
        <f>SUMPRODUCT(($I$5:$M$10=AN9)*($CH$5:$CH$10))+'J13'!BH9</f>
        <v>0</v>
      </c>
      <c r="BI9" s="19">
        <f>SUMPRODUCT(($I$5:$M$10=AN9)*($CI$5:$CI$10))+'J13'!BI9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'J13'!AS10-AS10</f>
        <v>0</v>
      </c>
      <c r="AU10" s="3" t="str">
        <f>IF(AS10&gt;'J13'!AS10,'J13'!$AV$17,IF(AS10='J13'!AS10,'J13'!$AU$17,IF(AS10&lt;'J13'!AS10,'J13'!$AT$17)))</f>
        <v>u</v>
      </c>
      <c r="AV10" s="19">
        <f t="shared" si="19"/>
        <v>6</v>
      </c>
      <c r="AW10" s="19">
        <f>SUMPRODUCT(($B$5:$F$10=AN10)*($BQ$5:$BQ$10))+SUMPRODUCT(($I$5:$M$10=AN10)*($BR$5:$BR$10))+'J13'!AW10</f>
        <v>0</v>
      </c>
      <c r="AX10" s="19">
        <f>SUMPRODUCT(($B$5:$F$10=AN10)*($BS$5:$BS$10))+SUMPRODUCT(($I$5:$M$10=AN10)*($BT$5:$BT$10))+'J13'!AX10</f>
        <v>0</v>
      </c>
      <c r="AY10" s="19">
        <f>SUMPRODUCT(($B$5:$F$10=AN10)*($BU$5:$BU$10))+SUMPRODUCT(($I$5:$M$10=AN10)*($BV$5:$BV$10))+'J13'!AY10</f>
        <v>0</v>
      </c>
      <c r="AZ10" s="19">
        <f>SUMPRODUCT(($B$5:$F$10=AN10)*($BW$5:$BW$10))+SUMPRODUCT(($I$5:$M$10=AN10)*($BX$5:$BX$10))+'J13'!AZ10</f>
        <v>0</v>
      </c>
      <c r="BA10" s="19">
        <f>SUMPRODUCT(($B$5:$F$10=AN10)*($BY$5:$BY$10))+SUMPRODUCT(($I$5:$M$10=AN10)*($BZ$5:$BZ$10))+'J13'!BA10</f>
        <v>0</v>
      </c>
      <c r="BB10" s="19">
        <f t="shared" si="20"/>
        <v>0</v>
      </c>
      <c r="BC10" s="19">
        <f>SUMPRODUCT(($B$5:$F$10=AN10)*($CC$5:$CC$10))+SUMPRODUCT(($I$5:$M$10=AN10)*($CD$5:$CD$10))+'J13'!BC10</f>
        <v>0</v>
      </c>
      <c r="BD10" s="19">
        <f t="shared" si="21"/>
        <v>0</v>
      </c>
      <c r="BE10" s="19">
        <f>SUMPRODUCT(($B$5:$F$10=AN10)*($CE$5:$CE$10))+'J13'!BE10</f>
        <v>0</v>
      </c>
      <c r="BF10" s="19">
        <f>SUMPRODUCT(($B$5:$F$10=AN10)*($CF$5:$CF$10))+'J13'!BF10</f>
        <v>0</v>
      </c>
      <c r="BG10" s="19">
        <f>SUMPRODUCT(($B$5:$F$10=AN10)*($CG$5:$CG$10))+'J13'!BG10</f>
        <v>0</v>
      </c>
      <c r="BH10" s="19">
        <f>SUMPRODUCT(($I$5:$M$10=AN10)*($CH$5:$CH$10))+'J13'!BH10</f>
        <v>0</v>
      </c>
      <c r="BI10" s="19">
        <f>SUMPRODUCT(($I$5:$M$10=AN10)*($CI$5:$CI$10))+'J13'!BI10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'J13'!AS11-AS11</f>
        <v>0</v>
      </c>
      <c r="AU11" s="3" t="str">
        <f>IF(AS11&gt;'J13'!AS11,'J13'!$AV$17,IF(AS11='J13'!AS11,'J13'!$AU$17,IF(AS11&lt;'J13'!AS11,'J13'!$AT$17)))</f>
        <v>u</v>
      </c>
      <c r="AV11" s="19">
        <f t="shared" si="19"/>
        <v>7</v>
      </c>
      <c r="AW11" s="19">
        <f>SUMPRODUCT(($B$5:$F$10=AN11)*($BQ$5:$BQ$10))+SUMPRODUCT(($I$5:$M$10=AN11)*($BR$5:$BR$10))+'J13'!AW11</f>
        <v>0</v>
      </c>
      <c r="AX11" s="19">
        <f>SUMPRODUCT(($B$5:$F$10=AN11)*($BS$5:$BS$10))+SUMPRODUCT(($I$5:$M$10=AN11)*($BT$5:$BT$10))+'J13'!AX11</f>
        <v>0</v>
      </c>
      <c r="AY11" s="19">
        <f>SUMPRODUCT(($B$5:$F$10=AN11)*($BU$5:$BU$10))+SUMPRODUCT(($I$5:$M$10=AN11)*($BV$5:$BV$10))+'J13'!AY11</f>
        <v>0</v>
      </c>
      <c r="AZ11" s="19">
        <f>SUMPRODUCT(($B$5:$F$10=AN11)*($BW$5:$BW$10))+SUMPRODUCT(($I$5:$M$10=AN11)*($BX$5:$BX$10))+'J13'!AZ11</f>
        <v>0</v>
      </c>
      <c r="BA11" s="19">
        <f>SUMPRODUCT(($B$5:$F$10=AN11)*($BY$5:$BY$10))+SUMPRODUCT(($I$5:$M$10=AN11)*($BZ$5:$BZ$10))+'J13'!BA11</f>
        <v>0</v>
      </c>
      <c r="BB11" s="19">
        <f t="shared" si="20"/>
        <v>0</v>
      </c>
      <c r="BC11" s="19">
        <f>SUMPRODUCT(($B$5:$F$10=AN11)*($CC$5:$CC$10))+SUMPRODUCT(($I$5:$M$10=AN11)*($CD$5:$CD$10))+'J13'!BC11</f>
        <v>0</v>
      </c>
      <c r="BD11" s="19">
        <f t="shared" si="21"/>
        <v>0</v>
      </c>
      <c r="BE11" s="19">
        <f>SUMPRODUCT(($B$5:$F$10=AN11)*($CE$5:$CE$10))+'J13'!BE11</f>
        <v>0</v>
      </c>
      <c r="BF11" s="19">
        <f>SUMPRODUCT(($B$5:$F$10=AN11)*($CF$5:$CF$10))+'J13'!BF11</f>
        <v>0</v>
      </c>
      <c r="BG11" s="19">
        <f>SUMPRODUCT(($B$5:$F$10=AN11)*($CG$5:$CG$10))+'J13'!BG11</f>
        <v>0</v>
      </c>
      <c r="BH11" s="19">
        <f>SUMPRODUCT(($I$5:$M$10=AN11)*($CH$5:$CH$10))+'J13'!BH11</f>
        <v>0</v>
      </c>
      <c r="BI11" s="19">
        <f>SUMPRODUCT(($I$5:$M$10=AN11)*($CI$5:$CI$10))+'J13'!BI11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'J13'!AS12-AS12</f>
        <v>0</v>
      </c>
      <c r="AU12" s="3" t="str">
        <f>IF(AS12&gt;'J13'!AS12,'J13'!$AV$17,IF(AS12='J13'!AS12,'J13'!$AU$17,IF(AS12&lt;'J13'!AS12,'J13'!$AT$17)))</f>
        <v>u</v>
      </c>
      <c r="AV12" s="19">
        <f t="shared" si="19"/>
        <v>8</v>
      </c>
      <c r="AW12" s="19">
        <f>SUMPRODUCT(($B$5:$F$10=AN12)*($BQ$5:$BQ$10))+SUMPRODUCT(($I$5:$M$10=AN12)*($BR$5:$BR$10))+'J13'!AW12</f>
        <v>0</v>
      </c>
      <c r="AX12" s="19">
        <f>SUMPRODUCT(($B$5:$F$10=AN12)*($BS$5:$BS$10))+SUMPRODUCT(($I$5:$M$10=AN12)*($BT$5:$BT$10))+'J13'!AX12</f>
        <v>0</v>
      </c>
      <c r="AY12" s="19">
        <f>SUMPRODUCT(($B$5:$F$10=AN12)*($BU$5:$BU$10))+SUMPRODUCT(($I$5:$M$10=AN12)*($BV$5:$BV$10))+'J13'!AY12</f>
        <v>0</v>
      </c>
      <c r="AZ12" s="19">
        <f>SUMPRODUCT(($B$5:$F$10=AN12)*($BW$5:$BW$10))+SUMPRODUCT(($I$5:$M$10=AN12)*($BX$5:$BX$10))+'J13'!AZ12</f>
        <v>0</v>
      </c>
      <c r="BA12" s="19">
        <f>SUMPRODUCT(($B$5:$F$10=AN12)*($BY$5:$BY$10))+SUMPRODUCT(($I$5:$M$10=AN12)*($BZ$5:$BZ$10))+'J13'!BA12</f>
        <v>0</v>
      </c>
      <c r="BB12" s="19">
        <f t="shared" si="20"/>
        <v>0</v>
      </c>
      <c r="BC12" s="19">
        <f>SUMPRODUCT(($B$5:$F$10=AN12)*($CC$5:$CC$10))+SUMPRODUCT(($I$5:$M$10=AN12)*($CD$5:$CD$10))+'J13'!BC12</f>
        <v>0</v>
      </c>
      <c r="BD12" s="19">
        <f t="shared" si="21"/>
        <v>0</v>
      </c>
      <c r="BE12" s="19">
        <f>SUMPRODUCT(($B$5:$F$10=AN12)*($CE$5:$CE$10))+'J13'!BE12</f>
        <v>0</v>
      </c>
      <c r="BF12" s="19">
        <f>SUMPRODUCT(($B$5:$F$10=AN12)*($CF$5:$CF$10))+'J13'!BF12</f>
        <v>0</v>
      </c>
      <c r="BG12" s="19">
        <f>SUMPRODUCT(($B$5:$F$10=AN12)*($CG$5:$CG$10))+'J13'!BG12</f>
        <v>0</v>
      </c>
      <c r="BH12" s="19">
        <f>SUMPRODUCT(($I$5:$M$10=AN12)*($CH$5:$CH$10))+'J13'!BH12</f>
        <v>0</v>
      </c>
      <c r="BI12" s="19">
        <f>SUMPRODUCT(($I$5:$M$10=AN12)*($CI$5:$CI$10))+'J13'!BI12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'J13'!AS13-AS13</f>
        <v>0</v>
      </c>
      <c r="AU13" s="3" t="str">
        <f>IF(AS13&gt;'J13'!AS13,'J13'!$AV$17,IF(AS13='J13'!AS13,'J13'!$AU$17,IF(AS13&lt;'J13'!AS13,'J13'!$AT$17)))</f>
        <v>u</v>
      </c>
      <c r="AV13" s="19">
        <f t="shared" si="19"/>
        <v>9</v>
      </c>
      <c r="AW13" s="19">
        <f>SUMPRODUCT(($B$5:$F$10=AN13)*($BQ$5:$BQ$10))+SUMPRODUCT(($I$5:$M$10=AN13)*($BR$5:$BR$10))+'J13'!AW13</f>
        <v>0</v>
      </c>
      <c r="AX13" s="19">
        <f>SUMPRODUCT(($B$5:$F$10=AN13)*($BS$5:$BS$10))+SUMPRODUCT(($I$5:$M$10=AN13)*($BT$5:$BT$10))+'J13'!AX13</f>
        <v>0</v>
      </c>
      <c r="AY13" s="19">
        <f>SUMPRODUCT(($B$5:$F$10=AN13)*($BU$5:$BU$10))+SUMPRODUCT(($I$5:$M$10=AN13)*($BV$5:$BV$10))+'J13'!AY13</f>
        <v>0</v>
      </c>
      <c r="AZ13" s="19">
        <f>SUMPRODUCT(($B$5:$F$10=AN13)*($BW$5:$BW$10))+SUMPRODUCT(($I$5:$M$10=AN13)*($BX$5:$BX$10))+'J13'!AZ13</f>
        <v>0</v>
      </c>
      <c r="BA13" s="19">
        <f>SUMPRODUCT(($B$5:$F$10=AN13)*($BY$5:$BY$10))+SUMPRODUCT(($I$5:$M$10=AN13)*($BZ$5:$BZ$10))+'J13'!BA13</f>
        <v>0</v>
      </c>
      <c r="BB13" s="19">
        <f t="shared" si="20"/>
        <v>0</v>
      </c>
      <c r="BC13" s="19">
        <f>SUMPRODUCT(($B$5:$F$10=AN13)*($CC$5:$CC$10))+SUMPRODUCT(($I$5:$M$10=AN13)*($CD$5:$CD$10))+'J13'!BC13</f>
        <v>0</v>
      </c>
      <c r="BD13" s="19">
        <f t="shared" si="21"/>
        <v>0</v>
      </c>
      <c r="BE13" s="19">
        <f>SUMPRODUCT(($B$5:$F$10=AN13)*($CE$5:$CE$10))+'J13'!BE13</f>
        <v>0</v>
      </c>
      <c r="BF13" s="19">
        <f>SUMPRODUCT(($B$5:$F$10=AN13)*($CF$5:$CF$10))+'J13'!BF13</f>
        <v>0</v>
      </c>
      <c r="BG13" s="19">
        <f>SUMPRODUCT(($B$5:$F$10=AN13)*($CG$5:$CG$10))+'J13'!BG13</f>
        <v>0</v>
      </c>
      <c r="BH13" s="19">
        <f>SUMPRODUCT(($I$5:$M$10=AN13)*($CH$5:$CH$10))+'J13'!BH13</f>
        <v>0</v>
      </c>
      <c r="BI13" s="19">
        <f>SUMPRODUCT(($I$5:$M$10=AN13)*($CI$5:$CI$10))+'J13'!BI13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'J13'!AS14-AS14</f>
        <v>0</v>
      </c>
      <c r="AU14" s="3" t="str">
        <f>IF(AS14&gt;'J13'!AS14,'J13'!$AV$17,IF(AS14='J13'!AS14,'J13'!$AU$17,IF(AS14&lt;'J13'!AS14,'J13'!$AT$17)))</f>
        <v>u</v>
      </c>
      <c r="AV14" s="19">
        <f t="shared" si="19"/>
        <v>10</v>
      </c>
      <c r="AW14" s="19">
        <f>SUMPRODUCT(($B$5:$F$10=AN14)*($BQ$5:$BQ$10))+SUMPRODUCT(($I$5:$M$10=AN14)*($BR$5:$BR$10))+'J13'!AW14</f>
        <v>0</v>
      </c>
      <c r="AX14" s="19">
        <f>SUMPRODUCT(($B$5:$F$10=AN14)*($BS$5:$BS$10))+SUMPRODUCT(($I$5:$M$10=AN14)*($BT$5:$BT$10))+'J13'!AX14</f>
        <v>0</v>
      </c>
      <c r="AY14" s="19">
        <f>SUMPRODUCT(($B$5:$F$10=AN14)*($BU$5:$BU$10))+SUMPRODUCT(($I$5:$M$10=AN14)*($BV$5:$BV$10))+'J13'!AY14</f>
        <v>0</v>
      </c>
      <c r="AZ14" s="19">
        <f>SUMPRODUCT(($B$5:$F$10=AN14)*($BW$5:$BW$10))+SUMPRODUCT(($I$5:$M$10=AN14)*($BX$5:$BX$10))+'J13'!AZ14</f>
        <v>0</v>
      </c>
      <c r="BA14" s="19">
        <f>SUMPRODUCT(($B$5:$F$10=AN14)*($BY$5:$BY$10))+SUMPRODUCT(($I$5:$M$10=AN14)*($BZ$5:$BZ$10))+'J13'!BA14</f>
        <v>0</v>
      </c>
      <c r="BB14" s="19">
        <f t="shared" si="20"/>
        <v>0</v>
      </c>
      <c r="BC14" s="19">
        <f>SUMPRODUCT(($B$5:$F$10=AN14)*($CC$5:$CC$10))+SUMPRODUCT(($I$5:$M$10=AN14)*($CD$5:$CD$10))+'J13'!BC14</f>
        <v>0</v>
      </c>
      <c r="BD14" s="19">
        <f t="shared" si="21"/>
        <v>0</v>
      </c>
      <c r="BE14" s="19">
        <f>SUMPRODUCT(($B$5:$F$10=AN14)*($CE$5:$CE$10))+'J13'!BE14</f>
        <v>0</v>
      </c>
      <c r="BF14" s="19">
        <f>SUMPRODUCT(($B$5:$F$10=AN14)*($CF$5:$CF$10))+'J13'!BF14</f>
        <v>0</v>
      </c>
      <c r="BG14" s="19">
        <f>SUMPRODUCT(($B$5:$F$10=AN14)*($CG$5:$CG$10))+'J13'!BG14</f>
        <v>0</v>
      </c>
      <c r="BH14" s="19">
        <f>SUMPRODUCT(($I$5:$M$10=AN14)*($CH$5:$CH$10))+'J13'!BH14</f>
        <v>0</v>
      </c>
      <c r="BI14" s="19">
        <f>SUMPRODUCT(($I$5:$M$10=AN14)*($CI$5:$CI$10))+'J13'!BI14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'J13'!AS15-AS15</f>
        <v>0</v>
      </c>
      <c r="AU15" s="3" t="str">
        <f>IF(AS15&gt;'J13'!AS15,'J13'!$AV$17,IF(AS15='J13'!AS15,'J13'!$AU$17,IF(AS15&lt;'J13'!AS15,'J13'!$AT$17)))</f>
        <v>u</v>
      </c>
      <c r="AV15" s="19">
        <f t="shared" si="19"/>
        <v>11</v>
      </c>
      <c r="AW15" s="19">
        <f>SUMPRODUCT(($B$5:$F$10=AN15)*($BQ$5:$BQ$10))+SUMPRODUCT(($I$5:$M$10=AN15)*($BR$5:$BR$10))+'J13'!AW15</f>
        <v>0</v>
      </c>
      <c r="AX15" s="19">
        <f>SUMPRODUCT(($B$5:$F$10=AN15)*($BS$5:$BS$10))+SUMPRODUCT(($I$5:$M$10=AN15)*($BT$5:$BT$10))+'J13'!AX15</f>
        <v>0</v>
      </c>
      <c r="AY15" s="19">
        <f>SUMPRODUCT(($B$5:$F$10=AN15)*($BU$5:$BU$10))+SUMPRODUCT(($I$5:$M$10=AN15)*($BV$5:$BV$10))+'J13'!AY15</f>
        <v>0</v>
      </c>
      <c r="AZ15" s="19">
        <f>SUMPRODUCT(($B$5:$F$10=AN15)*($BW$5:$BW$10))+SUMPRODUCT(($I$5:$M$10=AN15)*($BX$5:$BX$10))+'J13'!AZ15</f>
        <v>0</v>
      </c>
      <c r="BA15" s="19">
        <f>SUMPRODUCT(($B$5:$F$10=AN15)*($BY$5:$BY$10))+SUMPRODUCT(($I$5:$M$10=AN15)*($BZ$5:$BZ$10))+'J13'!BA15</f>
        <v>0</v>
      </c>
      <c r="BB15" s="19">
        <f t="shared" si="20"/>
        <v>0</v>
      </c>
      <c r="BC15" s="19">
        <f>SUMPRODUCT(($B$5:$F$10=AN15)*($CC$5:$CC$10))+SUMPRODUCT(($I$5:$M$10=AN15)*($CD$5:$CD$10))+'J13'!BC15</f>
        <v>0</v>
      </c>
      <c r="BD15" s="19">
        <f t="shared" si="21"/>
        <v>0</v>
      </c>
      <c r="BE15" s="19">
        <f>SUMPRODUCT(($B$5:$F$10=AN15)*($CE$5:$CE$10))+'J13'!BE15</f>
        <v>0</v>
      </c>
      <c r="BF15" s="19">
        <f>SUMPRODUCT(($B$5:$F$10=AN15)*($CF$5:$CF$10))+'J13'!BF15</f>
        <v>0</v>
      </c>
      <c r="BG15" s="19">
        <f>SUMPRODUCT(($B$5:$F$10=AN15)*($CG$5:$CG$10))+'J13'!BG15</f>
        <v>0</v>
      </c>
      <c r="BH15" s="19">
        <f>SUMPRODUCT(($I$5:$M$10=AN15)*($CH$5:$CH$10))+'J13'!BH15</f>
        <v>0</v>
      </c>
      <c r="BI15" s="19">
        <f>SUMPRODUCT(($I$5:$M$10=AN15)*($CI$5:$CI$10))+'J13'!BI15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'J13'!AS16-AS16</f>
        <v>0</v>
      </c>
      <c r="AU16" s="3" t="str">
        <f>IF(AS16&gt;'J13'!AS16,'J13'!$AV$17,IF(AS16='J13'!AS16,'J13'!$AU$17,IF(AS16&lt;'J13'!AS16,'J13'!$AT$17)))</f>
        <v>u</v>
      </c>
      <c r="AV16" s="19">
        <f t="shared" si="19"/>
        <v>12</v>
      </c>
      <c r="AW16" s="19">
        <f>SUMPRODUCT(($B$5:$F$10=AN16)*($BQ$5:$BQ$10))+SUMPRODUCT(($I$5:$M$10=AN16)*($BR$5:$BR$10))+'J13'!AW16</f>
        <v>0</v>
      </c>
      <c r="AX16" s="19">
        <f>SUMPRODUCT(($B$5:$F$10=AN16)*($BS$5:$BS$10))+SUMPRODUCT(($I$5:$M$10=AN16)*($BT$5:$BT$10))+'J13'!AX16</f>
        <v>0</v>
      </c>
      <c r="AY16" s="19">
        <f>SUMPRODUCT(($B$5:$F$10=AN16)*($BU$5:$BU$10))+SUMPRODUCT(($I$5:$M$10=AN16)*($BV$5:$BV$10))+'J13'!AY16</f>
        <v>0</v>
      </c>
      <c r="AZ16" s="19">
        <f>SUMPRODUCT(($B$5:$F$10=AN16)*($BW$5:$BW$10))+SUMPRODUCT(($I$5:$M$10=AN16)*($BX$5:$BX$10))+'J13'!AZ16</f>
        <v>0</v>
      </c>
      <c r="BA16" s="19">
        <f>SUMPRODUCT(($B$5:$F$10=AN16)*($BY$5:$BY$10))+SUMPRODUCT(($I$5:$M$10=AN16)*($BZ$5:$BZ$10))+'J13'!BA16</f>
        <v>0</v>
      </c>
      <c r="BB16" s="19">
        <f t="shared" si="20"/>
        <v>0</v>
      </c>
      <c r="BC16" s="19">
        <f>SUMPRODUCT(($B$5:$F$10=AN16)*($CC$5:$CC$10))+SUMPRODUCT(($I$5:$M$10=AN16)*($CD$5:$CD$10))+'J13'!BC16</f>
        <v>0</v>
      </c>
      <c r="BD16" s="19">
        <f t="shared" si="21"/>
        <v>0</v>
      </c>
      <c r="BE16" s="19">
        <f>SUMPRODUCT(($B$5:$F$10=AN16)*($CE$5:$CE$10))+'J13'!BE16</f>
        <v>0</v>
      </c>
      <c r="BF16" s="19">
        <f>SUMPRODUCT(($B$5:$F$10=AN16)*($CF$5:$CF$10))+'J13'!BF16</f>
        <v>0</v>
      </c>
      <c r="BG16" s="19">
        <f>SUMPRODUCT(($B$5:$F$10=AN16)*($CG$5:$CG$10))+'J13'!BG16</f>
        <v>0</v>
      </c>
      <c r="BH16" s="19">
        <f>SUMPRODUCT(($I$5:$M$10=AN16)*($CH$5:$CH$10))+'J13'!BH16</f>
        <v>0</v>
      </c>
      <c r="BI16" s="19">
        <f>SUMPRODUCT(($I$5:$M$10=AN16)*($CI$5:$CI$10))+'J13'!BI16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AB18+'J13'!AE18:AG19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67" priority="4" operator="equal">
      <formula>0</formula>
    </cfRule>
    <cfRule type="cellIs" dxfId="66" priority="5" operator="lessThan">
      <formula>0</formula>
    </cfRule>
    <cfRule type="cellIs" dxfId="65" priority="6" operator="greaterThan">
      <formula>0</formula>
    </cfRule>
  </conditionalFormatting>
  <conditionalFormatting sqref="V5:V16">
    <cfRule type="cellIs" dxfId="64" priority="1" operator="equal">
      <formula>"U"</formula>
    </cfRule>
    <cfRule type="cellIs" dxfId="63" priority="2" operator="equal">
      <formula>"Q"</formula>
    </cfRule>
    <cfRule type="cellIs" dxfId="62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44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'J14'!AS5-AS5</f>
        <v>0</v>
      </c>
      <c r="AU5" s="3" t="str">
        <f>IF(AS5&gt;'J14'!AS5,'J14'!$AV$17,IF(AS5='J14'!AS5,'J14'!$AU$17,IF(AS5&lt;'J14'!AS5,'J14'!$AT$17)))</f>
        <v>u</v>
      </c>
      <c r="AV5" s="19">
        <f>RANK(BL5,$BL$5:$BL$16)</f>
        <v>1</v>
      </c>
      <c r="AW5" s="19">
        <f>SUMPRODUCT(($B$5:$F$10=AN5)*($BQ$5:$BQ$10))+SUMPRODUCT(($I$5:$M$10=AN5)*($BR$5:$BR$10))+'J14'!AW5</f>
        <v>2</v>
      </c>
      <c r="AX5" s="19">
        <f>SUMPRODUCT(($B$5:$F$10=AN5)*($BS$5:$BS$10))+SUMPRODUCT(($I$5:$M$10=AN5)*($BT$5:$BT$10))+'J14'!AX5</f>
        <v>1</v>
      </c>
      <c r="AY5" s="19">
        <f>SUMPRODUCT(($B$5:$F$10=AN5)*($BU$5:$BU$10))+SUMPRODUCT(($I$5:$M$10=AN5)*($BV$5:$BV$10))+'J14'!AY5</f>
        <v>0</v>
      </c>
      <c r="AZ5" s="19">
        <f>SUMPRODUCT(($B$5:$F$10=AN5)*($BW$5:$BW$10))+SUMPRODUCT(($I$5:$M$10=AN5)*($BX$5:$BX$10))+'J14'!AZ5</f>
        <v>1</v>
      </c>
      <c r="BA5" s="19">
        <f>SUMPRODUCT(($B$5:$F$10=AN5)*($BY$5:$BY$10))+SUMPRODUCT(($I$5:$M$10=AN5)*($BZ$5:$BZ$10))+'J14'!BA5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SUMPRODUCT(($B$5:$F$10=AN5)*($CC$5:$CC$10))+SUMPRODUCT(($I$5:$M$10=AN5)*($CD$5:$CD$10))+'J14'!BC5</f>
        <v>6</v>
      </c>
      <c r="BD5" s="19">
        <f>BB5-BC5</f>
        <v>-6</v>
      </c>
      <c r="BE5" s="19">
        <f>SUMPRODUCT(($B$5:$F$10=AN5)*($CE$5:$CE$10))+'J14'!BE5</f>
        <v>0</v>
      </c>
      <c r="BF5" s="19">
        <f>SUMPRODUCT(($B$5:$F$10=AN5)*($CF$5:$CF$10))+'J14'!BF5</f>
        <v>1</v>
      </c>
      <c r="BG5" s="19">
        <f>SUMPRODUCT(($B$5:$F$10=AN5)*($CG$5:$CG$10))+'J14'!BG5</f>
        <v>0</v>
      </c>
      <c r="BH5" s="19">
        <f>SUMPRODUCT(($I$5:$M$10=AN5)*($CH$5:$CH$10))+'J14'!BH5</f>
        <v>0</v>
      </c>
      <c r="BI5" s="19">
        <f>SUMPRODUCT(($I$5:$M$10=AN5)*($CI$5:$CI$10))+'J14'!BI5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'J14'!AS6-AS6</f>
        <v>0</v>
      </c>
      <c r="AU6" s="3" t="str">
        <f>IF(AS6&gt;'J14'!AS6,'J14'!$AV$17,IF(AS6='J14'!AS6,'J14'!$AU$17,IF(AS6&lt;'J14'!AS6,'J14'!$AT$17)))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SUMPRODUCT(($B$5:$F$10=AN6)*($BQ$5:$BQ$10))+SUMPRODUCT(($I$5:$M$10=AN6)*($BR$5:$BR$10))+'J14'!AW6</f>
        <v>2</v>
      </c>
      <c r="AX6" s="19">
        <f>SUMPRODUCT(($B$5:$F$10=AN6)*($BS$5:$BS$10))+SUMPRODUCT(($I$5:$M$10=AN6)*($BT$5:$BT$10))+'J14'!AX6</f>
        <v>1</v>
      </c>
      <c r="AY6" s="19">
        <f>SUMPRODUCT(($B$5:$F$10=AN6)*($BU$5:$BU$10))+SUMPRODUCT(($I$5:$M$10=AN6)*($BV$5:$BV$10))+'J14'!AY6</f>
        <v>0</v>
      </c>
      <c r="AZ6" s="19">
        <f>SUMPRODUCT(($B$5:$F$10=AN6)*($BW$5:$BW$10))+SUMPRODUCT(($I$5:$M$10=AN6)*($BX$5:$BX$10))+'J14'!AZ6</f>
        <v>1</v>
      </c>
      <c r="BA6" s="19">
        <f>SUMPRODUCT(($B$5:$F$10=AN6)*($BY$5:$BY$10))+SUMPRODUCT(($I$5:$M$10=AN6)*($BZ$5:$BZ$10))+'J14'!BA6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SUMPRODUCT(($B$5:$F$10=AN6)*($CC$5:$CC$10))+SUMPRODUCT(($I$5:$M$10=AN6)*($CD$5:$CD$10))+'J14'!BC6</f>
        <v>6</v>
      </c>
      <c r="BD6" s="19">
        <f t="shared" ref="BD6:BD16" si="21">BB6-BC6</f>
        <v>-6</v>
      </c>
      <c r="BE6" s="19">
        <f>SUMPRODUCT(($B$5:$F$10=AN6)*($CE$5:$CE$10))+'J14'!BE6</f>
        <v>0</v>
      </c>
      <c r="BF6" s="19">
        <f>SUMPRODUCT(($B$5:$F$10=AN6)*($CF$5:$CF$10))+'J14'!BF6</f>
        <v>0</v>
      </c>
      <c r="BG6" s="19">
        <f>SUMPRODUCT(($B$5:$F$10=AN6)*($CG$5:$CG$10))+'J14'!BG6</f>
        <v>0</v>
      </c>
      <c r="BH6" s="19">
        <f>SUMPRODUCT(($I$5:$M$10=AN6)*($CH$5:$CH$10))+'J14'!BH6</f>
        <v>0</v>
      </c>
      <c r="BI6" s="19">
        <f>SUMPRODUCT(($I$5:$M$10=AN6)*($CI$5:$CI$10))+'J14'!BI6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'J14'!AS7-AS7</f>
        <v>0</v>
      </c>
      <c r="AU7" s="3" t="str">
        <f>IF(AS7&gt;'J14'!AS7,'J14'!$AV$17,IF(AS7='J14'!AS7,'J14'!$AU$17,IF(AS7&lt;'J14'!AS7,'J14'!$AT$17)))</f>
        <v>u</v>
      </c>
      <c r="AV7" s="19">
        <f t="shared" si="19"/>
        <v>3</v>
      </c>
      <c r="AW7" s="19">
        <f>SUMPRODUCT(($B$5:$F$10=AN7)*($BQ$5:$BQ$10))+SUMPRODUCT(($I$5:$M$10=AN7)*($BR$5:$BR$10))+'J14'!AW7</f>
        <v>0</v>
      </c>
      <c r="AX7" s="19">
        <f>SUMPRODUCT(($B$5:$F$10=AN7)*($BS$5:$BS$10))+SUMPRODUCT(($I$5:$M$10=AN7)*($BT$5:$BT$10))+'J14'!AX7</f>
        <v>0</v>
      </c>
      <c r="AY7" s="19">
        <f>SUMPRODUCT(($B$5:$F$10=AN7)*($BU$5:$BU$10))+SUMPRODUCT(($I$5:$M$10=AN7)*($BV$5:$BV$10))+'J14'!AY7</f>
        <v>0</v>
      </c>
      <c r="AZ7" s="19">
        <f>SUMPRODUCT(($B$5:$F$10=AN7)*($BW$5:$BW$10))+SUMPRODUCT(($I$5:$M$10=AN7)*($BX$5:$BX$10))+'J14'!AZ7</f>
        <v>0</v>
      </c>
      <c r="BA7" s="19">
        <f>SUMPRODUCT(($B$5:$F$10=AN7)*($BY$5:$BY$10))+SUMPRODUCT(($I$5:$M$10=AN7)*($BZ$5:$BZ$10))+'J14'!BA7</f>
        <v>0</v>
      </c>
      <c r="BB7" s="19">
        <f t="shared" si="20"/>
        <v>0</v>
      </c>
      <c r="BC7" s="19">
        <f>SUMPRODUCT(($B$5:$F$10=AN7)*($CC$5:$CC$10))+SUMPRODUCT(($I$5:$M$10=AN7)*($CD$5:$CD$10))+'J14'!BC7</f>
        <v>0</v>
      </c>
      <c r="BD7" s="19">
        <f t="shared" si="21"/>
        <v>0</v>
      </c>
      <c r="BE7" s="19">
        <f>SUMPRODUCT(($B$5:$F$10=AN7)*($CE$5:$CE$10))+'J14'!BE7</f>
        <v>0</v>
      </c>
      <c r="BF7" s="19">
        <f>SUMPRODUCT(($B$5:$F$10=AN7)*($CF$5:$CF$10))+'J14'!BF7</f>
        <v>0</v>
      </c>
      <c r="BG7" s="19">
        <f>SUMPRODUCT(($B$5:$F$10=AN7)*($CG$5:$CG$10))+'J14'!BG7</f>
        <v>0</v>
      </c>
      <c r="BH7" s="19">
        <f>SUMPRODUCT(($I$5:$M$10=AN7)*($CH$5:$CH$10))+'J14'!BH7</f>
        <v>0</v>
      </c>
      <c r="BI7" s="19">
        <f>SUMPRODUCT(($I$5:$M$10=AN7)*($CI$5:$CI$10))+'J14'!BI7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'J14'!AS8-AS8</f>
        <v>0</v>
      </c>
      <c r="AU8" s="3" t="str">
        <f>IF(AS8&gt;'J14'!AS8,'J14'!$AV$17,IF(AS8='J14'!AS8,'J14'!$AU$17,IF(AS8&lt;'J14'!AS8,'J14'!$AT$17)))</f>
        <v>u</v>
      </c>
      <c r="AV8" s="19">
        <f t="shared" si="19"/>
        <v>4</v>
      </c>
      <c r="AW8" s="19">
        <f>SUMPRODUCT(($B$5:$F$10=AN8)*($BQ$5:$BQ$10))+SUMPRODUCT(($I$5:$M$10=AN8)*($BR$5:$BR$10))+'J14'!AW8</f>
        <v>0</v>
      </c>
      <c r="AX8" s="19">
        <f>SUMPRODUCT(($B$5:$F$10=AN8)*($BS$5:$BS$10))+SUMPRODUCT(($I$5:$M$10=AN8)*($BT$5:$BT$10))+'J14'!AX8</f>
        <v>0</v>
      </c>
      <c r="AY8" s="19">
        <f>SUMPRODUCT(($B$5:$F$10=AN8)*($BU$5:$BU$10))+SUMPRODUCT(($I$5:$M$10=AN8)*($BV$5:$BV$10))+'J14'!AY8</f>
        <v>0</v>
      </c>
      <c r="AZ8" s="19">
        <f>SUMPRODUCT(($B$5:$F$10=AN8)*($BW$5:$BW$10))+SUMPRODUCT(($I$5:$M$10=AN8)*($BX$5:$BX$10))+'J14'!AZ8</f>
        <v>0</v>
      </c>
      <c r="BA8" s="19">
        <f>SUMPRODUCT(($B$5:$F$10=AN8)*($BY$5:$BY$10))+SUMPRODUCT(($I$5:$M$10=AN8)*($BZ$5:$BZ$10))+'J14'!BA8</f>
        <v>0</v>
      </c>
      <c r="BB8" s="19">
        <f t="shared" si="20"/>
        <v>0</v>
      </c>
      <c r="BC8" s="19">
        <f>SUMPRODUCT(($B$5:$F$10=AN8)*($CC$5:$CC$10))+SUMPRODUCT(($I$5:$M$10=AN8)*($CD$5:$CD$10))+'J14'!BC8</f>
        <v>0</v>
      </c>
      <c r="BD8" s="19">
        <f t="shared" si="21"/>
        <v>0</v>
      </c>
      <c r="BE8" s="19">
        <f>SUMPRODUCT(($B$5:$F$10=AN8)*($CE$5:$CE$10))+'J14'!BE8</f>
        <v>0</v>
      </c>
      <c r="BF8" s="19">
        <f>SUMPRODUCT(($B$5:$F$10=AN8)*($CF$5:$CF$10))+'J14'!BF8</f>
        <v>0</v>
      </c>
      <c r="BG8" s="19">
        <f>SUMPRODUCT(($B$5:$F$10=AN8)*($CG$5:$CG$10))+'J14'!BG8</f>
        <v>0</v>
      </c>
      <c r="BH8" s="19">
        <f>SUMPRODUCT(($I$5:$M$10=AN8)*($CH$5:$CH$10))+'J14'!BH8</f>
        <v>0</v>
      </c>
      <c r="BI8" s="19">
        <f>SUMPRODUCT(($I$5:$M$10=AN8)*($CI$5:$CI$10))+'J14'!BI8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'J14'!AS9-AS9</f>
        <v>0</v>
      </c>
      <c r="AU9" s="3" t="str">
        <f>IF(AS9&gt;'J14'!AS9,'J14'!$AV$17,IF(AS9='J14'!AS9,'J14'!$AU$17,IF(AS9&lt;'J14'!AS9,'J14'!$AT$17)))</f>
        <v>u</v>
      </c>
      <c r="AV9" s="19">
        <f t="shared" si="19"/>
        <v>5</v>
      </c>
      <c r="AW9" s="19">
        <f>SUMPRODUCT(($B$5:$F$10=AN9)*($BQ$5:$BQ$10))+SUMPRODUCT(($I$5:$M$10=AN9)*($BR$5:$BR$10))+'J14'!AW9</f>
        <v>0</v>
      </c>
      <c r="AX9" s="19">
        <f>SUMPRODUCT(($B$5:$F$10=AN9)*($BS$5:$BS$10))+SUMPRODUCT(($I$5:$M$10=AN9)*($BT$5:$BT$10))+'J14'!AX9</f>
        <v>0</v>
      </c>
      <c r="AY9" s="19">
        <f>SUMPRODUCT(($B$5:$F$10=AN9)*($BU$5:$BU$10))+SUMPRODUCT(($I$5:$M$10=AN9)*($BV$5:$BV$10))+'J14'!AY9</f>
        <v>0</v>
      </c>
      <c r="AZ9" s="19">
        <f>SUMPRODUCT(($B$5:$F$10=AN9)*($BW$5:$BW$10))+SUMPRODUCT(($I$5:$M$10=AN9)*($BX$5:$BX$10))+'J14'!AZ9</f>
        <v>0</v>
      </c>
      <c r="BA9" s="19">
        <f>SUMPRODUCT(($B$5:$F$10=AN9)*($BY$5:$BY$10))+SUMPRODUCT(($I$5:$M$10=AN9)*($BZ$5:$BZ$10))+'J14'!BA9</f>
        <v>0</v>
      </c>
      <c r="BB9" s="19">
        <f t="shared" si="20"/>
        <v>0</v>
      </c>
      <c r="BC9" s="19">
        <f>SUMPRODUCT(($B$5:$F$10=AN9)*($CC$5:$CC$10))+SUMPRODUCT(($I$5:$M$10=AN9)*($CD$5:$CD$10))+'J14'!BC9</f>
        <v>0</v>
      </c>
      <c r="BD9" s="19">
        <f t="shared" si="21"/>
        <v>0</v>
      </c>
      <c r="BE9" s="19">
        <f>SUMPRODUCT(($B$5:$F$10=AN9)*($CE$5:$CE$10))+'J14'!BE9</f>
        <v>0</v>
      </c>
      <c r="BF9" s="19">
        <f>SUMPRODUCT(($B$5:$F$10=AN9)*($CF$5:$CF$10))+'J14'!BF9</f>
        <v>0</v>
      </c>
      <c r="BG9" s="19">
        <f>SUMPRODUCT(($B$5:$F$10=AN9)*($CG$5:$CG$10))+'J14'!BG9</f>
        <v>0</v>
      </c>
      <c r="BH9" s="19">
        <f>SUMPRODUCT(($I$5:$M$10=AN9)*($CH$5:$CH$10))+'J14'!BH9</f>
        <v>0</v>
      </c>
      <c r="BI9" s="19">
        <f>SUMPRODUCT(($I$5:$M$10=AN9)*($CI$5:$CI$10))+'J14'!BI9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'J14'!AS10-AS10</f>
        <v>0</v>
      </c>
      <c r="AU10" s="3" t="str">
        <f>IF(AS10&gt;'J14'!AS10,'J14'!$AV$17,IF(AS10='J14'!AS10,'J14'!$AU$17,IF(AS10&lt;'J14'!AS10,'J14'!$AT$17)))</f>
        <v>u</v>
      </c>
      <c r="AV10" s="19">
        <f t="shared" si="19"/>
        <v>6</v>
      </c>
      <c r="AW10" s="19">
        <f>SUMPRODUCT(($B$5:$F$10=AN10)*($BQ$5:$BQ$10))+SUMPRODUCT(($I$5:$M$10=AN10)*($BR$5:$BR$10))+'J14'!AW10</f>
        <v>0</v>
      </c>
      <c r="AX10" s="19">
        <f>SUMPRODUCT(($B$5:$F$10=AN10)*($BS$5:$BS$10))+SUMPRODUCT(($I$5:$M$10=AN10)*($BT$5:$BT$10))+'J14'!AX10</f>
        <v>0</v>
      </c>
      <c r="AY10" s="19">
        <f>SUMPRODUCT(($B$5:$F$10=AN10)*($BU$5:$BU$10))+SUMPRODUCT(($I$5:$M$10=AN10)*($BV$5:$BV$10))+'J14'!AY10</f>
        <v>0</v>
      </c>
      <c r="AZ10" s="19">
        <f>SUMPRODUCT(($B$5:$F$10=AN10)*($BW$5:$BW$10))+SUMPRODUCT(($I$5:$M$10=AN10)*($BX$5:$BX$10))+'J14'!AZ10</f>
        <v>0</v>
      </c>
      <c r="BA10" s="19">
        <f>SUMPRODUCT(($B$5:$F$10=AN10)*($BY$5:$BY$10))+SUMPRODUCT(($I$5:$M$10=AN10)*($BZ$5:$BZ$10))+'J14'!BA10</f>
        <v>0</v>
      </c>
      <c r="BB10" s="19">
        <f t="shared" si="20"/>
        <v>0</v>
      </c>
      <c r="BC10" s="19">
        <f>SUMPRODUCT(($B$5:$F$10=AN10)*($CC$5:$CC$10))+SUMPRODUCT(($I$5:$M$10=AN10)*($CD$5:$CD$10))+'J14'!BC10</f>
        <v>0</v>
      </c>
      <c r="BD10" s="19">
        <f t="shared" si="21"/>
        <v>0</v>
      </c>
      <c r="BE10" s="19">
        <f>SUMPRODUCT(($B$5:$F$10=AN10)*($CE$5:$CE$10))+'J14'!BE10</f>
        <v>0</v>
      </c>
      <c r="BF10" s="19">
        <f>SUMPRODUCT(($B$5:$F$10=AN10)*($CF$5:$CF$10))+'J14'!BF10</f>
        <v>0</v>
      </c>
      <c r="BG10" s="19">
        <f>SUMPRODUCT(($B$5:$F$10=AN10)*($CG$5:$CG$10))+'J14'!BG10</f>
        <v>0</v>
      </c>
      <c r="BH10" s="19">
        <f>SUMPRODUCT(($I$5:$M$10=AN10)*($CH$5:$CH$10))+'J14'!BH10</f>
        <v>0</v>
      </c>
      <c r="BI10" s="19">
        <f>SUMPRODUCT(($I$5:$M$10=AN10)*($CI$5:$CI$10))+'J14'!BI10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'J14'!AS11-AS11</f>
        <v>0</v>
      </c>
      <c r="AU11" s="3" t="str">
        <f>IF(AS11&gt;'J14'!AS11,'J14'!$AV$17,IF(AS11='J14'!AS11,'J14'!$AU$17,IF(AS11&lt;'J14'!AS11,'J14'!$AT$17)))</f>
        <v>u</v>
      </c>
      <c r="AV11" s="19">
        <f t="shared" si="19"/>
        <v>7</v>
      </c>
      <c r="AW11" s="19">
        <f>SUMPRODUCT(($B$5:$F$10=AN11)*($BQ$5:$BQ$10))+SUMPRODUCT(($I$5:$M$10=AN11)*($BR$5:$BR$10))+'J14'!AW11</f>
        <v>0</v>
      </c>
      <c r="AX11" s="19">
        <f>SUMPRODUCT(($B$5:$F$10=AN11)*($BS$5:$BS$10))+SUMPRODUCT(($I$5:$M$10=AN11)*($BT$5:$BT$10))+'J14'!AX11</f>
        <v>0</v>
      </c>
      <c r="AY11" s="19">
        <f>SUMPRODUCT(($B$5:$F$10=AN11)*($BU$5:$BU$10))+SUMPRODUCT(($I$5:$M$10=AN11)*($BV$5:$BV$10))+'J14'!AY11</f>
        <v>0</v>
      </c>
      <c r="AZ11" s="19">
        <f>SUMPRODUCT(($B$5:$F$10=AN11)*($BW$5:$BW$10))+SUMPRODUCT(($I$5:$M$10=AN11)*($BX$5:$BX$10))+'J14'!AZ11</f>
        <v>0</v>
      </c>
      <c r="BA11" s="19">
        <f>SUMPRODUCT(($B$5:$F$10=AN11)*($BY$5:$BY$10))+SUMPRODUCT(($I$5:$M$10=AN11)*($BZ$5:$BZ$10))+'J14'!BA11</f>
        <v>0</v>
      </c>
      <c r="BB11" s="19">
        <f t="shared" si="20"/>
        <v>0</v>
      </c>
      <c r="BC11" s="19">
        <f>SUMPRODUCT(($B$5:$F$10=AN11)*($CC$5:$CC$10))+SUMPRODUCT(($I$5:$M$10=AN11)*($CD$5:$CD$10))+'J14'!BC11</f>
        <v>0</v>
      </c>
      <c r="BD11" s="19">
        <f t="shared" si="21"/>
        <v>0</v>
      </c>
      <c r="BE11" s="19">
        <f>SUMPRODUCT(($B$5:$F$10=AN11)*($CE$5:$CE$10))+'J14'!BE11</f>
        <v>0</v>
      </c>
      <c r="BF11" s="19">
        <f>SUMPRODUCT(($B$5:$F$10=AN11)*($CF$5:$CF$10))+'J14'!BF11</f>
        <v>0</v>
      </c>
      <c r="BG11" s="19">
        <f>SUMPRODUCT(($B$5:$F$10=AN11)*($CG$5:$CG$10))+'J14'!BG11</f>
        <v>0</v>
      </c>
      <c r="BH11" s="19">
        <f>SUMPRODUCT(($I$5:$M$10=AN11)*($CH$5:$CH$10))+'J14'!BH11</f>
        <v>0</v>
      </c>
      <c r="BI11" s="19">
        <f>SUMPRODUCT(($I$5:$M$10=AN11)*($CI$5:$CI$10))+'J14'!BI11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'J14'!AS12-AS12</f>
        <v>0</v>
      </c>
      <c r="AU12" s="3" t="str">
        <f>IF(AS12&gt;'J14'!AS12,'J14'!$AV$17,IF(AS12='J14'!AS12,'J14'!$AU$17,IF(AS12&lt;'J14'!AS12,'J14'!$AT$17)))</f>
        <v>u</v>
      </c>
      <c r="AV12" s="19">
        <f t="shared" si="19"/>
        <v>8</v>
      </c>
      <c r="AW12" s="19">
        <f>SUMPRODUCT(($B$5:$F$10=AN12)*($BQ$5:$BQ$10))+SUMPRODUCT(($I$5:$M$10=AN12)*($BR$5:$BR$10))+'J14'!AW12</f>
        <v>0</v>
      </c>
      <c r="AX12" s="19">
        <f>SUMPRODUCT(($B$5:$F$10=AN12)*($BS$5:$BS$10))+SUMPRODUCT(($I$5:$M$10=AN12)*($BT$5:$BT$10))+'J14'!AX12</f>
        <v>0</v>
      </c>
      <c r="AY12" s="19">
        <f>SUMPRODUCT(($B$5:$F$10=AN12)*($BU$5:$BU$10))+SUMPRODUCT(($I$5:$M$10=AN12)*($BV$5:$BV$10))+'J14'!AY12</f>
        <v>0</v>
      </c>
      <c r="AZ12" s="19">
        <f>SUMPRODUCT(($B$5:$F$10=AN12)*($BW$5:$BW$10))+SUMPRODUCT(($I$5:$M$10=AN12)*($BX$5:$BX$10))+'J14'!AZ12</f>
        <v>0</v>
      </c>
      <c r="BA12" s="19">
        <f>SUMPRODUCT(($B$5:$F$10=AN12)*($BY$5:$BY$10))+SUMPRODUCT(($I$5:$M$10=AN12)*($BZ$5:$BZ$10))+'J14'!BA12</f>
        <v>0</v>
      </c>
      <c r="BB12" s="19">
        <f t="shared" si="20"/>
        <v>0</v>
      </c>
      <c r="BC12" s="19">
        <f>SUMPRODUCT(($B$5:$F$10=AN12)*($CC$5:$CC$10))+SUMPRODUCT(($I$5:$M$10=AN12)*($CD$5:$CD$10))+'J14'!BC12</f>
        <v>0</v>
      </c>
      <c r="BD12" s="19">
        <f t="shared" si="21"/>
        <v>0</v>
      </c>
      <c r="BE12" s="19">
        <f>SUMPRODUCT(($B$5:$F$10=AN12)*($CE$5:$CE$10))+'J14'!BE12</f>
        <v>0</v>
      </c>
      <c r="BF12" s="19">
        <f>SUMPRODUCT(($B$5:$F$10=AN12)*($CF$5:$CF$10))+'J14'!BF12</f>
        <v>0</v>
      </c>
      <c r="BG12" s="19">
        <f>SUMPRODUCT(($B$5:$F$10=AN12)*($CG$5:$CG$10))+'J14'!BG12</f>
        <v>0</v>
      </c>
      <c r="BH12" s="19">
        <f>SUMPRODUCT(($I$5:$M$10=AN12)*($CH$5:$CH$10))+'J14'!BH12</f>
        <v>0</v>
      </c>
      <c r="BI12" s="19">
        <f>SUMPRODUCT(($I$5:$M$10=AN12)*($CI$5:$CI$10))+'J14'!BI12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'J14'!AS13-AS13</f>
        <v>0</v>
      </c>
      <c r="AU13" s="3" t="str">
        <f>IF(AS13&gt;'J14'!AS13,'J14'!$AV$17,IF(AS13='J14'!AS13,'J14'!$AU$17,IF(AS13&lt;'J14'!AS13,'J14'!$AT$17)))</f>
        <v>u</v>
      </c>
      <c r="AV13" s="19">
        <f t="shared" si="19"/>
        <v>9</v>
      </c>
      <c r="AW13" s="19">
        <f>SUMPRODUCT(($B$5:$F$10=AN13)*($BQ$5:$BQ$10))+SUMPRODUCT(($I$5:$M$10=AN13)*($BR$5:$BR$10))+'J14'!AW13</f>
        <v>0</v>
      </c>
      <c r="AX13" s="19">
        <f>SUMPRODUCT(($B$5:$F$10=AN13)*($BS$5:$BS$10))+SUMPRODUCT(($I$5:$M$10=AN13)*($BT$5:$BT$10))+'J14'!AX13</f>
        <v>0</v>
      </c>
      <c r="AY13" s="19">
        <f>SUMPRODUCT(($B$5:$F$10=AN13)*($BU$5:$BU$10))+SUMPRODUCT(($I$5:$M$10=AN13)*($BV$5:$BV$10))+'J14'!AY13</f>
        <v>0</v>
      </c>
      <c r="AZ13" s="19">
        <f>SUMPRODUCT(($B$5:$F$10=AN13)*($BW$5:$BW$10))+SUMPRODUCT(($I$5:$M$10=AN13)*($BX$5:$BX$10))+'J14'!AZ13</f>
        <v>0</v>
      </c>
      <c r="BA13" s="19">
        <f>SUMPRODUCT(($B$5:$F$10=AN13)*($BY$5:$BY$10))+SUMPRODUCT(($I$5:$M$10=AN13)*($BZ$5:$BZ$10))+'J14'!BA13</f>
        <v>0</v>
      </c>
      <c r="BB13" s="19">
        <f t="shared" si="20"/>
        <v>0</v>
      </c>
      <c r="BC13" s="19">
        <f>SUMPRODUCT(($B$5:$F$10=AN13)*($CC$5:$CC$10))+SUMPRODUCT(($I$5:$M$10=AN13)*($CD$5:$CD$10))+'J14'!BC13</f>
        <v>0</v>
      </c>
      <c r="BD13" s="19">
        <f t="shared" si="21"/>
        <v>0</v>
      </c>
      <c r="BE13" s="19">
        <f>SUMPRODUCT(($B$5:$F$10=AN13)*($CE$5:$CE$10))+'J14'!BE13</f>
        <v>0</v>
      </c>
      <c r="BF13" s="19">
        <f>SUMPRODUCT(($B$5:$F$10=AN13)*($CF$5:$CF$10))+'J14'!BF13</f>
        <v>0</v>
      </c>
      <c r="BG13" s="19">
        <f>SUMPRODUCT(($B$5:$F$10=AN13)*($CG$5:$CG$10))+'J14'!BG13</f>
        <v>0</v>
      </c>
      <c r="BH13" s="19">
        <f>SUMPRODUCT(($I$5:$M$10=AN13)*($CH$5:$CH$10))+'J14'!BH13</f>
        <v>0</v>
      </c>
      <c r="BI13" s="19">
        <f>SUMPRODUCT(($I$5:$M$10=AN13)*($CI$5:$CI$10))+'J14'!BI13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'J14'!AS14-AS14</f>
        <v>0</v>
      </c>
      <c r="AU14" s="3" t="str">
        <f>IF(AS14&gt;'J14'!AS14,'J14'!$AV$17,IF(AS14='J14'!AS14,'J14'!$AU$17,IF(AS14&lt;'J14'!AS14,'J14'!$AT$17)))</f>
        <v>u</v>
      </c>
      <c r="AV14" s="19">
        <f t="shared" si="19"/>
        <v>10</v>
      </c>
      <c r="AW14" s="19">
        <f>SUMPRODUCT(($B$5:$F$10=AN14)*($BQ$5:$BQ$10))+SUMPRODUCT(($I$5:$M$10=AN14)*($BR$5:$BR$10))+'J14'!AW14</f>
        <v>0</v>
      </c>
      <c r="AX14" s="19">
        <f>SUMPRODUCT(($B$5:$F$10=AN14)*($BS$5:$BS$10))+SUMPRODUCT(($I$5:$M$10=AN14)*($BT$5:$BT$10))+'J14'!AX14</f>
        <v>0</v>
      </c>
      <c r="AY14" s="19">
        <f>SUMPRODUCT(($B$5:$F$10=AN14)*($BU$5:$BU$10))+SUMPRODUCT(($I$5:$M$10=AN14)*($BV$5:$BV$10))+'J14'!AY14</f>
        <v>0</v>
      </c>
      <c r="AZ14" s="19">
        <f>SUMPRODUCT(($B$5:$F$10=AN14)*($BW$5:$BW$10))+SUMPRODUCT(($I$5:$M$10=AN14)*($BX$5:$BX$10))+'J14'!AZ14</f>
        <v>0</v>
      </c>
      <c r="BA14" s="19">
        <f>SUMPRODUCT(($B$5:$F$10=AN14)*($BY$5:$BY$10))+SUMPRODUCT(($I$5:$M$10=AN14)*($BZ$5:$BZ$10))+'J14'!BA14</f>
        <v>0</v>
      </c>
      <c r="BB14" s="19">
        <f t="shared" si="20"/>
        <v>0</v>
      </c>
      <c r="BC14" s="19">
        <f>SUMPRODUCT(($B$5:$F$10=AN14)*($CC$5:$CC$10))+SUMPRODUCT(($I$5:$M$10=AN14)*($CD$5:$CD$10))+'J14'!BC14</f>
        <v>0</v>
      </c>
      <c r="BD14" s="19">
        <f t="shared" si="21"/>
        <v>0</v>
      </c>
      <c r="BE14" s="19">
        <f>SUMPRODUCT(($B$5:$F$10=AN14)*($CE$5:$CE$10))+'J14'!BE14</f>
        <v>0</v>
      </c>
      <c r="BF14" s="19">
        <f>SUMPRODUCT(($B$5:$F$10=AN14)*($CF$5:$CF$10))+'J14'!BF14</f>
        <v>0</v>
      </c>
      <c r="BG14" s="19">
        <f>SUMPRODUCT(($B$5:$F$10=AN14)*($CG$5:$CG$10))+'J14'!BG14</f>
        <v>0</v>
      </c>
      <c r="BH14" s="19">
        <f>SUMPRODUCT(($I$5:$M$10=AN14)*($CH$5:$CH$10))+'J14'!BH14</f>
        <v>0</v>
      </c>
      <c r="BI14" s="19">
        <f>SUMPRODUCT(($I$5:$M$10=AN14)*($CI$5:$CI$10))+'J14'!BI14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'J14'!AS15-AS15</f>
        <v>0</v>
      </c>
      <c r="AU15" s="3" t="str">
        <f>IF(AS15&gt;'J14'!AS15,'J14'!$AV$17,IF(AS15='J14'!AS15,'J14'!$AU$17,IF(AS15&lt;'J14'!AS15,'J14'!$AT$17)))</f>
        <v>u</v>
      </c>
      <c r="AV15" s="19">
        <f t="shared" si="19"/>
        <v>11</v>
      </c>
      <c r="AW15" s="19">
        <f>SUMPRODUCT(($B$5:$F$10=AN15)*($BQ$5:$BQ$10))+SUMPRODUCT(($I$5:$M$10=AN15)*($BR$5:$BR$10))+'J14'!AW15</f>
        <v>0</v>
      </c>
      <c r="AX15" s="19">
        <f>SUMPRODUCT(($B$5:$F$10=AN15)*($BS$5:$BS$10))+SUMPRODUCT(($I$5:$M$10=AN15)*($BT$5:$BT$10))+'J14'!AX15</f>
        <v>0</v>
      </c>
      <c r="AY15" s="19">
        <f>SUMPRODUCT(($B$5:$F$10=AN15)*($BU$5:$BU$10))+SUMPRODUCT(($I$5:$M$10=AN15)*($BV$5:$BV$10))+'J14'!AY15</f>
        <v>0</v>
      </c>
      <c r="AZ15" s="19">
        <f>SUMPRODUCT(($B$5:$F$10=AN15)*($BW$5:$BW$10))+SUMPRODUCT(($I$5:$M$10=AN15)*($BX$5:$BX$10))+'J14'!AZ15</f>
        <v>0</v>
      </c>
      <c r="BA15" s="19">
        <f>SUMPRODUCT(($B$5:$F$10=AN15)*($BY$5:$BY$10))+SUMPRODUCT(($I$5:$M$10=AN15)*($BZ$5:$BZ$10))+'J14'!BA15</f>
        <v>0</v>
      </c>
      <c r="BB15" s="19">
        <f t="shared" si="20"/>
        <v>0</v>
      </c>
      <c r="BC15" s="19">
        <f>SUMPRODUCT(($B$5:$F$10=AN15)*($CC$5:$CC$10))+SUMPRODUCT(($I$5:$M$10=AN15)*($CD$5:$CD$10))+'J14'!BC15</f>
        <v>0</v>
      </c>
      <c r="BD15" s="19">
        <f t="shared" si="21"/>
        <v>0</v>
      </c>
      <c r="BE15" s="19">
        <f>SUMPRODUCT(($B$5:$F$10=AN15)*($CE$5:$CE$10))+'J14'!BE15</f>
        <v>0</v>
      </c>
      <c r="BF15" s="19">
        <f>SUMPRODUCT(($B$5:$F$10=AN15)*($CF$5:$CF$10))+'J14'!BF15</f>
        <v>0</v>
      </c>
      <c r="BG15" s="19">
        <f>SUMPRODUCT(($B$5:$F$10=AN15)*($CG$5:$CG$10))+'J14'!BG15</f>
        <v>0</v>
      </c>
      <c r="BH15" s="19">
        <f>SUMPRODUCT(($I$5:$M$10=AN15)*($CH$5:$CH$10))+'J14'!BH15</f>
        <v>0</v>
      </c>
      <c r="BI15" s="19">
        <f>SUMPRODUCT(($I$5:$M$10=AN15)*($CI$5:$CI$10))+'J14'!BI15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'J14'!AS16-AS16</f>
        <v>0</v>
      </c>
      <c r="AU16" s="3" t="str">
        <f>IF(AS16&gt;'J14'!AS16,'J14'!$AV$17,IF(AS16='J14'!AS16,'J14'!$AU$17,IF(AS16&lt;'J14'!AS16,'J14'!$AT$17)))</f>
        <v>u</v>
      </c>
      <c r="AV16" s="19">
        <f t="shared" si="19"/>
        <v>12</v>
      </c>
      <c r="AW16" s="19">
        <f>SUMPRODUCT(($B$5:$F$10=AN16)*($BQ$5:$BQ$10))+SUMPRODUCT(($I$5:$M$10=AN16)*($BR$5:$BR$10))+'J14'!AW16</f>
        <v>0</v>
      </c>
      <c r="AX16" s="19">
        <f>SUMPRODUCT(($B$5:$F$10=AN16)*($BS$5:$BS$10))+SUMPRODUCT(($I$5:$M$10=AN16)*($BT$5:$BT$10))+'J14'!AX16</f>
        <v>0</v>
      </c>
      <c r="AY16" s="19">
        <f>SUMPRODUCT(($B$5:$F$10=AN16)*($BU$5:$BU$10))+SUMPRODUCT(($I$5:$M$10=AN16)*($BV$5:$BV$10))+'J14'!AY16</f>
        <v>0</v>
      </c>
      <c r="AZ16" s="19">
        <f>SUMPRODUCT(($B$5:$F$10=AN16)*($BW$5:$BW$10))+SUMPRODUCT(($I$5:$M$10=AN16)*($BX$5:$BX$10))+'J14'!AZ16</f>
        <v>0</v>
      </c>
      <c r="BA16" s="19">
        <f>SUMPRODUCT(($B$5:$F$10=AN16)*($BY$5:$BY$10))+SUMPRODUCT(($I$5:$M$10=AN16)*($BZ$5:$BZ$10))+'J14'!BA16</f>
        <v>0</v>
      </c>
      <c r="BB16" s="19">
        <f t="shared" si="20"/>
        <v>0</v>
      </c>
      <c r="BC16" s="19">
        <f>SUMPRODUCT(($B$5:$F$10=AN16)*($CC$5:$CC$10))+SUMPRODUCT(($I$5:$M$10=AN16)*($CD$5:$CD$10))+'J14'!BC16</f>
        <v>0</v>
      </c>
      <c r="BD16" s="19">
        <f t="shared" si="21"/>
        <v>0</v>
      </c>
      <c r="BE16" s="19">
        <f>SUMPRODUCT(($B$5:$F$10=AN16)*($CE$5:$CE$10))+'J14'!BE16</f>
        <v>0</v>
      </c>
      <c r="BF16" s="19">
        <f>SUMPRODUCT(($B$5:$F$10=AN16)*($CF$5:$CF$10))+'J14'!BF16</f>
        <v>0</v>
      </c>
      <c r="BG16" s="19">
        <f>SUMPRODUCT(($B$5:$F$10=AN16)*($CG$5:$CG$10))+'J14'!BG16</f>
        <v>0</v>
      </c>
      <c r="BH16" s="19">
        <f>SUMPRODUCT(($I$5:$M$10=AN16)*($CH$5:$CH$10))+'J14'!BH16</f>
        <v>0</v>
      </c>
      <c r="BI16" s="19">
        <f>SUMPRODUCT(($I$5:$M$10=AN16)*($CI$5:$CI$10))+'J14'!BI16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AB18+'J14'!AE18:AG19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61" priority="4" operator="equal">
      <formula>0</formula>
    </cfRule>
    <cfRule type="cellIs" dxfId="60" priority="5" operator="lessThan">
      <formula>0</formula>
    </cfRule>
    <cfRule type="cellIs" dxfId="59" priority="6" operator="greaterThan">
      <formula>0</formula>
    </cfRule>
  </conditionalFormatting>
  <conditionalFormatting sqref="V5:V16">
    <cfRule type="cellIs" dxfId="58" priority="1" operator="equal">
      <formula>"U"</formula>
    </cfRule>
    <cfRule type="cellIs" dxfId="57" priority="2" operator="equal">
      <formula>"Q"</formula>
    </cfRule>
    <cfRule type="cellIs" dxfId="56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7" tint="-0.249977111117893"/>
  </sheetPr>
  <dimension ref="A1:CP22"/>
  <sheetViews>
    <sheetView workbookViewId="0">
      <selection activeCell="A11" sqref="A11:N2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45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'J15'!AS5-AS5</f>
        <v>0</v>
      </c>
      <c r="AU5" s="3" t="str">
        <f>IF(AS5&gt;'J15'!AS5,'J15'!$AV$17,IF(AS5='J15'!AS5,'J15'!$AU$17,IF(AS5&lt;'J15'!AS5,'J15'!$AT$17)))</f>
        <v>u</v>
      </c>
      <c r="AV5" s="19">
        <f>RANK(BL5,$BL$5:$BL$16)</f>
        <v>1</v>
      </c>
      <c r="AW5" s="19">
        <f>SUMPRODUCT(($B$5:$F$10=AN5)*($BQ$5:$BQ$10))+SUMPRODUCT(($I$5:$M$10=AN5)*($BR$5:$BR$10))+'J15'!AW5</f>
        <v>2</v>
      </c>
      <c r="AX5" s="19">
        <f>SUMPRODUCT(($B$5:$F$10=AN5)*($BS$5:$BS$10))+SUMPRODUCT(($I$5:$M$10=AN5)*($BT$5:$BT$10))+'J15'!AX5</f>
        <v>1</v>
      </c>
      <c r="AY5" s="19">
        <f>SUMPRODUCT(($B$5:$F$10=AN5)*($BU$5:$BU$10))+SUMPRODUCT(($I$5:$M$10=AN5)*($BV$5:$BV$10))+'J15'!AY5</f>
        <v>0</v>
      </c>
      <c r="AZ5" s="19">
        <f>SUMPRODUCT(($B$5:$F$10=AN5)*($BW$5:$BW$10))+SUMPRODUCT(($I$5:$M$10=AN5)*($BX$5:$BX$10))+'J15'!AZ5</f>
        <v>1</v>
      </c>
      <c r="BA5" s="19">
        <f>SUMPRODUCT(($B$5:$F$10=AN5)*($BY$5:$BY$10))+SUMPRODUCT(($I$5:$M$10=AN5)*($BZ$5:$BZ$10))+'J15'!BA5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SUMPRODUCT(($B$5:$F$10=AN5)*($CC$5:$CC$10))+SUMPRODUCT(($I$5:$M$10=AN5)*($CD$5:$CD$10))+'J15'!BC5</f>
        <v>6</v>
      </c>
      <c r="BD5" s="19">
        <f>BB5-BC5</f>
        <v>-6</v>
      </c>
      <c r="BE5" s="19">
        <f>SUMPRODUCT(($B$5:$F$10=AN5)*($CE$5:$CE$10))+'J15'!BE5</f>
        <v>0</v>
      </c>
      <c r="BF5" s="19">
        <f>SUMPRODUCT(($B$5:$F$10=AN5)*($CF$5:$CF$10))+'J15'!BF5</f>
        <v>1</v>
      </c>
      <c r="BG5" s="19">
        <f>SUMPRODUCT(($B$5:$F$10=AN5)*($CG$5:$CG$10))+'J15'!BG5</f>
        <v>0</v>
      </c>
      <c r="BH5" s="19">
        <f>SUMPRODUCT(($I$5:$M$10=AN5)*($CH$5:$CH$10))+'J15'!BH5</f>
        <v>0</v>
      </c>
      <c r="BI5" s="19">
        <f>SUMPRODUCT(($I$5:$M$10=AN5)*($CI$5:$CI$10))+'J15'!BI5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'J15'!AS6-AS6</f>
        <v>0</v>
      </c>
      <c r="AU6" s="3" t="str">
        <f>IF(AS6&gt;'J15'!AS6,'J15'!$AV$17,IF(AS6='J15'!AS6,'J15'!$AU$17,IF(AS6&lt;'J15'!AS6,'J15'!$AT$17)))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SUMPRODUCT(($B$5:$F$10=AN6)*($BQ$5:$BQ$10))+SUMPRODUCT(($I$5:$M$10=AN6)*($BR$5:$BR$10))+'J15'!AW6</f>
        <v>2</v>
      </c>
      <c r="AX6" s="19">
        <f>SUMPRODUCT(($B$5:$F$10=AN6)*($BS$5:$BS$10))+SUMPRODUCT(($I$5:$M$10=AN6)*($BT$5:$BT$10))+'J15'!AX6</f>
        <v>1</v>
      </c>
      <c r="AY6" s="19">
        <f>SUMPRODUCT(($B$5:$F$10=AN6)*($BU$5:$BU$10))+SUMPRODUCT(($I$5:$M$10=AN6)*($BV$5:$BV$10))+'J15'!AY6</f>
        <v>0</v>
      </c>
      <c r="AZ6" s="19">
        <f>SUMPRODUCT(($B$5:$F$10=AN6)*($BW$5:$BW$10))+SUMPRODUCT(($I$5:$M$10=AN6)*($BX$5:$BX$10))+'J15'!AZ6</f>
        <v>1</v>
      </c>
      <c r="BA6" s="19">
        <f>SUMPRODUCT(($B$5:$F$10=AN6)*($BY$5:$BY$10))+SUMPRODUCT(($I$5:$M$10=AN6)*($BZ$5:$BZ$10))+'J15'!BA6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SUMPRODUCT(($B$5:$F$10=AN6)*($CC$5:$CC$10))+SUMPRODUCT(($I$5:$M$10=AN6)*($CD$5:$CD$10))+'J15'!BC6</f>
        <v>6</v>
      </c>
      <c r="BD6" s="19">
        <f t="shared" ref="BD6:BD16" si="21">BB6-BC6</f>
        <v>-6</v>
      </c>
      <c r="BE6" s="19">
        <f>SUMPRODUCT(($B$5:$F$10=AN6)*($CE$5:$CE$10))+'J15'!BE6</f>
        <v>0</v>
      </c>
      <c r="BF6" s="19">
        <f>SUMPRODUCT(($B$5:$F$10=AN6)*($CF$5:$CF$10))+'J15'!BF6</f>
        <v>0</v>
      </c>
      <c r="BG6" s="19">
        <f>SUMPRODUCT(($B$5:$F$10=AN6)*($CG$5:$CG$10))+'J15'!BG6</f>
        <v>0</v>
      </c>
      <c r="BH6" s="19">
        <f>SUMPRODUCT(($I$5:$M$10=AN6)*($CH$5:$CH$10))+'J15'!BH6</f>
        <v>0</v>
      </c>
      <c r="BI6" s="19">
        <f>SUMPRODUCT(($I$5:$M$10=AN6)*($CI$5:$CI$10))+'J15'!BI6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'J15'!AS7-AS7</f>
        <v>0</v>
      </c>
      <c r="AU7" s="3" t="str">
        <f>IF(AS7&gt;'J15'!AS7,'J15'!$AV$17,IF(AS7='J15'!AS7,'J15'!$AU$17,IF(AS7&lt;'J15'!AS7,'J15'!$AT$17)))</f>
        <v>u</v>
      </c>
      <c r="AV7" s="19">
        <f t="shared" si="19"/>
        <v>3</v>
      </c>
      <c r="AW7" s="19">
        <f>SUMPRODUCT(($B$5:$F$10=AN7)*($BQ$5:$BQ$10))+SUMPRODUCT(($I$5:$M$10=AN7)*($BR$5:$BR$10))+'J15'!AW7</f>
        <v>0</v>
      </c>
      <c r="AX7" s="19">
        <f>SUMPRODUCT(($B$5:$F$10=AN7)*($BS$5:$BS$10))+SUMPRODUCT(($I$5:$M$10=AN7)*($BT$5:$BT$10))+'J15'!AX7</f>
        <v>0</v>
      </c>
      <c r="AY7" s="19">
        <f>SUMPRODUCT(($B$5:$F$10=AN7)*($BU$5:$BU$10))+SUMPRODUCT(($I$5:$M$10=AN7)*($BV$5:$BV$10))+'J15'!AY7</f>
        <v>0</v>
      </c>
      <c r="AZ7" s="19">
        <f>SUMPRODUCT(($B$5:$F$10=AN7)*($BW$5:$BW$10))+SUMPRODUCT(($I$5:$M$10=AN7)*($BX$5:$BX$10))+'J15'!AZ7</f>
        <v>0</v>
      </c>
      <c r="BA7" s="19">
        <f>SUMPRODUCT(($B$5:$F$10=AN7)*($BY$5:$BY$10))+SUMPRODUCT(($I$5:$M$10=AN7)*($BZ$5:$BZ$10))+'J15'!BA7</f>
        <v>0</v>
      </c>
      <c r="BB7" s="19">
        <f t="shared" si="20"/>
        <v>0</v>
      </c>
      <c r="BC7" s="19">
        <f>SUMPRODUCT(($B$5:$F$10=AN7)*($CC$5:$CC$10))+SUMPRODUCT(($I$5:$M$10=AN7)*($CD$5:$CD$10))+'J15'!BC7</f>
        <v>0</v>
      </c>
      <c r="BD7" s="19">
        <f t="shared" si="21"/>
        <v>0</v>
      </c>
      <c r="BE7" s="19">
        <f>SUMPRODUCT(($B$5:$F$10=AN7)*($CE$5:$CE$10))+'J15'!BE7</f>
        <v>0</v>
      </c>
      <c r="BF7" s="19">
        <f>SUMPRODUCT(($B$5:$F$10=AN7)*($CF$5:$CF$10))+'J15'!BF7</f>
        <v>0</v>
      </c>
      <c r="BG7" s="19">
        <f>SUMPRODUCT(($B$5:$F$10=AN7)*($CG$5:$CG$10))+'J15'!BG7</f>
        <v>0</v>
      </c>
      <c r="BH7" s="19">
        <f>SUMPRODUCT(($I$5:$M$10=AN7)*($CH$5:$CH$10))+'J15'!BH7</f>
        <v>0</v>
      </c>
      <c r="BI7" s="19">
        <f>SUMPRODUCT(($I$5:$M$10=AN7)*($CI$5:$CI$10))+'J15'!BI7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'J15'!AS8-AS8</f>
        <v>0</v>
      </c>
      <c r="AU8" s="3" t="str">
        <f>IF(AS8&gt;'J15'!AS8,'J15'!$AV$17,IF(AS8='J15'!AS8,'J15'!$AU$17,IF(AS8&lt;'J15'!AS8,'J15'!$AT$17)))</f>
        <v>u</v>
      </c>
      <c r="AV8" s="19">
        <f t="shared" si="19"/>
        <v>4</v>
      </c>
      <c r="AW8" s="19">
        <f>SUMPRODUCT(($B$5:$F$10=AN8)*($BQ$5:$BQ$10))+SUMPRODUCT(($I$5:$M$10=AN8)*($BR$5:$BR$10))+'J15'!AW8</f>
        <v>0</v>
      </c>
      <c r="AX8" s="19">
        <f>SUMPRODUCT(($B$5:$F$10=AN8)*($BS$5:$BS$10))+SUMPRODUCT(($I$5:$M$10=AN8)*($BT$5:$BT$10))+'J15'!AX8</f>
        <v>0</v>
      </c>
      <c r="AY8" s="19">
        <f>SUMPRODUCT(($B$5:$F$10=AN8)*($BU$5:$BU$10))+SUMPRODUCT(($I$5:$M$10=AN8)*($BV$5:$BV$10))+'J15'!AY8</f>
        <v>0</v>
      </c>
      <c r="AZ8" s="19">
        <f>SUMPRODUCT(($B$5:$F$10=AN8)*($BW$5:$BW$10))+SUMPRODUCT(($I$5:$M$10=AN8)*($BX$5:$BX$10))+'J15'!AZ8</f>
        <v>0</v>
      </c>
      <c r="BA8" s="19">
        <f>SUMPRODUCT(($B$5:$F$10=AN8)*($BY$5:$BY$10))+SUMPRODUCT(($I$5:$M$10=AN8)*($BZ$5:$BZ$10))+'J15'!BA8</f>
        <v>0</v>
      </c>
      <c r="BB8" s="19">
        <f t="shared" si="20"/>
        <v>0</v>
      </c>
      <c r="BC8" s="19">
        <f>SUMPRODUCT(($B$5:$F$10=AN8)*($CC$5:$CC$10))+SUMPRODUCT(($I$5:$M$10=AN8)*($CD$5:$CD$10))+'J15'!BC8</f>
        <v>0</v>
      </c>
      <c r="BD8" s="19">
        <f t="shared" si="21"/>
        <v>0</v>
      </c>
      <c r="BE8" s="19">
        <f>SUMPRODUCT(($B$5:$F$10=AN8)*($CE$5:$CE$10))+'J15'!BE8</f>
        <v>0</v>
      </c>
      <c r="BF8" s="19">
        <f>SUMPRODUCT(($B$5:$F$10=AN8)*($CF$5:$CF$10))+'J15'!BF8</f>
        <v>0</v>
      </c>
      <c r="BG8" s="19">
        <f>SUMPRODUCT(($B$5:$F$10=AN8)*($CG$5:$CG$10))+'J15'!BG8</f>
        <v>0</v>
      </c>
      <c r="BH8" s="19">
        <f>SUMPRODUCT(($I$5:$M$10=AN8)*($CH$5:$CH$10))+'J15'!BH8</f>
        <v>0</v>
      </c>
      <c r="BI8" s="19">
        <f>SUMPRODUCT(($I$5:$M$10=AN8)*($CI$5:$CI$10))+'J15'!BI8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'J15'!AS9-AS9</f>
        <v>0</v>
      </c>
      <c r="AU9" s="3" t="str">
        <f>IF(AS9&gt;'J15'!AS9,'J15'!$AV$17,IF(AS9='J15'!AS9,'J15'!$AU$17,IF(AS9&lt;'J15'!AS9,'J15'!$AT$17)))</f>
        <v>u</v>
      </c>
      <c r="AV9" s="19">
        <f t="shared" si="19"/>
        <v>5</v>
      </c>
      <c r="AW9" s="19">
        <f>SUMPRODUCT(($B$5:$F$10=AN9)*($BQ$5:$BQ$10))+SUMPRODUCT(($I$5:$M$10=AN9)*($BR$5:$BR$10))+'J15'!AW9</f>
        <v>0</v>
      </c>
      <c r="AX9" s="19">
        <f>SUMPRODUCT(($B$5:$F$10=AN9)*($BS$5:$BS$10))+SUMPRODUCT(($I$5:$M$10=AN9)*($BT$5:$BT$10))+'J15'!AX9</f>
        <v>0</v>
      </c>
      <c r="AY9" s="19">
        <f>SUMPRODUCT(($B$5:$F$10=AN9)*($BU$5:$BU$10))+SUMPRODUCT(($I$5:$M$10=AN9)*($BV$5:$BV$10))+'J15'!AY9</f>
        <v>0</v>
      </c>
      <c r="AZ9" s="19">
        <f>SUMPRODUCT(($B$5:$F$10=AN9)*($BW$5:$BW$10))+SUMPRODUCT(($I$5:$M$10=AN9)*($BX$5:$BX$10))+'J15'!AZ9</f>
        <v>0</v>
      </c>
      <c r="BA9" s="19">
        <f>SUMPRODUCT(($B$5:$F$10=AN9)*($BY$5:$BY$10))+SUMPRODUCT(($I$5:$M$10=AN9)*($BZ$5:$BZ$10))+'J15'!BA9</f>
        <v>0</v>
      </c>
      <c r="BB9" s="19">
        <f t="shared" si="20"/>
        <v>0</v>
      </c>
      <c r="BC9" s="19">
        <f>SUMPRODUCT(($B$5:$F$10=AN9)*($CC$5:$CC$10))+SUMPRODUCT(($I$5:$M$10=AN9)*($CD$5:$CD$10))+'J15'!BC9</f>
        <v>0</v>
      </c>
      <c r="BD9" s="19">
        <f t="shared" si="21"/>
        <v>0</v>
      </c>
      <c r="BE9" s="19">
        <f>SUMPRODUCT(($B$5:$F$10=AN9)*($CE$5:$CE$10))+'J15'!BE9</f>
        <v>0</v>
      </c>
      <c r="BF9" s="19">
        <f>SUMPRODUCT(($B$5:$F$10=AN9)*($CF$5:$CF$10))+'J15'!BF9</f>
        <v>0</v>
      </c>
      <c r="BG9" s="19">
        <f>SUMPRODUCT(($B$5:$F$10=AN9)*($CG$5:$CG$10))+'J15'!BG9</f>
        <v>0</v>
      </c>
      <c r="BH9" s="19">
        <f>SUMPRODUCT(($I$5:$M$10=AN9)*($CH$5:$CH$10))+'J15'!BH9</f>
        <v>0</v>
      </c>
      <c r="BI9" s="19">
        <f>SUMPRODUCT(($I$5:$M$10=AN9)*($CI$5:$CI$10))+'J15'!BI9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'J15'!AS10-AS10</f>
        <v>0</v>
      </c>
      <c r="AU10" s="3" t="str">
        <f>IF(AS10&gt;'J15'!AS10,'J15'!$AV$17,IF(AS10='J15'!AS10,'J15'!$AU$17,IF(AS10&lt;'J15'!AS10,'J15'!$AT$17)))</f>
        <v>u</v>
      </c>
      <c r="AV10" s="19">
        <f t="shared" si="19"/>
        <v>6</v>
      </c>
      <c r="AW10" s="19">
        <f>SUMPRODUCT(($B$5:$F$10=AN10)*($BQ$5:$BQ$10))+SUMPRODUCT(($I$5:$M$10=AN10)*($BR$5:$BR$10))+'J15'!AW10</f>
        <v>0</v>
      </c>
      <c r="AX10" s="19">
        <f>SUMPRODUCT(($B$5:$F$10=AN10)*($BS$5:$BS$10))+SUMPRODUCT(($I$5:$M$10=AN10)*($BT$5:$BT$10))+'J15'!AX10</f>
        <v>0</v>
      </c>
      <c r="AY10" s="19">
        <f>SUMPRODUCT(($B$5:$F$10=AN10)*($BU$5:$BU$10))+SUMPRODUCT(($I$5:$M$10=AN10)*($BV$5:$BV$10))+'J15'!AY10</f>
        <v>0</v>
      </c>
      <c r="AZ10" s="19">
        <f>SUMPRODUCT(($B$5:$F$10=AN10)*($BW$5:$BW$10))+SUMPRODUCT(($I$5:$M$10=AN10)*($BX$5:$BX$10))+'J15'!AZ10</f>
        <v>0</v>
      </c>
      <c r="BA10" s="19">
        <f>SUMPRODUCT(($B$5:$F$10=AN10)*($BY$5:$BY$10))+SUMPRODUCT(($I$5:$M$10=AN10)*($BZ$5:$BZ$10))+'J15'!BA10</f>
        <v>0</v>
      </c>
      <c r="BB10" s="19">
        <f t="shared" si="20"/>
        <v>0</v>
      </c>
      <c r="BC10" s="19">
        <f>SUMPRODUCT(($B$5:$F$10=AN10)*($CC$5:$CC$10))+SUMPRODUCT(($I$5:$M$10=AN10)*($CD$5:$CD$10))+'J15'!BC10</f>
        <v>0</v>
      </c>
      <c r="BD10" s="19">
        <f t="shared" si="21"/>
        <v>0</v>
      </c>
      <c r="BE10" s="19">
        <f>SUMPRODUCT(($B$5:$F$10=AN10)*($CE$5:$CE$10))+'J15'!BE10</f>
        <v>0</v>
      </c>
      <c r="BF10" s="19">
        <f>SUMPRODUCT(($B$5:$F$10=AN10)*($CF$5:$CF$10))+'J15'!BF10</f>
        <v>0</v>
      </c>
      <c r="BG10" s="19">
        <f>SUMPRODUCT(($B$5:$F$10=AN10)*($CG$5:$CG$10))+'J15'!BG10</f>
        <v>0</v>
      </c>
      <c r="BH10" s="19">
        <f>SUMPRODUCT(($I$5:$M$10=AN10)*($CH$5:$CH$10))+'J15'!BH10</f>
        <v>0</v>
      </c>
      <c r="BI10" s="19">
        <f>SUMPRODUCT(($I$5:$M$10=AN10)*($CI$5:$CI$10))+'J15'!BI10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'J15'!AS11-AS11</f>
        <v>0</v>
      </c>
      <c r="AU11" s="3" t="str">
        <f>IF(AS11&gt;'J15'!AS11,'J15'!$AV$17,IF(AS11='J15'!AS11,'J15'!$AU$17,IF(AS11&lt;'J15'!AS11,'J15'!$AT$17)))</f>
        <v>u</v>
      </c>
      <c r="AV11" s="19">
        <f t="shared" si="19"/>
        <v>7</v>
      </c>
      <c r="AW11" s="19">
        <f>SUMPRODUCT(($B$5:$F$10=AN11)*($BQ$5:$BQ$10))+SUMPRODUCT(($I$5:$M$10=AN11)*($BR$5:$BR$10))+'J15'!AW11</f>
        <v>0</v>
      </c>
      <c r="AX11" s="19">
        <f>SUMPRODUCT(($B$5:$F$10=AN11)*($BS$5:$BS$10))+SUMPRODUCT(($I$5:$M$10=AN11)*($BT$5:$BT$10))+'J15'!AX11</f>
        <v>0</v>
      </c>
      <c r="AY11" s="19">
        <f>SUMPRODUCT(($B$5:$F$10=AN11)*($BU$5:$BU$10))+SUMPRODUCT(($I$5:$M$10=AN11)*($BV$5:$BV$10))+'J15'!AY11</f>
        <v>0</v>
      </c>
      <c r="AZ11" s="19">
        <f>SUMPRODUCT(($B$5:$F$10=AN11)*($BW$5:$BW$10))+SUMPRODUCT(($I$5:$M$10=AN11)*($BX$5:$BX$10))+'J15'!AZ11</f>
        <v>0</v>
      </c>
      <c r="BA11" s="19">
        <f>SUMPRODUCT(($B$5:$F$10=AN11)*($BY$5:$BY$10))+SUMPRODUCT(($I$5:$M$10=AN11)*($BZ$5:$BZ$10))+'J15'!BA11</f>
        <v>0</v>
      </c>
      <c r="BB11" s="19">
        <f t="shared" si="20"/>
        <v>0</v>
      </c>
      <c r="BC11" s="19">
        <f>SUMPRODUCT(($B$5:$F$10=AN11)*($CC$5:$CC$10))+SUMPRODUCT(($I$5:$M$10=AN11)*($CD$5:$CD$10))+'J15'!BC11</f>
        <v>0</v>
      </c>
      <c r="BD11" s="19">
        <f t="shared" si="21"/>
        <v>0</v>
      </c>
      <c r="BE11" s="19">
        <f>SUMPRODUCT(($B$5:$F$10=AN11)*($CE$5:$CE$10))+'J15'!BE11</f>
        <v>0</v>
      </c>
      <c r="BF11" s="19">
        <f>SUMPRODUCT(($B$5:$F$10=AN11)*($CF$5:$CF$10))+'J15'!BF11</f>
        <v>0</v>
      </c>
      <c r="BG11" s="19">
        <f>SUMPRODUCT(($B$5:$F$10=AN11)*($CG$5:$CG$10))+'J15'!BG11</f>
        <v>0</v>
      </c>
      <c r="BH11" s="19">
        <f>SUMPRODUCT(($I$5:$M$10=AN11)*($CH$5:$CH$10))+'J15'!BH11</f>
        <v>0</v>
      </c>
      <c r="BI11" s="19">
        <f>SUMPRODUCT(($I$5:$M$10=AN11)*($CI$5:$CI$10))+'J15'!BI11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'J15'!AS12-AS12</f>
        <v>0</v>
      </c>
      <c r="AU12" s="3" t="str">
        <f>IF(AS12&gt;'J15'!AS12,'J15'!$AV$17,IF(AS12='J15'!AS12,'J15'!$AU$17,IF(AS12&lt;'J15'!AS12,'J15'!$AT$17)))</f>
        <v>u</v>
      </c>
      <c r="AV12" s="19">
        <f t="shared" si="19"/>
        <v>8</v>
      </c>
      <c r="AW12" s="19">
        <f>SUMPRODUCT(($B$5:$F$10=AN12)*($BQ$5:$BQ$10))+SUMPRODUCT(($I$5:$M$10=AN12)*($BR$5:$BR$10))+'J15'!AW12</f>
        <v>0</v>
      </c>
      <c r="AX12" s="19">
        <f>SUMPRODUCT(($B$5:$F$10=AN12)*($BS$5:$BS$10))+SUMPRODUCT(($I$5:$M$10=AN12)*($BT$5:$BT$10))+'J15'!AX12</f>
        <v>0</v>
      </c>
      <c r="AY12" s="19">
        <f>SUMPRODUCT(($B$5:$F$10=AN12)*($BU$5:$BU$10))+SUMPRODUCT(($I$5:$M$10=AN12)*($BV$5:$BV$10))+'J15'!AY12</f>
        <v>0</v>
      </c>
      <c r="AZ12" s="19">
        <f>SUMPRODUCT(($B$5:$F$10=AN12)*($BW$5:$BW$10))+SUMPRODUCT(($I$5:$M$10=AN12)*($BX$5:$BX$10))+'J15'!AZ12</f>
        <v>0</v>
      </c>
      <c r="BA12" s="19">
        <f>SUMPRODUCT(($B$5:$F$10=AN12)*($BY$5:$BY$10))+SUMPRODUCT(($I$5:$M$10=AN12)*($BZ$5:$BZ$10))+'J15'!BA12</f>
        <v>0</v>
      </c>
      <c r="BB12" s="19">
        <f t="shared" si="20"/>
        <v>0</v>
      </c>
      <c r="BC12" s="19">
        <f>SUMPRODUCT(($B$5:$F$10=AN12)*($CC$5:$CC$10))+SUMPRODUCT(($I$5:$M$10=AN12)*($CD$5:$CD$10))+'J15'!BC12</f>
        <v>0</v>
      </c>
      <c r="BD12" s="19">
        <f t="shared" si="21"/>
        <v>0</v>
      </c>
      <c r="BE12" s="19">
        <f>SUMPRODUCT(($B$5:$F$10=AN12)*($CE$5:$CE$10))+'J15'!BE12</f>
        <v>0</v>
      </c>
      <c r="BF12" s="19">
        <f>SUMPRODUCT(($B$5:$F$10=AN12)*($CF$5:$CF$10))+'J15'!BF12</f>
        <v>0</v>
      </c>
      <c r="BG12" s="19">
        <f>SUMPRODUCT(($B$5:$F$10=AN12)*($CG$5:$CG$10))+'J15'!BG12</f>
        <v>0</v>
      </c>
      <c r="BH12" s="19">
        <f>SUMPRODUCT(($I$5:$M$10=AN12)*($CH$5:$CH$10))+'J15'!BH12</f>
        <v>0</v>
      </c>
      <c r="BI12" s="19">
        <f>SUMPRODUCT(($I$5:$M$10=AN12)*($CI$5:$CI$10))+'J15'!BI12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'J15'!AS13-AS13</f>
        <v>0</v>
      </c>
      <c r="AU13" s="3" t="str">
        <f>IF(AS13&gt;'J15'!AS13,'J15'!$AV$17,IF(AS13='J15'!AS13,'J15'!$AU$17,IF(AS13&lt;'J15'!AS13,'J15'!$AT$17)))</f>
        <v>u</v>
      </c>
      <c r="AV13" s="19">
        <f t="shared" si="19"/>
        <v>9</v>
      </c>
      <c r="AW13" s="19">
        <f>SUMPRODUCT(($B$5:$F$10=AN13)*($BQ$5:$BQ$10))+SUMPRODUCT(($I$5:$M$10=AN13)*($BR$5:$BR$10))+'J15'!AW13</f>
        <v>0</v>
      </c>
      <c r="AX13" s="19">
        <f>SUMPRODUCT(($B$5:$F$10=AN13)*($BS$5:$BS$10))+SUMPRODUCT(($I$5:$M$10=AN13)*($BT$5:$BT$10))+'J15'!AX13</f>
        <v>0</v>
      </c>
      <c r="AY13" s="19">
        <f>SUMPRODUCT(($B$5:$F$10=AN13)*($BU$5:$BU$10))+SUMPRODUCT(($I$5:$M$10=AN13)*($BV$5:$BV$10))+'J15'!AY13</f>
        <v>0</v>
      </c>
      <c r="AZ13" s="19">
        <f>SUMPRODUCT(($B$5:$F$10=AN13)*($BW$5:$BW$10))+SUMPRODUCT(($I$5:$M$10=AN13)*($BX$5:$BX$10))+'J15'!AZ13</f>
        <v>0</v>
      </c>
      <c r="BA13" s="19">
        <f>SUMPRODUCT(($B$5:$F$10=AN13)*($BY$5:$BY$10))+SUMPRODUCT(($I$5:$M$10=AN13)*($BZ$5:$BZ$10))+'J15'!BA13</f>
        <v>0</v>
      </c>
      <c r="BB13" s="19">
        <f t="shared" si="20"/>
        <v>0</v>
      </c>
      <c r="BC13" s="19">
        <f>SUMPRODUCT(($B$5:$F$10=AN13)*($CC$5:$CC$10))+SUMPRODUCT(($I$5:$M$10=AN13)*($CD$5:$CD$10))+'J15'!BC13</f>
        <v>0</v>
      </c>
      <c r="BD13" s="19">
        <f t="shared" si="21"/>
        <v>0</v>
      </c>
      <c r="BE13" s="19">
        <f>SUMPRODUCT(($B$5:$F$10=AN13)*($CE$5:$CE$10))+'J15'!BE13</f>
        <v>0</v>
      </c>
      <c r="BF13" s="19">
        <f>SUMPRODUCT(($B$5:$F$10=AN13)*($CF$5:$CF$10))+'J15'!BF13</f>
        <v>0</v>
      </c>
      <c r="BG13" s="19">
        <f>SUMPRODUCT(($B$5:$F$10=AN13)*($CG$5:$CG$10))+'J15'!BG13</f>
        <v>0</v>
      </c>
      <c r="BH13" s="19">
        <f>SUMPRODUCT(($I$5:$M$10=AN13)*($CH$5:$CH$10))+'J15'!BH13</f>
        <v>0</v>
      </c>
      <c r="BI13" s="19">
        <f>SUMPRODUCT(($I$5:$M$10=AN13)*($CI$5:$CI$10))+'J15'!BI13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'J15'!AS14-AS14</f>
        <v>0</v>
      </c>
      <c r="AU14" s="3" t="str">
        <f>IF(AS14&gt;'J15'!AS14,'J15'!$AV$17,IF(AS14='J15'!AS14,'J15'!$AU$17,IF(AS14&lt;'J15'!AS14,'J15'!$AT$17)))</f>
        <v>u</v>
      </c>
      <c r="AV14" s="19">
        <f t="shared" si="19"/>
        <v>10</v>
      </c>
      <c r="AW14" s="19">
        <f>SUMPRODUCT(($B$5:$F$10=AN14)*($BQ$5:$BQ$10))+SUMPRODUCT(($I$5:$M$10=AN14)*($BR$5:$BR$10))+'J15'!AW14</f>
        <v>0</v>
      </c>
      <c r="AX14" s="19">
        <f>SUMPRODUCT(($B$5:$F$10=AN14)*($BS$5:$BS$10))+SUMPRODUCT(($I$5:$M$10=AN14)*($BT$5:$BT$10))+'J15'!AX14</f>
        <v>0</v>
      </c>
      <c r="AY14" s="19">
        <f>SUMPRODUCT(($B$5:$F$10=AN14)*($BU$5:$BU$10))+SUMPRODUCT(($I$5:$M$10=AN14)*($BV$5:$BV$10))+'J15'!AY14</f>
        <v>0</v>
      </c>
      <c r="AZ14" s="19">
        <f>SUMPRODUCT(($B$5:$F$10=AN14)*($BW$5:$BW$10))+SUMPRODUCT(($I$5:$M$10=AN14)*($BX$5:$BX$10))+'J15'!AZ14</f>
        <v>0</v>
      </c>
      <c r="BA14" s="19">
        <f>SUMPRODUCT(($B$5:$F$10=AN14)*($BY$5:$BY$10))+SUMPRODUCT(($I$5:$M$10=AN14)*($BZ$5:$BZ$10))+'J15'!BA14</f>
        <v>0</v>
      </c>
      <c r="BB14" s="19">
        <f t="shared" si="20"/>
        <v>0</v>
      </c>
      <c r="BC14" s="19">
        <f>SUMPRODUCT(($B$5:$F$10=AN14)*($CC$5:$CC$10))+SUMPRODUCT(($I$5:$M$10=AN14)*($CD$5:$CD$10))+'J15'!BC14</f>
        <v>0</v>
      </c>
      <c r="BD14" s="19">
        <f t="shared" si="21"/>
        <v>0</v>
      </c>
      <c r="BE14" s="19">
        <f>SUMPRODUCT(($B$5:$F$10=AN14)*($CE$5:$CE$10))+'J15'!BE14</f>
        <v>0</v>
      </c>
      <c r="BF14" s="19">
        <f>SUMPRODUCT(($B$5:$F$10=AN14)*($CF$5:$CF$10))+'J15'!BF14</f>
        <v>0</v>
      </c>
      <c r="BG14" s="19">
        <f>SUMPRODUCT(($B$5:$F$10=AN14)*($CG$5:$CG$10))+'J15'!BG14</f>
        <v>0</v>
      </c>
      <c r="BH14" s="19">
        <f>SUMPRODUCT(($I$5:$M$10=AN14)*($CH$5:$CH$10))+'J15'!BH14</f>
        <v>0</v>
      </c>
      <c r="BI14" s="19">
        <f>SUMPRODUCT(($I$5:$M$10=AN14)*($CI$5:$CI$10))+'J15'!BI14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'J15'!AS15-AS15</f>
        <v>0</v>
      </c>
      <c r="AU15" s="3" t="str">
        <f>IF(AS15&gt;'J15'!AS15,'J15'!$AV$17,IF(AS15='J15'!AS15,'J15'!$AU$17,IF(AS15&lt;'J15'!AS15,'J15'!$AT$17)))</f>
        <v>u</v>
      </c>
      <c r="AV15" s="19">
        <f t="shared" si="19"/>
        <v>11</v>
      </c>
      <c r="AW15" s="19">
        <f>SUMPRODUCT(($B$5:$F$10=AN15)*($BQ$5:$BQ$10))+SUMPRODUCT(($I$5:$M$10=AN15)*($BR$5:$BR$10))+'J15'!AW15</f>
        <v>0</v>
      </c>
      <c r="AX15" s="19">
        <f>SUMPRODUCT(($B$5:$F$10=AN15)*($BS$5:$BS$10))+SUMPRODUCT(($I$5:$M$10=AN15)*($BT$5:$BT$10))+'J15'!AX15</f>
        <v>0</v>
      </c>
      <c r="AY15" s="19">
        <f>SUMPRODUCT(($B$5:$F$10=AN15)*($BU$5:$BU$10))+SUMPRODUCT(($I$5:$M$10=AN15)*($BV$5:$BV$10))+'J15'!AY15</f>
        <v>0</v>
      </c>
      <c r="AZ15" s="19">
        <f>SUMPRODUCT(($B$5:$F$10=AN15)*($BW$5:$BW$10))+SUMPRODUCT(($I$5:$M$10=AN15)*($BX$5:$BX$10))+'J15'!AZ15</f>
        <v>0</v>
      </c>
      <c r="BA15" s="19">
        <f>SUMPRODUCT(($B$5:$F$10=AN15)*($BY$5:$BY$10))+SUMPRODUCT(($I$5:$M$10=AN15)*($BZ$5:$BZ$10))+'J15'!BA15</f>
        <v>0</v>
      </c>
      <c r="BB15" s="19">
        <f t="shared" si="20"/>
        <v>0</v>
      </c>
      <c r="BC15" s="19">
        <f>SUMPRODUCT(($B$5:$F$10=AN15)*($CC$5:$CC$10))+SUMPRODUCT(($I$5:$M$10=AN15)*($CD$5:$CD$10))+'J15'!BC15</f>
        <v>0</v>
      </c>
      <c r="BD15" s="19">
        <f t="shared" si="21"/>
        <v>0</v>
      </c>
      <c r="BE15" s="19">
        <f>SUMPRODUCT(($B$5:$F$10=AN15)*($CE$5:$CE$10))+'J15'!BE15</f>
        <v>0</v>
      </c>
      <c r="BF15" s="19">
        <f>SUMPRODUCT(($B$5:$F$10=AN15)*($CF$5:$CF$10))+'J15'!BF15</f>
        <v>0</v>
      </c>
      <c r="BG15" s="19">
        <f>SUMPRODUCT(($B$5:$F$10=AN15)*($CG$5:$CG$10))+'J15'!BG15</f>
        <v>0</v>
      </c>
      <c r="BH15" s="19">
        <f>SUMPRODUCT(($I$5:$M$10=AN15)*($CH$5:$CH$10))+'J15'!BH15</f>
        <v>0</v>
      </c>
      <c r="BI15" s="19">
        <f>SUMPRODUCT(($I$5:$M$10=AN15)*($CI$5:$CI$10))+'J15'!BI15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'J15'!AS16-AS16</f>
        <v>0</v>
      </c>
      <c r="AU16" s="3" t="str">
        <f>IF(AS16&gt;'J15'!AS16,'J15'!$AV$17,IF(AS16='J15'!AS16,'J15'!$AU$17,IF(AS16&lt;'J15'!AS16,'J15'!$AT$17)))</f>
        <v>u</v>
      </c>
      <c r="AV16" s="19">
        <f t="shared" si="19"/>
        <v>12</v>
      </c>
      <c r="AW16" s="19">
        <f>SUMPRODUCT(($B$5:$F$10=AN16)*($BQ$5:$BQ$10))+SUMPRODUCT(($I$5:$M$10=AN16)*($BR$5:$BR$10))+'J15'!AW16</f>
        <v>0</v>
      </c>
      <c r="AX16" s="19">
        <f>SUMPRODUCT(($B$5:$F$10=AN16)*($BS$5:$BS$10))+SUMPRODUCT(($I$5:$M$10=AN16)*($BT$5:$BT$10))+'J15'!AX16</f>
        <v>0</v>
      </c>
      <c r="AY16" s="19">
        <f>SUMPRODUCT(($B$5:$F$10=AN16)*($BU$5:$BU$10))+SUMPRODUCT(($I$5:$M$10=AN16)*($BV$5:$BV$10))+'J15'!AY16</f>
        <v>0</v>
      </c>
      <c r="AZ16" s="19">
        <f>SUMPRODUCT(($B$5:$F$10=AN16)*($BW$5:$BW$10))+SUMPRODUCT(($I$5:$M$10=AN16)*($BX$5:$BX$10))+'J15'!AZ16</f>
        <v>0</v>
      </c>
      <c r="BA16" s="19">
        <f>SUMPRODUCT(($B$5:$F$10=AN16)*($BY$5:$BY$10))+SUMPRODUCT(($I$5:$M$10=AN16)*($BZ$5:$BZ$10))+'J15'!BA16</f>
        <v>0</v>
      </c>
      <c r="BB16" s="19">
        <f t="shared" si="20"/>
        <v>0</v>
      </c>
      <c r="BC16" s="19">
        <f>SUMPRODUCT(($B$5:$F$10=AN16)*($CC$5:$CC$10))+SUMPRODUCT(($I$5:$M$10=AN16)*($CD$5:$CD$10))+'J15'!BC16</f>
        <v>0</v>
      </c>
      <c r="BD16" s="19">
        <f t="shared" si="21"/>
        <v>0</v>
      </c>
      <c r="BE16" s="19">
        <f>SUMPRODUCT(($B$5:$F$10=AN16)*($CE$5:$CE$10))+'J15'!BE16</f>
        <v>0</v>
      </c>
      <c r="BF16" s="19">
        <f>SUMPRODUCT(($B$5:$F$10=AN16)*($CF$5:$CF$10))+'J15'!BF16</f>
        <v>0</v>
      </c>
      <c r="BG16" s="19">
        <f>SUMPRODUCT(($B$5:$F$10=AN16)*($CG$5:$CG$10))+'J15'!BG16</f>
        <v>0</v>
      </c>
      <c r="BH16" s="19">
        <f>SUMPRODUCT(($I$5:$M$10=AN16)*($CH$5:$CH$10))+'J15'!BH16</f>
        <v>0</v>
      </c>
      <c r="BI16" s="19">
        <f>SUMPRODUCT(($I$5:$M$10=AN16)*($CI$5:$CI$10))+'J15'!BI16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AB18+'J15'!AE18:AG19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55" priority="4" operator="equal">
      <formula>0</formula>
    </cfRule>
    <cfRule type="cellIs" dxfId="54" priority="5" operator="lessThan">
      <formula>0</formula>
    </cfRule>
    <cfRule type="cellIs" dxfId="53" priority="6" operator="greaterThan">
      <formula>0</formula>
    </cfRule>
  </conditionalFormatting>
  <conditionalFormatting sqref="V5:V16">
    <cfRule type="cellIs" dxfId="52" priority="1" operator="equal">
      <formula>"U"</formula>
    </cfRule>
    <cfRule type="cellIs" dxfId="51" priority="2" operator="equal">
      <formula>"Q"</formula>
    </cfRule>
    <cfRule type="cellIs" dxfId="50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7" tint="-0.249977111117893"/>
  </sheetPr>
  <dimension ref="A1:CP22"/>
  <sheetViews>
    <sheetView workbookViewId="0">
      <selection activeCell="AX10" sqref="AX10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46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'J16'!AS5-AS5</f>
        <v>0</v>
      </c>
      <c r="AU5" s="3" t="str">
        <f>IF(AS5&gt;'J16'!AS5,'J16'!$AV$17,IF(AS5='J16'!AS5,'J16'!$AU$17,IF(AS5&lt;'J16'!AS5,'J16'!$AT$17)))</f>
        <v>u</v>
      </c>
      <c r="AV5" s="19">
        <f>RANK(BL5,$BL$5:$BL$16)</f>
        <v>1</v>
      </c>
      <c r="AW5" s="19">
        <f>SUMPRODUCT(($B$5:$F$10=AN5)*($BQ$5:$BQ$10))+SUMPRODUCT(($I$5:$M$10=AN5)*($BR$5:$BR$10))+'J16'!AW5</f>
        <v>2</v>
      </c>
      <c r="AX5" s="19">
        <f>SUMPRODUCT(($B$5:$F$10=AN5)*($BS$5:$BS$10))+SUMPRODUCT(($I$5:$M$10=AN5)*($BT$5:$BT$10))+'J16'!AX5</f>
        <v>1</v>
      </c>
      <c r="AY5" s="19">
        <f>SUMPRODUCT(($B$5:$F$10=AN5)*($BU$5:$BU$10))+SUMPRODUCT(($I$5:$M$10=AN5)*($BV$5:$BV$10))+'J16'!AY5</f>
        <v>0</v>
      </c>
      <c r="AZ5" s="19">
        <f>SUMPRODUCT(($B$5:$F$10=AN5)*($BW$5:$BW$10))+SUMPRODUCT(($I$5:$M$10=AN5)*($BX$5:$BX$10))+'J16'!AZ5</f>
        <v>1</v>
      </c>
      <c r="BA5" s="19">
        <f>SUMPRODUCT(($B$5:$F$10=AN5)*($BY$5:$BY$10))+SUMPRODUCT(($I$5:$M$10=AN5)*($BZ$5:$BZ$10))+'J16'!BA5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SUMPRODUCT(($B$5:$F$10=AN5)*($CC$5:$CC$10))+SUMPRODUCT(($I$5:$M$10=AN5)*($CD$5:$CD$10))+'J16'!BC5</f>
        <v>6</v>
      </c>
      <c r="BD5" s="19">
        <f>BB5-BC5</f>
        <v>-6</v>
      </c>
      <c r="BE5" s="19">
        <f>SUMPRODUCT(($B$5:$F$10=AN5)*($CE$5:$CE$10))+'J16'!BE5</f>
        <v>0</v>
      </c>
      <c r="BF5" s="19">
        <f>SUMPRODUCT(($B$5:$F$10=AN5)*($CF$5:$CF$10))+'J16'!BF5</f>
        <v>1</v>
      </c>
      <c r="BG5" s="19">
        <f>SUMPRODUCT(($B$5:$F$10=AN5)*($CG$5:$CG$10))+'J16'!BG5</f>
        <v>0</v>
      </c>
      <c r="BH5" s="19">
        <f>SUMPRODUCT(($I$5:$M$10=AN5)*($CH$5:$CH$10))+'J16'!BH5</f>
        <v>0</v>
      </c>
      <c r="BI5" s="19">
        <f>SUMPRODUCT(($I$5:$M$10=AN5)*($CI$5:$CI$10))+'J16'!BI5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'J16'!AS6-AS6</f>
        <v>0</v>
      </c>
      <c r="AU6" s="3" t="str">
        <f>IF(AS6&gt;'J16'!AS6,'J16'!$AV$17,IF(AS6='J16'!AS6,'J16'!$AU$17,IF(AS6&lt;'J16'!AS6,'J16'!$AT$17)))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SUMPRODUCT(($B$5:$F$10=AN6)*($BQ$5:$BQ$10))+SUMPRODUCT(($I$5:$M$10=AN6)*($BR$5:$BR$10))+'J16'!AW6</f>
        <v>2</v>
      </c>
      <c r="AX6" s="19">
        <f>SUMPRODUCT(($B$5:$F$10=AN6)*($BS$5:$BS$10))+SUMPRODUCT(($I$5:$M$10=AN6)*($BT$5:$BT$10))+'J16'!AX6</f>
        <v>1</v>
      </c>
      <c r="AY6" s="19">
        <f>SUMPRODUCT(($B$5:$F$10=AN6)*($BU$5:$BU$10))+SUMPRODUCT(($I$5:$M$10=AN6)*($BV$5:$BV$10))+'J16'!AY6</f>
        <v>0</v>
      </c>
      <c r="AZ6" s="19">
        <f>SUMPRODUCT(($B$5:$F$10=AN6)*($BW$5:$BW$10))+SUMPRODUCT(($I$5:$M$10=AN6)*($BX$5:$BX$10))+'J16'!AZ6</f>
        <v>1</v>
      </c>
      <c r="BA6" s="19">
        <f>SUMPRODUCT(($B$5:$F$10=AN6)*($BY$5:$BY$10))+SUMPRODUCT(($I$5:$M$10=AN6)*($BZ$5:$BZ$10))+'J16'!BA6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SUMPRODUCT(($B$5:$F$10=AN6)*($CC$5:$CC$10))+SUMPRODUCT(($I$5:$M$10=AN6)*($CD$5:$CD$10))+'J16'!BC6</f>
        <v>6</v>
      </c>
      <c r="BD6" s="19">
        <f t="shared" ref="BD6:BD16" si="21">BB6-BC6</f>
        <v>-6</v>
      </c>
      <c r="BE6" s="19">
        <f>SUMPRODUCT(($B$5:$F$10=AN6)*($CE$5:$CE$10))+'J16'!BE6</f>
        <v>0</v>
      </c>
      <c r="BF6" s="19">
        <f>SUMPRODUCT(($B$5:$F$10=AN6)*($CF$5:$CF$10))+'J16'!BF6</f>
        <v>0</v>
      </c>
      <c r="BG6" s="19">
        <f>SUMPRODUCT(($B$5:$F$10=AN6)*($CG$5:$CG$10))+'J16'!BG6</f>
        <v>0</v>
      </c>
      <c r="BH6" s="19">
        <f>SUMPRODUCT(($I$5:$M$10=AN6)*($CH$5:$CH$10))+'J16'!BH6</f>
        <v>0</v>
      </c>
      <c r="BI6" s="19">
        <f>SUMPRODUCT(($I$5:$M$10=AN6)*($CI$5:$CI$10))+'J16'!BI6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'J16'!AS7-AS7</f>
        <v>0</v>
      </c>
      <c r="AU7" s="3" t="str">
        <f>IF(AS7&gt;'J16'!AS7,'J16'!$AV$17,IF(AS7='J16'!AS7,'J16'!$AU$17,IF(AS7&lt;'J16'!AS7,'J16'!$AT$17)))</f>
        <v>u</v>
      </c>
      <c r="AV7" s="19">
        <f t="shared" si="19"/>
        <v>3</v>
      </c>
      <c r="AW7" s="19">
        <f>SUMPRODUCT(($B$5:$F$10=AN7)*($BQ$5:$BQ$10))+SUMPRODUCT(($I$5:$M$10=AN7)*($BR$5:$BR$10))+'J16'!AW7</f>
        <v>0</v>
      </c>
      <c r="AX7" s="19">
        <f>SUMPRODUCT(($B$5:$F$10=AN7)*($BS$5:$BS$10))+SUMPRODUCT(($I$5:$M$10=AN7)*($BT$5:$BT$10))+'J16'!AX7</f>
        <v>0</v>
      </c>
      <c r="AY7" s="19">
        <f>SUMPRODUCT(($B$5:$F$10=AN7)*($BU$5:$BU$10))+SUMPRODUCT(($I$5:$M$10=AN7)*($BV$5:$BV$10))+'J16'!AY7</f>
        <v>0</v>
      </c>
      <c r="AZ7" s="19">
        <f>SUMPRODUCT(($B$5:$F$10=AN7)*($BW$5:$BW$10))+SUMPRODUCT(($I$5:$M$10=AN7)*($BX$5:$BX$10))+'J16'!AZ7</f>
        <v>0</v>
      </c>
      <c r="BA7" s="19">
        <f>SUMPRODUCT(($B$5:$F$10=AN7)*($BY$5:$BY$10))+SUMPRODUCT(($I$5:$M$10=AN7)*($BZ$5:$BZ$10))+'J16'!BA7</f>
        <v>0</v>
      </c>
      <c r="BB7" s="19">
        <f t="shared" si="20"/>
        <v>0</v>
      </c>
      <c r="BC7" s="19">
        <f>SUMPRODUCT(($B$5:$F$10=AN7)*($CC$5:$CC$10))+SUMPRODUCT(($I$5:$M$10=AN7)*($CD$5:$CD$10))+'J16'!BC7</f>
        <v>0</v>
      </c>
      <c r="BD7" s="19">
        <f t="shared" si="21"/>
        <v>0</v>
      </c>
      <c r="BE7" s="19">
        <f>SUMPRODUCT(($B$5:$F$10=AN7)*($CE$5:$CE$10))+'J16'!BE7</f>
        <v>0</v>
      </c>
      <c r="BF7" s="19">
        <f>SUMPRODUCT(($B$5:$F$10=AN7)*($CF$5:$CF$10))+'J16'!BF7</f>
        <v>0</v>
      </c>
      <c r="BG7" s="19">
        <f>SUMPRODUCT(($B$5:$F$10=AN7)*($CG$5:$CG$10))+'J16'!BG7</f>
        <v>0</v>
      </c>
      <c r="BH7" s="19">
        <f>SUMPRODUCT(($I$5:$M$10=AN7)*($CH$5:$CH$10))+'J16'!BH7</f>
        <v>0</v>
      </c>
      <c r="BI7" s="19">
        <f>SUMPRODUCT(($I$5:$M$10=AN7)*($CI$5:$CI$10))+'J16'!BI7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'J16'!AS8-AS8</f>
        <v>0</v>
      </c>
      <c r="AU8" s="3" t="str">
        <f>IF(AS8&gt;'J16'!AS8,'J16'!$AV$17,IF(AS8='J16'!AS8,'J16'!$AU$17,IF(AS8&lt;'J16'!AS8,'J16'!$AT$17)))</f>
        <v>u</v>
      </c>
      <c r="AV8" s="19">
        <f t="shared" si="19"/>
        <v>4</v>
      </c>
      <c r="AW8" s="19">
        <f>SUMPRODUCT(($B$5:$F$10=AN8)*($BQ$5:$BQ$10))+SUMPRODUCT(($I$5:$M$10=AN8)*($BR$5:$BR$10))+'J16'!AW8</f>
        <v>0</v>
      </c>
      <c r="AX8" s="19">
        <f>SUMPRODUCT(($B$5:$F$10=AN8)*($BS$5:$BS$10))+SUMPRODUCT(($I$5:$M$10=AN8)*($BT$5:$BT$10))+'J16'!AX8</f>
        <v>0</v>
      </c>
      <c r="AY8" s="19">
        <f>SUMPRODUCT(($B$5:$F$10=AN8)*($BU$5:$BU$10))+SUMPRODUCT(($I$5:$M$10=AN8)*($BV$5:$BV$10))+'J16'!AY8</f>
        <v>0</v>
      </c>
      <c r="AZ8" s="19">
        <f>SUMPRODUCT(($B$5:$F$10=AN8)*($BW$5:$BW$10))+SUMPRODUCT(($I$5:$M$10=AN8)*($BX$5:$BX$10))+'J16'!AZ8</f>
        <v>0</v>
      </c>
      <c r="BA8" s="19">
        <f>SUMPRODUCT(($B$5:$F$10=AN8)*($BY$5:$BY$10))+SUMPRODUCT(($I$5:$M$10=AN8)*($BZ$5:$BZ$10))+'J16'!BA8</f>
        <v>0</v>
      </c>
      <c r="BB8" s="19">
        <f t="shared" si="20"/>
        <v>0</v>
      </c>
      <c r="BC8" s="19">
        <f>SUMPRODUCT(($B$5:$F$10=AN8)*($CC$5:$CC$10))+SUMPRODUCT(($I$5:$M$10=AN8)*($CD$5:$CD$10))+'J16'!BC8</f>
        <v>0</v>
      </c>
      <c r="BD8" s="19">
        <f t="shared" si="21"/>
        <v>0</v>
      </c>
      <c r="BE8" s="19">
        <f>SUMPRODUCT(($B$5:$F$10=AN8)*($CE$5:$CE$10))+'J16'!BE8</f>
        <v>0</v>
      </c>
      <c r="BF8" s="19">
        <f>SUMPRODUCT(($B$5:$F$10=AN8)*($CF$5:$CF$10))+'J16'!BF8</f>
        <v>0</v>
      </c>
      <c r="BG8" s="19">
        <f>SUMPRODUCT(($B$5:$F$10=AN8)*($CG$5:$CG$10))+'J16'!BG8</f>
        <v>0</v>
      </c>
      <c r="BH8" s="19">
        <f>SUMPRODUCT(($I$5:$M$10=AN8)*($CH$5:$CH$10))+'J16'!BH8</f>
        <v>0</v>
      </c>
      <c r="BI8" s="19">
        <f>SUMPRODUCT(($I$5:$M$10=AN8)*($CI$5:$CI$10))+'J16'!BI8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'J16'!AS9-AS9</f>
        <v>0</v>
      </c>
      <c r="AU9" s="3" t="str">
        <f>IF(AS9&gt;'J16'!AS9,'J16'!$AV$17,IF(AS9='J16'!AS9,'J16'!$AU$17,IF(AS9&lt;'J16'!AS9,'J16'!$AT$17)))</f>
        <v>u</v>
      </c>
      <c r="AV9" s="19">
        <f t="shared" si="19"/>
        <v>5</v>
      </c>
      <c r="AW9" s="19">
        <f>SUMPRODUCT(($B$5:$F$10=AN9)*($BQ$5:$BQ$10))+SUMPRODUCT(($I$5:$M$10=AN9)*($BR$5:$BR$10))+'J16'!AW9</f>
        <v>0</v>
      </c>
      <c r="AX9" s="19">
        <f>SUMPRODUCT(($B$5:$F$10=AN9)*($BS$5:$BS$10))+SUMPRODUCT(($I$5:$M$10=AN9)*($BT$5:$BT$10))+'J16'!AX9</f>
        <v>0</v>
      </c>
      <c r="AY9" s="19">
        <f>SUMPRODUCT(($B$5:$F$10=AN9)*($BU$5:$BU$10))+SUMPRODUCT(($I$5:$M$10=AN9)*($BV$5:$BV$10))+'J16'!AY9</f>
        <v>0</v>
      </c>
      <c r="AZ9" s="19">
        <f>SUMPRODUCT(($B$5:$F$10=AN9)*($BW$5:$BW$10))+SUMPRODUCT(($I$5:$M$10=AN9)*($BX$5:$BX$10))+'J16'!AZ9</f>
        <v>0</v>
      </c>
      <c r="BA9" s="19">
        <f>SUMPRODUCT(($B$5:$F$10=AN9)*($BY$5:$BY$10))+SUMPRODUCT(($I$5:$M$10=AN9)*($BZ$5:$BZ$10))+'J16'!BA9</f>
        <v>0</v>
      </c>
      <c r="BB9" s="19">
        <f t="shared" si="20"/>
        <v>0</v>
      </c>
      <c r="BC9" s="19">
        <f>SUMPRODUCT(($B$5:$F$10=AN9)*($CC$5:$CC$10))+SUMPRODUCT(($I$5:$M$10=AN9)*($CD$5:$CD$10))+'J16'!BC9</f>
        <v>0</v>
      </c>
      <c r="BD9" s="19">
        <f t="shared" si="21"/>
        <v>0</v>
      </c>
      <c r="BE9" s="19">
        <f>SUMPRODUCT(($B$5:$F$10=AN9)*($CE$5:$CE$10))+'J16'!BE9</f>
        <v>0</v>
      </c>
      <c r="BF9" s="19">
        <f>SUMPRODUCT(($B$5:$F$10=AN9)*($CF$5:$CF$10))+'J16'!BF9</f>
        <v>0</v>
      </c>
      <c r="BG9" s="19">
        <f>SUMPRODUCT(($B$5:$F$10=AN9)*($CG$5:$CG$10))+'J16'!BG9</f>
        <v>0</v>
      </c>
      <c r="BH9" s="19">
        <f>SUMPRODUCT(($I$5:$M$10=AN9)*($CH$5:$CH$10))+'J16'!BH9</f>
        <v>0</v>
      </c>
      <c r="BI9" s="19">
        <f>SUMPRODUCT(($I$5:$M$10=AN9)*($CI$5:$CI$10))+'J16'!BI9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'J16'!AS10-AS10</f>
        <v>0</v>
      </c>
      <c r="AU10" s="3" t="str">
        <f>IF(AS10&gt;'J16'!AS10,'J16'!$AV$17,IF(AS10='J16'!AS10,'J16'!$AU$17,IF(AS10&lt;'J16'!AS10,'J16'!$AT$17)))</f>
        <v>u</v>
      </c>
      <c r="AV10" s="19">
        <f t="shared" si="19"/>
        <v>6</v>
      </c>
      <c r="AW10" s="19">
        <f>SUMPRODUCT(($B$5:$F$10=AN10)*($BQ$5:$BQ$10))+SUMPRODUCT(($I$5:$M$10=AN10)*($BR$5:$BR$10))+'J16'!AW10</f>
        <v>0</v>
      </c>
      <c r="AX10" s="19">
        <f>SUMPRODUCT(($B$5:$F$10=AN10)*($BS$5:$BS$10))+SUMPRODUCT(($I$5:$M$10=AN10)*($BT$5:$BT$10))+'J16'!AX10</f>
        <v>0</v>
      </c>
      <c r="AY10" s="19">
        <f>SUMPRODUCT(($B$5:$F$10=AN10)*($BU$5:$BU$10))+SUMPRODUCT(($I$5:$M$10=AN10)*($BV$5:$BV$10))+'J16'!AY10</f>
        <v>0</v>
      </c>
      <c r="AZ10" s="19">
        <f>SUMPRODUCT(($B$5:$F$10=AN10)*($BW$5:$BW$10))+SUMPRODUCT(($I$5:$M$10=AN10)*($BX$5:$BX$10))+'J16'!AZ10</f>
        <v>0</v>
      </c>
      <c r="BA10" s="19">
        <f>SUMPRODUCT(($B$5:$F$10=AN10)*($BY$5:$BY$10))+SUMPRODUCT(($I$5:$M$10=AN10)*($BZ$5:$BZ$10))+'J16'!BA10</f>
        <v>0</v>
      </c>
      <c r="BB10" s="19">
        <f t="shared" si="20"/>
        <v>0</v>
      </c>
      <c r="BC10" s="19">
        <f>SUMPRODUCT(($B$5:$F$10=AN10)*($CC$5:$CC$10))+SUMPRODUCT(($I$5:$M$10=AN10)*($CD$5:$CD$10))+'J16'!BC10</f>
        <v>0</v>
      </c>
      <c r="BD10" s="19">
        <f t="shared" si="21"/>
        <v>0</v>
      </c>
      <c r="BE10" s="19">
        <f>SUMPRODUCT(($B$5:$F$10=AN10)*($CE$5:$CE$10))+'J16'!BE10</f>
        <v>0</v>
      </c>
      <c r="BF10" s="19">
        <f>SUMPRODUCT(($B$5:$F$10=AN10)*($CF$5:$CF$10))+'J16'!BF10</f>
        <v>0</v>
      </c>
      <c r="BG10" s="19">
        <f>SUMPRODUCT(($B$5:$F$10=AN10)*($CG$5:$CG$10))+'J16'!BG10</f>
        <v>0</v>
      </c>
      <c r="BH10" s="19">
        <f>SUMPRODUCT(($I$5:$M$10=AN10)*($CH$5:$CH$10))+'J16'!BH10</f>
        <v>0</v>
      </c>
      <c r="BI10" s="19">
        <f>SUMPRODUCT(($I$5:$M$10=AN10)*($CI$5:$CI$10))+'J16'!BI10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'J16'!AS11-AS11</f>
        <v>0</v>
      </c>
      <c r="AU11" s="3" t="str">
        <f>IF(AS11&gt;'J16'!AS11,'J16'!$AV$17,IF(AS11='J16'!AS11,'J16'!$AU$17,IF(AS11&lt;'J16'!AS11,'J16'!$AT$17)))</f>
        <v>u</v>
      </c>
      <c r="AV11" s="19">
        <f t="shared" si="19"/>
        <v>7</v>
      </c>
      <c r="AW11" s="19">
        <f>SUMPRODUCT(($B$5:$F$10=AN11)*($BQ$5:$BQ$10))+SUMPRODUCT(($I$5:$M$10=AN11)*($BR$5:$BR$10))+'J16'!AW11</f>
        <v>0</v>
      </c>
      <c r="AX11" s="19">
        <f>SUMPRODUCT(($B$5:$F$10=AN11)*($BS$5:$BS$10))+SUMPRODUCT(($I$5:$M$10=AN11)*($BT$5:$BT$10))+'J16'!AX11</f>
        <v>0</v>
      </c>
      <c r="AY11" s="19">
        <f>SUMPRODUCT(($B$5:$F$10=AN11)*($BU$5:$BU$10))+SUMPRODUCT(($I$5:$M$10=AN11)*($BV$5:$BV$10))+'J16'!AY11</f>
        <v>0</v>
      </c>
      <c r="AZ11" s="19">
        <f>SUMPRODUCT(($B$5:$F$10=AN11)*($BW$5:$BW$10))+SUMPRODUCT(($I$5:$M$10=AN11)*($BX$5:$BX$10))+'J16'!AZ11</f>
        <v>0</v>
      </c>
      <c r="BA11" s="19">
        <f>SUMPRODUCT(($B$5:$F$10=AN11)*($BY$5:$BY$10))+SUMPRODUCT(($I$5:$M$10=AN11)*($BZ$5:$BZ$10))+'J16'!BA11</f>
        <v>0</v>
      </c>
      <c r="BB11" s="19">
        <f t="shared" si="20"/>
        <v>0</v>
      </c>
      <c r="BC11" s="19">
        <f>SUMPRODUCT(($B$5:$F$10=AN11)*($CC$5:$CC$10))+SUMPRODUCT(($I$5:$M$10=AN11)*($CD$5:$CD$10))+'J16'!BC11</f>
        <v>0</v>
      </c>
      <c r="BD11" s="19">
        <f t="shared" si="21"/>
        <v>0</v>
      </c>
      <c r="BE11" s="19">
        <f>SUMPRODUCT(($B$5:$F$10=AN11)*($CE$5:$CE$10))+'J16'!BE11</f>
        <v>0</v>
      </c>
      <c r="BF11" s="19">
        <f>SUMPRODUCT(($B$5:$F$10=AN11)*($CF$5:$CF$10))+'J16'!BF11</f>
        <v>0</v>
      </c>
      <c r="BG11" s="19">
        <f>SUMPRODUCT(($B$5:$F$10=AN11)*($CG$5:$CG$10))+'J16'!BG11</f>
        <v>0</v>
      </c>
      <c r="BH11" s="19">
        <f>SUMPRODUCT(($I$5:$M$10=AN11)*($CH$5:$CH$10))+'J16'!BH11</f>
        <v>0</v>
      </c>
      <c r="BI11" s="19">
        <f>SUMPRODUCT(($I$5:$M$10=AN11)*($CI$5:$CI$10))+'J16'!BI11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'J16'!AS12-AS12</f>
        <v>0</v>
      </c>
      <c r="AU12" s="3" t="str">
        <f>IF(AS12&gt;'J16'!AS12,'J16'!$AV$17,IF(AS12='J16'!AS12,'J16'!$AU$17,IF(AS12&lt;'J16'!AS12,'J16'!$AT$17)))</f>
        <v>u</v>
      </c>
      <c r="AV12" s="19">
        <f t="shared" si="19"/>
        <v>8</v>
      </c>
      <c r="AW12" s="19">
        <f>SUMPRODUCT(($B$5:$F$10=AN12)*($BQ$5:$BQ$10))+SUMPRODUCT(($I$5:$M$10=AN12)*($BR$5:$BR$10))+'J16'!AW12</f>
        <v>0</v>
      </c>
      <c r="AX12" s="19">
        <f>SUMPRODUCT(($B$5:$F$10=AN12)*($BS$5:$BS$10))+SUMPRODUCT(($I$5:$M$10=AN12)*($BT$5:$BT$10))+'J16'!AX12</f>
        <v>0</v>
      </c>
      <c r="AY12" s="19">
        <f>SUMPRODUCT(($B$5:$F$10=AN12)*($BU$5:$BU$10))+SUMPRODUCT(($I$5:$M$10=AN12)*($BV$5:$BV$10))+'J16'!AY12</f>
        <v>0</v>
      </c>
      <c r="AZ12" s="19">
        <f>SUMPRODUCT(($B$5:$F$10=AN12)*($BW$5:$BW$10))+SUMPRODUCT(($I$5:$M$10=AN12)*($BX$5:$BX$10))+'J16'!AZ12</f>
        <v>0</v>
      </c>
      <c r="BA12" s="19">
        <f>SUMPRODUCT(($B$5:$F$10=AN12)*($BY$5:$BY$10))+SUMPRODUCT(($I$5:$M$10=AN12)*($BZ$5:$BZ$10))+'J16'!BA12</f>
        <v>0</v>
      </c>
      <c r="BB12" s="19">
        <f t="shared" si="20"/>
        <v>0</v>
      </c>
      <c r="BC12" s="19">
        <f>SUMPRODUCT(($B$5:$F$10=AN12)*($CC$5:$CC$10))+SUMPRODUCT(($I$5:$M$10=AN12)*($CD$5:$CD$10))+'J16'!BC12</f>
        <v>0</v>
      </c>
      <c r="BD12" s="19">
        <f t="shared" si="21"/>
        <v>0</v>
      </c>
      <c r="BE12" s="19">
        <f>SUMPRODUCT(($B$5:$F$10=AN12)*($CE$5:$CE$10))+'J16'!BE12</f>
        <v>0</v>
      </c>
      <c r="BF12" s="19">
        <f>SUMPRODUCT(($B$5:$F$10=AN12)*($CF$5:$CF$10))+'J16'!BF12</f>
        <v>0</v>
      </c>
      <c r="BG12" s="19">
        <f>SUMPRODUCT(($B$5:$F$10=AN12)*($CG$5:$CG$10))+'J16'!BG12</f>
        <v>0</v>
      </c>
      <c r="BH12" s="19">
        <f>SUMPRODUCT(($I$5:$M$10=AN12)*($CH$5:$CH$10))+'J16'!BH12</f>
        <v>0</v>
      </c>
      <c r="BI12" s="19">
        <f>SUMPRODUCT(($I$5:$M$10=AN12)*($CI$5:$CI$10))+'J16'!BI12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'J16'!AS13-AS13</f>
        <v>0</v>
      </c>
      <c r="AU13" s="3" t="str">
        <f>IF(AS13&gt;'J16'!AS13,'J16'!$AV$17,IF(AS13='J16'!AS13,'J16'!$AU$17,IF(AS13&lt;'J16'!AS13,'J16'!$AT$17)))</f>
        <v>u</v>
      </c>
      <c r="AV13" s="19">
        <f t="shared" si="19"/>
        <v>9</v>
      </c>
      <c r="AW13" s="19">
        <f>SUMPRODUCT(($B$5:$F$10=AN13)*($BQ$5:$BQ$10))+SUMPRODUCT(($I$5:$M$10=AN13)*($BR$5:$BR$10))+'J16'!AW13</f>
        <v>0</v>
      </c>
      <c r="AX13" s="19">
        <f>SUMPRODUCT(($B$5:$F$10=AN13)*($BS$5:$BS$10))+SUMPRODUCT(($I$5:$M$10=AN13)*($BT$5:$BT$10))+'J16'!AX13</f>
        <v>0</v>
      </c>
      <c r="AY13" s="19">
        <f>SUMPRODUCT(($B$5:$F$10=AN13)*($BU$5:$BU$10))+SUMPRODUCT(($I$5:$M$10=AN13)*($BV$5:$BV$10))+'J16'!AY13</f>
        <v>0</v>
      </c>
      <c r="AZ13" s="19">
        <f>SUMPRODUCT(($B$5:$F$10=AN13)*($BW$5:$BW$10))+SUMPRODUCT(($I$5:$M$10=AN13)*($BX$5:$BX$10))+'J16'!AZ13</f>
        <v>0</v>
      </c>
      <c r="BA13" s="19">
        <f>SUMPRODUCT(($B$5:$F$10=AN13)*($BY$5:$BY$10))+SUMPRODUCT(($I$5:$M$10=AN13)*($BZ$5:$BZ$10))+'J16'!BA13</f>
        <v>0</v>
      </c>
      <c r="BB13" s="19">
        <f t="shared" si="20"/>
        <v>0</v>
      </c>
      <c r="BC13" s="19">
        <f>SUMPRODUCT(($B$5:$F$10=AN13)*($CC$5:$CC$10))+SUMPRODUCT(($I$5:$M$10=AN13)*($CD$5:$CD$10))+'J16'!BC13</f>
        <v>0</v>
      </c>
      <c r="BD13" s="19">
        <f t="shared" si="21"/>
        <v>0</v>
      </c>
      <c r="BE13" s="19">
        <f>SUMPRODUCT(($B$5:$F$10=AN13)*($CE$5:$CE$10))+'J16'!BE13</f>
        <v>0</v>
      </c>
      <c r="BF13" s="19">
        <f>SUMPRODUCT(($B$5:$F$10=AN13)*($CF$5:$CF$10))+'J16'!BF13</f>
        <v>0</v>
      </c>
      <c r="BG13" s="19">
        <f>SUMPRODUCT(($B$5:$F$10=AN13)*($CG$5:$CG$10))+'J16'!BG13</f>
        <v>0</v>
      </c>
      <c r="BH13" s="19">
        <f>SUMPRODUCT(($I$5:$M$10=AN13)*($CH$5:$CH$10))+'J16'!BH13</f>
        <v>0</v>
      </c>
      <c r="BI13" s="19">
        <f>SUMPRODUCT(($I$5:$M$10=AN13)*($CI$5:$CI$10))+'J16'!BI13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'J16'!AS14-AS14</f>
        <v>0</v>
      </c>
      <c r="AU14" s="3" t="str">
        <f>IF(AS14&gt;'J16'!AS14,'J16'!$AV$17,IF(AS14='J16'!AS14,'J16'!$AU$17,IF(AS14&lt;'J16'!AS14,'J16'!$AT$17)))</f>
        <v>u</v>
      </c>
      <c r="AV14" s="19">
        <f t="shared" si="19"/>
        <v>10</v>
      </c>
      <c r="AW14" s="19">
        <f>SUMPRODUCT(($B$5:$F$10=AN14)*($BQ$5:$BQ$10))+SUMPRODUCT(($I$5:$M$10=AN14)*($BR$5:$BR$10))+'J16'!AW14</f>
        <v>0</v>
      </c>
      <c r="AX14" s="19">
        <f>SUMPRODUCT(($B$5:$F$10=AN14)*($BS$5:$BS$10))+SUMPRODUCT(($I$5:$M$10=AN14)*($BT$5:$BT$10))+'J16'!AX14</f>
        <v>0</v>
      </c>
      <c r="AY14" s="19">
        <f>SUMPRODUCT(($B$5:$F$10=AN14)*($BU$5:$BU$10))+SUMPRODUCT(($I$5:$M$10=AN14)*($BV$5:$BV$10))+'J16'!AY14</f>
        <v>0</v>
      </c>
      <c r="AZ14" s="19">
        <f>SUMPRODUCT(($B$5:$F$10=AN14)*($BW$5:$BW$10))+SUMPRODUCT(($I$5:$M$10=AN14)*($BX$5:$BX$10))+'J16'!AZ14</f>
        <v>0</v>
      </c>
      <c r="BA14" s="19">
        <f>SUMPRODUCT(($B$5:$F$10=AN14)*($BY$5:$BY$10))+SUMPRODUCT(($I$5:$M$10=AN14)*($BZ$5:$BZ$10))+'J16'!BA14</f>
        <v>0</v>
      </c>
      <c r="BB14" s="19">
        <f t="shared" si="20"/>
        <v>0</v>
      </c>
      <c r="BC14" s="19">
        <f>SUMPRODUCT(($B$5:$F$10=AN14)*($CC$5:$CC$10))+SUMPRODUCT(($I$5:$M$10=AN14)*($CD$5:$CD$10))+'J16'!BC14</f>
        <v>0</v>
      </c>
      <c r="BD14" s="19">
        <f t="shared" si="21"/>
        <v>0</v>
      </c>
      <c r="BE14" s="19">
        <f>SUMPRODUCT(($B$5:$F$10=AN14)*($CE$5:$CE$10))+'J16'!BE14</f>
        <v>0</v>
      </c>
      <c r="BF14" s="19">
        <f>SUMPRODUCT(($B$5:$F$10=AN14)*($CF$5:$CF$10))+'J16'!BF14</f>
        <v>0</v>
      </c>
      <c r="BG14" s="19">
        <f>SUMPRODUCT(($B$5:$F$10=AN14)*($CG$5:$CG$10))+'J16'!BG14</f>
        <v>0</v>
      </c>
      <c r="BH14" s="19">
        <f>SUMPRODUCT(($I$5:$M$10=AN14)*($CH$5:$CH$10))+'J16'!BH14</f>
        <v>0</v>
      </c>
      <c r="BI14" s="19">
        <f>SUMPRODUCT(($I$5:$M$10=AN14)*($CI$5:$CI$10))+'J16'!BI14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'J16'!AS15-AS15</f>
        <v>0</v>
      </c>
      <c r="AU15" s="3" t="str">
        <f>IF(AS15&gt;'J16'!AS15,'J16'!$AV$17,IF(AS15='J16'!AS15,'J16'!$AU$17,IF(AS15&lt;'J16'!AS15,'J16'!$AT$17)))</f>
        <v>u</v>
      </c>
      <c r="AV15" s="19">
        <f t="shared" si="19"/>
        <v>11</v>
      </c>
      <c r="AW15" s="19">
        <f>SUMPRODUCT(($B$5:$F$10=AN15)*($BQ$5:$BQ$10))+SUMPRODUCT(($I$5:$M$10=AN15)*($BR$5:$BR$10))+'J16'!AW15</f>
        <v>0</v>
      </c>
      <c r="AX15" s="19">
        <f>SUMPRODUCT(($B$5:$F$10=AN15)*($BS$5:$BS$10))+SUMPRODUCT(($I$5:$M$10=AN15)*($BT$5:$BT$10))+'J16'!AX15</f>
        <v>0</v>
      </c>
      <c r="AY15" s="19">
        <f>SUMPRODUCT(($B$5:$F$10=AN15)*($BU$5:$BU$10))+SUMPRODUCT(($I$5:$M$10=AN15)*($BV$5:$BV$10))+'J16'!AY15</f>
        <v>0</v>
      </c>
      <c r="AZ15" s="19">
        <f>SUMPRODUCT(($B$5:$F$10=AN15)*($BW$5:$BW$10))+SUMPRODUCT(($I$5:$M$10=AN15)*($BX$5:$BX$10))+'J16'!AZ15</f>
        <v>0</v>
      </c>
      <c r="BA15" s="19">
        <f>SUMPRODUCT(($B$5:$F$10=AN15)*($BY$5:$BY$10))+SUMPRODUCT(($I$5:$M$10=AN15)*($BZ$5:$BZ$10))+'J16'!BA15</f>
        <v>0</v>
      </c>
      <c r="BB15" s="19">
        <f t="shared" si="20"/>
        <v>0</v>
      </c>
      <c r="BC15" s="19">
        <f>SUMPRODUCT(($B$5:$F$10=AN15)*($CC$5:$CC$10))+SUMPRODUCT(($I$5:$M$10=AN15)*($CD$5:$CD$10))+'J16'!BC15</f>
        <v>0</v>
      </c>
      <c r="BD15" s="19">
        <f t="shared" si="21"/>
        <v>0</v>
      </c>
      <c r="BE15" s="19">
        <f>SUMPRODUCT(($B$5:$F$10=AN15)*($CE$5:$CE$10))+'J16'!BE15</f>
        <v>0</v>
      </c>
      <c r="BF15" s="19">
        <f>SUMPRODUCT(($B$5:$F$10=AN15)*($CF$5:$CF$10))+'J16'!BF15</f>
        <v>0</v>
      </c>
      <c r="BG15" s="19">
        <f>SUMPRODUCT(($B$5:$F$10=AN15)*($CG$5:$CG$10))+'J16'!BG15</f>
        <v>0</v>
      </c>
      <c r="BH15" s="19">
        <f>SUMPRODUCT(($I$5:$M$10=AN15)*($CH$5:$CH$10))+'J16'!BH15</f>
        <v>0</v>
      </c>
      <c r="BI15" s="19">
        <f>SUMPRODUCT(($I$5:$M$10=AN15)*($CI$5:$CI$10))+'J16'!BI15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'J16'!AS16-AS16</f>
        <v>0</v>
      </c>
      <c r="AU16" s="3" t="str">
        <f>IF(AS16&gt;'J16'!AS16,'J16'!$AV$17,IF(AS16='J16'!AS16,'J16'!$AU$17,IF(AS16&lt;'J16'!AS16,'J16'!$AT$17)))</f>
        <v>u</v>
      </c>
      <c r="AV16" s="19">
        <f t="shared" si="19"/>
        <v>12</v>
      </c>
      <c r="AW16" s="19">
        <f>SUMPRODUCT(($B$5:$F$10=AN16)*($BQ$5:$BQ$10))+SUMPRODUCT(($I$5:$M$10=AN16)*($BR$5:$BR$10))+'J16'!AW16</f>
        <v>0</v>
      </c>
      <c r="AX16" s="19">
        <f>SUMPRODUCT(($B$5:$F$10=AN16)*($BS$5:$BS$10))+SUMPRODUCT(($I$5:$M$10=AN16)*($BT$5:$BT$10))+'J16'!AX16</f>
        <v>0</v>
      </c>
      <c r="AY16" s="19">
        <f>SUMPRODUCT(($B$5:$F$10=AN16)*($BU$5:$BU$10))+SUMPRODUCT(($I$5:$M$10=AN16)*($BV$5:$BV$10))+'J16'!AY16</f>
        <v>0</v>
      </c>
      <c r="AZ16" s="19">
        <f>SUMPRODUCT(($B$5:$F$10=AN16)*($BW$5:$BW$10))+SUMPRODUCT(($I$5:$M$10=AN16)*($BX$5:$BX$10))+'J16'!AZ16</f>
        <v>0</v>
      </c>
      <c r="BA16" s="19">
        <f>SUMPRODUCT(($B$5:$F$10=AN16)*($BY$5:$BY$10))+SUMPRODUCT(($I$5:$M$10=AN16)*($BZ$5:$BZ$10))+'J16'!BA16</f>
        <v>0</v>
      </c>
      <c r="BB16" s="19">
        <f t="shared" si="20"/>
        <v>0</v>
      </c>
      <c r="BC16" s="19">
        <f>SUMPRODUCT(($B$5:$F$10=AN16)*($CC$5:$CC$10))+SUMPRODUCT(($I$5:$M$10=AN16)*($CD$5:$CD$10))+'J16'!BC16</f>
        <v>0</v>
      </c>
      <c r="BD16" s="19">
        <f t="shared" si="21"/>
        <v>0</v>
      </c>
      <c r="BE16" s="19">
        <f>SUMPRODUCT(($B$5:$F$10=AN16)*($CE$5:$CE$10))+'J16'!BE16</f>
        <v>0</v>
      </c>
      <c r="BF16" s="19">
        <f>SUMPRODUCT(($B$5:$F$10=AN16)*($CF$5:$CF$10))+'J16'!BF16</f>
        <v>0</v>
      </c>
      <c r="BG16" s="19">
        <f>SUMPRODUCT(($B$5:$F$10=AN16)*($CG$5:$CG$10))+'J16'!BG16</f>
        <v>0</v>
      </c>
      <c r="BH16" s="19">
        <f>SUMPRODUCT(($I$5:$M$10=AN16)*($CH$5:$CH$10))+'J16'!BH16</f>
        <v>0</v>
      </c>
      <c r="BI16" s="19">
        <f>SUMPRODUCT(($I$5:$M$10=AN16)*($CI$5:$CI$10))+'J16'!BI16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AB18+'J16'!AE18:AG19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49" priority="4" operator="equal">
      <formula>0</formula>
    </cfRule>
    <cfRule type="cellIs" dxfId="48" priority="5" operator="lessThan">
      <formula>0</formula>
    </cfRule>
    <cfRule type="cellIs" dxfId="47" priority="6" operator="greaterThan">
      <formula>0</formula>
    </cfRule>
  </conditionalFormatting>
  <conditionalFormatting sqref="V5:V16">
    <cfRule type="cellIs" dxfId="46" priority="1" operator="equal">
      <formula>"U"</formula>
    </cfRule>
    <cfRule type="cellIs" dxfId="45" priority="2" operator="equal">
      <formula>"Q"</formula>
    </cfRule>
    <cfRule type="cellIs" dxfId="44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7" tint="-0.249977111117893"/>
  </sheetPr>
  <dimension ref="A1:CP22"/>
  <sheetViews>
    <sheetView workbookViewId="0">
      <selection activeCell="BC11" sqref="BC11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47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'J17'!AS5-AS5</f>
        <v>0</v>
      </c>
      <c r="AU5" s="3" t="str">
        <f>IF(AS5&gt;'J17'!AS5,'J17'!$AV$17,IF(AS5='J17'!AS5,'J17'!$AU$17,IF(AS5&lt;'J17'!AS5,'J17'!$AT$17)))</f>
        <v>u</v>
      </c>
      <c r="AV5" s="19">
        <f>RANK(BL5,$BL$5:$BL$16)</f>
        <v>1</v>
      </c>
      <c r="AW5" s="19">
        <f>SUMPRODUCT(($B$5:$F$10=AN5)*($BQ$5:$BQ$10))+SUMPRODUCT(($I$5:$M$10=AN5)*($BR$5:$BR$10))+'J17'!AW5</f>
        <v>2</v>
      </c>
      <c r="AX5" s="19">
        <f>SUMPRODUCT(($B$5:$F$10=AN5)*($BS$5:$BS$10))+SUMPRODUCT(($I$5:$M$10=AN5)*($BT$5:$BT$10))+'J17'!AX5</f>
        <v>1</v>
      </c>
      <c r="AY5" s="19">
        <f>SUMPRODUCT(($B$5:$F$10=AN5)*($BU$5:$BU$10))+SUMPRODUCT(($I$5:$M$10=AN5)*($BV$5:$BV$10))+'J17'!AY5</f>
        <v>0</v>
      </c>
      <c r="AZ5" s="19">
        <f>SUMPRODUCT(($B$5:$F$10=AN5)*($BW$5:$BW$10))+SUMPRODUCT(($I$5:$M$10=AN5)*($BX$5:$BX$10))+'J17'!AZ5</f>
        <v>1</v>
      </c>
      <c r="BA5" s="19">
        <f>SUMPRODUCT(($B$5:$F$10=AN5)*($BY$5:$BY$10))+SUMPRODUCT(($I$5:$M$10=AN5)*($BZ$5:$BZ$10))+'J17'!BA5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SUMPRODUCT(($B$5:$F$10=AN5)*($CC$5:$CC$10))+SUMPRODUCT(($I$5:$M$10=AN5)*($CD$5:$CD$10))+'J17'!BC5</f>
        <v>6</v>
      </c>
      <c r="BD5" s="19">
        <f>BB5-BC5</f>
        <v>-6</v>
      </c>
      <c r="BE5" s="19">
        <f>SUMPRODUCT(($B$5:$F$10=AN5)*($CE$5:$CE$10))+'J17'!BE5</f>
        <v>0</v>
      </c>
      <c r="BF5" s="19">
        <f>SUMPRODUCT(($B$5:$F$10=AN5)*($CF$5:$CF$10))+'J17'!BF5</f>
        <v>1</v>
      </c>
      <c r="BG5" s="19">
        <f>SUMPRODUCT(($B$5:$F$10=AN5)*($CG$5:$CG$10))+'J17'!BG5</f>
        <v>0</v>
      </c>
      <c r="BH5" s="19">
        <f>SUMPRODUCT(($I$5:$M$10=AN5)*($CH$5:$CH$10))+'J17'!BH5</f>
        <v>0</v>
      </c>
      <c r="BI5" s="19">
        <f>SUMPRODUCT(($I$5:$M$10=AN5)*($CI$5:$CI$10))+'J17'!BI5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'J17'!AS6-AS6</f>
        <v>0</v>
      </c>
      <c r="AU6" s="3" t="str">
        <f>IF(AS6&gt;'J17'!AS6,'J17'!$AV$17,IF(AS6='J17'!AS6,'J17'!$AU$17,IF(AS6&lt;'J17'!AS6,'J17'!$AT$17)))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SUMPRODUCT(($B$5:$F$10=AN6)*($BQ$5:$BQ$10))+SUMPRODUCT(($I$5:$M$10=AN6)*($BR$5:$BR$10))+'J17'!AW6</f>
        <v>2</v>
      </c>
      <c r="AX6" s="19">
        <f>SUMPRODUCT(($B$5:$F$10=AN6)*($BS$5:$BS$10))+SUMPRODUCT(($I$5:$M$10=AN6)*($BT$5:$BT$10))+'J17'!AX6</f>
        <v>1</v>
      </c>
      <c r="AY6" s="19">
        <f>SUMPRODUCT(($B$5:$F$10=AN6)*($BU$5:$BU$10))+SUMPRODUCT(($I$5:$M$10=AN6)*($BV$5:$BV$10))+'J17'!AY6</f>
        <v>0</v>
      </c>
      <c r="AZ6" s="19">
        <f>SUMPRODUCT(($B$5:$F$10=AN6)*($BW$5:$BW$10))+SUMPRODUCT(($I$5:$M$10=AN6)*($BX$5:$BX$10))+'J17'!AZ6</f>
        <v>1</v>
      </c>
      <c r="BA6" s="19">
        <f>SUMPRODUCT(($B$5:$F$10=AN6)*($BY$5:$BY$10))+SUMPRODUCT(($I$5:$M$10=AN6)*($BZ$5:$BZ$10))+'J17'!BA6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SUMPRODUCT(($B$5:$F$10=AN6)*($CC$5:$CC$10))+SUMPRODUCT(($I$5:$M$10=AN6)*($CD$5:$CD$10))+'J17'!BC6</f>
        <v>6</v>
      </c>
      <c r="BD6" s="19">
        <f t="shared" ref="BD6:BD16" si="21">BB6-BC6</f>
        <v>-6</v>
      </c>
      <c r="BE6" s="19">
        <f>SUMPRODUCT(($B$5:$F$10=AN6)*($CE$5:$CE$10))+'J17'!BE6</f>
        <v>0</v>
      </c>
      <c r="BF6" s="19">
        <f>SUMPRODUCT(($B$5:$F$10=AN6)*($CF$5:$CF$10))+'J17'!BF6</f>
        <v>0</v>
      </c>
      <c r="BG6" s="19">
        <f>SUMPRODUCT(($B$5:$F$10=AN6)*($CG$5:$CG$10))+'J17'!BG6</f>
        <v>0</v>
      </c>
      <c r="BH6" s="19">
        <f>SUMPRODUCT(($I$5:$M$10=AN6)*($CH$5:$CH$10))+'J17'!BH6</f>
        <v>0</v>
      </c>
      <c r="BI6" s="19">
        <f>SUMPRODUCT(($I$5:$M$10=AN6)*($CI$5:$CI$10))+'J17'!BI6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'J17'!AS7-AS7</f>
        <v>0</v>
      </c>
      <c r="AU7" s="3" t="str">
        <f>IF(AS7&gt;'J17'!AS7,'J17'!$AV$17,IF(AS7='J17'!AS7,'J17'!$AU$17,IF(AS7&lt;'J17'!AS7,'J17'!$AT$17)))</f>
        <v>u</v>
      </c>
      <c r="AV7" s="19">
        <f t="shared" si="19"/>
        <v>3</v>
      </c>
      <c r="AW7" s="19">
        <f>SUMPRODUCT(($B$5:$F$10=AN7)*($BQ$5:$BQ$10))+SUMPRODUCT(($I$5:$M$10=AN7)*($BR$5:$BR$10))+'J17'!AW7</f>
        <v>0</v>
      </c>
      <c r="AX7" s="19">
        <f>SUMPRODUCT(($B$5:$F$10=AN7)*($BS$5:$BS$10))+SUMPRODUCT(($I$5:$M$10=AN7)*($BT$5:$BT$10))+'J17'!AX7</f>
        <v>0</v>
      </c>
      <c r="AY7" s="19">
        <f>SUMPRODUCT(($B$5:$F$10=AN7)*($BU$5:$BU$10))+SUMPRODUCT(($I$5:$M$10=AN7)*($BV$5:$BV$10))+'J17'!AY7</f>
        <v>0</v>
      </c>
      <c r="AZ7" s="19">
        <f>SUMPRODUCT(($B$5:$F$10=AN7)*($BW$5:$BW$10))+SUMPRODUCT(($I$5:$M$10=AN7)*($BX$5:$BX$10))+'J17'!AZ7</f>
        <v>0</v>
      </c>
      <c r="BA7" s="19">
        <f>SUMPRODUCT(($B$5:$F$10=AN7)*($BY$5:$BY$10))+SUMPRODUCT(($I$5:$M$10=AN7)*($BZ$5:$BZ$10))+'J17'!BA7</f>
        <v>0</v>
      </c>
      <c r="BB7" s="19">
        <f t="shared" si="20"/>
        <v>0</v>
      </c>
      <c r="BC7" s="19">
        <f>SUMPRODUCT(($B$5:$F$10=AN7)*($CC$5:$CC$10))+SUMPRODUCT(($I$5:$M$10=AN7)*($CD$5:$CD$10))+'J17'!BC7</f>
        <v>0</v>
      </c>
      <c r="BD7" s="19">
        <f t="shared" si="21"/>
        <v>0</v>
      </c>
      <c r="BE7" s="19">
        <f>SUMPRODUCT(($B$5:$F$10=AN7)*($CE$5:$CE$10))+'J17'!BE7</f>
        <v>0</v>
      </c>
      <c r="BF7" s="19">
        <f>SUMPRODUCT(($B$5:$F$10=AN7)*($CF$5:$CF$10))+'J17'!BF7</f>
        <v>0</v>
      </c>
      <c r="BG7" s="19">
        <f>SUMPRODUCT(($B$5:$F$10=AN7)*($CG$5:$CG$10))+'J17'!BG7</f>
        <v>0</v>
      </c>
      <c r="BH7" s="19">
        <f>SUMPRODUCT(($I$5:$M$10=AN7)*($CH$5:$CH$10))+'J17'!BH7</f>
        <v>0</v>
      </c>
      <c r="BI7" s="19">
        <f>SUMPRODUCT(($I$5:$M$10=AN7)*($CI$5:$CI$10))+'J17'!BI7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'J17'!AS8-AS8</f>
        <v>0</v>
      </c>
      <c r="AU8" s="3" t="str">
        <f>IF(AS8&gt;'J17'!AS8,'J17'!$AV$17,IF(AS8='J17'!AS8,'J17'!$AU$17,IF(AS8&lt;'J17'!AS8,'J17'!$AT$17)))</f>
        <v>u</v>
      </c>
      <c r="AV8" s="19">
        <f t="shared" si="19"/>
        <v>4</v>
      </c>
      <c r="AW8" s="19">
        <f>SUMPRODUCT(($B$5:$F$10=AN8)*($BQ$5:$BQ$10))+SUMPRODUCT(($I$5:$M$10=AN8)*($BR$5:$BR$10))+'J17'!AW8</f>
        <v>0</v>
      </c>
      <c r="AX8" s="19">
        <f>SUMPRODUCT(($B$5:$F$10=AN8)*($BS$5:$BS$10))+SUMPRODUCT(($I$5:$M$10=AN8)*($BT$5:$BT$10))+'J17'!AX8</f>
        <v>0</v>
      </c>
      <c r="AY8" s="19">
        <f>SUMPRODUCT(($B$5:$F$10=AN8)*($BU$5:$BU$10))+SUMPRODUCT(($I$5:$M$10=AN8)*($BV$5:$BV$10))+'J17'!AY8</f>
        <v>0</v>
      </c>
      <c r="AZ8" s="19">
        <f>SUMPRODUCT(($B$5:$F$10=AN8)*($BW$5:$BW$10))+SUMPRODUCT(($I$5:$M$10=AN8)*($BX$5:$BX$10))+'J17'!AZ8</f>
        <v>0</v>
      </c>
      <c r="BA8" s="19">
        <f>SUMPRODUCT(($B$5:$F$10=AN8)*($BY$5:$BY$10))+SUMPRODUCT(($I$5:$M$10=AN8)*($BZ$5:$BZ$10))+'J17'!BA8</f>
        <v>0</v>
      </c>
      <c r="BB8" s="19">
        <f t="shared" si="20"/>
        <v>0</v>
      </c>
      <c r="BC8" s="19">
        <f>SUMPRODUCT(($B$5:$F$10=AN8)*($CC$5:$CC$10))+SUMPRODUCT(($I$5:$M$10=AN8)*($CD$5:$CD$10))+'J17'!BC8</f>
        <v>0</v>
      </c>
      <c r="BD8" s="19">
        <f t="shared" si="21"/>
        <v>0</v>
      </c>
      <c r="BE8" s="19">
        <f>SUMPRODUCT(($B$5:$F$10=AN8)*($CE$5:$CE$10))+'J17'!BE8</f>
        <v>0</v>
      </c>
      <c r="BF8" s="19">
        <f>SUMPRODUCT(($B$5:$F$10=AN8)*($CF$5:$CF$10))+'J17'!BF8</f>
        <v>0</v>
      </c>
      <c r="BG8" s="19">
        <f>SUMPRODUCT(($B$5:$F$10=AN8)*($CG$5:$CG$10))+'J17'!BG8</f>
        <v>0</v>
      </c>
      <c r="BH8" s="19">
        <f>SUMPRODUCT(($I$5:$M$10=AN8)*($CH$5:$CH$10))+'J17'!BH8</f>
        <v>0</v>
      </c>
      <c r="BI8" s="19">
        <f>SUMPRODUCT(($I$5:$M$10=AN8)*($CI$5:$CI$10))+'J17'!BI8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'J17'!AS9-AS9</f>
        <v>0</v>
      </c>
      <c r="AU9" s="3" t="str">
        <f>IF(AS9&gt;'J17'!AS9,'J17'!$AV$17,IF(AS9='J17'!AS9,'J17'!$AU$17,IF(AS9&lt;'J17'!AS9,'J17'!$AT$17)))</f>
        <v>u</v>
      </c>
      <c r="AV9" s="19">
        <f t="shared" si="19"/>
        <v>5</v>
      </c>
      <c r="AW9" s="19">
        <f>SUMPRODUCT(($B$5:$F$10=AN9)*($BQ$5:$BQ$10))+SUMPRODUCT(($I$5:$M$10=AN9)*($BR$5:$BR$10))+'J17'!AW9</f>
        <v>0</v>
      </c>
      <c r="AX9" s="19">
        <f>SUMPRODUCT(($B$5:$F$10=AN9)*($BS$5:$BS$10))+SUMPRODUCT(($I$5:$M$10=AN9)*($BT$5:$BT$10))+'J17'!AX9</f>
        <v>0</v>
      </c>
      <c r="AY9" s="19">
        <f>SUMPRODUCT(($B$5:$F$10=AN9)*($BU$5:$BU$10))+SUMPRODUCT(($I$5:$M$10=AN9)*($BV$5:$BV$10))+'J17'!AY9</f>
        <v>0</v>
      </c>
      <c r="AZ9" s="19">
        <f>SUMPRODUCT(($B$5:$F$10=AN9)*($BW$5:$BW$10))+SUMPRODUCT(($I$5:$M$10=AN9)*($BX$5:$BX$10))+'J17'!AZ9</f>
        <v>0</v>
      </c>
      <c r="BA9" s="19">
        <f>SUMPRODUCT(($B$5:$F$10=AN9)*($BY$5:$BY$10))+SUMPRODUCT(($I$5:$M$10=AN9)*($BZ$5:$BZ$10))+'J17'!BA9</f>
        <v>0</v>
      </c>
      <c r="BB9" s="19">
        <f t="shared" si="20"/>
        <v>0</v>
      </c>
      <c r="BC9" s="19">
        <f>SUMPRODUCT(($B$5:$F$10=AN9)*($CC$5:$CC$10))+SUMPRODUCT(($I$5:$M$10=AN9)*($CD$5:$CD$10))+'J17'!BC9</f>
        <v>0</v>
      </c>
      <c r="BD9" s="19">
        <f t="shared" si="21"/>
        <v>0</v>
      </c>
      <c r="BE9" s="19">
        <f>SUMPRODUCT(($B$5:$F$10=AN9)*($CE$5:$CE$10))+'J17'!BE9</f>
        <v>0</v>
      </c>
      <c r="BF9" s="19">
        <f>SUMPRODUCT(($B$5:$F$10=AN9)*($CF$5:$CF$10))+'J17'!BF9</f>
        <v>0</v>
      </c>
      <c r="BG9" s="19">
        <f>SUMPRODUCT(($B$5:$F$10=AN9)*($CG$5:$CG$10))+'J17'!BG9</f>
        <v>0</v>
      </c>
      <c r="BH9" s="19">
        <f>SUMPRODUCT(($I$5:$M$10=AN9)*($CH$5:$CH$10))+'J17'!BH9</f>
        <v>0</v>
      </c>
      <c r="BI9" s="19">
        <f>SUMPRODUCT(($I$5:$M$10=AN9)*($CI$5:$CI$10))+'J17'!BI9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'J17'!AS10-AS10</f>
        <v>0</v>
      </c>
      <c r="AU10" s="3" t="str">
        <f>IF(AS10&gt;'J17'!AS10,'J17'!$AV$17,IF(AS10='J17'!AS10,'J17'!$AU$17,IF(AS10&lt;'J17'!AS10,'J17'!$AT$17)))</f>
        <v>u</v>
      </c>
      <c r="AV10" s="19">
        <f t="shared" si="19"/>
        <v>6</v>
      </c>
      <c r="AW10" s="19">
        <f>SUMPRODUCT(($B$5:$F$10=AN10)*($BQ$5:$BQ$10))+SUMPRODUCT(($I$5:$M$10=AN10)*($BR$5:$BR$10))+'J17'!AW10</f>
        <v>0</v>
      </c>
      <c r="AX10" s="19">
        <f>SUMPRODUCT(($B$5:$F$10=AN10)*($BS$5:$BS$10))+SUMPRODUCT(($I$5:$M$10=AN10)*($BT$5:$BT$10))+'J17'!AX10</f>
        <v>0</v>
      </c>
      <c r="AY10" s="19">
        <f>SUMPRODUCT(($B$5:$F$10=AN10)*($BU$5:$BU$10))+SUMPRODUCT(($I$5:$M$10=AN10)*($BV$5:$BV$10))+'J17'!AY10</f>
        <v>0</v>
      </c>
      <c r="AZ10" s="19">
        <f>SUMPRODUCT(($B$5:$F$10=AN10)*($BW$5:$BW$10))+SUMPRODUCT(($I$5:$M$10=AN10)*($BX$5:$BX$10))+'J17'!AZ10</f>
        <v>0</v>
      </c>
      <c r="BA10" s="19">
        <f>SUMPRODUCT(($B$5:$F$10=AN10)*($BY$5:$BY$10))+SUMPRODUCT(($I$5:$M$10=AN10)*($BZ$5:$BZ$10))+'J17'!BA10</f>
        <v>0</v>
      </c>
      <c r="BB10" s="19">
        <f t="shared" si="20"/>
        <v>0</v>
      </c>
      <c r="BC10" s="19">
        <f>SUMPRODUCT(($B$5:$F$10=AN10)*($CC$5:$CC$10))+SUMPRODUCT(($I$5:$M$10=AN10)*($CD$5:$CD$10))+'J17'!BC10</f>
        <v>0</v>
      </c>
      <c r="BD10" s="19">
        <f t="shared" si="21"/>
        <v>0</v>
      </c>
      <c r="BE10" s="19">
        <f>SUMPRODUCT(($B$5:$F$10=AN10)*($CE$5:$CE$10))+'J17'!BE10</f>
        <v>0</v>
      </c>
      <c r="BF10" s="19">
        <f>SUMPRODUCT(($B$5:$F$10=AN10)*($CF$5:$CF$10))+'J17'!BF10</f>
        <v>0</v>
      </c>
      <c r="BG10" s="19">
        <f>SUMPRODUCT(($B$5:$F$10=AN10)*($CG$5:$CG$10))+'J17'!BG10</f>
        <v>0</v>
      </c>
      <c r="BH10" s="19">
        <f>SUMPRODUCT(($I$5:$M$10=AN10)*($CH$5:$CH$10))+'J17'!BH10</f>
        <v>0</v>
      </c>
      <c r="BI10" s="19">
        <f>SUMPRODUCT(($I$5:$M$10=AN10)*($CI$5:$CI$10))+'J17'!BI10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'J17'!AS11-AS11</f>
        <v>0</v>
      </c>
      <c r="AU11" s="3" t="str">
        <f>IF(AS11&gt;'J17'!AS11,'J17'!$AV$17,IF(AS11='J17'!AS11,'J17'!$AU$17,IF(AS11&lt;'J17'!AS11,'J17'!$AT$17)))</f>
        <v>u</v>
      </c>
      <c r="AV11" s="19">
        <f t="shared" si="19"/>
        <v>7</v>
      </c>
      <c r="AW11" s="19">
        <f>SUMPRODUCT(($B$5:$F$10=AN11)*($BQ$5:$BQ$10))+SUMPRODUCT(($I$5:$M$10=AN11)*($BR$5:$BR$10))+'J17'!AW11</f>
        <v>0</v>
      </c>
      <c r="AX11" s="19">
        <f>SUMPRODUCT(($B$5:$F$10=AN11)*($BS$5:$BS$10))+SUMPRODUCT(($I$5:$M$10=AN11)*($BT$5:$BT$10))+'J17'!AX11</f>
        <v>0</v>
      </c>
      <c r="AY11" s="19">
        <f>SUMPRODUCT(($B$5:$F$10=AN11)*($BU$5:$BU$10))+SUMPRODUCT(($I$5:$M$10=AN11)*($BV$5:$BV$10))+'J17'!AY11</f>
        <v>0</v>
      </c>
      <c r="AZ11" s="19">
        <f>SUMPRODUCT(($B$5:$F$10=AN11)*($BW$5:$BW$10))+SUMPRODUCT(($I$5:$M$10=AN11)*($BX$5:$BX$10))+'J17'!AZ11</f>
        <v>0</v>
      </c>
      <c r="BA11" s="19">
        <f>SUMPRODUCT(($B$5:$F$10=AN11)*($BY$5:$BY$10))+SUMPRODUCT(($I$5:$M$10=AN11)*($BZ$5:$BZ$10))+'J17'!BA11</f>
        <v>0</v>
      </c>
      <c r="BB11" s="19">
        <f t="shared" si="20"/>
        <v>0</v>
      </c>
      <c r="BC11" s="19">
        <f>SUMPRODUCT(($B$5:$F$10=AN11)*($CC$5:$CC$10))+SUMPRODUCT(($I$5:$M$10=AN11)*($CD$5:$CD$10))+'J17'!BC11</f>
        <v>0</v>
      </c>
      <c r="BD11" s="19">
        <f t="shared" si="21"/>
        <v>0</v>
      </c>
      <c r="BE11" s="19">
        <f>SUMPRODUCT(($B$5:$F$10=AN11)*($CE$5:$CE$10))+'J17'!BE11</f>
        <v>0</v>
      </c>
      <c r="BF11" s="19">
        <f>SUMPRODUCT(($B$5:$F$10=AN11)*($CF$5:$CF$10))+'J17'!BF11</f>
        <v>0</v>
      </c>
      <c r="BG11" s="19">
        <f>SUMPRODUCT(($B$5:$F$10=AN11)*($CG$5:$CG$10))+'J17'!BG11</f>
        <v>0</v>
      </c>
      <c r="BH11" s="19">
        <f>SUMPRODUCT(($I$5:$M$10=AN11)*($CH$5:$CH$10))+'J17'!BH11</f>
        <v>0</v>
      </c>
      <c r="BI11" s="19">
        <f>SUMPRODUCT(($I$5:$M$10=AN11)*($CI$5:$CI$10))+'J17'!BI11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'J17'!AS12-AS12</f>
        <v>0</v>
      </c>
      <c r="AU12" s="3" t="str">
        <f>IF(AS12&gt;'J17'!AS12,'J17'!$AV$17,IF(AS12='J17'!AS12,'J17'!$AU$17,IF(AS12&lt;'J17'!AS12,'J17'!$AT$17)))</f>
        <v>u</v>
      </c>
      <c r="AV12" s="19">
        <f t="shared" si="19"/>
        <v>8</v>
      </c>
      <c r="AW12" s="19">
        <f>SUMPRODUCT(($B$5:$F$10=AN12)*($BQ$5:$BQ$10))+SUMPRODUCT(($I$5:$M$10=AN12)*($BR$5:$BR$10))+'J17'!AW12</f>
        <v>0</v>
      </c>
      <c r="AX12" s="19">
        <f>SUMPRODUCT(($B$5:$F$10=AN12)*($BS$5:$BS$10))+SUMPRODUCT(($I$5:$M$10=AN12)*($BT$5:$BT$10))+'J17'!AX12</f>
        <v>0</v>
      </c>
      <c r="AY12" s="19">
        <f>SUMPRODUCT(($B$5:$F$10=AN12)*($BU$5:$BU$10))+SUMPRODUCT(($I$5:$M$10=AN12)*($BV$5:$BV$10))+'J17'!AY12</f>
        <v>0</v>
      </c>
      <c r="AZ12" s="19">
        <f>SUMPRODUCT(($B$5:$F$10=AN12)*($BW$5:$BW$10))+SUMPRODUCT(($I$5:$M$10=AN12)*($BX$5:$BX$10))+'J17'!AZ12</f>
        <v>0</v>
      </c>
      <c r="BA12" s="19">
        <f>SUMPRODUCT(($B$5:$F$10=AN12)*($BY$5:$BY$10))+SUMPRODUCT(($I$5:$M$10=AN12)*($BZ$5:$BZ$10))+'J17'!BA12</f>
        <v>0</v>
      </c>
      <c r="BB12" s="19">
        <f t="shared" si="20"/>
        <v>0</v>
      </c>
      <c r="BC12" s="19">
        <f>SUMPRODUCT(($B$5:$F$10=AN12)*($CC$5:$CC$10))+SUMPRODUCT(($I$5:$M$10=AN12)*($CD$5:$CD$10))+'J17'!BC12</f>
        <v>0</v>
      </c>
      <c r="BD12" s="19">
        <f t="shared" si="21"/>
        <v>0</v>
      </c>
      <c r="BE12" s="19">
        <f>SUMPRODUCT(($B$5:$F$10=AN12)*($CE$5:$CE$10))+'J17'!BE12</f>
        <v>0</v>
      </c>
      <c r="BF12" s="19">
        <f>SUMPRODUCT(($B$5:$F$10=AN12)*($CF$5:$CF$10))+'J17'!BF12</f>
        <v>0</v>
      </c>
      <c r="BG12" s="19">
        <f>SUMPRODUCT(($B$5:$F$10=AN12)*($CG$5:$CG$10))+'J17'!BG12</f>
        <v>0</v>
      </c>
      <c r="BH12" s="19">
        <f>SUMPRODUCT(($I$5:$M$10=AN12)*($CH$5:$CH$10))+'J17'!BH12</f>
        <v>0</v>
      </c>
      <c r="BI12" s="19">
        <f>SUMPRODUCT(($I$5:$M$10=AN12)*($CI$5:$CI$10))+'J17'!BI12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'J17'!AS13-AS13</f>
        <v>0</v>
      </c>
      <c r="AU13" s="3" t="str">
        <f>IF(AS13&gt;'J17'!AS13,'J17'!$AV$17,IF(AS13='J17'!AS13,'J17'!$AU$17,IF(AS13&lt;'J17'!AS13,'J17'!$AT$17)))</f>
        <v>u</v>
      </c>
      <c r="AV13" s="19">
        <f t="shared" si="19"/>
        <v>9</v>
      </c>
      <c r="AW13" s="19">
        <f>SUMPRODUCT(($B$5:$F$10=AN13)*($BQ$5:$BQ$10))+SUMPRODUCT(($I$5:$M$10=AN13)*($BR$5:$BR$10))+'J17'!AW13</f>
        <v>0</v>
      </c>
      <c r="AX13" s="19">
        <f>SUMPRODUCT(($B$5:$F$10=AN13)*($BS$5:$BS$10))+SUMPRODUCT(($I$5:$M$10=AN13)*($BT$5:$BT$10))+'J17'!AX13</f>
        <v>0</v>
      </c>
      <c r="AY13" s="19">
        <f>SUMPRODUCT(($B$5:$F$10=AN13)*($BU$5:$BU$10))+SUMPRODUCT(($I$5:$M$10=AN13)*($BV$5:$BV$10))+'J17'!AY13</f>
        <v>0</v>
      </c>
      <c r="AZ13" s="19">
        <f>SUMPRODUCT(($B$5:$F$10=AN13)*($BW$5:$BW$10))+SUMPRODUCT(($I$5:$M$10=AN13)*($BX$5:$BX$10))+'J17'!AZ13</f>
        <v>0</v>
      </c>
      <c r="BA13" s="19">
        <f>SUMPRODUCT(($B$5:$F$10=AN13)*($BY$5:$BY$10))+SUMPRODUCT(($I$5:$M$10=AN13)*($BZ$5:$BZ$10))+'J17'!BA13</f>
        <v>0</v>
      </c>
      <c r="BB13" s="19">
        <f t="shared" si="20"/>
        <v>0</v>
      </c>
      <c r="BC13" s="19">
        <f>SUMPRODUCT(($B$5:$F$10=AN13)*($CC$5:$CC$10))+SUMPRODUCT(($I$5:$M$10=AN13)*($CD$5:$CD$10))+'J17'!BC13</f>
        <v>0</v>
      </c>
      <c r="BD13" s="19">
        <f t="shared" si="21"/>
        <v>0</v>
      </c>
      <c r="BE13" s="19">
        <f>SUMPRODUCT(($B$5:$F$10=AN13)*($CE$5:$CE$10))+'J17'!BE13</f>
        <v>0</v>
      </c>
      <c r="BF13" s="19">
        <f>SUMPRODUCT(($B$5:$F$10=AN13)*($CF$5:$CF$10))+'J17'!BF13</f>
        <v>0</v>
      </c>
      <c r="BG13" s="19">
        <f>SUMPRODUCT(($B$5:$F$10=AN13)*($CG$5:$CG$10))+'J17'!BG13</f>
        <v>0</v>
      </c>
      <c r="BH13" s="19">
        <f>SUMPRODUCT(($I$5:$M$10=AN13)*($CH$5:$CH$10))+'J17'!BH13</f>
        <v>0</v>
      </c>
      <c r="BI13" s="19">
        <f>SUMPRODUCT(($I$5:$M$10=AN13)*($CI$5:$CI$10))+'J17'!BI13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'J17'!AS14-AS14</f>
        <v>0</v>
      </c>
      <c r="AU14" s="3" t="str">
        <f>IF(AS14&gt;'J17'!AS14,'J17'!$AV$17,IF(AS14='J17'!AS14,'J17'!$AU$17,IF(AS14&lt;'J17'!AS14,'J17'!$AT$17)))</f>
        <v>u</v>
      </c>
      <c r="AV14" s="19">
        <f t="shared" si="19"/>
        <v>10</v>
      </c>
      <c r="AW14" s="19">
        <f>SUMPRODUCT(($B$5:$F$10=AN14)*($BQ$5:$BQ$10))+SUMPRODUCT(($I$5:$M$10=AN14)*($BR$5:$BR$10))+'J17'!AW14</f>
        <v>0</v>
      </c>
      <c r="AX14" s="19">
        <f>SUMPRODUCT(($B$5:$F$10=AN14)*($BS$5:$BS$10))+SUMPRODUCT(($I$5:$M$10=AN14)*($BT$5:$BT$10))+'J17'!AX14</f>
        <v>0</v>
      </c>
      <c r="AY14" s="19">
        <f>SUMPRODUCT(($B$5:$F$10=AN14)*($BU$5:$BU$10))+SUMPRODUCT(($I$5:$M$10=AN14)*($BV$5:$BV$10))+'J17'!AY14</f>
        <v>0</v>
      </c>
      <c r="AZ14" s="19">
        <f>SUMPRODUCT(($B$5:$F$10=AN14)*($BW$5:$BW$10))+SUMPRODUCT(($I$5:$M$10=AN14)*($BX$5:$BX$10))+'J17'!AZ14</f>
        <v>0</v>
      </c>
      <c r="BA14" s="19">
        <f>SUMPRODUCT(($B$5:$F$10=AN14)*($BY$5:$BY$10))+SUMPRODUCT(($I$5:$M$10=AN14)*($BZ$5:$BZ$10))+'J17'!BA14</f>
        <v>0</v>
      </c>
      <c r="BB14" s="19">
        <f t="shared" si="20"/>
        <v>0</v>
      </c>
      <c r="BC14" s="19">
        <f>SUMPRODUCT(($B$5:$F$10=AN14)*($CC$5:$CC$10))+SUMPRODUCT(($I$5:$M$10=AN14)*($CD$5:$CD$10))+'J17'!BC14</f>
        <v>0</v>
      </c>
      <c r="BD14" s="19">
        <f t="shared" si="21"/>
        <v>0</v>
      </c>
      <c r="BE14" s="19">
        <f>SUMPRODUCT(($B$5:$F$10=AN14)*($CE$5:$CE$10))+'J17'!BE14</f>
        <v>0</v>
      </c>
      <c r="BF14" s="19">
        <f>SUMPRODUCT(($B$5:$F$10=AN14)*($CF$5:$CF$10))+'J17'!BF14</f>
        <v>0</v>
      </c>
      <c r="BG14" s="19">
        <f>SUMPRODUCT(($B$5:$F$10=AN14)*($CG$5:$CG$10))+'J17'!BG14</f>
        <v>0</v>
      </c>
      <c r="BH14" s="19">
        <f>SUMPRODUCT(($I$5:$M$10=AN14)*($CH$5:$CH$10))+'J17'!BH14</f>
        <v>0</v>
      </c>
      <c r="BI14" s="19">
        <f>SUMPRODUCT(($I$5:$M$10=AN14)*($CI$5:$CI$10))+'J17'!BI14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'J17'!AS15-AS15</f>
        <v>0</v>
      </c>
      <c r="AU15" s="3" t="str">
        <f>IF(AS15&gt;'J17'!AS15,'J17'!$AV$17,IF(AS15='J17'!AS15,'J17'!$AU$17,IF(AS15&lt;'J17'!AS15,'J17'!$AT$17)))</f>
        <v>u</v>
      </c>
      <c r="AV15" s="19">
        <f t="shared" si="19"/>
        <v>11</v>
      </c>
      <c r="AW15" s="19">
        <f>SUMPRODUCT(($B$5:$F$10=AN15)*($BQ$5:$BQ$10))+SUMPRODUCT(($I$5:$M$10=AN15)*($BR$5:$BR$10))+'J17'!AW15</f>
        <v>0</v>
      </c>
      <c r="AX15" s="19">
        <f>SUMPRODUCT(($B$5:$F$10=AN15)*($BS$5:$BS$10))+SUMPRODUCT(($I$5:$M$10=AN15)*($BT$5:$BT$10))+'J17'!AX15</f>
        <v>0</v>
      </c>
      <c r="AY15" s="19">
        <f>SUMPRODUCT(($B$5:$F$10=AN15)*($BU$5:$BU$10))+SUMPRODUCT(($I$5:$M$10=AN15)*($BV$5:$BV$10))+'J17'!AY15</f>
        <v>0</v>
      </c>
      <c r="AZ15" s="19">
        <f>SUMPRODUCT(($B$5:$F$10=AN15)*($BW$5:$BW$10))+SUMPRODUCT(($I$5:$M$10=AN15)*($BX$5:$BX$10))+'J17'!AZ15</f>
        <v>0</v>
      </c>
      <c r="BA15" s="19">
        <f>SUMPRODUCT(($B$5:$F$10=AN15)*($BY$5:$BY$10))+SUMPRODUCT(($I$5:$M$10=AN15)*($BZ$5:$BZ$10))+'J17'!BA15</f>
        <v>0</v>
      </c>
      <c r="BB15" s="19">
        <f t="shared" si="20"/>
        <v>0</v>
      </c>
      <c r="BC15" s="19">
        <f>SUMPRODUCT(($B$5:$F$10=AN15)*($CC$5:$CC$10))+SUMPRODUCT(($I$5:$M$10=AN15)*($CD$5:$CD$10))+'J17'!BC15</f>
        <v>0</v>
      </c>
      <c r="BD15" s="19">
        <f t="shared" si="21"/>
        <v>0</v>
      </c>
      <c r="BE15" s="19">
        <f>SUMPRODUCT(($B$5:$F$10=AN15)*($CE$5:$CE$10))+'J17'!BE15</f>
        <v>0</v>
      </c>
      <c r="BF15" s="19">
        <f>SUMPRODUCT(($B$5:$F$10=AN15)*($CF$5:$CF$10))+'J17'!BF15</f>
        <v>0</v>
      </c>
      <c r="BG15" s="19">
        <f>SUMPRODUCT(($B$5:$F$10=AN15)*($CG$5:$CG$10))+'J17'!BG15</f>
        <v>0</v>
      </c>
      <c r="BH15" s="19">
        <f>SUMPRODUCT(($I$5:$M$10=AN15)*($CH$5:$CH$10))+'J17'!BH15</f>
        <v>0</v>
      </c>
      <c r="BI15" s="19">
        <f>SUMPRODUCT(($I$5:$M$10=AN15)*($CI$5:$CI$10))+'J17'!BI15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'J17'!AS16-AS16</f>
        <v>0</v>
      </c>
      <c r="AU16" s="3" t="str">
        <f>IF(AS16&gt;'J17'!AS16,'J17'!$AV$17,IF(AS16='J17'!AS16,'J17'!$AU$17,IF(AS16&lt;'J17'!AS16,'J17'!$AT$17)))</f>
        <v>u</v>
      </c>
      <c r="AV16" s="19">
        <f t="shared" si="19"/>
        <v>12</v>
      </c>
      <c r="AW16" s="19">
        <f>SUMPRODUCT(($B$5:$F$10=AN16)*($BQ$5:$BQ$10))+SUMPRODUCT(($I$5:$M$10=AN16)*($BR$5:$BR$10))+'J17'!AW16</f>
        <v>0</v>
      </c>
      <c r="AX16" s="19">
        <f>SUMPRODUCT(($B$5:$F$10=AN16)*($BS$5:$BS$10))+SUMPRODUCT(($I$5:$M$10=AN16)*($BT$5:$BT$10))+'J17'!AX16</f>
        <v>0</v>
      </c>
      <c r="AY16" s="19">
        <f>SUMPRODUCT(($B$5:$F$10=AN16)*($BU$5:$BU$10))+SUMPRODUCT(($I$5:$M$10=AN16)*($BV$5:$BV$10))+'J17'!AY16</f>
        <v>0</v>
      </c>
      <c r="AZ16" s="19">
        <f>SUMPRODUCT(($B$5:$F$10=AN16)*($BW$5:$BW$10))+SUMPRODUCT(($I$5:$M$10=AN16)*($BX$5:$BX$10))+'J17'!AZ16</f>
        <v>0</v>
      </c>
      <c r="BA16" s="19">
        <f>SUMPRODUCT(($B$5:$F$10=AN16)*($BY$5:$BY$10))+SUMPRODUCT(($I$5:$M$10=AN16)*($BZ$5:$BZ$10))+'J17'!BA16</f>
        <v>0</v>
      </c>
      <c r="BB16" s="19">
        <f t="shared" si="20"/>
        <v>0</v>
      </c>
      <c r="BC16" s="19">
        <f>SUMPRODUCT(($B$5:$F$10=AN16)*($CC$5:$CC$10))+SUMPRODUCT(($I$5:$M$10=AN16)*($CD$5:$CD$10))+'J17'!BC16</f>
        <v>0</v>
      </c>
      <c r="BD16" s="19">
        <f t="shared" si="21"/>
        <v>0</v>
      </c>
      <c r="BE16" s="19">
        <f>SUMPRODUCT(($B$5:$F$10=AN16)*($CE$5:$CE$10))+'J17'!BE16</f>
        <v>0</v>
      </c>
      <c r="BF16" s="19">
        <f>SUMPRODUCT(($B$5:$F$10=AN16)*($CF$5:$CF$10))+'J17'!BF16</f>
        <v>0</v>
      </c>
      <c r="BG16" s="19">
        <f>SUMPRODUCT(($B$5:$F$10=AN16)*($CG$5:$CG$10))+'J17'!BG16</f>
        <v>0</v>
      </c>
      <c r="BH16" s="19">
        <f>SUMPRODUCT(($I$5:$M$10=AN16)*($CH$5:$CH$10))+'J17'!BH16</f>
        <v>0</v>
      </c>
      <c r="BI16" s="19">
        <f>SUMPRODUCT(($I$5:$M$10=AN16)*($CI$5:$CI$10))+'J17'!BI16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AB18+'J17'!AE18:AG19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43" priority="4" operator="equal">
      <formula>0</formula>
    </cfRule>
    <cfRule type="cellIs" dxfId="42" priority="5" operator="lessThan">
      <formula>0</formula>
    </cfRule>
    <cfRule type="cellIs" dxfId="41" priority="6" operator="greaterThan">
      <formula>0</formula>
    </cfRule>
  </conditionalFormatting>
  <conditionalFormatting sqref="V5:V16">
    <cfRule type="cellIs" dxfId="40" priority="1" operator="equal">
      <formula>"U"</formula>
    </cfRule>
    <cfRule type="cellIs" dxfId="39" priority="2" operator="equal">
      <formula>"Q"</formula>
    </cfRule>
    <cfRule type="cellIs" dxfId="38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7" tint="-0.249977111117893"/>
  </sheetPr>
  <dimension ref="A1:CP22"/>
  <sheetViews>
    <sheetView workbookViewId="0">
      <selection activeCell="BA12" sqref="BA1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48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'J18'!AS5-AS5</f>
        <v>0</v>
      </c>
      <c r="AU5" s="3" t="str">
        <f>IF(AS5&gt;'J18'!AS5,'J18'!$AV$17,IF(AS5='J18'!AS5,'J18'!$AU$17,IF(AS5&lt;'J18'!AS5,'J18'!$AT$17)))</f>
        <v>u</v>
      </c>
      <c r="AV5" s="19">
        <f>RANK(BL5,$BL$5:$BL$16)</f>
        <v>1</v>
      </c>
      <c r="AW5" s="19">
        <f>SUMPRODUCT(($B$5:$F$10=AN5)*($BQ$5:$BQ$10))+SUMPRODUCT(($I$5:$M$10=AN5)*($BR$5:$BR$10))+'J18'!AW5</f>
        <v>2</v>
      </c>
      <c r="AX5" s="19">
        <f>SUMPRODUCT(($B$5:$F$10=AN5)*($BS$5:$BS$10))+SUMPRODUCT(($I$5:$M$10=AN5)*($BT$5:$BT$10))+'J18'!AX5</f>
        <v>1</v>
      </c>
      <c r="AY5" s="19">
        <f>SUMPRODUCT(($B$5:$F$10=AN5)*($BU$5:$BU$10))+SUMPRODUCT(($I$5:$M$10=AN5)*($BV$5:$BV$10))+'J18'!AY5</f>
        <v>0</v>
      </c>
      <c r="AZ5" s="19">
        <f>SUMPRODUCT(($B$5:$F$10=AN5)*($BW$5:$BW$10))+SUMPRODUCT(($I$5:$M$10=AN5)*($BX$5:$BX$10))+'J18'!AZ5</f>
        <v>1</v>
      </c>
      <c r="BA5" s="19">
        <f>SUMPRODUCT(($B$5:$F$10=AN5)*($BY$5:$BY$10))+SUMPRODUCT(($I$5:$M$10=AN5)*($BZ$5:$BZ$10))+'J18'!BA5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SUMPRODUCT(($B$5:$F$10=AN5)*($CC$5:$CC$10))+SUMPRODUCT(($I$5:$M$10=AN5)*($CD$5:$CD$10))+'J18'!BC5</f>
        <v>6</v>
      </c>
      <c r="BD5" s="19">
        <f>BB5-BC5</f>
        <v>-6</v>
      </c>
      <c r="BE5" s="19">
        <f>SUMPRODUCT(($B$5:$F$10=AN5)*($CE$5:$CE$10))+'J18'!BE5</f>
        <v>0</v>
      </c>
      <c r="BF5" s="19">
        <f>SUMPRODUCT(($B$5:$F$10=AN5)*($CF$5:$CF$10))+'J18'!BF5</f>
        <v>1</v>
      </c>
      <c r="BG5" s="19">
        <f>SUMPRODUCT(($B$5:$F$10=AN5)*($CG$5:$CG$10))+'J18'!BG5</f>
        <v>0</v>
      </c>
      <c r="BH5" s="19">
        <f>SUMPRODUCT(($I$5:$M$10=AN5)*($CH$5:$CH$10))+'J18'!BH5</f>
        <v>0</v>
      </c>
      <c r="BI5" s="19">
        <f>SUMPRODUCT(($I$5:$M$10=AN5)*($CI$5:$CI$10))+'J18'!BI5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'J18'!AS6-AS6</f>
        <v>0</v>
      </c>
      <c r="AU6" s="3" t="str">
        <f>IF(AS6&gt;'J18'!AS6,'J18'!$AV$17,IF(AS6='J18'!AS6,'J18'!$AU$17,IF(AS6&lt;'J18'!AS6,'J18'!$AT$17)))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SUMPRODUCT(($B$5:$F$10=AN6)*($BQ$5:$BQ$10))+SUMPRODUCT(($I$5:$M$10=AN6)*($BR$5:$BR$10))+'J18'!AW6</f>
        <v>2</v>
      </c>
      <c r="AX6" s="19">
        <f>SUMPRODUCT(($B$5:$F$10=AN6)*($BS$5:$BS$10))+SUMPRODUCT(($I$5:$M$10=AN6)*($BT$5:$BT$10))+'J18'!AX6</f>
        <v>1</v>
      </c>
      <c r="AY6" s="19">
        <f>SUMPRODUCT(($B$5:$F$10=AN6)*($BU$5:$BU$10))+SUMPRODUCT(($I$5:$M$10=AN6)*($BV$5:$BV$10))+'J18'!AY6</f>
        <v>0</v>
      </c>
      <c r="AZ6" s="19">
        <f>SUMPRODUCT(($B$5:$F$10=AN6)*($BW$5:$BW$10))+SUMPRODUCT(($I$5:$M$10=AN6)*($BX$5:$BX$10))+'J18'!AZ6</f>
        <v>1</v>
      </c>
      <c r="BA6" s="19">
        <f>SUMPRODUCT(($B$5:$F$10=AN6)*($BY$5:$BY$10))+SUMPRODUCT(($I$5:$M$10=AN6)*($BZ$5:$BZ$10))+'J18'!BA6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SUMPRODUCT(($B$5:$F$10=AN6)*($CC$5:$CC$10))+SUMPRODUCT(($I$5:$M$10=AN6)*($CD$5:$CD$10))+'J18'!BC6</f>
        <v>6</v>
      </c>
      <c r="BD6" s="19">
        <f t="shared" ref="BD6:BD16" si="21">BB6-BC6</f>
        <v>-6</v>
      </c>
      <c r="BE6" s="19">
        <f>SUMPRODUCT(($B$5:$F$10=AN6)*($CE$5:$CE$10))+'J18'!BE6</f>
        <v>0</v>
      </c>
      <c r="BF6" s="19">
        <f>SUMPRODUCT(($B$5:$F$10=AN6)*($CF$5:$CF$10))+'J18'!BF6</f>
        <v>0</v>
      </c>
      <c r="BG6" s="19">
        <f>SUMPRODUCT(($B$5:$F$10=AN6)*($CG$5:$CG$10))+'J18'!BG6</f>
        <v>0</v>
      </c>
      <c r="BH6" s="19">
        <f>SUMPRODUCT(($I$5:$M$10=AN6)*($CH$5:$CH$10))+'J18'!BH6</f>
        <v>0</v>
      </c>
      <c r="BI6" s="19">
        <f>SUMPRODUCT(($I$5:$M$10=AN6)*($CI$5:$CI$10))+'J18'!BI6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'J18'!AS7-AS7</f>
        <v>0</v>
      </c>
      <c r="AU7" s="3" t="str">
        <f>IF(AS7&gt;'J18'!AS7,'J18'!$AV$17,IF(AS7='J18'!AS7,'J18'!$AU$17,IF(AS7&lt;'J18'!AS7,'J18'!$AT$17)))</f>
        <v>u</v>
      </c>
      <c r="AV7" s="19">
        <f t="shared" si="19"/>
        <v>3</v>
      </c>
      <c r="AW7" s="19">
        <f>SUMPRODUCT(($B$5:$F$10=AN7)*($BQ$5:$BQ$10))+SUMPRODUCT(($I$5:$M$10=AN7)*($BR$5:$BR$10))+'J18'!AW7</f>
        <v>0</v>
      </c>
      <c r="AX7" s="19">
        <f>SUMPRODUCT(($B$5:$F$10=AN7)*($BS$5:$BS$10))+SUMPRODUCT(($I$5:$M$10=AN7)*($BT$5:$BT$10))+'J18'!AX7</f>
        <v>0</v>
      </c>
      <c r="AY7" s="19">
        <f>SUMPRODUCT(($B$5:$F$10=AN7)*($BU$5:$BU$10))+SUMPRODUCT(($I$5:$M$10=AN7)*($BV$5:$BV$10))+'J18'!AY7</f>
        <v>0</v>
      </c>
      <c r="AZ7" s="19">
        <f>SUMPRODUCT(($B$5:$F$10=AN7)*($BW$5:$BW$10))+SUMPRODUCT(($I$5:$M$10=AN7)*($BX$5:$BX$10))+'J18'!AZ7</f>
        <v>0</v>
      </c>
      <c r="BA7" s="19">
        <f>SUMPRODUCT(($B$5:$F$10=AN7)*($BY$5:$BY$10))+SUMPRODUCT(($I$5:$M$10=AN7)*($BZ$5:$BZ$10))+'J18'!BA7</f>
        <v>0</v>
      </c>
      <c r="BB7" s="19">
        <f t="shared" si="20"/>
        <v>0</v>
      </c>
      <c r="BC7" s="19">
        <f>SUMPRODUCT(($B$5:$F$10=AN7)*($CC$5:$CC$10))+SUMPRODUCT(($I$5:$M$10=AN7)*($CD$5:$CD$10))+'J18'!BC7</f>
        <v>0</v>
      </c>
      <c r="BD7" s="19">
        <f t="shared" si="21"/>
        <v>0</v>
      </c>
      <c r="BE7" s="19">
        <f>SUMPRODUCT(($B$5:$F$10=AN7)*($CE$5:$CE$10))+'J18'!BE7</f>
        <v>0</v>
      </c>
      <c r="BF7" s="19">
        <f>SUMPRODUCT(($B$5:$F$10=AN7)*($CF$5:$CF$10))+'J18'!BF7</f>
        <v>0</v>
      </c>
      <c r="BG7" s="19">
        <f>SUMPRODUCT(($B$5:$F$10=AN7)*($CG$5:$CG$10))+'J18'!BG7</f>
        <v>0</v>
      </c>
      <c r="BH7" s="19">
        <f>SUMPRODUCT(($I$5:$M$10=AN7)*($CH$5:$CH$10))+'J18'!BH7</f>
        <v>0</v>
      </c>
      <c r="BI7" s="19">
        <f>SUMPRODUCT(($I$5:$M$10=AN7)*($CI$5:$CI$10))+'J18'!BI7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'J18'!AS8-AS8</f>
        <v>0</v>
      </c>
      <c r="AU8" s="3" t="str">
        <f>IF(AS8&gt;'J18'!AS8,'J18'!$AV$17,IF(AS8='J18'!AS8,'J18'!$AU$17,IF(AS8&lt;'J18'!AS8,'J18'!$AT$17)))</f>
        <v>u</v>
      </c>
      <c r="AV8" s="19">
        <f t="shared" si="19"/>
        <v>4</v>
      </c>
      <c r="AW8" s="19">
        <f>SUMPRODUCT(($B$5:$F$10=AN8)*($BQ$5:$BQ$10))+SUMPRODUCT(($I$5:$M$10=AN8)*($BR$5:$BR$10))+'J18'!AW8</f>
        <v>0</v>
      </c>
      <c r="AX8" s="19">
        <f>SUMPRODUCT(($B$5:$F$10=AN8)*($BS$5:$BS$10))+SUMPRODUCT(($I$5:$M$10=AN8)*($BT$5:$BT$10))+'J18'!AX8</f>
        <v>0</v>
      </c>
      <c r="AY8" s="19">
        <f>SUMPRODUCT(($B$5:$F$10=AN8)*($BU$5:$BU$10))+SUMPRODUCT(($I$5:$M$10=AN8)*($BV$5:$BV$10))+'J18'!AY8</f>
        <v>0</v>
      </c>
      <c r="AZ8" s="19">
        <f>SUMPRODUCT(($B$5:$F$10=AN8)*($BW$5:$BW$10))+SUMPRODUCT(($I$5:$M$10=AN8)*($BX$5:$BX$10))+'J18'!AZ8</f>
        <v>0</v>
      </c>
      <c r="BA8" s="19">
        <f>SUMPRODUCT(($B$5:$F$10=AN8)*($BY$5:$BY$10))+SUMPRODUCT(($I$5:$M$10=AN8)*($BZ$5:$BZ$10))+'J18'!BA8</f>
        <v>0</v>
      </c>
      <c r="BB8" s="19">
        <f t="shared" si="20"/>
        <v>0</v>
      </c>
      <c r="BC8" s="19">
        <f>SUMPRODUCT(($B$5:$F$10=AN8)*($CC$5:$CC$10))+SUMPRODUCT(($I$5:$M$10=AN8)*($CD$5:$CD$10))+'J18'!BC8</f>
        <v>0</v>
      </c>
      <c r="BD8" s="19">
        <f t="shared" si="21"/>
        <v>0</v>
      </c>
      <c r="BE8" s="19">
        <f>SUMPRODUCT(($B$5:$F$10=AN8)*($CE$5:$CE$10))+'J18'!BE8</f>
        <v>0</v>
      </c>
      <c r="BF8" s="19">
        <f>SUMPRODUCT(($B$5:$F$10=AN8)*($CF$5:$CF$10))+'J18'!BF8</f>
        <v>0</v>
      </c>
      <c r="BG8" s="19">
        <f>SUMPRODUCT(($B$5:$F$10=AN8)*($CG$5:$CG$10))+'J18'!BG8</f>
        <v>0</v>
      </c>
      <c r="BH8" s="19">
        <f>SUMPRODUCT(($I$5:$M$10=AN8)*($CH$5:$CH$10))+'J18'!BH8</f>
        <v>0</v>
      </c>
      <c r="BI8" s="19">
        <f>SUMPRODUCT(($I$5:$M$10=AN8)*($CI$5:$CI$10))+'J18'!BI8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'J18'!AS9-AS9</f>
        <v>0</v>
      </c>
      <c r="AU9" s="3" t="str">
        <f>IF(AS9&gt;'J18'!AS9,'J18'!$AV$17,IF(AS9='J18'!AS9,'J18'!$AU$17,IF(AS9&lt;'J18'!AS9,'J18'!$AT$17)))</f>
        <v>u</v>
      </c>
      <c r="AV9" s="19">
        <f t="shared" si="19"/>
        <v>5</v>
      </c>
      <c r="AW9" s="19">
        <f>SUMPRODUCT(($B$5:$F$10=AN9)*($BQ$5:$BQ$10))+SUMPRODUCT(($I$5:$M$10=AN9)*($BR$5:$BR$10))+'J18'!AW9</f>
        <v>0</v>
      </c>
      <c r="AX9" s="19">
        <f>SUMPRODUCT(($B$5:$F$10=AN9)*($BS$5:$BS$10))+SUMPRODUCT(($I$5:$M$10=AN9)*($BT$5:$BT$10))+'J18'!AX9</f>
        <v>0</v>
      </c>
      <c r="AY9" s="19">
        <f>SUMPRODUCT(($B$5:$F$10=AN9)*($BU$5:$BU$10))+SUMPRODUCT(($I$5:$M$10=AN9)*($BV$5:$BV$10))+'J18'!AY9</f>
        <v>0</v>
      </c>
      <c r="AZ9" s="19">
        <f>SUMPRODUCT(($B$5:$F$10=AN9)*($BW$5:$BW$10))+SUMPRODUCT(($I$5:$M$10=AN9)*($BX$5:$BX$10))+'J18'!AZ9</f>
        <v>0</v>
      </c>
      <c r="BA9" s="19">
        <f>SUMPRODUCT(($B$5:$F$10=AN9)*($BY$5:$BY$10))+SUMPRODUCT(($I$5:$M$10=AN9)*($BZ$5:$BZ$10))+'J18'!BA9</f>
        <v>0</v>
      </c>
      <c r="BB9" s="19">
        <f t="shared" si="20"/>
        <v>0</v>
      </c>
      <c r="BC9" s="19">
        <f>SUMPRODUCT(($B$5:$F$10=AN9)*($CC$5:$CC$10))+SUMPRODUCT(($I$5:$M$10=AN9)*($CD$5:$CD$10))+'J18'!BC9</f>
        <v>0</v>
      </c>
      <c r="BD9" s="19">
        <f t="shared" si="21"/>
        <v>0</v>
      </c>
      <c r="BE9" s="19">
        <f>SUMPRODUCT(($B$5:$F$10=AN9)*($CE$5:$CE$10))+'J18'!BE9</f>
        <v>0</v>
      </c>
      <c r="BF9" s="19">
        <f>SUMPRODUCT(($B$5:$F$10=AN9)*($CF$5:$CF$10))+'J18'!BF9</f>
        <v>0</v>
      </c>
      <c r="BG9" s="19">
        <f>SUMPRODUCT(($B$5:$F$10=AN9)*($CG$5:$CG$10))+'J18'!BG9</f>
        <v>0</v>
      </c>
      <c r="BH9" s="19">
        <f>SUMPRODUCT(($I$5:$M$10=AN9)*($CH$5:$CH$10))+'J18'!BH9</f>
        <v>0</v>
      </c>
      <c r="BI9" s="19">
        <f>SUMPRODUCT(($I$5:$M$10=AN9)*($CI$5:$CI$10))+'J18'!BI9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'J18'!AS10-AS10</f>
        <v>0</v>
      </c>
      <c r="AU10" s="3" t="str">
        <f>IF(AS10&gt;'J18'!AS10,'J18'!$AV$17,IF(AS10='J18'!AS10,'J18'!$AU$17,IF(AS10&lt;'J18'!AS10,'J18'!$AT$17)))</f>
        <v>u</v>
      </c>
      <c r="AV10" s="19">
        <f t="shared" si="19"/>
        <v>6</v>
      </c>
      <c r="AW10" s="19">
        <f>SUMPRODUCT(($B$5:$F$10=AN10)*($BQ$5:$BQ$10))+SUMPRODUCT(($I$5:$M$10=AN10)*($BR$5:$BR$10))+'J18'!AW10</f>
        <v>0</v>
      </c>
      <c r="AX10" s="19">
        <f>SUMPRODUCT(($B$5:$F$10=AN10)*($BS$5:$BS$10))+SUMPRODUCT(($I$5:$M$10=AN10)*($BT$5:$BT$10))+'J18'!AX10</f>
        <v>0</v>
      </c>
      <c r="AY10" s="19">
        <f>SUMPRODUCT(($B$5:$F$10=AN10)*($BU$5:$BU$10))+SUMPRODUCT(($I$5:$M$10=AN10)*($BV$5:$BV$10))+'J18'!AY10</f>
        <v>0</v>
      </c>
      <c r="AZ10" s="19">
        <f>SUMPRODUCT(($B$5:$F$10=AN10)*($BW$5:$BW$10))+SUMPRODUCT(($I$5:$M$10=AN10)*($BX$5:$BX$10))+'J18'!AZ10</f>
        <v>0</v>
      </c>
      <c r="BA10" s="19">
        <f>SUMPRODUCT(($B$5:$F$10=AN10)*($BY$5:$BY$10))+SUMPRODUCT(($I$5:$M$10=AN10)*($BZ$5:$BZ$10))+'J18'!BA10</f>
        <v>0</v>
      </c>
      <c r="BB10" s="19">
        <f t="shared" si="20"/>
        <v>0</v>
      </c>
      <c r="BC10" s="19">
        <f>SUMPRODUCT(($B$5:$F$10=AN10)*($CC$5:$CC$10))+SUMPRODUCT(($I$5:$M$10=AN10)*($CD$5:$CD$10))+'J18'!BC10</f>
        <v>0</v>
      </c>
      <c r="BD10" s="19">
        <f t="shared" si="21"/>
        <v>0</v>
      </c>
      <c r="BE10" s="19">
        <f>SUMPRODUCT(($B$5:$F$10=AN10)*($CE$5:$CE$10))+'J18'!BE10</f>
        <v>0</v>
      </c>
      <c r="BF10" s="19">
        <f>SUMPRODUCT(($B$5:$F$10=AN10)*($CF$5:$CF$10))+'J18'!BF10</f>
        <v>0</v>
      </c>
      <c r="BG10" s="19">
        <f>SUMPRODUCT(($B$5:$F$10=AN10)*($CG$5:$CG$10))+'J18'!BG10</f>
        <v>0</v>
      </c>
      <c r="BH10" s="19">
        <f>SUMPRODUCT(($I$5:$M$10=AN10)*($CH$5:$CH$10))+'J18'!BH10</f>
        <v>0</v>
      </c>
      <c r="BI10" s="19">
        <f>SUMPRODUCT(($I$5:$M$10=AN10)*($CI$5:$CI$10))+'J18'!BI10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'J18'!AS11-AS11</f>
        <v>0</v>
      </c>
      <c r="AU11" s="3" t="str">
        <f>IF(AS11&gt;'J18'!AS11,'J18'!$AV$17,IF(AS11='J18'!AS11,'J18'!$AU$17,IF(AS11&lt;'J18'!AS11,'J18'!$AT$17)))</f>
        <v>u</v>
      </c>
      <c r="AV11" s="19">
        <f t="shared" si="19"/>
        <v>7</v>
      </c>
      <c r="AW11" s="19">
        <f>SUMPRODUCT(($B$5:$F$10=AN11)*($BQ$5:$BQ$10))+SUMPRODUCT(($I$5:$M$10=AN11)*($BR$5:$BR$10))+'J18'!AW11</f>
        <v>0</v>
      </c>
      <c r="AX11" s="19">
        <f>SUMPRODUCT(($B$5:$F$10=AN11)*($BS$5:$BS$10))+SUMPRODUCT(($I$5:$M$10=AN11)*($BT$5:$BT$10))+'J18'!AX11</f>
        <v>0</v>
      </c>
      <c r="AY11" s="19">
        <f>SUMPRODUCT(($B$5:$F$10=AN11)*($BU$5:$BU$10))+SUMPRODUCT(($I$5:$M$10=AN11)*($BV$5:$BV$10))+'J18'!AY11</f>
        <v>0</v>
      </c>
      <c r="AZ11" s="19">
        <f>SUMPRODUCT(($B$5:$F$10=AN11)*($BW$5:$BW$10))+SUMPRODUCT(($I$5:$M$10=AN11)*($BX$5:$BX$10))+'J18'!AZ11</f>
        <v>0</v>
      </c>
      <c r="BA11" s="19">
        <f>SUMPRODUCT(($B$5:$F$10=AN11)*($BY$5:$BY$10))+SUMPRODUCT(($I$5:$M$10=AN11)*($BZ$5:$BZ$10))+'J18'!BA11</f>
        <v>0</v>
      </c>
      <c r="BB11" s="19">
        <f t="shared" si="20"/>
        <v>0</v>
      </c>
      <c r="BC11" s="19">
        <f>SUMPRODUCT(($B$5:$F$10=AN11)*($CC$5:$CC$10))+SUMPRODUCT(($I$5:$M$10=AN11)*($CD$5:$CD$10))+'J18'!BC11</f>
        <v>0</v>
      </c>
      <c r="BD11" s="19">
        <f t="shared" si="21"/>
        <v>0</v>
      </c>
      <c r="BE11" s="19">
        <f>SUMPRODUCT(($B$5:$F$10=AN11)*($CE$5:$CE$10))+'J18'!BE11</f>
        <v>0</v>
      </c>
      <c r="BF11" s="19">
        <f>SUMPRODUCT(($B$5:$F$10=AN11)*($CF$5:$CF$10))+'J18'!BF11</f>
        <v>0</v>
      </c>
      <c r="BG11" s="19">
        <f>SUMPRODUCT(($B$5:$F$10=AN11)*($CG$5:$CG$10))+'J18'!BG11</f>
        <v>0</v>
      </c>
      <c r="BH11" s="19">
        <f>SUMPRODUCT(($I$5:$M$10=AN11)*($CH$5:$CH$10))+'J18'!BH11</f>
        <v>0</v>
      </c>
      <c r="BI11" s="19">
        <f>SUMPRODUCT(($I$5:$M$10=AN11)*($CI$5:$CI$10))+'J18'!BI11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'J18'!AS12-AS12</f>
        <v>0</v>
      </c>
      <c r="AU12" s="3" t="str">
        <f>IF(AS12&gt;'J18'!AS12,'J18'!$AV$17,IF(AS12='J18'!AS12,'J18'!$AU$17,IF(AS12&lt;'J18'!AS12,'J18'!$AT$17)))</f>
        <v>u</v>
      </c>
      <c r="AV12" s="19">
        <f t="shared" si="19"/>
        <v>8</v>
      </c>
      <c r="AW12" s="19">
        <f>SUMPRODUCT(($B$5:$F$10=AN12)*($BQ$5:$BQ$10))+SUMPRODUCT(($I$5:$M$10=AN12)*($BR$5:$BR$10))+'J18'!AW12</f>
        <v>0</v>
      </c>
      <c r="AX12" s="19">
        <f>SUMPRODUCT(($B$5:$F$10=AN12)*($BS$5:$BS$10))+SUMPRODUCT(($I$5:$M$10=AN12)*($BT$5:$BT$10))+'J18'!AX12</f>
        <v>0</v>
      </c>
      <c r="AY12" s="19">
        <f>SUMPRODUCT(($B$5:$F$10=AN12)*($BU$5:$BU$10))+SUMPRODUCT(($I$5:$M$10=AN12)*($BV$5:$BV$10))+'J18'!AY12</f>
        <v>0</v>
      </c>
      <c r="AZ12" s="19">
        <f>SUMPRODUCT(($B$5:$F$10=AN12)*($BW$5:$BW$10))+SUMPRODUCT(($I$5:$M$10=AN12)*($BX$5:$BX$10))+'J18'!AZ12</f>
        <v>0</v>
      </c>
      <c r="BA12" s="19">
        <f>SUMPRODUCT(($B$5:$F$10=AN12)*($BY$5:$BY$10))+SUMPRODUCT(($I$5:$M$10=AN12)*($BZ$5:$BZ$10))+'J18'!BA12</f>
        <v>0</v>
      </c>
      <c r="BB12" s="19">
        <f t="shared" si="20"/>
        <v>0</v>
      </c>
      <c r="BC12" s="19">
        <f>SUMPRODUCT(($B$5:$F$10=AN12)*($CC$5:$CC$10))+SUMPRODUCT(($I$5:$M$10=AN12)*($CD$5:$CD$10))+'J18'!BC12</f>
        <v>0</v>
      </c>
      <c r="BD12" s="19">
        <f t="shared" si="21"/>
        <v>0</v>
      </c>
      <c r="BE12" s="19">
        <f>SUMPRODUCT(($B$5:$F$10=AN12)*($CE$5:$CE$10))+'J18'!BE12</f>
        <v>0</v>
      </c>
      <c r="BF12" s="19">
        <f>SUMPRODUCT(($B$5:$F$10=AN12)*($CF$5:$CF$10))+'J18'!BF12</f>
        <v>0</v>
      </c>
      <c r="BG12" s="19">
        <f>SUMPRODUCT(($B$5:$F$10=AN12)*($CG$5:$CG$10))+'J18'!BG12</f>
        <v>0</v>
      </c>
      <c r="BH12" s="19">
        <f>SUMPRODUCT(($I$5:$M$10=AN12)*($CH$5:$CH$10))+'J18'!BH12</f>
        <v>0</v>
      </c>
      <c r="BI12" s="19">
        <f>SUMPRODUCT(($I$5:$M$10=AN12)*($CI$5:$CI$10))+'J18'!BI12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'J18'!AS13-AS13</f>
        <v>0</v>
      </c>
      <c r="AU13" s="3" t="str">
        <f>IF(AS13&gt;'J18'!AS13,'J18'!$AV$17,IF(AS13='J18'!AS13,'J18'!$AU$17,IF(AS13&lt;'J18'!AS13,'J18'!$AT$17)))</f>
        <v>u</v>
      </c>
      <c r="AV13" s="19">
        <f t="shared" si="19"/>
        <v>9</v>
      </c>
      <c r="AW13" s="19">
        <f>SUMPRODUCT(($B$5:$F$10=AN13)*($BQ$5:$BQ$10))+SUMPRODUCT(($I$5:$M$10=AN13)*($BR$5:$BR$10))+'J18'!AW13</f>
        <v>0</v>
      </c>
      <c r="AX13" s="19">
        <f>SUMPRODUCT(($B$5:$F$10=AN13)*($BS$5:$BS$10))+SUMPRODUCT(($I$5:$M$10=AN13)*($BT$5:$BT$10))+'J18'!AX13</f>
        <v>0</v>
      </c>
      <c r="AY13" s="19">
        <f>SUMPRODUCT(($B$5:$F$10=AN13)*($BU$5:$BU$10))+SUMPRODUCT(($I$5:$M$10=AN13)*($BV$5:$BV$10))+'J18'!AY13</f>
        <v>0</v>
      </c>
      <c r="AZ13" s="19">
        <f>SUMPRODUCT(($B$5:$F$10=AN13)*($BW$5:$BW$10))+SUMPRODUCT(($I$5:$M$10=AN13)*($BX$5:$BX$10))+'J18'!AZ13</f>
        <v>0</v>
      </c>
      <c r="BA13" s="19">
        <f>SUMPRODUCT(($B$5:$F$10=AN13)*($BY$5:$BY$10))+SUMPRODUCT(($I$5:$M$10=AN13)*($BZ$5:$BZ$10))+'J18'!BA13</f>
        <v>0</v>
      </c>
      <c r="BB13" s="19">
        <f t="shared" si="20"/>
        <v>0</v>
      </c>
      <c r="BC13" s="19">
        <f>SUMPRODUCT(($B$5:$F$10=AN13)*($CC$5:$CC$10))+SUMPRODUCT(($I$5:$M$10=AN13)*($CD$5:$CD$10))+'J18'!BC13</f>
        <v>0</v>
      </c>
      <c r="BD13" s="19">
        <f t="shared" si="21"/>
        <v>0</v>
      </c>
      <c r="BE13" s="19">
        <f>SUMPRODUCT(($B$5:$F$10=AN13)*($CE$5:$CE$10))+'J18'!BE13</f>
        <v>0</v>
      </c>
      <c r="BF13" s="19">
        <f>SUMPRODUCT(($B$5:$F$10=AN13)*($CF$5:$CF$10))+'J18'!BF13</f>
        <v>0</v>
      </c>
      <c r="BG13" s="19">
        <f>SUMPRODUCT(($B$5:$F$10=AN13)*($CG$5:$CG$10))+'J18'!BG13</f>
        <v>0</v>
      </c>
      <c r="BH13" s="19">
        <f>SUMPRODUCT(($I$5:$M$10=AN13)*($CH$5:$CH$10))+'J18'!BH13</f>
        <v>0</v>
      </c>
      <c r="BI13" s="19">
        <f>SUMPRODUCT(($I$5:$M$10=AN13)*($CI$5:$CI$10))+'J18'!BI13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'J18'!AS14-AS14</f>
        <v>0</v>
      </c>
      <c r="AU14" s="3" t="str">
        <f>IF(AS14&gt;'J18'!AS14,'J18'!$AV$17,IF(AS14='J18'!AS14,'J18'!$AU$17,IF(AS14&lt;'J18'!AS14,'J18'!$AT$17)))</f>
        <v>u</v>
      </c>
      <c r="AV14" s="19">
        <f t="shared" si="19"/>
        <v>10</v>
      </c>
      <c r="AW14" s="19">
        <f>SUMPRODUCT(($B$5:$F$10=AN14)*($BQ$5:$BQ$10))+SUMPRODUCT(($I$5:$M$10=AN14)*($BR$5:$BR$10))+'J18'!AW14</f>
        <v>0</v>
      </c>
      <c r="AX14" s="19">
        <f>SUMPRODUCT(($B$5:$F$10=AN14)*($BS$5:$BS$10))+SUMPRODUCT(($I$5:$M$10=AN14)*($BT$5:$BT$10))+'J18'!AX14</f>
        <v>0</v>
      </c>
      <c r="AY14" s="19">
        <f>SUMPRODUCT(($B$5:$F$10=AN14)*($BU$5:$BU$10))+SUMPRODUCT(($I$5:$M$10=AN14)*($BV$5:$BV$10))+'J18'!AY14</f>
        <v>0</v>
      </c>
      <c r="AZ14" s="19">
        <f>SUMPRODUCT(($B$5:$F$10=AN14)*($BW$5:$BW$10))+SUMPRODUCT(($I$5:$M$10=AN14)*($BX$5:$BX$10))+'J18'!AZ14</f>
        <v>0</v>
      </c>
      <c r="BA14" s="19">
        <f>SUMPRODUCT(($B$5:$F$10=AN14)*($BY$5:$BY$10))+SUMPRODUCT(($I$5:$M$10=AN14)*($BZ$5:$BZ$10))+'J18'!BA14</f>
        <v>0</v>
      </c>
      <c r="BB14" s="19">
        <f t="shared" si="20"/>
        <v>0</v>
      </c>
      <c r="BC14" s="19">
        <f>SUMPRODUCT(($B$5:$F$10=AN14)*($CC$5:$CC$10))+SUMPRODUCT(($I$5:$M$10=AN14)*($CD$5:$CD$10))+'J18'!BC14</f>
        <v>0</v>
      </c>
      <c r="BD14" s="19">
        <f t="shared" si="21"/>
        <v>0</v>
      </c>
      <c r="BE14" s="19">
        <f>SUMPRODUCT(($B$5:$F$10=AN14)*($CE$5:$CE$10))+'J18'!BE14</f>
        <v>0</v>
      </c>
      <c r="BF14" s="19">
        <f>SUMPRODUCT(($B$5:$F$10=AN14)*($CF$5:$CF$10))+'J18'!BF14</f>
        <v>0</v>
      </c>
      <c r="BG14" s="19">
        <f>SUMPRODUCT(($B$5:$F$10=AN14)*($CG$5:$CG$10))+'J18'!BG14</f>
        <v>0</v>
      </c>
      <c r="BH14" s="19">
        <f>SUMPRODUCT(($I$5:$M$10=AN14)*($CH$5:$CH$10))+'J18'!BH14</f>
        <v>0</v>
      </c>
      <c r="BI14" s="19">
        <f>SUMPRODUCT(($I$5:$M$10=AN14)*($CI$5:$CI$10))+'J18'!BI14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'J18'!AS15-AS15</f>
        <v>0</v>
      </c>
      <c r="AU15" s="3" t="str">
        <f>IF(AS15&gt;'J18'!AS15,'J18'!$AV$17,IF(AS15='J18'!AS15,'J18'!$AU$17,IF(AS15&lt;'J18'!AS15,'J18'!$AT$17)))</f>
        <v>u</v>
      </c>
      <c r="AV15" s="19">
        <f t="shared" si="19"/>
        <v>11</v>
      </c>
      <c r="AW15" s="19">
        <f>SUMPRODUCT(($B$5:$F$10=AN15)*($BQ$5:$BQ$10))+SUMPRODUCT(($I$5:$M$10=AN15)*($BR$5:$BR$10))+'J18'!AW15</f>
        <v>0</v>
      </c>
      <c r="AX15" s="19">
        <f>SUMPRODUCT(($B$5:$F$10=AN15)*($BS$5:$BS$10))+SUMPRODUCT(($I$5:$M$10=AN15)*($BT$5:$BT$10))+'J18'!AX15</f>
        <v>0</v>
      </c>
      <c r="AY15" s="19">
        <f>SUMPRODUCT(($B$5:$F$10=AN15)*($BU$5:$BU$10))+SUMPRODUCT(($I$5:$M$10=AN15)*($BV$5:$BV$10))+'J18'!AY15</f>
        <v>0</v>
      </c>
      <c r="AZ15" s="19">
        <f>SUMPRODUCT(($B$5:$F$10=AN15)*($BW$5:$BW$10))+SUMPRODUCT(($I$5:$M$10=AN15)*($BX$5:$BX$10))+'J18'!AZ15</f>
        <v>0</v>
      </c>
      <c r="BA15" s="19">
        <f>SUMPRODUCT(($B$5:$F$10=AN15)*($BY$5:$BY$10))+SUMPRODUCT(($I$5:$M$10=AN15)*($BZ$5:$BZ$10))+'J18'!BA15</f>
        <v>0</v>
      </c>
      <c r="BB15" s="19">
        <f t="shared" si="20"/>
        <v>0</v>
      </c>
      <c r="BC15" s="19">
        <f>SUMPRODUCT(($B$5:$F$10=AN15)*($CC$5:$CC$10))+SUMPRODUCT(($I$5:$M$10=AN15)*($CD$5:$CD$10))+'J18'!BC15</f>
        <v>0</v>
      </c>
      <c r="BD15" s="19">
        <f t="shared" si="21"/>
        <v>0</v>
      </c>
      <c r="BE15" s="19">
        <f>SUMPRODUCT(($B$5:$F$10=AN15)*($CE$5:$CE$10))+'J18'!BE15</f>
        <v>0</v>
      </c>
      <c r="BF15" s="19">
        <f>SUMPRODUCT(($B$5:$F$10=AN15)*($CF$5:$CF$10))+'J18'!BF15</f>
        <v>0</v>
      </c>
      <c r="BG15" s="19">
        <f>SUMPRODUCT(($B$5:$F$10=AN15)*($CG$5:$CG$10))+'J18'!BG15</f>
        <v>0</v>
      </c>
      <c r="BH15" s="19">
        <f>SUMPRODUCT(($I$5:$M$10=AN15)*($CH$5:$CH$10))+'J18'!BH15</f>
        <v>0</v>
      </c>
      <c r="BI15" s="19">
        <f>SUMPRODUCT(($I$5:$M$10=AN15)*($CI$5:$CI$10))+'J18'!BI15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'J18'!AS16-AS16</f>
        <v>0</v>
      </c>
      <c r="AU16" s="3" t="str">
        <f>IF(AS16&gt;'J18'!AS16,'J18'!$AV$17,IF(AS16='J18'!AS16,'J18'!$AU$17,IF(AS16&lt;'J18'!AS16,'J18'!$AT$17)))</f>
        <v>u</v>
      </c>
      <c r="AV16" s="19">
        <f t="shared" si="19"/>
        <v>12</v>
      </c>
      <c r="AW16" s="19">
        <f>SUMPRODUCT(($B$5:$F$10=AN16)*($BQ$5:$BQ$10))+SUMPRODUCT(($I$5:$M$10=AN16)*($BR$5:$BR$10))+'J18'!AW16</f>
        <v>0</v>
      </c>
      <c r="AX16" s="19">
        <f>SUMPRODUCT(($B$5:$F$10=AN16)*($BS$5:$BS$10))+SUMPRODUCT(($I$5:$M$10=AN16)*($BT$5:$BT$10))+'J18'!AX16</f>
        <v>0</v>
      </c>
      <c r="AY16" s="19">
        <f>SUMPRODUCT(($B$5:$F$10=AN16)*($BU$5:$BU$10))+SUMPRODUCT(($I$5:$M$10=AN16)*($BV$5:$BV$10))+'J18'!AY16</f>
        <v>0</v>
      </c>
      <c r="AZ16" s="19">
        <f>SUMPRODUCT(($B$5:$F$10=AN16)*($BW$5:$BW$10))+SUMPRODUCT(($I$5:$M$10=AN16)*($BX$5:$BX$10))+'J18'!AZ16</f>
        <v>0</v>
      </c>
      <c r="BA16" s="19">
        <f>SUMPRODUCT(($B$5:$F$10=AN16)*($BY$5:$BY$10))+SUMPRODUCT(($I$5:$M$10=AN16)*($BZ$5:$BZ$10))+'J18'!BA16</f>
        <v>0</v>
      </c>
      <c r="BB16" s="19">
        <f t="shared" si="20"/>
        <v>0</v>
      </c>
      <c r="BC16" s="19">
        <f>SUMPRODUCT(($B$5:$F$10=AN16)*($CC$5:$CC$10))+SUMPRODUCT(($I$5:$M$10=AN16)*($CD$5:$CD$10))+'J18'!BC16</f>
        <v>0</v>
      </c>
      <c r="BD16" s="19">
        <f t="shared" si="21"/>
        <v>0</v>
      </c>
      <c r="BE16" s="19">
        <f>SUMPRODUCT(($B$5:$F$10=AN16)*($CE$5:$CE$10))+'J18'!BE16</f>
        <v>0</v>
      </c>
      <c r="BF16" s="19">
        <f>SUMPRODUCT(($B$5:$F$10=AN16)*($CF$5:$CF$10))+'J18'!BF16</f>
        <v>0</v>
      </c>
      <c r="BG16" s="19">
        <f>SUMPRODUCT(($B$5:$F$10=AN16)*($CG$5:$CG$10))+'J18'!BG16</f>
        <v>0</v>
      </c>
      <c r="BH16" s="19">
        <f>SUMPRODUCT(($I$5:$M$10=AN16)*($CH$5:$CH$10))+'J18'!BH16</f>
        <v>0</v>
      </c>
      <c r="BI16" s="19">
        <f>SUMPRODUCT(($I$5:$M$10=AN16)*($CI$5:$CI$10))+'J18'!BI16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AB18+'J18'!AE18:AG19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37" priority="4" operator="equal">
      <formula>0</formula>
    </cfRule>
    <cfRule type="cellIs" dxfId="36" priority="5" operator="lessThan">
      <formula>0</formula>
    </cfRule>
    <cfRule type="cellIs" dxfId="35" priority="6" operator="greaterThan">
      <formula>0</formula>
    </cfRule>
  </conditionalFormatting>
  <conditionalFormatting sqref="V5:V16">
    <cfRule type="cellIs" dxfId="34" priority="1" operator="equal">
      <formula>"U"</formula>
    </cfRule>
    <cfRule type="cellIs" dxfId="33" priority="2" operator="equal">
      <formula>"Q"</formula>
    </cfRule>
    <cfRule type="cellIs" dxfId="32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7" tint="-0.249977111117893"/>
  </sheetPr>
  <dimension ref="A1:CP22"/>
  <sheetViews>
    <sheetView workbookViewId="0">
      <selection activeCell="BA11" sqref="BA11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49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'J19'!AS5-AS5</f>
        <v>0</v>
      </c>
      <c r="AU5" s="3" t="str">
        <f>IF(AS5&gt;'J19'!AS5,'J19'!$AV$17,IF(AS5='J19'!AS5,'J19'!$AU$17,IF(AS5&lt;'J19'!AS5,'J19'!$AT$17)))</f>
        <v>u</v>
      </c>
      <c r="AV5" s="19">
        <f>RANK(BL5,$BL$5:$BL$16)</f>
        <v>1</v>
      </c>
      <c r="AW5" s="19">
        <f>SUMPRODUCT(($B$5:$F$10=AN5)*($BQ$5:$BQ$10))+SUMPRODUCT(($I$5:$M$10=AN5)*($BR$5:$BR$10))+'J19'!AW5</f>
        <v>2</v>
      </c>
      <c r="AX5" s="19">
        <f>SUMPRODUCT(($B$5:$F$10=AN5)*($BS$5:$BS$10))+SUMPRODUCT(($I$5:$M$10=AN5)*($BT$5:$BT$10))+'J19'!AX5</f>
        <v>1</v>
      </c>
      <c r="AY5" s="19">
        <f>SUMPRODUCT(($B$5:$F$10=AN5)*($BU$5:$BU$10))+SUMPRODUCT(($I$5:$M$10=AN5)*($BV$5:$BV$10))+'J19'!AY5</f>
        <v>0</v>
      </c>
      <c r="AZ5" s="19">
        <f>SUMPRODUCT(($B$5:$F$10=AN5)*($BW$5:$BW$10))+SUMPRODUCT(($I$5:$M$10=AN5)*($BX$5:$BX$10))+'J19'!AZ5</f>
        <v>1</v>
      </c>
      <c r="BA5" s="19">
        <f>SUMPRODUCT(($B$5:$F$10=AN5)*($BY$5:$BY$10))+SUMPRODUCT(($I$5:$M$10=AN5)*($BZ$5:$BZ$10))+'J19'!BA5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SUMPRODUCT(($B$5:$F$10=AN5)*($CC$5:$CC$10))+SUMPRODUCT(($I$5:$M$10=AN5)*($CD$5:$CD$10))+'J19'!BC5</f>
        <v>6</v>
      </c>
      <c r="BD5" s="19">
        <f>BB5-BC5</f>
        <v>-6</v>
      </c>
      <c r="BE5" s="19">
        <f>SUMPRODUCT(($B$5:$F$10=AN5)*($CE$5:$CE$10))+'J19'!BE5</f>
        <v>0</v>
      </c>
      <c r="BF5" s="19">
        <f>SUMPRODUCT(($B$5:$F$10=AN5)*($CF$5:$CF$10))+'J19'!BF5</f>
        <v>1</v>
      </c>
      <c r="BG5" s="19">
        <f>SUMPRODUCT(($B$5:$F$10=AN5)*($CG$5:$CG$10))+'J19'!BG5</f>
        <v>0</v>
      </c>
      <c r="BH5" s="19">
        <f>SUMPRODUCT(($I$5:$M$10=AN5)*($CH$5:$CH$10))+'J19'!BH5</f>
        <v>0</v>
      </c>
      <c r="BI5" s="19">
        <f>SUMPRODUCT(($I$5:$M$10=AN5)*($CI$5:$CI$10))+'J19'!BI5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'J19'!AS6-AS6</f>
        <v>0</v>
      </c>
      <c r="AU6" s="3" t="str">
        <f>IF(AS6&gt;'J19'!AS6,'J19'!$AV$17,IF(AS6='J19'!AS6,'J19'!$AU$17,IF(AS6&lt;'J19'!AS6,'J19'!$AT$17)))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SUMPRODUCT(($B$5:$F$10=AN6)*($BQ$5:$BQ$10))+SUMPRODUCT(($I$5:$M$10=AN6)*($BR$5:$BR$10))+'J19'!AW6</f>
        <v>2</v>
      </c>
      <c r="AX6" s="19">
        <f>SUMPRODUCT(($B$5:$F$10=AN6)*($BS$5:$BS$10))+SUMPRODUCT(($I$5:$M$10=AN6)*($BT$5:$BT$10))+'J19'!AX6</f>
        <v>1</v>
      </c>
      <c r="AY6" s="19">
        <f>SUMPRODUCT(($B$5:$F$10=AN6)*($BU$5:$BU$10))+SUMPRODUCT(($I$5:$M$10=AN6)*($BV$5:$BV$10))+'J19'!AY6</f>
        <v>0</v>
      </c>
      <c r="AZ6" s="19">
        <f>SUMPRODUCT(($B$5:$F$10=AN6)*($BW$5:$BW$10))+SUMPRODUCT(($I$5:$M$10=AN6)*($BX$5:$BX$10))+'J19'!AZ6</f>
        <v>1</v>
      </c>
      <c r="BA6" s="19">
        <f>SUMPRODUCT(($B$5:$F$10=AN6)*($BY$5:$BY$10))+SUMPRODUCT(($I$5:$M$10=AN6)*($BZ$5:$BZ$10))+'J19'!BA6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SUMPRODUCT(($B$5:$F$10=AN6)*($CC$5:$CC$10))+SUMPRODUCT(($I$5:$M$10=AN6)*($CD$5:$CD$10))+'J19'!BC6</f>
        <v>6</v>
      </c>
      <c r="BD6" s="19">
        <f t="shared" ref="BD6:BD16" si="21">BB6-BC6</f>
        <v>-6</v>
      </c>
      <c r="BE6" s="19">
        <f>SUMPRODUCT(($B$5:$F$10=AN6)*($CE$5:$CE$10))+'J19'!BE6</f>
        <v>0</v>
      </c>
      <c r="BF6" s="19">
        <f>SUMPRODUCT(($B$5:$F$10=AN6)*($CF$5:$CF$10))+'J19'!BF6</f>
        <v>0</v>
      </c>
      <c r="BG6" s="19">
        <f>SUMPRODUCT(($B$5:$F$10=AN6)*($CG$5:$CG$10))+'J19'!BG6</f>
        <v>0</v>
      </c>
      <c r="BH6" s="19">
        <f>SUMPRODUCT(($I$5:$M$10=AN6)*($CH$5:$CH$10))+'J19'!BH6</f>
        <v>0</v>
      </c>
      <c r="BI6" s="19">
        <f>SUMPRODUCT(($I$5:$M$10=AN6)*($CI$5:$CI$10))+'J19'!BI6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'J19'!AS7-AS7</f>
        <v>0</v>
      </c>
      <c r="AU7" s="3" t="str">
        <f>IF(AS7&gt;'J19'!AS7,'J19'!$AV$17,IF(AS7='J19'!AS7,'J19'!$AU$17,IF(AS7&lt;'J19'!AS7,'J19'!$AT$17)))</f>
        <v>u</v>
      </c>
      <c r="AV7" s="19">
        <f t="shared" si="19"/>
        <v>3</v>
      </c>
      <c r="AW7" s="19">
        <f>SUMPRODUCT(($B$5:$F$10=AN7)*($BQ$5:$BQ$10))+SUMPRODUCT(($I$5:$M$10=AN7)*($BR$5:$BR$10))+'J19'!AW7</f>
        <v>0</v>
      </c>
      <c r="AX7" s="19">
        <f>SUMPRODUCT(($B$5:$F$10=AN7)*($BS$5:$BS$10))+SUMPRODUCT(($I$5:$M$10=AN7)*($BT$5:$BT$10))+'J19'!AX7</f>
        <v>0</v>
      </c>
      <c r="AY7" s="19">
        <f>SUMPRODUCT(($B$5:$F$10=AN7)*($BU$5:$BU$10))+SUMPRODUCT(($I$5:$M$10=AN7)*($BV$5:$BV$10))+'J19'!AY7</f>
        <v>0</v>
      </c>
      <c r="AZ7" s="19">
        <f>SUMPRODUCT(($B$5:$F$10=AN7)*($BW$5:$BW$10))+SUMPRODUCT(($I$5:$M$10=AN7)*($BX$5:$BX$10))+'J19'!AZ7</f>
        <v>0</v>
      </c>
      <c r="BA7" s="19">
        <f>SUMPRODUCT(($B$5:$F$10=AN7)*($BY$5:$BY$10))+SUMPRODUCT(($I$5:$M$10=AN7)*($BZ$5:$BZ$10))+'J19'!BA7</f>
        <v>0</v>
      </c>
      <c r="BB7" s="19">
        <f t="shared" si="20"/>
        <v>0</v>
      </c>
      <c r="BC7" s="19">
        <f>SUMPRODUCT(($B$5:$F$10=AN7)*($CC$5:$CC$10))+SUMPRODUCT(($I$5:$M$10=AN7)*($CD$5:$CD$10))+'J19'!BC7</f>
        <v>0</v>
      </c>
      <c r="BD7" s="19">
        <f t="shared" si="21"/>
        <v>0</v>
      </c>
      <c r="BE7" s="19">
        <f>SUMPRODUCT(($B$5:$F$10=AN7)*($CE$5:$CE$10))+'J19'!BE7</f>
        <v>0</v>
      </c>
      <c r="BF7" s="19">
        <f>SUMPRODUCT(($B$5:$F$10=AN7)*($CF$5:$CF$10))+'J19'!BF7</f>
        <v>0</v>
      </c>
      <c r="BG7" s="19">
        <f>SUMPRODUCT(($B$5:$F$10=AN7)*($CG$5:$CG$10))+'J19'!BG7</f>
        <v>0</v>
      </c>
      <c r="BH7" s="19">
        <f>SUMPRODUCT(($I$5:$M$10=AN7)*($CH$5:$CH$10))+'J19'!BH7</f>
        <v>0</v>
      </c>
      <c r="BI7" s="19">
        <f>SUMPRODUCT(($I$5:$M$10=AN7)*($CI$5:$CI$10))+'J19'!BI7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'J19'!AS8-AS8</f>
        <v>0</v>
      </c>
      <c r="AU8" s="3" t="str">
        <f>IF(AS8&gt;'J19'!AS8,'J19'!$AV$17,IF(AS8='J19'!AS8,'J19'!$AU$17,IF(AS8&lt;'J19'!AS8,'J19'!$AT$17)))</f>
        <v>u</v>
      </c>
      <c r="AV8" s="19">
        <f t="shared" si="19"/>
        <v>4</v>
      </c>
      <c r="AW8" s="19">
        <f>SUMPRODUCT(($B$5:$F$10=AN8)*($BQ$5:$BQ$10))+SUMPRODUCT(($I$5:$M$10=AN8)*($BR$5:$BR$10))+'J19'!AW8</f>
        <v>0</v>
      </c>
      <c r="AX8" s="19">
        <f>SUMPRODUCT(($B$5:$F$10=AN8)*($BS$5:$BS$10))+SUMPRODUCT(($I$5:$M$10=AN8)*($BT$5:$BT$10))+'J19'!AX8</f>
        <v>0</v>
      </c>
      <c r="AY8" s="19">
        <f>SUMPRODUCT(($B$5:$F$10=AN8)*($BU$5:$BU$10))+SUMPRODUCT(($I$5:$M$10=AN8)*($BV$5:$BV$10))+'J19'!AY8</f>
        <v>0</v>
      </c>
      <c r="AZ8" s="19">
        <f>SUMPRODUCT(($B$5:$F$10=AN8)*($BW$5:$BW$10))+SUMPRODUCT(($I$5:$M$10=AN8)*($BX$5:$BX$10))+'J19'!AZ8</f>
        <v>0</v>
      </c>
      <c r="BA8" s="19">
        <f>SUMPRODUCT(($B$5:$F$10=AN8)*($BY$5:$BY$10))+SUMPRODUCT(($I$5:$M$10=AN8)*($BZ$5:$BZ$10))+'J19'!BA8</f>
        <v>0</v>
      </c>
      <c r="BB8" s="19">
        <f t="shared" si="20"/>
        <v>0</v>
      </c>
      <c r="BC8" s="19">
        <f>SUMPRODUCT(($B$5:$F$10=AN8)*($CC$5:$CC$10))+SUMPRODUCT(($I$5:$M$10=AN8)*($CD$5:$CD$10))+'J19'!BC8</f>
        <v>0</v>
      </c>
      <c r="BD8" s="19">
        <f t="shared" si="21"/>
        <v>0</v>
      </c>
      <c r="BE8" s="19">
        <f>SUMPRODUCT(($B$5:$F$10=AN8)*($CE$5:$CE$10))+'J19'!BE8</f>
        <v>0</v>
      </c>
      <c r="BF8" s="19">
        <f>SUMPRODUCT(($B$5:$F$10=AN8)*($CF$5:$CF$10))+'J19'!BF8</f>
        <v>0</v>
      </c>
      <c r="BG8" s="19">
        <f>SUMPRODUCT(($B$5:$F$10=AN8)*($CG$5:$CG$10))+'J19'!BG8</f>
        <v>0</v>
      </c>
      <c r="BH8" s="19">
        <f>SUMPRODUCT(($I$5:$M$10=AN8)*($CH$5:$CH$10))+'J19'!BH8</f>
        <v>0</v>
      </c>
      <c r="BI8" s="19">
        <f>SUMPRODUCT(($I$5:$M$10=AN8)*($CI$5:$CI$10))+'J19'!BI8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'J19'!AS9-AS9</f>
        <v>0</v>
      </c>
      <c r="AU9" s="3" t="str">
        <f>IF(AS9&gt;'J19'!AS9,'J19'!$AV$17,IF(AS9='J19'!AS9,'J19'!$AU$17,IF(AS9&lt;'J19'!AS9,'J19'!$AT$17)))</f>
        <v>u</v>
      </c>
      <c r="AV9" s="19">
        <f t="shared" si="19"/>
        <v>5</v>
      </c>
      <c r="AW9" s="19">
        <f>SUMPRODUCT(($B$5:$F$10=AN9)*($BQ$5:$BQ$10))+SUMPRODUCT(($I$5:$M$10=AN9)*($BR$5:$BR$10))+'J19'!AW9</f>
        <v>0</v>
      </c>
      <c r="AX9" s="19">
        <f>SUMPRODUCT(($B$5:$F$10=AN9)*($BS$5:$BS$10))+SUMPRODUCT(($I$5:$M$10=AN9)*($BT$5:$BT$10))+'J19'!AX9</f>
        <v>0</v>
      </c>
      <c r="AY9" s="19">
        <f>SUMPRODUCT(($B$5:$F$10=AN9)*($BU$5:$BU$10))+SUMPRODUCT(($I$5:$M$10=AN9)*($BV$5:$BV$10))+'J19'!AY9</f>
        <v>0</v>
      </c>
      <c r="AZ9" s="19">
        <f>SUMPRODUCT(($B$5:$F$10=AN9)*($BW$5:$BW$10))+SUMPRODUCT(($I$5:$M$10=AN9)*($BX$5:$BX$10))+'J19'!AZ9</f>
        <v>0</v>
      </c>
      <c r="BA9" s="19">
        <f>SUMPRODUCT(($B$5:$F$10=AN9)*($BY$5:$BY$10))+SUMPRODUCT(($I$5:$M$10=AN9)*($BZ$5:$BZ$10))+'J19'!BA9</f>
        <v>0</v>
      </c>
      <c r="BB9" s="19">
        <f t="shared" si="20"/>
        <v>0</v>
      </c>
      <c r="BC9" s="19">
        <f>SUMPRODUCT(($B$5:$F$10=AN9)*($CC$5:$CC$10))+SUMPRODUCT(($I$5:$M$10=AN9)*($CD$5:$CD$10))+'J19'!BC9</f>
        <v>0</v>
      </c>
      <c r="BD9" s="19">
        <f t="shared" si="21"/>
        <v>0</v>
      </c>
      <c r="BE9" s="19">
        <f>SUMPRODUCT(($B$5:$F$10=AN9)*($CE$5:$CE$10))+'J19'!BE9</f>
        <v>0</v>
      </c>
      <c r="BF9" s="19">
        <f>SUMPRODUCT(($B$5:$F$10=AN9)*($CF$5:$CF$10))+'J19'!BF9</f>
        <v>0</v>
      </c>
      <c r="BG9" s="19">
        <f>SUMPRODUCT(($B$5:$F$10=AN9)*($CG$5:$CG$10))+'J19'!BG9</f>
        <v>0</v>
      </c>
      <c r="BH9" s="19">
        <f>SUMPRODUCT(($I$5:$M$10=AN9)*($CH$5:$CH$10))+'J19'!BH9</f>
        <v>0</v>
      </c>
      <c r="BI9" s="19">
        <f>SUMPRODUCT(($I$5:$M$10=AN9)*($CI$5:$CI$10))+'J19'!BI9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'J19'!AS10-AS10</f>
        <v>0</v>
      </c>
      <c r="AU10" s="3" t="str">
        <f>IF(AS10&gt;'J19'!AS10,'J19'!$AV$17,IF(AS10='J19'!AS10,'J19'!$AU$17,IF(AS10&lt;'J19'!AS10,'J19'!$AT$17)))</f>
        <v>u</v>
      </c>
      <c r="AV10" s="19">
        <f t="shared" si="19"/>
        <v>6</v>
      </c>
      <c r="AW10" s="19">
        <f>SUMPRODUCT(($B$5:$F$10=AN10)*($BQ$5:$BQ$10))+SUMPRODUCT(($I$5:$M$10=AN10)*($BR$5:$BR$10))+'J19'!AW10</f>
        <v>0</v>
      </c>
      <c r="AX10" s="19">
        <f>SUMPRODUCT(($B$5:$F$10=AN10)*($BS$5:$BS$10))+SUMPRODUCT(($I$5:$M$10=AN10)*($BT$5:$BT$10))+'J19'!AX10</f>
        <v>0</v>
      </c>
      <c r="AY10" s="19">
        <f>SUMPRODUCT(($B$5:$F$10=AN10)*($BU$5:$BU$10))+SUMPRODUCT(($I$5:$M$10=AN10)*($BV$5:$BV$10))+'J19'!AY10</f>
        <v>0</v>
      </c>
      <c r="AZ10" s="19">
        <f>SUMPRODUCT(($B$5:$F$10=AN10)*($BW$5:$BW$10))+SUMPRODUCT(($I$5:$M$10=AN10)*($BX$5:$BX$10))+'J19'!AZ10</f>
        <v>0</v>
      </c>
      <c r="BA10" s="19">
        <f>SUMPRODUCT(($B$5:$F$10=AN10)*($BY$5:$BY$10))+SUMPRODUCT(($I$5:$M$10=AN10)*($BZ$5:$BZ$10))+'J19'!BA10</f>
        <v>0</v>
      </c>
      <c r="BB10" s="19">
        <f t="shared" si="20"/>
        <v>0</v>
      </c>
      <c r="BC10" s="19">
        <f>SUMPRODUCT(($B$5:$F$10=AN10)*($CC$5:$CC$10))+SUMPRODUCT(($I$5:$M$10=AN10)*($CD$5:$CD$10))+'J19'!BC10</f>
        <v>0</v>
      </c>
      <c r="BD10" s="19">
        <f t="shared" si="21"/>
        <v>0</v>
      </c>
      <c r="BE10" s="19">
        <f>SUMPRODUCT(($B$5:$F$10=AN10)*($CE$5:$CE$10))+'J19'!BE10</f>
        <v>0</v>
      </c>
      <c r="BF10" s="19">
        <f>SUMPRODUCT(($B$5:$F$10=AN10)*($CF$5:$CF$10))+'J19'!BF10</f>
        <v>0</v>
      </c>
      <c r="BG10" s="19">
        <f>SUMPRODUCT(($B$5:$F$10=AN10)*($CG$5:$CG$10))+'J19'!BG10</f>
        <v>0</v>
      </c>
      <c r="BH10" s="19">
        <f>SUMPRODUCT(($I$5:$M$10=AN10)*($CH$5:$CH$10))+'J19'!BH10</f>
        <v>0</v>
      </c>
      <c r="BI10" s="19">
        <f>SUMPRODUCT(($I$5:$M$10=AN10)*($CI$5:$CI$10))+'J19'!BI10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'J19'!AS11-AS11</f>
        <v>0</v>
      </c>
      <c r="AU11" s="3" t="str">
        <f>IF(AS11&gt;'J19'!AS11,'J19'!$AV$17,IF(AS11='J19'!AS11,'J19'!$AU$17,IF(AS11&lt;'J19'!AS11,'J19'!$AT$17)))</f>
        <v>u</v>
      </c>
      <c r="AV11" s="19">
        <f t="shared" si="19"/>
        <v>7</v>
      </c>
      <c r="AW11" s="19">
        <f>SUMPRODUCT(($B$5:$F$10=AN11)*($BQ$5:$BQ$10))+SUMPRODUCT(($I$5:$M$10=AN11)*($BR$5:$BR$10))+'J19'!AW11</f>
        <v>0</v>
      </c>
      <c r="AX11" s="19">
        <f>SUMPRODUCT(($B$5:$F$10=AN11)*($BS$5:$BS$10))+SUMPRODUCT(($I$5:$M$10=AN11)*($BT$5:$BT$10))+'J19'!AX11</f>
        <v>0</v>
      </c>
      <c r="AY11" s="19">
        <f>SUMPRODUCT(($B$5:$F$10=AN11)*($BU$5:$BU$10))+SUMPRODUCT(($I$5:$M$10=AN11)*($BV$5:$BV$10))+'J19'!AY11</f>
        <v>0</v>
      </c>
      <c r="AZ11" s="19">
        <f>SUMPRODUCT(($B$5:$F$10=AN11)*($BW$5:$BW$10))+SUMPRODUCT(($I$5:$M$10=AN11)*($BX$5:$BX$10))+'J19'!AZ11</f>
        <v>0</v>
      </c>
      <c r="BA11" s="19">
        <f>SUMPRODUCT(($B$5:$F$10=AN11)*($BY$5:$BY$10))+SUMPRODUCT(($I$5:$M$10=AN11)*($BZ$5:$BZ$10))+'J19'!BA11</f>
        <v>0</v>
      </c>
      <c r="BB11" s="19">
        <f t="shared" si="20"/>
        <v>0</v>
      </c>
      <c r="BC11" s="19">
        <f>SUMPRODUCT(($B$5:$F$10=AN11)*($CC$5:$CC$10))+SUMPRODUCT(($I$5:$M$10=AN11)*($CD$5:$CD$10))+'J19'!BC11</f>
        <v>0</v>
      </c>
      <c r="BD11" s="19">
        <f t="shared" si="21"/>
        <v>0</v>
      </c>
      <c r="BE11" s="19">
        <f>SUMPRODUCT(($B$5:$F$10=AN11)*($CE$5:$CE$10))+'J19'!BE11</f>
        <v>0</v>
      </c>
      <c r="BF11" s="19">
        <f>SUMPRODUCT(($B$5:$F$10=AN11)*($CF$5:$CF$10))+'J19'!BF11</f>
        <v>0</v>
      </c>
      <c r="BG11" s="19">
        <f>SUMPRODUCT(($B$5:$F$10=AN11)*($CG$5:$CG$10))+'J19'!BG11</f>
        <v>0</v>
      </c>
      <c r="BH11" s="19">
        <f>SUMPRODUCT(($I$5:$M$10=AN11)*($CH$5:$CH$10))+'J19'!BH11</f>
        <v>0</v>
      </c>
      <c r="BI11" s="19">
        <f>SUMPRODUCT(($I$5:$M$10=AN11)*($CI$5:$CI$10))+'J19'!BI11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'J19'!AS12-AS12</f>
        <v>0</v>
      </c>
      <c r="AU12" s="3" t="str">
        <f>IF(AS12&gt;'J19'!AS12,'J19'!$AV$17,IF(AS12='J19'!AS12,'J19'!$AU$17,IF(AS12&lt;'J19'!AS12,'J19'!$AT$17)))</f>
        <v>u</v>
      </c>
      <c r="AV12" s="19">
        <f t="shared" si="19"/>
        <v>8</v>
      </c>
      <c r="AW12" s="19">
        <f>SUMPRODUCT(($B$5:$F$10=AN12)*($BQ$5:$BQ$10))+SUMPRODUCT(($I$5:$M$10=AN12)*($BR$5:$BR$10))+'J19'!AW12</f>
        <v>0</v>
      </c>
      <c r="AX12" s="19">
        <f>SUMPRODUCT(($B$5:$F$10=AN12)*($BS$5:$BS$10))+SUMPRODUCT(($I$5:$M$10=AN12)*($BT$5:$BT$10))+'J19'!AX12</f>
        <v>0</v>
      </c>
      <c r="AY12" s="19">
        <f>SUMPRODUCT(($B$5:$F$10=AN12)*($BU$5:$BU$10))+SUMPRODUCT(($I$5:$M$10=AN12)*($BV$5:$BV$10))+'J19'!AY12</f>
        <v>0</v>
      </c>
      <c r="AZ12" s="19">
        <f>SUMPRODUCT(($B$5:$F$10=AN12)*($BW$5:$BW$10))+SUMPRODUCT(($I$5:$M$10=AN12)*($BX$5:$BX$10))+'J19'!AZ12</f>
        <v>0</v>
      </c>
      <c r="BA12" s="19">
        <f>SUMPRODUCT(($B$5:$F$10=AN12)*($BY$5:$BY$10))+SUMPRODUCT(($I$5:$M$10=AN12)*($BZ$5:$BZ$10))+'J19'!BA12</f>
        <v>0</v>
      </c>
      <c r="BB12" s="19">
        <f t="shared" si="20"/>
        <v>0</v>
      </c>
      <c r="BC12" s="19">
        <f>SUMPRODUCT(($B$5:$F$10=AN12)*($CC$5:$CC$10))+SUMPRODUCT(($I$5:$M$10=AN12)*($CD$5:$CD$10))+'J19'!BC12</f>
        <v>0</v>
      </c>
      <c r="BD12" s="19">
        <f t="shared" si="21"/>
        <v>0</v>
      </c>
      <c r="BE12" s="19">
        <f>SUMPRODUCT(($B$5:$F$10=AN12)*($CE$5:$CE$10))+'J19'!BE12</f>
        <v>0</v>
      </c>
      <c r="BF12" s="19">
        <f>SUMPRODUCT(($B$5:$F$10=AN12)*($CF$5:$CF$10))+'J19'!BF12</f>
        <v>0</v>
      </c>
      <c r="BG12" s="19">
        <f>SUMPRODUCT(($B$5:$F$10=AN12)*($CG$5:$CG$10))+'J19'!BG12</f>
        <v>0</v>
      </c>
      <c r="BH12" s="19">
        <f>SUMPRODUCT(($I$5:$M$10=AN12)*($CH$5:$CH$10))+'J19'!BH12</f>
        <v>0</v>
      </c>
      <c r="BI12" s="19">
        <f>SUMPRODUCT(($I$5:$M$10=AN12)*($CI$5:$CI$10))+'J19'!BI12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'J19'!AS13-AS13</f>
        <v>0</v>
      </c>
      <c r="AU13" s="3" t="str">
        <f>IF(AS13&gt;'J19'!AS13,'J19'!$AV$17,IF(AS13='J19'!AS13,'J19'!$AU$17,IF(AS13&lt;'J19'!AS13,'J19'!$AT$17)))</f>
        <v>u</v>
      </c>
      <c r="AV13" s="19">
        <f t="shared" si="19"/>
        <v>9</v>
      </c>
      <c r="AW13" s="19">
        <f>SUMPRODUCT(($B$5:$F$10=AN13)*($BQ$5:$BQ$10))+SUMPRODUCT(($I$5:$M$10=AN13)*($BR$5:$BR$10))+'J19'!AW13</f>
        <v>0</v>
      </c>
      <c r="AX13" s="19">
        <f>SUMPRODUCT(($B$5:$F$10=AN13)*($BS$5:$BS$10))+SUMPRODUCT(($I$5:$M$10=AN13)*($BT$5:$BT$10))+'J19'!AX13</f>
        <v>0</v>
      </c>
      <c r="AY13" s="19">
        <f>SUMPRODUCT(($B$5:$F$10=AN13)*($BU$5:$BU$10))+SUMPRODUCT(($I$5:$M$10=AN13)*($BV$5:$BV$10))+'J19'!AY13</f>
        <v>0</v>
      </c>
      <c r="AZ13" s="19">
        <f>SUMPRODUCT(($B$5:$F$10=AN13)*($BW$5:$BW$10))+SUMPRODUCT(($I$5:$M$10=AN13)*($BX$5:$BX$10))+'J19'!AZ13</f>
        <v>0</v>
      </c>
      <c r="BA13" s="19">
        <f>SUMPRODUCT(($B$5:$F$10=AN13)*($BY$5:$BY$10))+SUMPRODUCT(($I$5:$M$10=AN13)*($BZ$5:$BZ$10))+'J19'!BA13</f>
        <v>0</v>
      </c>
      <c r="BB13" s="19">
        <f t="shared" si="20"/>
        <v>0</v>
      </c>
      <c r="BC13" s="19">
        <f>SUMPRODUCT(($B$5:$F$10=AN13)*($CC$5:$CC$10))+SUMPRODUCT(($I$5:$M$10=AN13)*($CD$5:$CD$10))+'J19'!BC13</f>
        <v>0</v>
      </c>
      <c r="BD13" s="19">
        <f t="shared" si="21"/>
        <v>0</v>
      </c>
      <c r="BE13" s="19">
        <f>SUMPRODUCT(($B$5:$F$10=AN13)*($CE$5:$CE$10))+'J19'!BE13</f>
        <v>0</v>
      </c>
      <c r="BF13" s="19">
        <f>SUMPRODUCT(($B$5:$F$10=AN13)*($CF$5:$CF$10))+'J19'!BF13</f>
        <v>0</v>
      </c>
      <c r="BG13" s="19">
        <f>SUMPRODUCT(($B$5:$F$10=AN13)*($CG$5:$CG$10))+'J19'!BG13</f>
        <v>0</v>
      </c>
      <c r="BH13" s="19">
        <f>SUMPRODUCT(($I$5:$M$10=AN13)*($CH$5:$CH$10))+'J19'!BH13</f>
        <v>0</v>
      </c>
      <c r="BI13" s="19">
        <f>SUMPRODUCT(($I$5:$M$10=AN13)*($CI$5:$CI$10))+'J19'!BI13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'J19'!AS14-AS14</f>
        <v>0</v>
      </c>
      <c r="AU14" s="3" t="str">
        <f>IF(AS14&gt;'J19'!AS14,'J19'!$AV$17,IF(AS14='J19'!AS14,'J19'!$AU$17,IF(AS14&lt;'J19'!AS14,'J19'!$AT$17)))</f>
        <v>u</v>
      </c>
      <c r="AV14" s="19">
        <f t="shared" si="19"/>
        <v>10</v>
      </c>
      <c r="AW14" s="19">
        <f>SUMPRODUCT(($B$5:$F$10=AN14)*($BQ$5:$BQ$10))+SUMPRODUCT(($I$5:$M$10=AN14)*($BR$5:$BR$10))+'J19'!AW14</f>
        <v>0</v>
      </c>
      <c r="AX14" s="19">
        <f>SUMPRODUCT(($B$5:$F$10=AN14)*($BS$5:$BS$10))+SUMPRODUCT(($I$5:$M$10=AN14)*($BT$5:$BT$10))+'J19'!AX14</f>
        <v>0</v>
      </c>
      <c r="AY14" s="19">
        <f>SUMPRODUCT(($B$5:$F$10=AN14)*($BU$5:$BU$10))+SUMPRODUCT(($I$5:$M$10=AN14)*($BV$5:$BV$10))+'J19'!AY14</f>
        <v>0</v>
      </c>
      <c r="AZ14" s="19">
        <f>SUMPRODUCT(($B$5:$F$10=AN14)*($BW$5:$BW$10))+SUMPRODUCT(($I$5:$M$10=AN14)*($BX$5:$BX$10))+'J19'!AZ14</f>
        <v>0</v>
      </c>
      <c r="BA14" s="19">
        <f>SUMPRODUCT(($B$5:$F$10=AN14)*($BY$5:$BY$10))+SUMPRODUCT(($I$5:$M$10=AN14)*($BZ$5:$BZ$10))+'J19'!BA14</f>
        <v>0</v>
      </c>
      <c r="BB14" s="19">
        <f t="shared" si="20"/>
        <v>0</v>
      </c>
      <c r="BC14" s="19">
        <f>SUMPRODUCT(($B$5:$F$10=AN14)*($CC$5:$CC$10))+SUMPRODUCT(($I$5:$M$10=AN14)*($CD$5:$CD$10))+'J19'!BC14</f>
        <v>0</v>
      </c>
      <c r="BD14" s="19">
        <f t="shared" si="21"/>
        <v>0</v>
      </c>
      <c r="BE14" s="19">
        <f>SUMPRODUCT(($B$5:$F$10=AN14)*($CE$5:$CE$10))+'J19'!BE14</f>
        <v>0</v>
      </c>
      <c r="BF14" s="19">
        <f>SUMPRODUCT(($B$5:$F$10=AN14)*($CF$5:$CF$10))+'J19'!BF14</f>
        <v>0</v>
      </c>
      <c r="BG14" s="19">
        <f>SUMPRODUCT(($B$5:$F$10=AN14)*($CG$5:$CG$10))+'J19'!BG14</f>
        <v>0</v>
      </c>
      <c r="BH14" s="19">
        <f>SUMPRODUCT(($I$5:$M$10=AN14)*($CH$5:$CH$10))+'J19'!BH14</f>
        <v>0</v>
      </c>
      <c r="BI14" s="19">
        <f>SUMPRODUCT(($I$5:$M$10=AN14)*($CI$5:$CI$10))+'J19'!BI14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'J19'!AS15-AS15</f>
        <v>0</v>
      </c>
      <c r="AU15" s="3" t="str">
        <f>IF(AS15&gt;'J19'!AS15,'J19'!$AV$17,IF(AS15='J19'!AS15,'J19'!$AU$17,IF(AS15&lt;'J19'!AS15,'J19'!$AT$17)))</f>
        <v>u</v>
      </c>
      <c r="AV15" s="19">
        <f t="shared" si="19"/>
        <v>11</v>
      </c>
      <c r="AW15" s="19">
        <f>SUMPRODUCT(($B$5:$F$10=AN15)*($BQ$5:$BQ$10))+SUMPRODUCT(($I$5:$M$10=AN15)*($BR$5:$BR$10))+'J19'!AW15</f>
        <v>0</v>
      </c>
      <c r="AX15" s="19">
        <f>SUMPRODUCT(($B$5:$F$10=AN15)*($BS$5:$BS$10))+SUMPRODUCT(($I$5:$M$10=AN15)*($BT$5:$BT$10))+'J19'!AX15</f>
        <v>0</v>
      </c>
      <c r="AY15" s="19">
        <f>SUMPRODUCT(($B$5:$F$10=AN15)*($BU$5:$BU$10))+SUMPRODUCT(($I$5:$M$10=AN15)*($BV$5:$BV$10))+'J19'!AY15</f>
        <v>0</v>
      </c>
      <c r="AZ15" s="19">
        <f>SUMPRODUCT(($B$5:$F$10=AN15)*($BW$5:$BW$10))+SUMPRODUCT(($I$5:$M$10=AN15)*($BX$5:$BX$10))+'J19'!AZ15</f>
        <v>0</v>
      </c>
      <c r="BA15" s="19">
        <f>SUMPRODUCT(($B$5:$F$10=AN15)*($BY$5:$BY$10))+SUMPRODUCT(($I$5:$M$10=AN15)*($BZ$5:$BZ$10))+'J19'!BA15</f>
        <v>0</v>
      </c>
      <c r="BB15" s="19">
        <f t="shared" si="20"/>
        <v>0</v>
      </c>
      <c r="BC15" s="19">
        <f>SUMPRODUCT(($B$5:$F$10=AN15)*($CC$5:$CC$10))+SUMPRODUCT(($I$5:$M$10=AN15)*($CD$5:$CD$10))+'J19'!BC15</f>
        <v>0</v>
      </c>
      <c r="BD15" s="19">
        <f t="shared" si="21"/>
        <v>0</v>
      </c>
      <c r="BE15" s="19">
        <f>SUMPRODUCT(($B$5:$F$10=AN15)*($CE$5:$CE$10))+'J19'!BE15</f>
        <v>0</v>
      </c>
      <c r="BF15" s="19">
        <f>SUMPRODUCT(($B$5:$F$10=AN15)*($CF$5:$CF$10))+'J19'!BF15</f>
        <v>0</v>
      </c>
      <c r="BG15" s="19">
        <f>SUMPRODUCT(($B$5:$F$10=AN15)*($CG$5:$CG$10))+'J19'!BG15</f>
        <v>0</v>
      </c>
      <c r="BH15" s="19">
        <f>SUMPRODUCT(($I$5:$M$10=AN15)*($CH$5:$CH$10))+'J19'!BH15</f>
        <v>0</v>
      </c>
      <c r="BI15" s="19">
        <f>SUMPRODUCT(($I$5:$M$10=AN15)*($CI$5:$CI$10))+'J19'!BI15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'J19'!AS16-AS16</f>
        <v>0</v>
      </c>
      <c r="AU16" s="3" t="str">
        <f>IF(AS16&gt;'J19'!AS16,'J19'!$AV$17,IF(AS16='J19'!AS16,'J19'!$AU$17,IF(AS16&lt;'J19'!AS16,'J19'!$AT$17)))</f>
        <v>u</v>
      </c>
      <c r="AV16" s="19">
        <f t="shared" si="19"/>
        <v>12</v>
      </c>
      <c r="AW16" s="19">
        <f>SUMPRODUCT(($B$5:$F$10=AN16)*($BQ$5:$BQ$10))+SUMPRODUCT(($I$5:$M$10=AN16)*($BR$5:$BR$10))+'J19'!AW16</f>
        <v>0</v>
      </c>
      <c r="AX16" s="19">
        <f>SUMPRODUCT(($B$5:$F$10=AN16)*($BS$5:$BS$10))+SUMPRODUCT(($I$5:$M$10=AN16)*($BT$5:$BT$10))+'J19'!AX16</f>
        <v>0</v>
      </c>
      <c r="AY16" s="19">
        <f>SUMPRODUCT(($B$5:$F$10=AN16)*($BU$5:$BU$10))+SUMPRODUCT(($I$5:$M$10=AN16)*($BV$5:$BV$10))+'J19'!AY16</f>
        <v>0</v>
      </c>
      <c r="AZ16" s="19">
        <f>SUMPRODUCT(($B$5:$F$10=AN16)*($BW$5:$BW$10))+SUMPRODUCT(($I$5:$M$10=AN16)*($BX$5:$BX$10))+'J19'!AZ16</f>
        <v>0</v>
      </c>
      <c r="BA16" s="19">
        <f>SUMPRODUCT(($B$5:$F$10=AN16)*($BY$5:$BY$10))+SUMPRODUCT(($I$5:$M$10=AN16)*($BZ$5:$BZ$10))+'J19'!BA16</f>
        <v>0</v>
      </c>
      <c r="BB16" s="19">
        <f t="shared" si="20"/>
        <v>0</v>
      </c>
      <c r="BC16" s="19">
        <f>SUMPRODUCT(($B$5:$F$10=AN16)*($CC$5:$CC$10))+SUMPRODUCT(($I$5:$M$10=AN16)*($CD$5:$CD$10))+'J19'!BC16</f>
        <v>0</v>
      </c>
      <c r="BD16" s="19">
        <f t="shared" si="21"/>
        <v>0</v>
      </c>
      <c r="BE16" s="19">
        <f>SUMPRODUCT(($B$5:$F$10=AN16)*($CE$5:$CE$10))+'J19'!BE16</f>
        <v>0</v>
      </c>
      <c r="BF16" s="19">
        <f>SUMPRODUCT(($B$5:$F$10=AN16)*($CF$5:$CF$10))+'J19'!BF16</f>
        <v>0</v>
      </c>
      <c r="BG16" s="19">
        <f>SUMPRODUCT(($B$5:$F$10=AN16)*($CG$5:$CG$10))+'J19'!BG16</f>
        <v>0</v>
      </c>
      <c r="BH16" s="19">
        <f>SUMPRODUCT(($I$5:$M$10=AN16)*($CH$5:$CH$10))+'J19'!BH16</f>
        <v>0</v>
      </c>
      <c r="BI16" s="19">
        <f>SUMPRODUCT(($I$5:$M$10=AN16)*($CI$5:$CI$10))+'J19'!BI16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AB18+'J19'!AE18:AG19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31" priority="4" operator="equal">
      <formula>0</formula>
    </cfRule>
    <cfRule type="cellIs" dxfId="30" priority="5" operator="lessThan">
      <formula>0</formula>
    </cfRule>
    <cfRule type="cellIs" dxfId="29" priority="6" operator="greaterThan">
      <formula>0</formula>
    </cfRule>
  </conditionalFormatting>
  <conditionalFormatting sqref="V5:V16">
    <cfRule type="cellIs" dxfId="28" priority="1" operator="equal">
      <formula>"U"</formula>
    </cfRule>
    <cfRule type="cellIs" dxfId="27" priority="2" operator="equal">
      <formula>"Q"</formula>
    </cfRule>
    <cfRule type="cellIs" dxfId="26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7" tint="-0.249977111117893"/>
  </sheetPr>
  <dimension ref="A1:CP22"/>
  <sheetViews>
    <sheetView workbookViewId="0">
      <selection activeCell="AX11" sqref="AX11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50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'J20'!AS5-AS5</f>
        <v>0</v>
      </c>
      <c r="AU5" s="3" t="str">
        <f>IF(AS5&gt;'J20'!AS5,'J20'!$AV$17,IF(AS5='J20'!AS5,'J20'!$AU$17,IF(AS5&lt;'J20'!AS5,'J20'!$AT$17)))</f>
        <v>u</v>
      </c>
      <c r="AV5" s="19">
        <f>RANK(BL5,$BL$5:$BL$16)</f>
        <v>1</v>
      </c>
      <c r="AW5" s="19">
        <f>SUMPRODUCT(($B$5:$F$10=AN5)*($BQ$5:$BQ$10))+SUMPRODUCT(($I$5:$M$10=AN5)*($BR$5:$BR$10))+'J20'!AW5</f>
        <v>2</v>
      </c>
      <c r="AX5" s="19">
        <f>SUMPRODUCT(($B$5:$F$10=AN5)*($BS$5:$BS$10))+SUMPRODUCT(($I$5:$M$10=AN5)*($BT$5:$BT$10))+'J20'!AX5</f>
        <v>1</v>
      </c>
      <c r="AY5" s="19">
        <f>SUMPRODUCT(($B$5:$F$10=AN5)*($BU$5:$BU$10))+SUMPRODUCT(($I$5:$M$10=AN5)*($BV$5:$BV$10))+'J20'!AY5</f>
        <v>0</v>
      </c>
      <c r="AZ5" s="19">
        <f>SUMPRODUCT(($B$5:$F$10=AN5)*($BW$5:$BW$10))+SUMPRODUCT(($I$5:$M$10=AN5)*($BX$5:$BX$10))+'J20'!AZ5</f>
        <v>1</v>
      </c>
      <c r="BA5" s="19">
        <f>SUMPRODUCT(($B$5:$F$10=AN5)*($BY$5:$BY$10))+SUMPRODUCT(($I$5:$M$10=AN5)*($BZ$5:$BZ$10))+'J20'!BA5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SUMPRODUCT(($B$5:$F$10=AN5)*($CC$5:$CC$10))+SUMPRODUCT(($I$5:$M$10=AN5)*($CD$5:$CD$10))+'J20'!BC5</f>
        <v>6</v>
      </c>
      <c r="BD5" s="19">
        <f>BB5-BC5</f>
        <v>-6</v>
      </c>
      <c r="BE5" s="19">
        <f>SUMPRODUCT(($B$5:$F$10=AN5)*($CE$5:$CE$10))+'J20'!BE5</f>
        <v>0</v>
      </c>
      <c r="BF5" s="19">
        <f>SUMPRODUCT(($B$5:$F$10=AN5)*($CF$5:$CF$10))+'J20'!BF5</f>
        <v>1</v>
      </c>
      <c r="BG5" s="19">
        <f>SUMPRODUCT(($B$5:$F$10=AN5)*($CG$5:$CG$10))+'J20'!BG5</f>
        <v>0</v>
      </c>
      <c r="BH5" s="19">
        <f>SUMPRODUCT(($I$5:$M$10=AN5)*($CH$5:$CH$10))+'J20'!BH5</f>
        <v>0</v>
      </c>
      <c r="BI5" s="19">
        <f>SUMPRODUCT(($I$5:$M$10=AN5)*($CI$5:$CI$10))+'J20'!BI5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'J20'!AS6-AS6</f>
        <v>0</v>
      </c>
      <c r="AU6" s="3" t="str">
        <f>IF(AS6&gt;'J20'!AS6,'J20'!$AV$17,IF(AS6='J20'!AS6,'J20'!$AU$17,IF(AS6&lt;'J20'!AS6,'J20'!$AT$17)))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SUMPRODUCT(($B$5:$F$10=AN6)*($BQ$5:$BQ$10))+SUMPRODUCT(($I$5:$M$10=AN6)*($BR$5:$BR$10))+'J20'!AW6</f>
        <v>2</v>
      </c>
      <c r="AX6" s="19">
        <f>SUMPRODUCT(($B$5:$F$10=AN6)*($BS$5:$BS$10))+SUMPRODUCT(($I$5:$M$10=AN6)*($BT$5:$BT$10))+'J20'!AX6</f>
        <v>1</v>
      </c>
      <c r="AY6" s="19">
        <f>SUMPRODUCT(($B$5:$F$10=AN6)*($BU$5:$BU$10))+SUMPRODUCT(($I$5:$M$10=AN6)*($BV$5:$BV$10))+'J20'!AY6</f>
        <v>0</v>
      </c>
      <c r="AZ6" s="19">
        <f>SUMPRODUCT(($B$5:$F$10=AN6)*($BW$5:$BW$10))+SUMPRODUCT(($I$5:$M$10=AN6)*($BX$5:$BX$10))+'J20'!AZ6</f>
        <v>1</v>
      </c>
      <c r="BA6" s="19">
        <f>SUMPRODUCT(($B$5:$F$10=AN6)*($BY$5:$BY$10))+SUMPRODUCT(($I$5:$M$10=AN6)*($BZ$5:$BZ$10))+'J20'!BA6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SUMPRODUCT(($B$5:$F$10=AN6)*($CC$5:$CC$10))+SUMPRODUCT(($I$5:$M$10=AN6)*($CD$5:$CD$10))+'J20'!BC6</f>
        <v>6</v>
      </c>
      <c r="BD6" s="19">
        <f t="shared" ref="BD6:BD16" si="21">BB6-BC6</f>
        <v>-6</v>
      </c>
      <c r="BE6" s="19">
        <f>SUMPRODUCT(($B$5:$F$10=AN6)*($CE$5:$CE$10))+'J20'!BE6</f>
        <v>0</v>
      </c>
      <c r="BF6" s="19">
        <f>SUMPRODUCT(($B$5:$F$10=AN6)*($CF$5:$CF$10))+'J20'!BF6</f>
        <v>0</v>
      </c>
      <c r="BG6" s="19">
        <f>SUMPRODUCT(($B$5:$F$10=AN6)*($CG$5:$CG$10))+'J20'!BG6</f>
        <v>0</v>
      </c>
      <c r="BH6" s="19">
        <f>SUMPRODUCT(($I$5:$M$10=AN6)*($CH$5:$CH$10))+'J20'!BH6</f>
        <v>0</v>
      </c>
      <c r="BI6" s="19">
        <f>SUMPRODUCT(($I$5:$M$10=AN6)*($CI$5:$CI$10))+'J20'!BI6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'J20'!AS7-AS7</f>
        <v>0</v>
      </c>
      <c r="AU7" s="3" t="str">
        <f>IF(AS7&gt;'J20'!AS7,'J20'!$AV$17,IF(AS7='J20'!AS7,'J20'!$AU$17,IF(AS7&lt;'J20'!AS7,'J20'!$AT$17)))</f>
        <v>u</v>
      </c>
      <c r="AV7" s="19">
        <f t="shared" si="19"/>
        <v>3</v>
      </c>
      <c r="AW7" s="19">
        <f>SUMPRODUCT(($B$5:$F$10=AN7)*($BQ$5:$BQ$10))+SUMPRODUCT(($I$5:$M$10=AN7)*($BR$5:$BR$10))+'J20'!AW7</f>
        <v>0</v>
      </c>
      <c r="AX7" s="19">
        <f>SUMPRODUCT(($B$5:$F$10=AN7)*($BS$5:$BS$10))+SUMPRODUCT(($I$5:$M$10=AN7)*($BT$5:$BT$10))+'J20'!AX7</f>
        <v>0</v>
      </c>
      <c r="AY7" s="19">
        <f>SUMPRODUCT(($B$5:$F$10=AN7)*($BU$5:$BU$10))+SUMPRODUCT(($I$5:$M$10=AN7)*($BV$5:$BV$10))+'J20'!AY7</f>
        <v>0</v>
      </c>
      <c r="AZ7" s="19">
        <f>SUMPRODUCT(($B$5:$F$10=AN7)*($BW$5:$BW$10))+SUMPRODUCT(($I$5:$M$10=AN7)*($BX$5:$BX$10))+'J20'!AZ7</f>
        <v>0</v>
      </c>
      <c r="BA7" s="19">
        <f>SUMPRODUCT(($B$5:$F$10=AN7)*($BY$5:$BY$10))+SUMPRODUCT(($I$5:$M$10=AN7)*($BZ$5:$BZ$10))+'J20'!BA7</f>
        <v>0</v>
      </c>
      <c r="BB7" s="19">
        <f t="shared" si="20"/>
        <v>0</v>
      </c>
      <c r="BC7" s="19">
        <f>SUMPRODUCT(($B$5:$F$10=AN7)*($CC$5:$CC$10))+SUMPRODUCT(($I$5:$M$10=AN7)*($CD$5:$CD$10))+'J20'!BC7</f>
        <v>0</v>
      </c>
      <c r="BD7" s="19">
        <f t="shared" si="21"/>
        <v>0</v>
      </c>
      <c r="BE7" s="19">
        <f>SUMPRODUCT(($B$5:$F$10=AN7)*($CE$5:$CE$10))+'J20'!BE7</f>
        <v>0</v>
      </c>
      <c r="BF7" s="19">
        <f>SUMPRODUCT(($B$5:$F$10=AN7)*($CF$5:$CF$10))+'J20'!BF7</f>
        <v>0</v>
      </c>
      <c r="BG7" s="19">
        <f>SUMPRODUCT(($B$5:$F$10=AN7)*($CG$5:$CG$10))+'J20'!BG7</f>
        <v>0</v>
      </c>
      <c r="BH7" s="19">
        <f>SUMPRODUCT(($I$5:$M$10=AN7)*($CH$5:$CH$10))+'J20'!BH7</f>
        <v>0</v>
      </c>
      <c r="BI7" s="19">
        <f>SUMPRODUCT(($I$5:$M$10=AN7)*($CI$5:$CI$10))+'J20'!BI7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'J20'!AS8-AS8</f>
        <v>0</v>
      </c>
      <c r="AU8" s="3" t="str">
        <f>IF(AS8&gt;'J20'!AS8,'J20'!$AV$17,IF(AS8='J20'!AS8,'J20'!$AU$17,IF(AS8&lt;'J20'!AS8,'J20'!$AT$17)))</f>
        <v>u</v>
      </c>
      <c r="AV8" s="19">
        <f t="shared" si="19"/>
        <v>4</v>
      </c>
      <c r="AW8" s="19">
        <f>SUMPRODUCT(($B$5:$F$10=AN8)*($BQ$5:$BQ$10))+SUMPRODUCT(($I$5:$M$10=AN8)*($BR$5:$BR$10))+'J20'!AW8</f>
        <v>0</v>
      </c>
      <c r="AX8" s="19">
        <f>SUMPRODUCT(($B$5:$F$10=AN8)*($BS$5:$BS$10))+SUMPRODUCT(($I$5:$M$10=AN8)*($BT$5:$BT$10))+'J20'!AX8</f>
        <v>0</v>
      </c>
      <c r="AY8" s="19">
        <f>SUMPRODUCT(($B$5:$F$10=AN8)*($BU$5:$BU$10))+SUMPRODUCT(($I$5:$M$10=AN8)*($BV$5:$BV$10))+'J20'!AY8</f>
        <v>0</v>
      </c>
      <c r="AZ8" s="19">
        <f>SUMPRODUCT(($B$5:$F$10=AN8)*($BW$5:$BW$10))+SUMPRODUCT(($I$5:$M$10=AN8)*($BX$5:$BX$10))+'J20'!AZ8</f>
        <v>0</v>
      </c>
      <c r="BA8" s="19">
        <f>SUMPRODUCT(($B$5:$F$10=AN8)*($BY$5:$BY$10))+SUMPRODUCT(($I$5:$M$10=AN8)*($BZ$5:$BZ$10))+'J20'!BA8</f>
        <v>0</v>
      </c>
      <c r="BB8" s="19">
        <f t="shared" si="20"/>
        <v>0</v>
      </c>
      <c r="BC8" s="19">
        <f>SUMPRODUCT(($B$5:$F$10=AN8)*($CC$5:$CC$10))+SUMPRODUCT(($I$5:$M$10=AN8)*($CD$5:$CD$10))+'J20'!BC8</f>
        <v>0</v>
      </c>
      <c r="BD8" s="19">
        <f t="shared" si="21"/>
        <v>0</v>
      </c>
      <c r="BE8" s="19">
        <f>SUMPRODUCT(($B$5:$F$10=AN8)*($CE$5:$CE$10))+'J20'!BE8</f>
        <v>0</v>
      </c>
      <c r="BF8" s="19">
        <f>SUMPRODUCT(($B$5:$F$10=AN8)*($CF$5:$CF$10))+'J20'!BF8</f>
        <v>0</v>
      </c>
      <c r="BG8" s="19">
        <f>SUMPRODUCT(($B$5:$F$10=AN8)*($CG$5:$CG$10))+'J20'!BG8</f>
        <v>0</v>
      </c>
      <c r="BH8" s="19">
        <f>SUMPRODUCT(($I$5:$M$10=AN8)*($CH$5:$CH$10))+'J20'!BH8</f>
        <v>0</v>
      </c>
      <c r="BI8" s="19">
        <f>SUMPRODUCT(($I$5:$M$10=AN8)*($CI$5:$CI$10))+'J20'!BI8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'J20'!AS9-AS9</f>
        <v>0</v>
      </c>
      <c r="AU9" s="3" t="str">
        <f>IF(AS9&gt;'J20'!AS9,'J20'!$AV$17,IF(AS9='J20'!AS9,'J20'!$AU$17,IF(AS9&lt;'J20'!AS9,'J20'!$AT$17)))</f>
        <v>u</v>
      </c>
      <c r="AV9" s="19">
        <f t="shared" si="19"/>
        <v>5</v>
      </c>
      <c r="AW9" s="19">
        <f>SUMPRODUCT(($B$5:$F$10=AN9)*($BQ$5:$BQ$10))+SUMPRODUCT(($I$5:$M$10=AN9)*($BR$5:$BR$10))+'J20'!AW9</f>
        <v>0</v>
      </c>
      <c r="AX9" s="19">
        <f>SUMPRODUCT(($B$5:$F$10=AN9)*($BS$5:$BS$10))+SUMPRODUCT(($I$5:$M$10=AN9)*($BT$5:$BT$10))+'J20'!AX9</f>
        <v>0</v>
      </c>
      <c r="AY9" s="19">
        <f>SUMPRODUCT(($B$5:$F$10=AN9)*($BU$5:$BU$10))+SUMPRODUCT(($I$5:$M$10=AN9)*($BV$5:$BV$10))+'J20'!AY9</f>
        <v>0</v>
      </c>
      <c r="AZ9" s="19">
        <f>SUMPRODUCT(($B$5:$F$10=AN9)*($BW$5:$BW$10))+SUMPRODUCT(($I$5:$M$10=AN9)*($BX$5:$BX$10))+'J20'!AZ9</f>
        <v>0</v>
      </c>
      <c r="BA9" s="19">
        <f>SUMPRODUCT(($B$5:$F$10=AN9)*($BY$5:$BY$10))+SUMPRODUCT(($I$5:$M$10=AN9)*($BZ$5:$BZ$10))+'J20'!BA9</f>
        <v>0</v>
      </c>
      <c r="BB9" s="19">
        <f t="shared" si="20"/>
        <v>0</v>
      </c>
      <c r="BC9" s="19">
        <f>SUMPRODUCT(($B$5:$F$10=AN9)*($CC$5:$CC$10))+SUMPRODUCT(($I$5:$M$10=AN9)*($CD$5:$CD$10))+'J20'!BC9</f>
        <v>0</v>
      </c>
      <c r="BD9" s="19">
        <f t="shared" si="21"/>
        <v>0</v>
      </c>
      <c r="BE9" s="19">
        <f>SUMPRODUCT(($B$5:$F$10=AN9)*($CE$5:$CE$10))+'J20'!BE9</f>
        <v>0</v>
      </c>
      <c r="BF9" s="19">
        <f>SUMPRODUCT(($B$5:$F$10=AN9)*($CF$5:$CF$10))+'J20'!BF9</f>
        <v>0</v>
      </c>
      <c r="BG9" s="19">
        <f>SUMPRODUCT(($B$5:$F$10=AN9)*($CG$5:$CG$10))+'J20'!BG9</f>
        <v>0</v>
      </c>
      <c r="BH9" s="19">
        <f>SUMPRODUCT(($I$5:$M$10=AN9)*($CH$5:$CH$10))+'J20'!BH9</f>
        <v>0</v>
      </c>
      <c r="BI9" s="19">
        <f>SUMPRODUCT(($I$5:$M$10=AN9)*($CI$5:$CI$10))+'J20'!BI9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'J20'!AS10-AS10</f>
        <v>0</v>
      </c>
      <c r="AU10" s="3" t="str">
        <f>IF(AS10&gt;'J20'!AS10,'J20'!$AV$17,IF(AS10='J20'!AS10,'J20'!$AU$17,IF(AS10&lt;'J20'!AS10,'J20'!$AT$17)))</f>
        <v>u</v>
      </c>
      <c r="AV10" s="19">
        <f t="shared" si="19"/>
        <v>6</v>
      </c>
      <c r="AW10" s="19">
        <f>SUMPRODUCT(($B$5:$F$10=AN10)*($BQ$5:$BQ$10))+SUMPRODUCT(($I$5:$M$10=AN10)*($BR$5:$BR$10))+'J20'!AW10</f>
        <v>0</v>
      </c>
      <c r="AX10" s="19">
        <f>SUMPRODUCT(($B$5:$F$10=AN10)*($BS$5:$BS$10))+SUMPRODUCT(($I$5:$M$10=AN10)*($BT$5:$BT$10))+'J20'!AX10</f>
        <v>0</v>
      </c>
      <c r="AY10" s="19">
        <f>SUMPRODUCT(($B$5:$F$10=AN10)*($BU$5:$BU$10))+SUMPRODUCT(($I$5:$M$10=AN10)*($BV$5:$BV$10))+'J20'!AY10</f>
        <v>0</v>
      </c>
      <c r="AZ10" s="19">
        <f>SUMPRODUCT(($B$5:$F$10=AN10)*($BW$5:$BW$10))+SUMPRODUCT(($I$5:$M$10=AN10)*($BX$5:$BX$10))+'J20'!AZ10</f>
        <v>0</v>
      </c>
      <c r="BA10" s="19">
        <f>SUMPRODUCT(($B$5:$F$10=AN10)*($BY$5:$BY$10))+SUMPRODUCT(($I$5:$M$10=AN10)*($BZ$5:$BZ$10))+'J20'!BA10</f>
        <v>0</v>
      </c>
      <c r="BB10" s="19">
        <f t="shared" si="20"/>
        <v>0</v>
      </c>
      <c r="BC10" s="19">
        <f>SUMPRODUCT(($B$5:$F$10=AN10)*($CC$5:$CC$10))+SUMPRODUCT(($I$5:$M$10=AN10)*($CD$5:$CD$10))+'J20'!BC10</f>
        <v>0</v>
      </c>
      <c r="BD10" s="19">
        <f t="shared" si="21"/>
        <v>0</v>
      </c>
      <c r="BE10" s="19">
        <f>SUMPRODUCT(($B$5:$F$10=AN10)*($CE$5:$CE$10))+'J20'!BE10</f>
        <v>0</v>
      </c>
      <c r="BF10" s="19">
        <f>SUMPRODUCT(($B$5:$F$10=AN10)*($CF$5:$CF$10))+'J20'!BF10</f>
        <v>0</v>
      </c>
      <c r="BG10" s="19">
        <f>SUMPRODUCT(($B$5:$F$10=AN10)*($CG$5:$CG$10))+'J20'!BG10</f>
        <v>0</v>
      </c>
      <c r="BH10" s="19">
        <f>SUMPRODUCT(($I$5:$M$10=AN10)*($CH$5:$CH$10))+'J20'!BH10</f>
        <v>0</v>
      </c>
      <c r="BI10" s="19">
        <f>SUMPRODUCT(($I$5:$M$10=AN10)*($CI$5:$CI$10))+'J20'!BI10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'J20'!AS11-AS11</f>
        <v>0</v>
      </c>
      <c r="AU11" s="3" t="str">
        <f>IF(AS11&gt;'J20'!AS11,'J20'!$AV$17,IF(AS11='J20'!AS11,'J20'!$AU$17,IF(AS11&lt;'J20'!AS11,'J20'!$AT$17)))</f>
        <v>u</v>
      </c>
      <c r="AV11" s="19">
        <f t="shared" si="19"/>
        <v>7</v>
      </c>
      <c r="AW11" s="19">
        <f>SUMPRODUCT(($B$5:$F$10=AN11)*($BQ$5:$BQ$10))+SUMPRODUCT(($I$5:$M$10=AN11)*($BR$5:$BR$10))+'J20'!AW11</f>
        <v>0</v>
      </c>
      <c r="AX11" s="19">
        <f>SUMPRODUCT(($B$5:$F$10=AN11)*($BS$5:$BS$10))+SUMPRODUCT(($I$5:$M$10=AN11)*($BT$5:$BT$10))+'J20'!AX11</f>
        <v>0</v>
      </c>
      <c r="AY11" s="19">
        <f>SUMPRODUCT(($B$5:$F$10=AN11)*($BU$5:$BU$10))+SUMPRODUCT(($I$5:$M$10=AN11)*($BV$5:$BV$10))+'J20'!AY11</f>
        <v>0</v>
      </c>
      <c r="AZ11" s="19">
        <f>SUMPRODUCT(($B$5:$F$10=AN11)*($BW$5:$BW$10))+SUMPRODUCT(($I$5:$M$10=AN11)*($BX$5:$BX$10))+'J20'!AZ11</f>
        <v>0</v>
      </c>
      <c r="BA11" s="19">
        <f>SUMPRODUCT(($B$5:$F$10=AN11)*($BY$5:$BY$10))+SUMPRODUCT(($I$5:$M$10=AN11)*($BZ$5:$BZ$10))+'J20'!BA11</f>
        <v>0</v>
      </c>
      <c r="BB11" s="19">
        <f t="shared" si="20"/>
        <v>0</v>
      </c>
      <c r="BC11" s="19">
        <f>SUMPRODUCT(($B$5:$F$10=AN11)*($CC$5:$CC$10))+SUMPRODUCT(($I$5:$M$10=AN11)*($CD$5:$CD$10))+'J20'!BC11</f>
        <v>0</v>
      </c>
      <c r="BD11" s="19">
        <f t="shared" si="21"/>
        <v>0</v>
      </c>
      <c r="BE11" s="19">
        <f>SUMPRODUCT(($B$5:$F$10=AN11)*($CE$5:$CE$10))+'J20'!BE11</f>
        <v>0</v>
      </c>
      <c r="BF11" s="19">
        <f>SUMPRODUCT(($B$5:$F$10=AN11)*($CF$5:$CF$10))+'J20'!BF11</f>
        <v>0</v>
      </c>
      <c r="BG11" s="19">
        <f>SUMPRODUCT(($B$5:$F$10=AN11)*($CG$5:$CG$10))+'J20'!BG11</f>
        <v>0</v>
      </c>
      <c r="BH11" s="19">
        <f>SUMPRODUCT(($I$5:$M$10=AN11)*($CH$5:$CH$10))+'J20'!BH11</f>
        <v>0</v>
      </c>
      <c r="BI11" s="19">
        <f>SUMPRODUCT(($I$5:$M$10=AN11)*($CI$5:$CI$10))+'J20'!BI11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'J20'!AS12-AS12</f>
        <v>0</v>
      </c>
      <c r="AU12" s="3" t="str">
        <f>IF(AS12&gt;'J20'!AS12,'J20'!$AV$17,IF(AS12='J20'!AS12,'J20'!$AU$17,IF(AS12&lt;'J20'!AS12,'J20'!$AT$17)))</f>
        <v>u</v>
      </c>
      <c r="AV12" s="19">
        <f t="shared" si="19"/>
        <v>8</v>
      </c>
      <c r="AW12" s="19">
        <f>SUMPRODUCT(($B$5:$F$10=AN12)*($BQ$5:$BQ$10))+SUMPRODUCT(($I$5:$M$10=AN12)*($BR$5:$BR$10))+'J20'!AW12</f>
        <v>0</v>
      </c>
      <c r="AX12" s="19">
        <f>SUMPRODUCT(($B$5:$F$10=AN12)*($BS$5:$BS$10))+SUMPRODUCT(($I$5:$M$10=AN12)*($BT$5:$BT$10))+'J20'!AX12</f>
        <v>0</v>
      </c>
      <c r="AY12" s="19">
        <f>SUMPRODUCT(($B$5:$F$10=AN12)*($BU$5:$BU$10))+SUMPRODUCT(($I$5:$M$10=AN12)*($BV$5:$BV$10))+'J20'!AY12</f>
        <v>0</v>
      </c>
      <c r="AZ12" s="19">
        <f>SUMPRODUCT(($B$5:$F$10=AN12)*($BW$5:$BW$10))+SUMPRODUCT(($I$5:$M$10=AN12)*($BX$5:$BX$10))+'J20'!AZ12</f>
        <v>0</v>
      </c>
      <c r="BA12" s="19">
        <f>SUMPRODUCT(($B$5:$F$10=AN12)*($BY$5:$BY$10))+SUMPRODUCT(($I$5:$M$10=AN12)*($BZ$5:$BZ$10))+'J20'!BA12</f>
        <v>0</v>
      </c>
      <c r="BB12" s="19">
        <f t="shared" si="20"/>
        <v>0</v>
      </c>
      <c r="BC12" s="19">
        <f>SUMPRODUCT(($B$5:$F$10=AN12)*($CC$5:$CC$10))+SUMPRODUCT(($I$5:$M$10=AN12)*($CD$5:$CD$10))+'J20'!BC12</f>
        <v>0</v>
      </c>
      <c r="BD12" s="19">
        <f t="shared" si="21"/>
        <v>0</v>
      </c>
      <c r="BE12" s="19">
        <f>SUMPRODUCT(($B$5:$F$10=AN12)*($CE$5:$CE$10))+'J20'!BE12</f>
        <v>0</v>
      </c>
      <c r="BF12" s="19">
        <f>SUMPRODUCT(($B$5:$F$10=AN12)*($CF$5:$CF$10))+'J20'!BF12</f>
        <v>0</v>
      </c>
      <c r="BG12" s="19">
        <f>SUMPRODUCT(($B$5:$F$10=AN12)*($CG$5:$CG$10))+'J20'!BG12</f>
        <v>0</v>
      </c>
      <c r="BH12" s="19">
        <f>SUMPRODUCT(($I$5:$M$10=AN12)*($CH$5:$CH$10))+'J20'!BH12</f>
        <v>0</v>
      </c>
      <c r="BI12" s="19">
        <f>SUMPRODUCT(($I$5:$M$10=AN12)*($CI$5:$CI$10))+'J20'!BI12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'J20'!AS13-AS13</f>
        <v>0</v>
      </c>
      <c r="AU13" s="3" t="str">
        <f>IF(AS13&gt;'J20'!AS13,'J20'!$AV$17,IF(AS13='J20'!AS13,'J20'!$AU$17,IF(AS13&lt;'J20'!AS13,'J20'!$AT$17)))</f>
        <v>u</v>
      </c>
      <c r="AV13" s="19">
        <f t="shared" si="19"/>
        <v>9</v>
      </c>
      <c r="AW13" s="19">
        <f>SUMPRODUCT(($B$5:$F$10=AN13)*($BQ$5:$BQ$10))+SUMPRODUCT(($I$5:$M$10=AN13)*($BR$5:$BR$10))+'J20'!AW13</f>
        <v>0</v>
      </c>
      <c r="AX13" s="19">
        <f>SUMPRODUCT(($B$5:$F$10=AN13)*($BS$5:$BS$10))+SUMPRODUCT(($I$5:$M$10=AN13)*($BT$5:$BT$10))+'J20'!AX13</f>
        <v>0</v>
      </c>
      <c r="AY13" s="19">
        <f>SUMPRODUCT(($B$5:$F$10=AN13)*($BU$5:$BU$10))+SUMPRODUCT(($I$5:$M$10=AN13)*($BV$5:$BV$10))+'J20'!AY13</f>
        <v>0</v>
      </c>
      <c r="AZ13" s="19">
        <f>SUMPRODUCT(($B$5:$F$10=AN13)*($BW$5:$BW$10))+SUMPRODUCT(($I$5:$M$10=AN13)*($BX$5:$BX$10))+'J20'!AZ13</f>
        <v>0</v>
      </c>
      <c r="BA13" s="19">
        <f>SUMPRODUCT(($B$5:$F$10=AN13)*($BY$5:$BY$10))+SUMPRODUCT(($I$5:$M$10=AN13)*($BZ$5:$BZ$10))+'J20'!BA13</f>
        <v>0</v>
      </c>
      <c r="BB13" s="19">
        <f t="shared" si="20"/>
        <v>0</v>
      </c>
      <c r="BC13" s="19">
        <f>SUMPRODUCT(($B$5:$F$10=AN13)*($CC$5:$CC$10))+SUMPRODUCT(($I$5:$M$10=AN13)*($CD$5:$CD$10))+'J20'!BC13</f>
        <v>0</v>
      </c>
      <c r="BD13" s="19">
        <f t="shared" si="21"/>
        <v>0</v>
      </c>
      <c r="BE13" s="19">
        <f>SUMPRODUCT(($B$5:$F$10=AN13)*($CE$5:$CE$10))+'J20'!BE13</f>
        <v>0</v>
      </c>
      <c r="BF13" s="19">
        <f>SUMPRODUCT(($B$5:$F$10=AN13)*($CF$5:$CF$10))+'J20'!BF13</f>
        <v>0</v>
      </c>
      <c r="BG13" s="19">
        <f>SUMPRODUCT(($B$5:$F$10=AN13)*($CG$5:$CG$10))+'J20'!BG13</f>
        <v>0</v>
      </c>
      <c r="BH13" s="19">
        <f>SUMPRODUCT(($I$5:$M$10=AN13)*($CH$5:$CH$10))+'J20'!BH13</f>
        <v>0</v>
      </c>
      <c r="BI13" s="19">
        <f>SUMPRODUCT(($I$5:$M$10=AN13)*($CI$5:$CI$10))+'J20'!BI13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'J20'!AS14-AS14</f>
        <v>0</v>
      </c>
      <c r="AU14" s="3" t="str">
        <f>IF(AS14&gt;'J20'!AS14,'J20'!$AV$17,IF(AS14='J20'!AS14,'J20'!$AU$17,IF(AS14&lt;'J20'!AS14,'J20'!$AT$17)))</f>
        <v>u</v>
      </c>
      <c r="AV14" s="19">
        <f t="shared" si="19"/>
        <v>10</v>
      </c>
      <c r="AW14" s="19">
        <f>SUMPRODUCT(($B$5:$F$10=AN14)*($BQ$5:$BQ$10))+SUMPRODUCT(($I$5:$M$10=AN14)*($BR$5:$BR$10))+'J20'!AW14</f>
        <v>0</v>
      </c>
      <c r="AX14" s="19">
        <f>SUMPRODUCT(($B$5:$F$10=AN14)*($BS$5:$BS$10))+SUMPRODUCT(($I$5:$M$10=AN14)*($BT$5:$BT$10))+'J20'!AX14</f>
        <v>0</v>
      </c>
      <c r="AY14" s="19">
        <f>SUMPRODUCT(($B$5:$F$10=AN14)*($BU$5:$BU$10))+SUMPRODUCT(($I$5:$M$10=AN14)*($BV$5:$BV$10))+'J20'!AY14</f>
        <v>0</v>
      </c>
      <c r="AZ14" s="19">
        <f>SUMPRODUCT(($B$5:$F$10=AN14)*($BW$5:$BW$10))+SUMPRODUCT(($I$5:$M$10=AN14)*($BX$5:$BX$10))+'J20'!AZ14</f>
        <v>0</v>
      </c>
      <c r="BA14" s="19">
        <f>SUMPRODUCT(($B$5:$F$10=AN14)*($BY$5:$BY$10))+SUMPRODUCT(($I$5:$M$10=AN14)*($BZ$5:$BZ$10))+'J20'!BA14</f>
        <v>0</v>
      </c>
      <c r="BB14" s="19">
        <f t="shared" si="20"/>
        <v>0</v>
      </c>
      <c r="BC14" s="19">
        <f>SUMPRODUCT(($B$5:$F$10=AN14)*($CC$5:$CC$10))+SUMPRODUCT(($I$5:$M$10=AN14)*($CD$5:$CD$10))+'J20'!BC14</f>
        <v>0</v>
      </c>
      <c r="BD14" s="19">
        <f t="shared" si="21"/>
        <v>0</v>
      </c>
      <c r="BE14" s="19">
        <f>SUMPRODUCT(($B$5:$F$10=AN14)*($CE$5:$CE$10))+'J20'!BE14</f>
        <v>0</v>
      </c>
      <c r="BF14" s="19">
        <f>SUMPRODUCT(($B$5:$F$10=AN14)*($CF$5:$CF$10))+'J20'!BF14</f>
        <v>0</v>
      </c>
      <c r="BG14" s="19">
        <f>SUMPRODUCT(($B$5:$F$10=AN14)*($CG$5:$CG$10))+'J20'!BG14</f>
        <v>0</v>
      </c>
      <c r="BH14" s="19">
        <f>SUMPRODUCT(($I$5:$M$10=AN14)*($CH$5:$CH$10))+'J20'!BH14</f>
        <v>0</v>
      </c>
      <c r="BI14" s="19">
        <f>SUMPRODUCT(($I$5:$M$10=AN14)*($CI$5:$CI$10))+'J20'!BI14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'J20'!AS15-AS15</f>
        <v>0</v>
      </c>
      <c r="AU15" s="3" t="str">
        <f>IF(AS15&gt;'J20'!AS15,'J20'!$AV$17,IF(AS15='J20'!AS15,'J20'!$AU$17,IF(AS15&lt;'J20'!AS15,'J20'!$AT$17)))</f>
        <v>u</v>
      </c>
      <c r="AV15" s="19">
        <f t="shared" si="19"/>
        <v>11</v>
      </c>
      <c r="AW15" s="19">
        <f>SUMPRODUCT(($B$5:$F$10=AN15)*($BQ$5:$BQ$10))+SUMPRODUCT(($I$5:$M$10=AN15)*($BR$5:$BR$10))+'J20'!AW15</f>
        <v>0</v>
      </c>
      <c r="AX15" s="19">
        <f>SUMPRODUCT(($B$5:$F$10=AN15)*($BS$5:$BS$10))+SUMPRODUCT(($I$5:$M$10=AN15)*($BT$5:$BT$10))+'J20'!AX15</f>
        <v>0</v>
      </c>
      <c r="AY15" s="19">
        <f>SUMPRODUCT(($B$5:$F$10=AN15)*($BU$5:$BU$10))+SUMPRODUCT(($I$5:$M$10=AN15)*($BV$5:$BV$10))+'J20'!AY15</f>
        <v>0</v>
      </c>
      <c r="AZ15" s="19">
        <f>SUMPRODUCT(($B$5:$F$10=AN15)*($BW$5:$BW$10))+SUMPRODUCT(($I$5:$M$10=AN15)*($BX$5:$BX$10))+'J20'!AZ15</f>
        <v>0</v>
      </c>
      <c r="BA15" s="19">
        <f>SUMPRODUCT(($B$5:$F$10=AN15)*($BY$5:$BY$10))+SUMPRODUCT(($I$5:$M$10=AN15)*($BZ$5:$BZ$10))+'J20'!BA15</f>
        <v>0</v>
      </c>
      <c r="BB15" s="19">
        <f t="shared" si="20"/>
        <v>0</v>
      </c>
      <c r="BC15" s="19">
        <f>SUMPRODUCT(($B$5:$F$10=AN15)*($CC$5:$CC$10))+SUMPRODUCT(($I$5:$M$10=AN15)*($CD$5:$CD$10))+'J20'!BC15</f>
        <v>0</v>
      </c>
      <c r="BD15" s="19">
        <f t="shared" si="21"/>
        <v>0</v>
      </c>
      <c r="BE15" s="19">
        <f>SUMPRODUCT(($B$5:$F$10=AN15)*($CE$5:$CE$10))+'J20'!BE15</f>
        <v>0</v>
      </c>
      <c r="BF15" s="19">
        <f>SUMPRODUCT(($B$5:$F$10=AN15)*($CF$5:$CF$10))+'J20'!BF15</f>
        <v>0</v>
      </c>
      <c r="BG15" s="19">
        <f>SUMPRODUCT(($B$5:$F$10=AN15)*($CG$5:$CG$10))+'J20'!BG15</f>
        <v>0</v>
      </c>
      <c r="BH15" s="19">
        <f>SUMPRODUCT(($I$5:$M$10=AN15)*($CH$5:$CH$10))+'J20'!BH15</f>
        <v>0</v>
      </c>
      <c r="BI15" s="19">
        <f>SUMPRODUCT(($I$5:$M$10=AN15)*($CI$5:$CI$10))+'J20'!BI15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'J20'!AS16-AS16</f>
        <v>0</v>
      </c>
      <c r="AU16" s="3" t="str">
        <f>IF(AS16&gt;'J20'!AS16,'J20'!$AV$17,IF(AS16='J20'!AS16,'J20'!$AU$17,IF(AS16&lt;'J20'!AS16,'J20'!$AT$17)))</f>
        <v>u</v>
      </c>
      <c r="AV16" s="19">
        <f t="shared" si="19"/>
        <v>12</v>
      </c>
      <c r="AW16" s="19">
        <f>SUMPRODUCT(($B$5:$F$10=AN16)*($BQ$5:$BQ$10))+SUMPRODUCT(($I$5:$M$10=AN16)*($BR$5:$BR$10))+'J20'!AW16</f>
        <v>0</v>
      </c>
      <c r="AX16" s="19">
        <f>SUMPRODUCT(($B$5:$F$10=AN16)*($BS$5:$BS$10))+SUMPRODUCT(($I$5:$M$10=AN16)*($BT$5:$BT$10))+'J20'!AX16</f>
        <v>0</v>
      </c>
      <c r="AY16" s="19">
        <f>SUMPRODUCT(($B$5:$F$10=AN16)*($BU$5:$BU$10))+SUMPRODUCT(($I$5:$M$10=AN16)*($BV$5:$BV$10))+'J20'!AY16</f>
        <v>0</v>
      </c>
      <c r="AZ16" s="19">
        <f>SUMPRODUCT(($B$5:$F$10=AN16)*($BW$5:$BW$10))+SUMPRODUCT(($I$5:$M$10=AN16)*($BX$5:$BX$10))+'J20'!AZ16</f>
        <v>0</v>
      </c>
      <c r="BA16" s="19">
        <f>SUMPRODUCT(($B$5:$F$10=AN16)*($BY$5:$BY$10))+SUMPRODUCT(($I$5:$M$10=AN16)*($BZ$5:$BZ$10))+'J20'!BA16</f>
        <v>0</v>
      </c>
      <c r="BB16" s="19">
        <f t="shared" si="20"/>
        <v>0</v>
      </c>
      <c r="BC16" s="19">
        <f>SUMPRODUCT(($B$5:$F$10=AN16)*($CC$5:$CC$10))+SUMPRODUCT(($I$5:$M$10=AN16)*($CD$5:$CD$10))+'J20'!BC16</f>
        <v>0</v>
      </c>
      <c r="BD16" s="19">
        <f t="shared" si="21"/>
        <v>0</v>
      </c>
      <c r="BE16" s="19">
        <f>SUMPRODUCT(($B$5:$F$10=AN16)*($CE$5:$CE$10))+'J20'!BE16</f>
        <v>0</v>
      </c>
      <c r="BF16" s="19">
        <f>SUMPRODUCT(($B$5:$F$10=AN16)*($CF$5:$CF$10))+'J20'!BF16</f>
        <v>0</v>
      </c>
      <c r="BG16" s="19">
        <f>SUMPRODUCT(($B$5:$F$10=AN16)*($CG$5:$CG$10))+'J20'!BG16</f>
        <v>0</v>
      </c>
      <c r="BH16" s="19">
        <f>SUMPRODUCT(($I$5:$M$10=AN16)*($CH$5:$CH$10))+'J20'!BH16</f>
        <v>0</v>
      </c>
      <c r="BI16" s="19">
        <f>SUMPRODUCT(($I$5:$M$10=AN16)*($CI$5:$CI$10))+'J20'!BI16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AB18+'J20'!AE18:AG19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25" priority="4" operator="equal">
      <formula>0</formula>
    </cfRule>
    <cfRule type="cellIs" dxfId="24" priority="5" operator="lessThan">
      <formula>0</formula>
    </cfRule>
    <cfRule type="cellIs" dxfId="23" priority="6" operator="greaterThan">
      <formula>0</formula>
    </cfRule>
  </conditionalFormatting>
  <conditionalFormatting sqref="V5:V16">
    <cfRule type="cellIs" dxfId="22" priority="1" operator="equal">
      <formula>"U"</formula>
    </cfRule>
    <cfRule type="cellIs" dxfId="21" priority="2" operator="equal">
      <formula>"Q"</formula>
    </cfRule>
    <cfRule type="cellIs" dxfId="20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7" tint="-0.249977111117893"/>
  </sheetPr>
  <dimension ref="A1:CP22"/>
  <sheetViews>
    <sheetView workbookViewId="0">
      <selection activeCell="BE12" sqref="BE12"/>
    </sheetView>
  </sheetViews>
  <sheetFormatPr baseColWidth="10" defaultColWidth="5.5703125" defaultRowHeight="18" customHeight="1" x14ac:dyDescent="0.25"/>
  <cols>
    <col min="1" max="62" width="5.5703125" style="17"/>
    <col min="63" max="63" width="16.42578125" style="17" customWidth="1"/>
    <col min="64" max="64" width="16.5703125" style="17" customWidth="1"/>
    <col min="65" max="89" width="5.5703125" style="17"/>
    <col min="90" max="90" width="44.28515625" style="17" customWidth="1"/>
    <col min="91" max="91" width="5.5703125" style="17"/>
    <col min="92" max="92" width="5.140625" style="17" customWidth="1"/>
    <col min="93" max="93" width="5.5703125" style="17"/>
    <col min="94" max="94" width="44.7109375" style="17" customWidth="1"/>
    <col min="95" max="16384" width="5.5703125" style="17"/>
  </cols>
  <sheetData>
    <row r="1" spans="1:94" ht="18" customHeight="1" x14ac:dyDescent="0.25">
      <c r="A1" s="45" t="s">
        <v>25</v>
      </c>
      <c r="B1" s="45"/>
      <c r="C1" s="45"/>
      <c r="D1" s="45"/>
      <c r="E1" s="45"/>
      <c r="F1" s="45"/>
      <c r="G1" s="45"/>
      <c r="H1" s="45" t="s">
        <v>51</v>
      </c>
      <c r="I1" s="45"/>
      <c r="J1" s="45"/>
      <c r="K1" s="45"/>
      <c r="L1" s="45"/>
      <c r="M1" s="45"/>
      <c r="N1" s="45"/>
      <c r="O1" s="42" t="s">
        <v>25</v>
      </c>
      <c r="P1" s="45" t="s">
        <v>26</v>
      </c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</row>
    <row r="2" spans="1:94" ht="18" customHeight="1" x14ac:dyDescent="0.25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2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  <c r="AK2" s="45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</row>
    <row r="3" spans="1:94" ht="18" customHeight="1" x14ac:dyDescent="0.25">
      <c r="A3" s="41" t="s">
        <v>6</v>
      </c>
      <c r="B3" s="41" t="s">
        <v>28</v>
      </c>
      <c r="C3" s="41"/>
      <c r="D3" s="41"/>
      <c r="E3" s="41"/>
      <c r="F3" s="41"/>
      <c r="G3" s="41" t="s">
        <v>17</v>
      </c>
      <c r="H3" s="41" t="s">
        <v>17</v>
      </c>
      <c r="I3" s="41" t="s">
        <v>28</v>
      </c>
      <c r="J3" s="41"/>
      <c r="K3" s="41"/>
      <c r="L3" s="41"/>
      <c r="M3" s="41"/>
      <c r="N3" s="41" t="s">
        <v>6</v>
      </c>
      <c r="O3" s="42"/>
      <c r="P3" s="41" t="s">
        <v>28</v>
      </c>
      <c r="Q3" s="41"/>
      <c r="R3" s="41"/>
      <c r="S3" s="41"/>
      <c r="T3" s="41"/>
      <c r="U3" s="41" t="s">
        <v>29</v>
      </c>
      <c r="V3" s="41"/>
      <c r="W3" s="41" t="s">
        <v>1</v>
      </c>
      <c r="X3" s="41" t="s">
        <v>16</v>
      </c>
      <c r="Y3" s="41" t="s">
        <v>3</v>
      </c>
      <c r="Z3" s="41" t="s">
        <v>4</v>
      </c>
      <c r="AA3" s="41" t="s">
        <v>5</v>
      </c>
      <c r="AB3" s="41" t="s">
        <v>6</v>
      </c>
      <c r="AC3" s="41" t="s">
        <v>13</v>
      </c>
      <c r="AD3" s="41" t="s">
        <v>14</v>
      </c>
      <c r="AE3" s="41" t="s">
        <v>15</v>
      </c>
      <c r="AF3" s="41" t="s">
        <v>10</v>
      </c>
      <c r="AG3" s="41"/>
      <c r="AH3" s="41"/>
      <c r="AI3" s="41" t="s">
        <v>30</v>
      </c>
      <c r="AJ3" s="41"/>
      <c r="AK3" s="41"/>
      <c r="AN3" s="46" t="s">
        <v>12</v>
      </c>
      <c r="AO3" s="46"/>
      <c r="AP3" s="46"/>
      <c r="AQ3" s="46"/>
      <c r="AR3" s="46"/>
      <c r="AS3" s="47" t="s">
        <v>1</v>
      </c>
      <c r="AT3" s="46" t="s">
        <v>0</v>
      </c>
      <c r="AU3" s="46"/>
      <c r="AV3" s="46" t="s">
        <v>1</v>
      </c>
      <c r="AW3" s="46" t="s">
        <v>2</v>
      </c>
      <c r="AX3" s="46" t="s">
        <v>3</v>
      </c>
      <c r="AY3" s="46" t="s">
        <v>4</v>
      </c>
      <c r="AZ3" s="46" t="s">
        <v>5</v>
      </c>
      <c r="BA3" s="46" t="s">
        <v>6</v>
      </c>
      <c r="BB3" s="46" t="s">
        <v>7</v>
      </c>
      <c r="BC3" s="46" t="s">
        <v>8</v>
      </c>
      <c r="BD3" s="46" t="s">
        <v>9</v>
      </c>
      <c r="BE3" s="46" t="s">
        <v>10</v>
      </c>
      <c r="BF3" s="46"/>
      <c r="BG3" s="46"/>
      <c r="BH3" s="46" t="s">
        <v>11</v>
      </c>
      <c r="BI3" s="46"/>
      <c r="BJ3" s="46"/>
      <c r="CE3" s="43" t="s">
        <v>10</v>
      </c>
      <c r="CF3" s="43"/>
      <c r="CG3" s="43"/>
      <c r="CH3" s="43" t="s">
        <v>11</v>
      </c>
      <c r="CI3" s="43"/>
      <c r="CJ3" s="43"/>
    </row>
    <row r="4" spans="1:94" ht="18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2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16" t="s">
        <v>4</v>
      </c>
      <c r="AG4" s="16" t="s">
        <v>5</v>
      </c>
      <c r="AH4" s="16" t="s">
        <v>6</v>
      </c>
      <c r="AI4" s="16" t="s">
        <v>4</v>
      </c>
      <c r="AJ4" s="16" t="s">
        <v>5</v>
      </c>
      <c r="AK4" s="16" t="s">
        <v>6</v>
      </c>
      <c r="AN4" s="46"/>
      <c r="AO4" s="46"/>
      <c r="AP4" s="46"/>
      <c r="AQ4" s="46"/>
      <c r="AR4" s="46"/>
      <c r="AS4" s="48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19" t="s">
        <v>4</v>
      </c>
      <c r="BF4" s="19" t="s">
        <v>5</v>
      </c>
      <c r="BG4" s="19" t="s">
        <v>6</v>
      </c>
      <c r="BH4" s="19" t="s">
        <v>4</v>
      </c>
      <c r="BI4" s="19" t="s">
        <v>5</v>
      </c>
      <c r="BJ4" s="19" t="s">
        <v>6</v>
      </c>
      <c r="BK4" s="17" t="s">
        <v>18</v>
      </c>
      <c r="BL4" s="17" t="s">
        <v>18</v>
      </c>
      <c r="BM4" s="17" t="s">
        <v>6</v>
      </c>
      <c r="BN4" s="17" t="s">
        <v>6</v>
      </c>
      <c r="BO4" s="17" t="s">
        <v>16</v>
      </c>
      <c r="BP4" s="17" t="s">
        <v>16</v>
      </c>
      <c r="BQ4" s="17" t="s">
        <v>19</v>
      </c>
      <c r="BR4" s="17" t="s">
        <v>19</v>
      </c>
      <c r="BS4" s="17" t="s">
        <v>3</v>
      </c>
      <c r="BT4" s="17" t="s">
        <v>3</v>
      </c>
      <c r="BU4" s="17" t="s">
        <v>4</v>
      </c>
      <c r="BV4" s="17" t="s">
        <v>4</v>
      </c>
      <c r="BW4" s="17" t="s">
        <v>5</v>
      </c>
      <c r="BX4" s="17" t="s">
        <v>5</v>
      </c>
      <c r="BY4" s="17" t="s">
        <v>6</v>
      </c>
      <c r="BZ4" s="17" t="s">
        <v>6</v>
      </c>
      <c r="CA4" s="17" t="s">
        <v>20</v>
      </c>
      <c r="CB4" s="17" t="s">
        <v>20</v>
      </c>
      <c r="CC4" s="17" t="s">
        <v>21</v>
      </c>
      <c r="CD4" s="17" t="s">
        <v>21</v>
      </c>
      <c r="CE4" s="17" t="s">
        <v>4</v>
      </c>
      <c r="CF4" s="17" t="s">
        <v>5</v>
      </c>
      <c r="CG4" s="17" t="s">
        <v>6</v>
      </c>
      <c r="CH4" s="17" t="s">
        <v>4</v>
      </c>
      <c r="CI4" s="17" t="s">
        <v>5</v>
      </c>
      <c r="CJ4" s="17" t="s">
        <v>6</v>
      </c>
    </row>
    <row r="5" spans="1:94" ht="18" customHeight="1" x14ac:dyDescent="0.25">
      <c r="B5" s="44"/>
      <c r="C5" s="44"/>
      <c r="D5" s="44"/>
      <c r="E5" s="44"/>
      <c r="F5" s="44"/>
      <c r="I5" s="44"/>
      <c r="J5" s="44"/>
      <c r="K5" s="44"/>
      <c r="L5" s="44"/>
      <c r="M5" s="44"/>
      <c r="O5" s="42"/>
      <c r="P5" s="44" t="str">
        <f>VLOOKUP(AL5,$AM$5:$AR$16,2,0)</f>
        <v>BESANCON</v>
      </c>
      <c r="Q5" s="44"/>
      <c r="R5" s="44"/>
      <c r="S5" s="44"/>
      <c r="T5" s="44"/>
      <c r="U5" s="10">
        <f t="shared" ref="U5:U16" si="0">VLOOKUP(P5,$AN$5:$AU$16,6,0)</f>
        <v>1</v>
      </c>
      <c r="V5" s="11" t="str">
        <f>VLOOKUP(P5,$AN$5:$AU$16,8,0)</f>
        <v>u</v>
      </c>
      <c r="W5" s="18">
        <v>1</v>
      </c>
      <c r="X5" s="7">
        <f>VLOOKUP(P5,$AN$5:$BJ$16,9,0)</f>
        <v>1</v>
      </c>
      <c r="Y5" s="17">
        <f>VLOOKUP(P5,$AN$5:$BJ$16,10,0)</f>
        <v>2</v>
      </c>
      <c r="Z5" s="17">
        <f>VLOOKUP(P5,$AN$5:$BJ$16,11,0)</f>
        <v>1</v>
      </c>
      <c r="AA5" s="17">
        <f>VLOOKUP(P5,$AN$5:$BJ$16,12,0)</f>
        <v>0</v>
      </c>
      <c r="AB5" s="17">
        <f>VLOOKUP(P5,$AN$5:$BJ$16,13,0)</f>
        <v>1</v>
      </c>
      <c r="AC5" s="17">
        <f>VLOOKUP(P5,$AN$5:$BJ$16,14,0)</f>
        <v>0</v>
      </c>
      <c r="AD5" s="17">
        <f>VLOOKUP(P5,$AN$5:$BJ$16,15,0)</f>
        <v>0</v>
      </c>
      <c r="AE5" s="18">
        <f>VLOOKUP(P5,$AN$5:$BJ$16,16,0)</f>
        <v>6</v>
      </c>
      <c r="AF5" s="8">
        <f>VLOOKUP(P5,$AN$5:$BJ$16,17,0)</f>
        <v>-6</v>
      </c>
      <c r="AG5" s="8">
        <f>VLOOKUP(P5,$AN$5:$BJ$16,18,0)</f>
        <v>0</v>
      </c>
      <c r="AH5" s="8">
        <f>VLOOKUP(P5,$AN$5:$BJ$16,19,0)</f>
        <v>1</v>
      </c>
      <c r="AI5" s="9">
        <f>VLOOKUP(P5,$AN$5:$BJ$16,20,0)</f>
        <v>0</v>
      </c>
      <c r="AJ5" s="9">
        <f>VLOOKUP(P5,$AN$5:$BJ$16,21,0)</f>
        <v>0</v>
      </c>
      <c r="AK5" s="9">
        <f>VLOOKUP(P5,$AN$5:$BJ$16,22,0)</f>
        <v>0</v>
      </c>
      <c r="AL5" s="17">
        <v>1</v>
      </c>
      <c r="AM5" s="17">
        <f>AV5</f>
        <v>1</v>
      </c>
      <c r="AN5" s="46" t="str">
        <f>'J01'!AN5:AR5</f>
        <v>BESANCON</v>
      </c>
      <c r="AO5" s="46"/>
      <c r="AP5" s="46"/>
      <c r="AQ5" s="46"/>
      <c r="AR5" s="46"/>
      <c r="AS5" s="19">
        <f>RANK(BK5,$BK$5:$BK$16)</f>
        <v>1</v>
      </c>
      <c r="AT5" s="19">
        <f>'J21'!AS5-AS5</f>
        <v>0</v>
      </c>
      <c r="AU5" s="3" t="str">
        <f>IF(AS5&gt;'J21'!AS5,'J21'!$AV$17,IF(AS5='J21'!AS5,'J21'!$AU$17,IF(AS5&lt;'J21'!AS5,'J21'!$AT$17)))</f>
        <v>u</v>
      </c>
      <c r="AV5" s="19">
        <f>RANK(BL5,$BL$5:$BL$16)</f>
        <v>1</v>
      </c>
      <c r="AW5" s="19">
        <f>SUMPRODUCT(($B$5:$F$10=AN5)*($BQ$5:$BQ$10))+SUMPRODUCT(($I$5:$M$10=AN5)*($BR$5:$BR$10))+'J21'!AW5</f>
        <v>2</v>
      </c>
      <c r="AX5" s="19">
        <f>SUMPRODUCT(($B$5:$F$10=AN5)*($BS$5:$BS$10))+SUMPRODUCT(($I$5:$M$10=AN5)*($BT$5:$BT$10))+'J21'!AX5</f>
        <v>1</v>
      </c>
      <c r="AY5" s="19">
        <f>SUMPRODUCT(($B$5:$F$10=AN5)*($BU$5:$BU$10))+SUMPRODUCT(($I$5:$M$10=AN5)*($BV$5:$BV$10))+'J21'!AY5</f>
        <v>0</v>
      </c>
      <c r="AZ5" s="19">
        <f>SUMPRODUCT(($B$5:$F$10=AN5)*($BW$5:$BW$10))+SUMPRODUCT(($I$5:$M$10=AN5)*($BX$5:$BX$10))+'J21'!AZ5</f>
        <v>1</v>
      </c>
      <c r="BA5" s="19">
        <f>SUMPRODUCT(($B$5:$F$10=AN5)*($BY$5:$BY$10))+SUMPRODUCT(($I$5:$M$10=AN5)*($BZ$5:$BZ$10))+'J21'!BA5</f>
        <v>0</v>
      </c>
      <c r="BB5" s="19">
        <f>SUMPRODUCT(($B$5:$F$10=AN5)*($CA$5:$CA$10))+SUMPRODUCT(($I$5:$M$10=AN5)*($CB$5:$CB$10))</f>
        <v>0</v>
      </c>
      <c r="BC5" s="19">
        <f>SUMPRODUCT(($B$5:$F$10=AN5)*($CC$5:$CC$10))+SUMPRODUCT(($I$5:$M$10=AN5)*($CD$5:$CD$10))+'J21'!BC5</f>
        <v>6</v>
      </c>
      <c r="BD5" s="19">
        <f>BB5-BC5</f>
        <v>-6</v>
      </c>
      <c r="BE5" s="19">
        <f>SUMPRODUCT(($B$5:$F$10=AN5)*($CE$5:$CE$10))+'J21'!BE5</f>
        <v>0</v>
      </c>
      <c r="BF5" s="19">
        <f>SUMPRODUCT(($B$5:$F$10=AN5)*($CF$5:$CF$10))+'J21'!BF5</f>
        <v>1</v>
      </c>
      <c r="BG5" s="19">
        <f>SUMPRODUCT(($B$5:$F$10=AN5)*($CG$5:$CG$10))+'J21'!BG5</f>
        <v>0</v>
      </c>
      <c r="BH5" s="19">
        <f>SUMPRODUCT(($I$5:$M$10=AN5)*($CH$5:$CH$10))+'J21'!BH5</f>
        <v>0</v>
      </c>
      <c r="BI5" s="19">
        <f>SUMPRODUCT(($I$5:$M$10=AN5)*($CI$5:$CI$10))+'J21'!BI5</f>
        <v>0</v>
      </c>
      <c r="BJ5" s="19">
        <f>SUMPRODUCT(($I$5:$M$10=AN5)*($CJ$5:$CJ$10))</f>
        <v>0</v>
      </c>
      <c r="BK5" s="17">
        <f>SUM(AW5*1000+(BD5)/100+(BB5)/1000)</f>
        <v>1999.94</v>
      </c>
      <c r="BL5" s="17">
        <f>BK5+0.000003</f>
        <v>1999.9400030000002</v>
      </c>
      <c r="BM5" s="17">
        <f>A5</f>
        <v>0</v>
      </c>
      <c r="BN5" s="17">
        <f>N5</f>
        <v>0</v>
      </c>
      <c r="BO5" s="17">
        <f>IF(G5="",0,IF(G5&gt;H5,3,IF(G5=H5,2,IF(G5&lt;H5,1))))</f>
        <v>0</v>
      </c>
      <c r="BP5" s="17">
        <f>IF(H5="",0,IF(H5&gt;G5,3,IF(H5=G5,2,IF(H5&lt;G5,1))))</f>
        <v>0</v>
      </c>
      <c r="BQ5" s="17">
        <f>BO5-BM5</f>
        <v>0</v>
      </c>
      <c r="BR5" s="17">
        <f>BP5-BN5</f>
        <v>0</v>
      </c>
      <c r="BS5" s="17">
        <f>IF(G5="",0,1)</f>
        <v>0</v>
      </c>
      <c r="BT5" s="17">
        <f>IF(H5="",0,1)</f>
        <v>0</v>
      </c>
      <c r="BU5" s="17" t="b">
        <f>IF(G5&lt;&gt;"",IF(G5&gt;H5,1))</f>
        <v>0</v>
      </c>
      <c r="BV5" s="17" t="b">
        <f>IF(H5&lt;&gt;"",IF(H5&gt;G5,1))</f>
        <v>0</v>
      </c>
      <c r="BW5" s="17" t="b">
        <f>IF(G5&lt;&gt;"",IF(G5=H5,1))</f>
        <v>0</v>
      </c>
      <c r="BX5" s="17" t="b">
        <f>IF(H5&lt;&gt;"",IF(H5=G5,1))</f>
        <v>0</v>
      </c>
      <c r="BY5" s="17" t="b">
        <f>IF(G5&lt;&gt;"",IF(G5&lt;H5,1))</f>
        <v>0</v>
      </c>
      <c r="BZ5" s="17" t="b">
        <f>IF(H5&lt;&gt;"",IF(H5&lt;G5,1))</f>
        <v>0</v>
      </c>
      <c r="CA5" s="17">
        <f>G5</f>
        <v>0</v>
      </c>
      <c r="CB5" s="17">
        <f>H5</f>
        <v>0</v>
      </c>
      <c r="CC5" s="17">
        <f>H5</f>
        <v>0</v>
      </c>
      <c r="CD5" s="17">
        <f>G5</f>
        <v>0</v>
      </c>
      <c r="CE5" s="17" t="b">
        <f>IF(G5&lt;&gt;"",IF(G5&gt;H5,1))</f>
        <v>0</v>
      </c>
      <c r="CF5" s="17" t="b">
        <f>IF(G5&lt;&gt;"",IF(G5=H5,1))</f>
        <v>0</v>
      </c>
      <c r="CG5" s="17" t="b">
        <f>IF(G5&lt;&gt;"",IF(G5&lt;H5,1))</f>
        <v>0</v>
      </c>
      <c r="CH5" s="17" t="b">
        <f>IF(H5&lt;&gt;"",IF(H5&gt;G5,1))</f>
        <v>0</v>
      </c>
      <c r="CI5" s="17" t="b">
        <f>IF(H5&lt;&gt;"",IF(H5=G5,1))</f>
        <v>0</v>
      </c>
      <c r="CJ5" s="17" t="b">
        <f>IF(H5&lt;&gt;"",IF(H5&lt;G5,1))</f>
        <v>0</v>
      </c>
      <c r="CL5" s="17" t="str">
        <f>VLOOKUP(AL5,$AM$5:$AR$16,2,0)</f>
        <v>BESANCON</v>
      </c>
      <c r="CM5" s="17">
        <f>VLOOKUP(CL5,$AN$5:$BK$16,23,0)</f>
        <v>0</v>
      </c>
      <c r="CN5" s="17">
        <f>RANK(CM5,$CM$5:$CM$16)</f>
        <v>1</v>
      </c>
      <c r="CP5" s="17" t="str">
        <f>AN5</f>
        <v>BESANCON</v>
      </c>
    </row>
    <row r="6" spans="1:94" ht="18" customHeight="1" x14ac:dyDescent="0.25">
      <c r="B6" s="44"/>
      <c r="C6" s="44"/>
      <c r="D6" s="44"/>
      <c r="E6" s="44"/>
      <c r="F6" s="44"/>
      <c r="I6" s="44"/>
      <c r="J6" s="44"/>
      <c r="K6" s="44"/>
      <c r="L6" s="44"/>
      <c r="M6" s="44"/>
      <c r="O6" s="42"/>
      <c r="P6" s="44" t="str">
        <f t="shared" ref="P6:P16" si="1">VLOOKUP(AL6,$AM$5:$AR$16,2,0)</f>
        <v>BOURG DE PEAGE</v>
      </c>
      <c r="Q6" s="44"/>
      <c r="R6" s="44"/>
      <c r="S6" s="44"/>
      <c r="T6" s="44"/>
      <c r="U6" s="10">
        <f t="shared" si="0"/>
        <v>1</v>
      </c>
      <c r="V6" s="11" t="str">
        <f t="shared" ref="V6:V16" si="2">VLOOKUP(P6,$AN$5:$AU$16,8,0)</f>
        <v>u</v>
      </c>
      <c r="W6" s="18">
        <f>IF(CM6=CM5,CN5,CN6)</f>
        <v>1</v>
      </c>
      <c r="X6" s="7">
        <f t="shared" ref="X6:X16" si="3">VLOOKUP(P6,$AN$5:$BJ$16,9,0)</f>
        <v>2</v>
      </c>
      <c r="Y6" s="17">
        <f t="shared" ref="Y6:Y16" si="4">VLOOKUP(P6,$AN$5:$BJ$16,10,0)</f>
        <v>2</v>
      </c>
      <c r="Z6" s="17">
        <f t="shared" ref="Z6:Z16" si="5">VLOOKUP(P6,$AN$5:$BJ$16,11,0)</f>
        <v>1</v>
      </c>
      <c r="AA6" s="17">
        <f t="shared" ref="AA6:AA16" si="6">VLOOKUP(P6,$AN$5:$BJ$16,12,0)</f>
        <v>0</v>
      </c>
      <c r="AB6" s="17">
        <f t="shared" ref="AB6:AB16" si="7">VLOOKUP(P6,$AN$5:$BJ$16,13,0)</f>
        <v>1</v>
      </c>
      <c r="AC6" s="17">
        <f t="shared" ref="AC6:AC16" si="8">VLOOKUP(P6,$AN$5:$BJ$16,14,0)</f>
        <v>0</v>
      </c>
      <c r="AD6" s="17">
        <f t="shared" ref="AD6:AD16" si="9">VLOOKUP(P6,$AN$5:$BJ$16,15,0)</f>
        <v>0</v>
      </c>
      <c r="AE6" s="18">
        <f t="shared" ref="AE6:AE16" si="10">VLOOKUP(P6,$AN$5:$BJ$16,16,0)</f>
        <v>6</v>
      </c>
      <c r="AF6" s="8">
        <f t="shared" ref="AF6:AF16" si="11">VLOOKUP(P6,$AN$5:$BJ$16,17,0)</f>
        <v>-6</v>
      </c>
      <c r="AG6" s="8">
        <f t="shared" ref="AG6:AG16" si="12">VLOOKUP(P6,$AN$5:$BJ$16,18,0)</f>
        <v>0</v>
      </c>
      <c r="AH6" s="8">
        <f t="shared" ref="AH6:AH16" si="13">VLOOKUP(P6,$AN$5:$BJ$16,19,0)</f>
        <v>0</v>
      </c>
      <c r="AI6" s="9">
        <f t="shared" ref="AI6:AI16" si="14">VLOOKUP(P6,$AN$5:$BJ$16,20,0)</f>
        <v>0</v>
      </c>
      <c r="AJ6" s="9">
        <f t="shared" ref="AJ6:AJ16" si="15">VLOOKUP(P6,$AN$5:$BJ$16,21,0)</f>
        <v>0</v>
      </c>
      <c r="AK6" s="9">
        <f t="shared" ref="AK6:AK16" si="16">VLOOKUP(P6,$AN$5:$BJ$16,22,0)</f>
        <v>1</v>
      </c>
      <c r="AL6" s="17">
        <v>2</v>
      </c>
      <c r="AM6" s="17">
        <f t="shared" ref="AM6:AM16" si="17">AV6</f>
        <v>2</v>
      </c>
      <c r="AN6" s="46" t="str">
        <f>'J01'!AN6:AR6</f>
        <v>BOURG DE PEAGE</v>
      </c>
      <c r="AO6" s="46"/>
      <c r="AP6" s="46"/>
      <c r="AQ6" s="46"/>
      <c r="AR6" s="46"/>
      <c r="AS6" s="19">
        <f t="shared" ref="AS6:AS16" si="18">RANK(BK6,$BK$5:$BK$16)</f>
        <v>1</v>
      </c>
      <c r="AT6" s="19">
        <f>'J21'!AS6-AS6</f>
        <v>0</v>
      </c>
      <c r="AU6" s="3" t="str">
        <f>IF(AS6&gt;'J21'!AS6,'J21'!$AV$17,IF(AS6='J21'!AS6,'J21'!$AU$17,IF(AS6&lt;'J21'!AS6,'J21'!$AT$17)))</f>
        <v>u</v>
      </c>
      <c r="AV6" s="19">
        <f t="shared" ref="AV6:AV16" si="19">RANK(BL6,$BL$5:$BL$16)</f>
        <v>2</v>
      </c>
      <c r="AW6" s="19">
        <f>SUMPRODUCT(($B$5:$F$10=AN6)*($BQ$5:$BQ$10))+SUMPRODUCT(($I$5:$M$10=AN6)*($BR$5:$BR$10))+'J21'!AW6</f>
        <v>2</v>
      </c>
      <c r="AX6" s="19">
        <f>SUMPRODUCT(($B$5:$F$10=AN6)*($BS$5:$BS$10))+SUMPRODUCT(($I$5:$M$10=AN6)*($BT$5:$BT$10))+'J21'!AX6</f>
        <v>1</v>
      </c>
      <c r="AY6" s="19">
        <f>SUMPRODUCT(($B$5:$F$10=AN6)*($BU$5:$BU$10))+SUMPRODUCT(($I$5:$M$10=AN6)*($BV$5:$BV$10))+'J21'!AY6</f>
        <v>0</v>
      </c>
      <c r="AZ6" s="19">
        <f>SUMPRODUCT(($B$5:$F$10=AN6)*($BW$5:$BW$10))+SUMPRODUCT(($I$5:$M$10=AN6)*($BX$5:$BX$10))+'J21'!AZ6</f>
        <v>1</v>
      </c>
      <c r="BA6" s="19">
        <f>SUMPRODUCT(($B$5:$F$10=AN6)*($BY$5:$BY$10))+SUMPRODUCT(($I$5:$M$10=AN6)*($BZ$5:$BZ$10))+'J21'!BA6</f>
        <v>0</v>
      </c>
      <c r="BB6" s="19">
        <f t="shared" ref="BB6:BB16" si="20">SUMPRODUCT(($B$5:$F$10=AN6)*($CA$5:$CA$10))+SUMPRODUCT(($I$5:$M$10=AN6)*($CB$5:$CB$10))</f>
        <v>0</v>
      </c>
      <c r="BC6" s="19">
        <f>SUMPRODUCT(($B$5:$F$10=AN6)*($CC$5:$CC$10))+SUMPRODUCT(($I$5:$M$10=AN6)*($CD$5:$CD$10))+'J21'!BC6</f>
        <v>6</v>
      </c>
      <c r="BD6" s="19">
        <f t="shared" ref="BD6:BD16" si="21">BB6-BC6</f>
        <v>-6</v>
      </c>
      <c r="BE6" s="19">
        <f>SUMPRODUCT(($B$5:$F$10=AN6)*($CE$5:$CE$10))+'J21'!BE6</f>
        <v>0</v>
      </c>
      <c r="BF6" s="19">
        <f>SUMPRODUCT(($B$5:$F$10=AN6)*($CF$5:$CF$10))+'J21'!BF6</f>
        <v>0</v>
      </c>
      <c r="BG6" s="19">
        <f>SUMPRODUCT(($B$5:$F$10=AN6)*($CG$5:$CG$10))+'J21'!BG6</f>
        <v>0</v>
      </c>
      <c r="BH6" s="19">
        <f>SUMPRODUCT(($I$5:$M$10=AN6)*($CH$5:$CH$10))+'J21'!BH6</f>
        <v>0</v>
      </c>
      <c r="BI6" s="19">
        <f>SUMPRODUCT(($I$5:$M$10=AN6)*($CI$5:$CI$10))+'J21'!BI6</f>
        <v>1</v>
      </c>
      <c r="BJ6" s="19">
        <f t="shared" ref="BJ6:BJ16" si="22">SUMPRODUCT(($I$5:$M$10=AN6)*($CJ$5:$CJ$10))</f>
        <v>0</v>
      </c>
      <c r="BK6" s="17">
        <f t="shared" ref="BK6:BK16" si="23">SUM(AW6*1000+(BD6)/100+(BB6)/1000)</f>
        <v>1999.94</v>
      </c>
      <c r="BL6" s="17">
        <f>BK6+0.0000029</f>
        <v>1999.9400029000001</v>
      </c>
      <c r="BM6" s="17">
        <f t="shared" ref="BM6:BM10" si="24">A6</f>
        <v>0</v>
      </c>
      <c r="BN6" s="17">
        <f t="shared" ref="BN6:BN10" si="25">N6</f>
        <v>0</v>
      </c>
      <c r="BO6" s="17">
        <f t="shared" ref="BO6:BO10" si="26">IF(G6="",0,IF(G6&gt;H6,3,IF(G6=H6,2,IF(G6&lt;H6,1))))</f>
        <v>0</v>
      </c>
      <c r="BP6" s="17">
        <f t="shared" ref="BP6:BP10" si="27">IF(H6="",0,IF(H6&gt;G6,3,IF(H6=G6,2,IF(H6&lt;G6,1))))</f>
        <v>0</v>
      </c>
      <c r="BQ6" s="17">
        <f t="shared" ref="BQ6:BR10" si="28">BO6-BM6</f>
        <v>0</v>
      </c>
      <c r="BR6" s="17">
        <f t="shared" si="28"/>
        <v>0</v>
      </c>
      <c r="BS6" s="17">
        <f t="shared" ref="BS6:BT10" si="29">IF(G6="",0,1)</f>
        <v>0</v>
      </c>
      <c r="BT6" s="17">
        <f t="shared" si="29"/>
        <v>0</v>
      </c>
      <c r="BU6" s="17" t="b">
        <f t="shared" ref="BU6:BU10" si="30">IF(G6&lt;&gt;"",IF(G6&gt;H6,1))</f>
        <v>0</v>
      </c>
      <c r="BV6" s="17" t="b">
        <f t="shared" ref="BV6:BV10" si="31">IF(H6&lt;&gt;"",IF(H6&gt;G6,1))</f>
        <v>0</v>
      </c>
      <c r="BW6" s="17" t="b">
        <f t="shared" ref="BW6:BW10" si="32">IF(G6&lt;&gt;"",IF(G6=H6,1))</f>
        <v>0</v>
      </c>
      <c r="BX6" s="17" t="b">
        <f t="shared" ref="BX6:BX10" si="33">IF(H6&lt;&gt;"",IF(H6=G6,1))</f>
        <v>0</v>
      </c>
      <c r="BY6" s="17" t="b">
        <f t="shared" ref="BY6:BY10" si="34">IF(G6&lt;&gt;"",IF(G6&lt;H6,1))</f>
        <v>0</v>
      </c>
      <c r="BZ6" s="17" t="b">
        <f t="shared" ref="BZ6:BZ10" si="35">IF(H6&lt;&gt;"",IF(H6&lt;G6,1))</f>
        <v>0</v>
      </c>
      <c r="CA6" s="17">
        <f t="shared" ref="CA6:CB10" si="36">G6</f>
        <v>0</v>
      </c>
      <c r="CB6" s="17">
        <f t="shared" si="36"/>
        <v>0</v>
      </c>
      <c r="CC6" s="17">
        <f t="shared" ref="CC6:CC10" si="37">H6</f>
        <v>0</v>
      </c>
      <c r="CD6" s="17">
        <f t="shared" ref="CD6:CD10" si="38">G6</f>
        <v>0</v>
      </c>
      <c r="CE6" s="17" t="b">
        <f t="shared" ref="CE6:CE10" si="39">IF(G6&lt;&gt;"",IF(G6&gt;H6,1))</f>
        <v>0</v>
      </c>
      <c r="CF6" s="17" t="b">
        <f t="shared" ref="CF6:CF10" si="40">IF(G6&lt;&gt;"",IF(G6=H6,1))</f>
        <v>0</v>
      </c>
      <c r="CG6" s="17" t="b">
        <f t="shared" ref="CG6:CG10" si="41">IF(G6&lt;&gt;"",IF(G6&lt;H6,1))</f>
        <v>0</v>
      </c>
      <c r="CH6" s="17" t="b">
        <f t="shared" ref="CH6:CH10" si="42">IF(H6&lt;&gt;"",IF(H6&gt;G6,1))</f>
        <v>0</v>
      </c>
      <c r="CI6" s="17" t="b">
        <f t="shared" ref="CI6:CI10" si="43">IF(H6&lt;&gt;"",IF(H6=G6,1))</f>
        <v>0</v>
      </c>
      <c r="CJ6" s="17" t="b">
        <f t="shared" ref="CJ6:CJ10" si="44">IF(H6&lt;&gt;"",IF(H6&lt;G6,1))</f>
        <v>0</v>
      </c>
      <c r="CL6" s="17" t="str">
        <f t="shared" ref="CL6:CL16" si="45">VLOOKUP(AL6,$AM$5:$AR$16,2,0)</f>
        <v>BOURG DE PEAGE</v>
      </c>
      <c r="CM6" s="17">
        <f t="shared" ref="CM6:CM16" si="46">VLOOKUP(CL6,$AN$5:$BK$16,23,0)</f>
        <v>0</v>
      </c>
      <c r="CN6" s="17">
        <f t="shared" ref="CN6:CN16" si="47">RANK(CM6,$CM$5:$CM$16)</f>
        <v>1</v>
      </c>
      <c r="CP6" s="17" t="str">
        <f t="shared" ref="CP6:CP16" si="48">AN6</f>
        <v>BOURG DE PEAGE</v>
      </c>
    </row>
    <row r="7" spans="1:94" ht="18" customHeight="1" x14ac:dyDescent="0.25">
      <c r="B7" s="44"/>
      <c r="C7" s="44"/>
      <c r="D7" s="44"/>
      <c r="E7" s="44"/>
      <c r="F7" s="44"/>
      <c r="I7" s="44"/>
      <c r="J7" s="44"/>
      <c r="K7" s="44"/>
      <c r="L7" s="44"/>
      <c r="M7" s="44"/>
      <c r="O7" s="42"/>
      <c r="P7" s="44" t="str">
        <f t="shared" si="1"/>
        <v>BREST</v>
      </c>
      <c r="Q7" s="44"/>
      <c r="R7" s="44"/>
      <c r="S7" s="44"/>
      <c r="T7" s="44"/>
      <c r="U7" s="10">
        <f t="shared" si="0"/>
        <v>3</v>
      </c>
      <c r="V7" s="11" t="str">
        <f t="shared" si="2"/>
        <v>u</v>
      </c>
      <c r="W7" s="18">
        <f t="shared" ref="W7:W16" si="49">IF(CM7=CM6,CN6,CN7)</f>
        <v>1</v>
      </c>
      <c r="X7" s="7">
        <f t="shared" si="3"/>
        <v>3</v>
      </c>
      <c r="Y7" s="17">
        <f t="shared" si="4"/>
        <v>0</v>
      </c>
      <c r="Z7" s="17">
        <f t="shared" si="5"/>
        <v>0</v>
      </c>
      <c r="AA7" s="17">
        <f t="shared" si="6"/>
        <v>0</v>
      </c>
      <c r="AB7" s="17">
        <f t="shared" si="7"/>
        <v>0</v>
      </c>
      <c r="AC7" s="17">
        <f t="shared" si="8"/>
        <v>0</v>
      </c>
      <c r="AD7" s="17">
        <f t="shared" si="9"/>
        <v>0</v>
      </c>
      <c r="AE7" s="18">
        <f t="shared" si="10"/>
        <v>0</v>
      </c>
      <c r="AF7" s="8">
        <f t="shared" si="11"/>
        <v>0</v>
      </c>
      <c r="AG7" s="8">
        <f t="shared" si="12"/>
        <v>0</v>
      </c>
      <c r="AH7" s="8">
        <f t="shared" si="13"/>
        <v>0</v>
      </c>
      <c r="AI7" s="9">
        <f t="shared" si="14"/>
        <v>0</v>
      </c>
      <c r="AJ7" s="9">
        <f t="shared" si="15"/>
        <v>0</v>
      </c>
      <c r="AK7" s="9">
        <f t="shared" si="16"/>
        <v>0</v>
      </c>
      <c r="AL7" s="17">
        <v>3</v>
      </c>
      <c r="AM7" s="17">
        <f t="shared" si="17"/>
        <v>3</v>
      </c>
      <c r="AN7" s="46" t="str">
        <f>'J01'!AN7:AR7</f>
        <v>BREST</v>
      </c>
      <c r="AO7" s="46"/>
      <c r="AP7" s="46"/>
      <c r="AQ7" s="46"/>
      <c r="AR7" s="46"/>
      <c r="AS7" s="19">
        <f t="shared" si="18"/>
        <v>3</v>
      </c>
      <c r="AT7" s="19">
        <f>'J21'!AS7-AS7</f>
        <v>0</v>
      </c>
      <c r="AU7" s="3" t="str">
        <f>IF(AS7&gt;'J21'!AS7,'J21'!$AV$17,IF(AS7='J21'!AS7,'J21'!$AU$17,IF(AS7&lt;'J21'!AS7,'J21'!$AT$17)))</f>
        <v>u</v>
      </c>
      <c r="AV7" s="19">
        <f t="shared" si="19"/>
        <v>3</v>
      </c>
      <c r="AW7" s="19">
        <f>SUMPRODUCT(($B$5:$F$10=AN7)*($BQ$5:$BQ$10))+SUMPRODUCT(($I$5:$M$10=AN7)*($BR$5:$BR$10))+'J21'!AW7</f>
        <v>0</v>
      </c>
      <c r="AX7" s="19">
        <f>SUMPRODUCT(($B$5:$F$10=AN7)*($BS$5:$BS$10))+SUMPRODUCT(($I$5:$M$10=AN7)*($BT$5:$BT$10))+'J21'!AX7</f>
        <v>0</v>
      </c>
      <c r="AY7" s="19">
        <f>SUMPRODUCT(($B$5:$F$10=AN7)*($BU$5:$BU$10))+SUMPRODUCT(($I$5:$M$10=AN7)*($BV$5:$BV$10))+'J21'!AY7</f>
        <v>0</v>
      </c>
      <c r="AZ7" s="19">
        <f>SUMPRODUCT(($B$5:$F$10=AN7)*($BW$5:$BW$10))+SUMPRODUCT(($I$5:$M$10=AN7)*($BX$5:$BX$10))+'J21'!AZ7</f>
        <v>0</v>
      </c>
      <c r="BA7" s="19">
        <f>SUMPRODUCT(($B$5:$F$10=AN7)*($BY$5:$BY$10))+SUMPRODUCT(($I$5:$M$10=AN7)*($BZ$5:$BZ$10))+'J21'!BA7</f>
        <v>0</v>
      </c>
      <c r="BB7" s="19">
        <f t="shared" si="20"/>
        <v>0</v>
      </c>
      <c r="BC7" s="19">
        <f>SUMPRODUCT(($B$5:$F$10=AN7)*($CC$5:$CC$10))+SUMPRODUCT(($I$5:$M$10=AN7)*($CD$5:$CD$10))+'J21'!BC7</f>
        <v>0</v>
      </c>
      <c r="BD7" s="19">
        <f t="shared" si="21"/>
        <v>0</v>
      </c>
      <c r="BE7" s="19">
        <f>SUMPRODUCT(($B$5:$F$10=AN7)*($CE$5:$CE$10))+'J21'!BE7</f>
        <v>0</v>
      </c>
      <c r="BF7" s="19">
        <f>SUMPRODUCT(($B$5:$F$10=AN7)*($CF$5:$CF$10))+'J21'!BF7</f>
        <v>0</v>
      </c>
      <c r="BG7" s="19">
        <f>SUMPRODUCT(($B$5:$F$10=AN7)*($CG$5:$CG$10))+'J21'!BG7</f>
        <v>0</v>
      </c>
      <c r="BH7" s="19">
        <f>SUMPRODUCT(($I$5:$M$10=AN7)*($CH$5:$CH$10))+'J21'!BH7</f>
        <v>0</v>
      </c>
      <c r="BI7" s="19">
        <f>SUMPRODUCT(($I$5:$M$10=AN7)*($CI$5:$CI$10))+'J21'!BI7</f>
        <v>0</v>
      </c>
      <c r="BJ7" s="19">
        <f t="shared" si="22"/>
        <v>0</v>
      </c>
      <c r="BK7" s="17">
        <f t="shared" si="23"/>
        <v>0</v>
      </c>
      <c r="BL7" s="17">
        <f>BK7+0.0000028</f>
        <v>2.7999999999999999E-6</v>
      </c>
      <c r="BM7" s="17">
        <f t="shared" si="24"/>
        <v>0</v>
      </c>
      <c r="BN7" s="17">
        <f t="shared" si="25"/>
        <v>0</v>
      </c>
      <c r="BO7" s="17">
        <f t="shared" si="26"/>
        <v>0</v>
      </c>
      <c r="BP7" s="17">
        <f t="shared" si="27"/>
        <v>0</v>
      </c>
      <c r="BQ7" s="17">
        <f t="shared" si="28"/>
        <v>0</v>
      </c>
      <c r="BR7" s="17">
        <f t="shared" si="28"/>
        <v>0</v>
      </c>
      <c r="BS7" s="17">
        <f t="shared" si="29"/>
        <v>0</v>
      </c>
      <c r="BT7" s="17">
        <f t="shared" si="29"/>
        <v>0</v>
      </c>
      <c r="BU7" s="17" t="b">
        <f t="shared" si="30"/>
        <v>0</v>
      </c>
      <c r="BV7" s="17" t="b">
        <f t="shared" si="31"/>
        <v>0</v>
      </c>
      <c r="BW7" s="17" t="b">
        <f t="shared" si="32"/>
        <v>0</v>
      </c>
      <c r="BX7" s="17" t="b">
        <f t="shared" si="33"/>
        <v>0</v>
      </c>
      <c r="BY7" s="17" t="b">
        <f t="shared" si="34"/>
        <v>0</v>
      </c>
      <c r="BZ7" s="17" t="b">
        <f t="shared" si="35"/>
        <v>0</v>
      </c>
      <c r="CA7" s="17">
        <f t="shared" si="36"/>
        <v>0</v>
      </c>
      <c r="CB7" s="17">
        <f t="shared" si="36"/>
        <v>0</v>
      </c>
      <c r="CC7" s="17">
        <f t="shared" si="37"/>
        <v>0</v>
      </c>
      <c r="CD7" s="17">
        <f t="shared" si="38"/>
        <v>0</v>
      </c>
      <c r="CE7" s="17" t="b">
        <f t="shared" si="39"/>
        <v>0</v>
      </c>
      <c r="CF7" s="17" t="b">
        <f t="shared" si="40"/>
        <v>0</v>
      </c>
      <c r="CG7" s="17" t="b">
        <f t="shared" si="41"/>
        <v>0</v>
      </c>
      <c r="CH7" s="17" t="b">
        <f t="shared" si="42"/>
        <v>0</v>
      </c>
      <c r="CI7" s="17" t="b">
        <f t="shared" si="43"/>
        <v>0</v>
      </c>
      <c r="CJ7" s="17" t="b">
        <f t="shared" si="44"/>
        <v>0</v>
      </c>
      <c r="CL7" s="17" t="str">
        <f t="shared" si="45"/>
        <v>BREST</v>
      </c>
      <c r="CM7" s="17">
        <f t="shared" si="46"/>
        <v>0</v>
      </c>
      <c r="CN7" s="17">
        <f t="shared" si="47"/>
        <v>1</v>
      </c>
      <c r="CP7" s="17" t="str">
        <f t="shared" si="48"/>
        <v>BREST</v>
      </c>
    </row>
    <row r="8" spans="1:94" ht="18" customHeight="1" x14ac:dyDescent="0.25">
      <c r="B8" s="44"/>
      <c r="C8" s="44"/>
      <c r="D8" s="44"/>
      <c r="E8" s="44"/>
      <c r="F8" s="44"/>
      <c r="I8" s="44"/>
      <c r="J8" s="44"/>
      <c r="K8" s="44"/>
      <c r="L8" s="44"/>
      <c r="M8" s="44"/>
      <c r="O8" s="42"/>
      <c r="P8" s="44" t="str">
        <f t="shared" si="1"/>
        <v>CHAMBRAY</v>
      </c>
      <c r="Q8" s="44"/>
      <c r="R8" s="44"/>
      <c r="S8" s="44"/>
      <c r="T8" s="44"/>
      <c r="U8" s="10">
        <f t="shared" si="0"/>
        <v>3</v>
      </c>
      <c r="V8" s="11" t="str">
        <f t="shared" si="2"/>
        <v>u</v>
      </c>
      <c r="W8" s="18">
        <f t="shared" si="49"/>
        <v>1</v>
      </c>
      <c r="X8" s="7">
        <f t="shared" si="3"/>
        <v>4</v>
      </c>
      <c r="Y8" s="17">
        <f t="shared" si="4"/>
        <v>0</v>
      </c>
      <c r="Z8" s="17">
        <f t="shared" si="5"/>
        <v>0</v>
      </c>
      <c r="AA8" s="17">
        <f t="shared" si="6"/>
        <v>0</v>
      </c>
      <c r="AB8" s="17">
        <f t="shared" si="7"/>
        <v>0</v>
      </c>
      <c r="AC8" s="17">
        <f t="shared" si="8"/>
        <v>0</v>
      </c>
      <c r="AD8" s="17">
        <f t="shared" si="9"/>
        <v>0</v>
      </c>
      <c r="AE8" s="18">
        <f t="shared" si="10"/>
        <v>0</v>
      </c>
      <c r="AF8" s="8">
        <f t="shared" si="11"/>
        <v>0</v>
      </c>
      <c r="AG8" s="8">
        <f t="shared" si="12"/>
        <v>0</v>
      </c>
      <c r="AH8" s="8">
        <f t="shared" si="13"/>
        <v>0</v>
      </c>
      <c r="AI8" s="9">
        <f t="shared" si="14"/>
        <v>0</v>
      </c>
      <c r="AJ8" s="9">
        <f t="shared" si="15"/>
        <v>0</v>
      </c>
      <c r="AK8" s="9">
        <f t="shared" si="16"/>
        <v>0</v>
      </c>
      <c r="AL8" s="17">
        <v>4</v>
      </c>
      <c r="AM8" s="17">
        <f t="shared" si="17"/>
        <v>4</v>
      </c>
      <c r="AN8" s="46" t="str">
        <f>'J01'!AN8:AR8</f>
        <v>CHAMBRAY</v>
      </c>
      <c r="AO8" s="46"/>
      <c r="AP8" s="46"/>
      <c r="AQ8" s="46"/>
      <c r="AR8" s="46"/>
      <c r="AS8" s="19">
        <f t="shared" si="18"/>
        <v>3</v>
      </c>
      <c r="AT8" s="19">
        <f>'J21'!AS8-AS8</f>
        <v>0</v>
      </c>
      <c r="AU8" s="3" t="str">
        <f>IF(AS8&gt;'J21'!AS8,'J21'!$AV$17,IF(AS8='J21'!AS8,'J21'!$AU$17,IF(AS8&lt;'J21'!AS8,'J21'!$AT$17)))</f>
        <v>u</v>
      </c>
      <c r="AV8" s="19">
        <f t="shared" si="19"/>
        <v>4</v>
      </c>
      <c r="AW8" s="19">
        <f>SUMPRODUCT(($B$5:$F$10=AN8)*($BQ$5:$BQ$10))+SUMPRODUCT(($I$5:$M$10=AN8)*($BR$5:$BR$10))+'J21'!AW8</f>
        <v>0</v>
      </c>
      <c r="AX8" s="19">
        <f>SUMPRODUCT(($B$5:$F$10=AN8)*($BS$5:$BS$10))+SUMPRODUCT(($I$5:$M$10=AN8)*($BT$5:$BT$10))+'J21'!AX8</f>
        <v>0</v>
      </c>
      <c r="AY8" s="19">
        <f>SUMPRODUCT(($B$5:$F$10=AN8)*($BU$5:$BU$10))+SUMPRODUCT(($I$5:$M$10=AN8)*($BV$5:$BV$10))+'J21'!AY8</f>
        <v>0</v>
      </c>
      <c r="AZ8" s="19">
        <f>SUMPRODUCT(($B$5:$F$10=AN8)*($BW$5:$BW$10))+SUMPRODUCT(($I$5:$M$10=AN8)*($BX$5:$BX$10))+'J21'!AZ8</f>
        <v>0</v>
      </c>
      <c r="BA8" s="19">
        <f>SUMPRODUCT(($B$5:$F$10=AN8)*($BY$5:$BY$10))+SUMPRODUCT(($I$5:$M$10=AN8)*($BZ$5:$BZ$10))+'J21'!BA8</f>
        <v>0</v>
      </c>
      <c r="BB8" s="19">
        <f t="shared" si="20"/>
        <v>0</v>
      </c>
      <c r="BC8" s="19">
        <f>SUMPRODUCT(($B$5:$F$10=AN8)*($CC$5:$CC$10))+SUMPRODUCT(($I$5:$M$10=AN8)*($CD$5:$CD$10))+'J21'!BC8</f>
        <v>0</v>
      </c>
      <c r="BD8" s="19">
        <f t="shared" si="21"/>
        <v>0</v>
      </c>
      <c r="BE8" s="19">
        <f>SUMPRODUCT(($B$5:$F$10=AN8)*($CE$5:$CE$10))+'J21'!BE8</f>
        <v>0</v>
      </c>
      <c r="BF8" s="19">
        <f>SUMPRODUCT(($B$5:$F$10=AN8)*($CF$5:$CF$10))+'J21'!BF8</f>
        <v>0</v>
      </c>
      <c r="BG8" s="19">
        <f>SUMPRODUCT(($B$5:$F$10=AN8)*($CG$5:$CG$10))+'J21'!BG8</f>
        <v>0</v>
      </c>
      <c r="BH8" s="19">
        <f>SUMPRODUCT(($I$5:$M$10=AN8)*($CH$5:$CH$10))+'J21'!BH8</f>
        <v>0</v>
      </c>
      <c r="BI8" s="19">
        <f>SUMPRODUCT(($I$5:$M$10=AN8)*($CI$5:$CI$10))+'J21'!BI8</f>
        <v>0</v>
      </c>
      <c r="BJ8" s="19">
        <f t="shared" si="22"/>
        <v>0</v>
      </c>
      <c r="BK8" s="17">
        <f t="shared" si="23"/>
        <v>0</v>
      </c>
      <c r="BL8" s="17">
        <f>BK8+0.0000027</f>
        <v>2.7E-6</v>
      </c>
      <c r="BM8" s="17">
        <f t="shared" si="24"/>
        <v>0</v>
      </c>
      <c r="BN8" s="17">
        <f t="shared" si="25"/>
        <v>0</v>
      </c>
      <c r="BO8" s="17">
        <f t="shared" si="26"/>
        <v>0</v>
      </c>
      <c r="BP8" s="17">
        <f t="shared" si="27"/>
        <v>0</v>
      </c>
      <c r="BQ8" s="17">
        <f t="shared" si="28"/>
        <v>0</v>
      </c>
      <c r="BR8" s="17">
        <f t="shared" si="28"/>
        <v>0</v>
      </c>
      <c r="BS8" s="17">
        <f t="shared" si="29"/>
        <v>0</v>
      </c>
      <c r="BT8" s="17">
        <f t="shared" si="29"/>
        <v>0</v>
      </c>
      <c r="BU8" s="17" t="b">
        <f t="shared" si="30"/>
        <v>0</v>
      </c>
      <c r="BV8" s="17" t="b">
        <f t="shared" si="31"/>
        <v>0</v>
      </c>
      <c r="BW8" s="17" t="b">
        <f t="shared" si="32"/>
        <v>0</v>
      </c>
      <c r="BX8" s="17" t="b">
        <f t="shared" si="33"/>
        <v>0</v>
      </c>
      <c r="BY8" s="17" t="b">
        <f t="shared" si="34"/>
        <v>0</v>
      </c>
      <c r="BZ8" s="17" t="b">
        <f t="shared" si="35"/>
        <v>0</v>
      </c>
      <c r="CA8" s="17">
        <f t="shared" si="36"/>
        <v>0</v>
      </c>
      <c r="CB8" s="17">
        <f t="shared" si="36"/>
        <v>0</v>
      </c>
      <c r="CC8" s="17">
        <f t="shared" si="37"/>
        <v>0</v>
      </c>
      <c r="CD8" s="17">
        <f t="shared" si="38"/>
        <v>0</v>
      </c>
      <c r="CE8" s="17" t="b">
        <f t="shared" si="39"/>
        <v>0</v>
      </c>
      <c r="CF8" s="17" t="b">
        <f t="shared" si="40"/>
        <v>0</v>
      </c>
      <c r="CG8" s="17" t="b">
        <f t="shared" si="41"/>
        <v>0</v>
      </c>
      <c r="CH8" s="17" t="b">
        <f t="shared" si="42"/>
        <v>0</v>
      </c>
      <c r="CI8" s="17" t="b">
        <f t="shared" si="43"/>
        <v>0</v>
      </c>
      <c r="CJ8" s="17" t="b">
        <f t="shared" si="44"/>
        <v>0</v>
      </c>
      <c r="CL8" s="17" t="str">
        <f t="shared" si="45"/>
        <v>CHAMBRAY</v>
      </c>
      <c r="CM8" s="17">
        <f t="shared" si="46"/>
        <v>0</v>
      </c>
      <c r="CN8" s="17">
        <f t="shared" si="47"/>
        <v>1</v>
      </c>
      <c r="CP8" s="17" t="str">
        <f t="shared" si="48"/>
        <v>CHAMBRAY</v>
      </c>
    </row>
    <row r="9" spans="1:94" ht="18" customHeight="1" x14ac:dyDescent="0.25">
      <c r="B9" s="44"/>
      <c r="C9" s="44"/>
      <c r="D9" s="44"/>
      <c r="E9" s="44"/>
      <c r="F9" s="44"/>
      <c r="I9" s="44"/>
      <c r="J9" s="44"/>
      <c r="K9" s="44"/>
      <c r="L9" s="44"/>
      <c r="M9" s="44"/>
      <c r="O9" s="42"/>
      <c r="P9" s="44" t="str">
        <f t="shared" si="1"/>
        <v>DIJON</v>
      </c>
      <c r="Q9" s="44"/>
      <c r="R9" s="44"/>
      <c r="S9" s="44"/>
      <c r="T9" s="44"/>
      <c r="U9" s="10">
        <f t="shared" si="0"/>
        <v>3</v>
      </c>
      <c r="V9" s="11" t="str">
        <f t="shared" si="2"/>
        <v>u</v>
      </c>
      <c r="W9" s="18">
        <f t="shared" si="49"/>
        <v>1</v>
      </c>
      <c r="X9" s="7">
        <f t="shared" si="3"/>
        <v>5</v>
      </c>
      <c r="Y9" s="17">
        <f t="shared" si="4"/>
        <v>0</v>
      </c>
      <c r="Z9" s="17">
        <f t="shared" si="5"/>
        <v>0</v>
      </c>
      <c r="AA9" s="17">
        <f t="shared" si="6"/>
        <v>0</v>
      </c>
      <c r="AB9" s="17">
        <f t="shared" si="7"/>
        <v>0</v>
      </c>
      <c r="AC9" s="17">
        <f t="shared" si="8"/>
        <v>0</v>
      </c>
      <c r="AD9" s="17">
        <f t="shared" si="9"/>
        <v>0</v>
      </c>
      <c r="AE9" s="18">
        <f t="shared" si="10"/>
        <v>0</v>
      </c>
      <c r="AF9" s="8">
        <f t="shared" si="11"/>
        <v>0</v>
      </c>
      <c r="AG9" s="8">
        <f t="shared" si="12"/>
        <v>0</v>
      </c>
      <c r="AH9" s="8">
        <f t="shared" si="13"/>
        <v>0</v>
      </c>
      <c r="AI9" s="9">
        <f t="shared" si="14"/>
        <v>0</v>
      </c>
      <c r="AJ9" s="9">
        <f t="shared" si="15"/>
        <v>0</v>
      </c>
      <c r="AK9" s="9">
        <f t="shared" si="16"/>
        <v>0</v>
      </c>
      <c r="AL9" s="17">
        <v>5</v>
      </c>
      <c r="AM9" s="17">
        <f t="shared" si="17"/>
        <v>5</v>
      </c>
      <c r="AN9" s="46" t="str">
        <f>'J01'!AN9:AR9</f>
        <v>DIJON</v>
      </c>
      <c r="AO9" s="46"/>
      <c r="AP9" s="46"/>
      <c r="AQ9" s="46"/>
      <c r="AR9" s="46"/>
      <c r="AS9" s="19">
        <f t="shared" si="18"/>
        <v>3</v>
      </c>
      <c r="AT9" s="19">
        <f>'J21'!AS9-AS9</f>
        <v>0</v>
      </c>
      <c r="AU9" s="3" t="str">
        <f>IF(AS9&gt;'J21'!AS9,'J21'!$AV$17,IF(AS9='J21'!AS9,'J21'!$AU$17,IF(AS9&lt;'J21'!AS9,'J21'!$AT$17)))</f>
        <v>u</v>
      </c>
      <c r="AV9" s="19">
        <f t="shared" si="19"/>
        <v>5</v>
      </c>
      <c r="AW9" s="19">
        <f>SUMPRODUCT(($B$5:$F$10=AN9)*($BQ$5:$BQ$10))+SUMPRODUCT(($I$5:$M$10=AN9)*($BR$5:$BR$10))+'J21'!AW9</f>
        <v>0</v>
      </c>
      <c r="AX9" s="19">
        <f>SUMPRODUCT(($B$5:$F$10=AN9)*($BS$5:$BS$10))+SUMPRODUCT(($I$5:$M$10=AN9)*($BT$5:$BT$10))+'J21'!AX9</f>
        <v>0</v>
      </c>
      <c r="AY9" s="19">
        <f>SUMPRODUCT(($B$5:$F$10=AN9)*($BU$5:$BU$10))+SUMPRODUCT(($I$5:$M$10=AN9)*($BV$5:$BV$10))+'J21'!AY9</f>
        <v>0</v>
      </c>
      <c r="AZ9" s="19">
        <f>SUMPRODUCT(($B$5:$F$10=AN9)*($BW$5:$BW$10))+SUMPRODUCT(($I$5:$M$10=AN9)*($BX$5:$BX$10))+'J21'!AZ9</f>
        <v>0</v>
      </c>
      <c r="BA9" s="19">
        <f>SUMPRODUCT(($B$5:$F$10=AN9)*($BY$5:$BY$10))+SUMPRODUCT(($I$5:$M$10=AN9)*($BZ$5:$BZ$10))+'J21'!BA9</f>
        <v>0</v>
      </c>
      <c r="BB9" s="19">
        <f t="shared" si="20"/>
        <v>0</v>
      </c>
      <c r="BC9" s="19">
        <f>SUMPRODUCT(($B$5:$F$10=AN9)*($CC$5:$CC$10))+SUMPRODUCT(($I$5:$M$10=AN9)*($CD$5:$CD$10))+'J21'!BC9</f>
        <v>0</v>
      </c>
      <c r="BD9" s="19">
        <f t="shared" si="21"/>
        <v>0</v>
      </c>
      <c r="BE9" s="19">
        <f>SUMPRODUCT(($B$5:$F$10=AN9)*($CE$5:$CE$10))+'J21'!BE9</f>
        <v>0</v>
      </c>
      <c r="BF9" s="19">
        <f>SUMPRODUCT(($B$5:$F$10=AN9)*($CF$5:$CF$10))+'J21'!BF9</f>
        <v>0</v>
      </c>
      <c r="BG9" s="19">
        <f>SUMPRODUCT(($B$5:$F$10=AN9)*($CG$5:$CG$10))+'J21'!BG9</f>
        <v>0</v>
      </c>
      <c r="BH9" s="19">
        <f>SUMPRODUCT(($I$5:$M$10=AN9)*($CH$5:$CH$10))+'J21'!BH9</f>
        <v>0</v>
      </c>
      <c r="BI9" s="19">
        <f>SUMPRODUCT(($I$5:$M$10=AN9)*($CI$5:$CI$10))+'J21'!BI9</f>
        <v>0</v>
      </c>
      <c r="BJ9" s="19">
        <f t="shared" si="22"/>
        <v>0</v>
      </c>
      <c r="BK9" s="17">
        <f t="shared" si="23"/>
        <v>0</v>
      </c>
      <c r="BL9" s="17">
        <f>BK9+0.0000026</f>
        <v>2.6000000000000001E-6</v>
      </c>
      <c r="BM9" s="17">
        <f t="shared" si="24"/>
        <v>0</v>
      </c>
      <c r="BN9" s="17">
        <f t="shared" si="25"/>
        <v>0</v>
      </c>
      <c r="BO9" s="17">
        <f t="shared" si="26"/>
        <v>0</v>
      </c>
      <c r="BP9" s="17">
        <f t="shared" si="27"/>
        <v>0</v>
      </c>
      <c r="BQ9" s="17">
        <f t="shared" si="28"/>
        <v>0</v>
      </c>
      <c r="BR9" s="17">
        <f t="shared" si="28"/>
        <v>0</v>
      </c>
      <c r="BS9" s="17">
        <f t="shared" si="29"/>
        <v>0</v>
      </c>
      <c r="BT9" s="17">
        <f t="shared" si="29"/>
        <v>0</v>
      </c>
      <c r="BU9" s="17" t="b">
        <f t="shared" si="30"/>
        <v>0</v>
      </c>
      <c r="BV9" s="17" t="b">
        <f t="shared" si="31"/>
        <v>0</v>
      </c>
      <c r="BW9" s="17" t="b">
        <f t="shared" si="32"/>
        <v>0</v>
      </c>
      <c r="BX9" s="17" t="b">
        <f t="shared" si="33"/>
        <v>0</v>
      </c>
      <c r="BY9" s="17" t="b">
        <f t="shared" si="34"/>
        <v>0</v>
      </c>
      <c r="BZ9" s="17" t="b">
        <f t="shared" si="35"/>
        <v>0</v>
      </c>
      <c r="CA9" s="17">
        <f t="shared" si="36"/>
        <v>0</v>
      </c>
      <c r="CB9" s="17">
        <f t="shared" si="36"/>
        <v>0</v>
      </c>
      <c r="CC9" s="17">
        <f t="shared" si="37"/>
        <v>0</v>
      </c>
      <c r="CD9" s="17">
        <f t="shared" si="38"/>
        <v>0</v>
      </c>
      <c r="CE9" s="17" t="b">
        <f t="shared" si="39"/>
        <v>0</v>
      </c>
      <c r="CF9" s="17" t="b">
        <f t="shared" si="40"/>
        <v>0</v>
      </c>
      <c r="CG9" s="17" t="b">
        <f t="shared" si="41"/>
        <v>0</v>
      </c>
      <c r="CH9" s="17" t="b">
        <f t="shared" si="42"/>
        <v>0</v>
      </c>
      <c r="CI9" s="17" t="b">
        <f t="shared" si="43"/>
        <v>0</v>
      </c>
      <c r="CJ9" s="17" t="b">
        <f t="shared" si="44"/>
        <v>0</v>
      </c>
      <c r="CL9" s="17" t="str">
        <f t="shared" si="45"/>
        <v>DIJON</v>
      </c>
      <c r="CM9" s="17">
        <f t="shared" si="46"/>
        <v>0</v>
      </c>
      <c r="CN9" s="17">
        <f t="shared" si="47"/>
        <v>1</v>
      </c>
      <c r="CP9" s="17" t="str">
        <f t="shared" si="48"/>
        <v>DIJON</v>
      </c>
    </row>
    <row r="10" spans="1:94" ht="18" customHeight="1" x14ac:dyDescent="0.25">
      <c r="B10" s="44"/>
      <c r="C10" s="44"/>
      <c r="D10" s="44"/>
      <c r="E10" s="44"/>
      <c r="F10" s="44"/>
      <c r="I10" s="44"/>
      <c r="J10" s="44"/>
      <c r="K10" s="44"/>
      <c r="L10" s="44"/>
      <c r="M10" s="44"/>
      <c r="O10" s="42"/>
      <c r="P10" s="44" t="str">
        <f t="shared" si="1"/>
        <v>FLEURY</v>
      </c>
      <c r="Q10" s="44"/>
      <c r="R10" s="44"/>
      <c r="S10" s="44"/>
      <c r="T10" s="44"/>
      <c r="U10" s="10">
        <f t="shared" si="0"/>
        <v>3</v>
      </c>
      <c r="V10" s="11" t="str">
        <f t="shared" si="2"/>
        <v>u</v>
      </c>
      <c r="W10" s="18">
        <f t="shared" si="49"/>
        <v>1</v>
      </c>
      <c r="X10" s="7">
        <f t="shared" si="3"/>
        <v>6</v>
      </c>
      <c r="Y10" s="17">
        <f t="shared" si="4"/>
        <v>0</v>
      </c>
      <c r="Z10" s="17">
        <f t="shared" si="5"/>
        <v>0</v>
      </c>
      <c r="AA10" s="17">
        <f t="shared" si="6"/>
        <v>0</v>
      </c>
      <c r="AB10" s="17">
        <f t="shared" si="7"/>
        <v>0</v>
      </c>
      <c r="AC10" s="17">
        <f t="shared" si="8"/>
        <v>0</v>
      </c>
      <c r="AD10" s="17">
        <f t="shared" si="9"/>
        <v>0</v>
      </c>
      <c r="AE10" s="18">
        <f t="shared" si="10"/>
        <v>0</v>
      </c>
      <c r="AF10" s="8">
        <f t="shared" si="11"/>
        <v>0</v>
      </c>
      <c r="AG10" s="8">
        <f t="shared" si="12"/>
        <v>0</v>
      </c>
      <c r="AH10" s="8">
        <f t="shared" si="13"/>
        <v>0</v>
      </c>
      <c r="AI10" s="9">
        <f t="shared" si="14"/>
        <v>0</v>
      </c>
      <c r="AJ10" s="9">
        <f t="shared" si="15"/>
        <v>0</v>
      </c>
      <c r="AK10" s="9">
        <f t="shared" si="16"/>
        <v>0</v>
      </c>
      <c r="AL10" s="17">
        <v>6</v>
      </c>
      <c r="AM10" s="17">
        <f t="shared" si="17"/>
        <v>6</v>
      </c>
      <c r="AN10" s="46" t="str">
        <f>'J01'!AN10:AR10</f>
        <v>FLEURY</v>
      </c>
      <c r="AO10" s="46"/>
      <c r="AP10" s="46"/>
      <c r="AQ10" s="46"/>
      <c r="AR10" s="46"/>
      <c r="AS10" s="19">
        <f t="shared" si="18"/>
        <v>3</v>
      </c>
      <c r="AT10" s="19">
        <f>'J21'!AS10-AS10</f>
        <v>0</v>
      </c>
      <c r="AU10" s="3" t="str">
        <f>IF(AS10&gt;'J21'!AS10,'J21'!$AV$17,IF(AS10='J21'!AS10,'J21'!$AU$17,IF(AS10&lt;'J21'!AS10,'J21'!$AT$17)))</f>
        <v>u</v>
      </c>
      <c r="AV10" s="19">
        <f t="shared" si="19"/>
        <v>6</v>
      </c>
      <c r="AW10" s="19">
        <f>SUMPRODUCT(($B$5:$F$10=AN10)*($BQ$5:$BQ$10))+SUMPRODUCT(($I$5:$M$10=AN10)*($BR$5:$BR$10))+'J21'!AW10</f>
        <v>0</v>
      </c>
      <c r="AX10" s="19">
        <f>SUMPRODUCT(($B$5:$F$10=AN10)*($BS$5:$BS$10))+SUMPRODUCT(($I$5:$M$10=AN10)*($BT$5:$BT$10))+'J21'!AX10</f>
        <v>0</v>
      </c>
      <c r="AY10" s="19">
        <f>SUMPRODUCT(($B$5:$F$10=AN10)*($BU$5:$BU$10))+SUMPRODUCT(($I$5:$M$10=AN10)*($BV$5:$BV$10))+'J21'!AY10</f>
        <v>0</v>
      </c>
      <c r="AZ10" s="19">
        <f>SUMPRODUCT(($B$5:$F$10=AN10)*($BW$5:$BW$10))+SUMPRODUCT(($I$5:$M$10=AN10)*($BX$5:$BX$10))+'J21'!AZ10</f>
        <v>0</v>
      </c>
      <c r="BA10" s="19">
        <f>SUMPRODUCT(($B$5:$F$10=AN10)*($BY$5:$BY$10))+SUMPRODUCT(($I$5:$M$10=AN10)*($BZ$5:$BZ$10))+'J21'!BA10</f>
        <v>0</v>
      </c>
      <c r="BB10" s="19">
        <f t="shared" si="20"/>
        <v>0</v>
      </c>
      <c r="BC10" s="19">
        <f>SUMPRODUCT(($B$5:$F$10=AN10)*($CC$5:$CC$10))+SUMPRODUCT(($I$5:$M$10=AN10)*($CD$5:$CD$10))+'J21'!BC10</f>
        <v>0</v>
      </c>
      <c r="BD10" s="19">
        <f t="shared" si="21"/>
        <v>0</v>
      </c>
      <c r="BE10" s="19">
        <f>SUMPRODUCT(($B$5:$F$10=AN10)*($CE$5:$CE$10))+'J21'!BE10</f>
        <v>0</v>
      </c>
      <c r="BF10" s="19">
        <f>SUMPRODUCT(($B$5:$F$10=AN10)*($CF$5:$CF$10))+'J21'!BF10</f>
        <v>0</v>
      </c>
      <c r="BG10" s="19">
        <f>SUMPRODUCT(($B$5:$F$10=AN10)*($CG$5:$CG$10))+'J21'!BG10</f>
        <v>0</v>
      </c>
      <c r="BH10" s="19">
        <f>SUMPRODUCT(($I$5:$M$10=AN10)*($CH$5:$CH$10))+'J21'!BH10</f>
        <v>0</v>
      </c>
      <c r="BI10" s="19">
        <f>SUMPRODUCT(($I$5:$M$10=AN10)*($CI$5:$CI$10))+'J21'!BI10</f>
        <v>0</v>
      </c>
      <c r="BJ10" s="19">
        <f t="shared" si="22"/>
        <v>0</v>
      </c>
      <c r="BK10" s="17">
        <f t="shared" si="23"/>
        <v>0</v>
      </c>
      <c r="BL10" s="17">
        <f>BK10+0.0000025</f>
        <v>2.5000000000000002E-6</v>
      </c>
      <c r="BM10" s="17">
        <f t="shared" si="24"/>
        <v>0</v>
      </c>
      <c r="BN10" s="17">
        <f t="shared" si="25"/>
        <v>0</v>
      </c>
      <c r="BO10" s="17">
        <f t="shared" si="26"/>
        <v>0</v>
      </c>
      <c r="BP10" s="17">
        <f t="shared" si="27"/>
        <v>0</v>
      </c>
      <c r="BQ10" s="17">
        <f t="shared" si="28"/>
        <v>0</v>
      </c>
      <c r="BR10" s="17">
        <f t="shared" si="28"/>
        <v>0</v>
      </c>
      <c r="BS10" s="17">
        <f t="shared" si="29"/>
        <v>0</v>
      </c>
      <c r="BT10" s="17">
        <f t="shared" si="29"/>
        <v>0</v>
      </c>
      <c r="BU10" s="17" t="b">
        <f t="shared" si="30"/>
        <v>0</v>
      </c>
      <c r="BV10" s="17" t="b">
        <f t="shared" si="31"/>
        <v>0</v>
      </c>
      <c r="BW10" s="17" t="b">
        <f t="shared" si="32"/>
        <v>0</v>
      </c>
      <c r="BX10" s="17" t="b">
        <f t="shared" si="33"/>
        <v>0</v>
      </c>
      <c r="BY10" s="17" t="b">
        <f t="shared" si="34"/>
        <v>0</v>
      </c>
      <c r="BZ10" s="17" t="b">
        <f t="shared" si="35"/>
        <v>0</v>
      </c>
      <c r="CA10" s="17">
        <f t="shared" si="36"/>
        <v>0</v>
      </c>
      <c r="CB10" s="17">
        <f t="shared" si="36"/>
        <v>0</v>
      </c>
      <c r="CC10" s="17">
        <f t="shared" si="37"/>
        <v>0</v>
      </c>
      <c r="CD10" s="17">
        <f t="shared" si="38"/>
        <v>0</v>
      </c>
      <c r="CE10" s="17" t="b">
        <f t="shared" si="39"/>
        <v>0</v>
      </c>
      <c r="CF10" s="17" t="b">
        <f t="shared" si="40"/>
        <v>0</v>
      </c>
      <c r="CG10" s="17" t="b">
        <f t="shared" si="41"/>
        <v>0</v>
      </c>
      <c r="CH10" s="17" t="b">
        <f t="shared" si="42"/>
        <v>0</v>
      </c>
      <c r="CI10" s="17" t="b">
        <f t="shared" si="43"/>
        <v>0</v>
      </c>
      <c r="CJ10" s="17" t="b">
        <f t="shared" si="44"/>
        <v>0</v>
      </c>
      <c r="CL10" s="17" t="str">
        <f t="shared" si="45"/>
        <v>FLEURY</v>
      </c>
      <c r="CM10" s="17">
        <f t="shared" si="46"/>
        <v>0</v>
      </c>
      <c r="CN10" s="17">
        <f t="shared" si="47"/>
        <v>1</v>
      </c>
      <c r="CP10" s="17" t="str">
        <f t="shared" si="48"/>
        <v>FLEURY</v>
      </c>
    </row>
    <row r="11" spans="1:94" ht="18" customHeight="1" x14ac:dyDescent="0.25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2"/>
      <c r="P11" s="44" t="str">
        <f t="shared" si="1"/>
        <v>ISSY - PARIS</v>
      </c>
      <c r="Q11" s="44"/>
      <c r="R11" s="44"/>
      <c r="S11" s="44"/>
      <c r="T11" s="44"/>
      <c r="U11" s="10">
        <f t="shared" si="0"/>
        <v>3</v>
      </c>
      <c r="V11" s="11" t="str">
        <f t="shared" si="2"/>
        <v>u</v>
      </c>
      <c r="W11" s="18">
        <f t="shared" si="49"/>
        <v>1</v>
      </c>
      <c r="X11" s="7">
        <f t="shared" si="3"/>
        <v>7</v>
      </c>
      <c r="Y11" s="17">
        <f t="shared" si="4"/>
        <v>0</v>
      </c>
      <c r="Z11" s="17">
        <f t="shared" si="5"/>
        <v>0</v>
      </c>
      <c r="AA11" s="17">
        <f t="shared" si="6"/>
        <v>0</v>
      </c>
      <c r="AB11" s="17">
        <f t="shared" si="7"/>
        <v>0</v>
      </c>
      <c r="AC11" s="17">
        <f t="shared" si="8"/>
        <v>0</v>
      </c>
      <c r="AD11" s="17">
        <f t="shared" si="9"/>
        <v>0</v>
      </c>
      <c r="AE11" s="18">
        <f t="shared" si="10"/>
        <v>0</v>
      </c>
      <c r="AF11" s="8">
        <f t="shared" si="11"/>
        <v>0</v>
      </c>
      <c r="AG11" s="8">
        <f t="shared" si="12"/>
        <v>0</v>
      </c>
      <c r="AH11" s="8">
        <f t="shared" si="13"/>
        <v>0</v>
      </c>
      <c r="AI11" s="9">
        <f t="shared" si="14"/>
        <v>0</v>
      </c>
      <c r="AJ11" s="9">
        <f t="shared" si="15"/>
        <v>0</v>
      </c>
      <c r="AK11" s="9">
        <f t="shared" si="16"/>
        <v>0</v>
      </c>
      <c r="AL11" s="17">
        <v>7</v>
      </c>
      <c r="AM11" s="17">
        <f t="shared" si="17"/>
        <v>7</v>
      </c>
      <c r="AN11" s="46" t="str">
        <f>'J01'!AN11:AR11</f>
        <v>ISSY - PARIS</v>
      </c>
      <c r="AO11" s="46"/>
      <c r="AP11" s="46"/>
      <c r="AQ11" s="46"/>
      <c r="AR11" s="46"/>
      <c r="AS11" s="19">
        <f t="shared" si="18"/>
        <v>3</v>
      </c>
      <c r="AT11" s="19">
        <f>'J21'!AS11-AS11</f>
        <v>0</v>
      </c>
      <c r="AU11" s="3" t="str">
        <f>IF(AS11&gt;'J21'!AS11,'J21'!$AV$17,IF(AS11='J21'!AS11,'J21'!$AU$17,IF(AS11&lt;'J21'!AS11,'J21'!$AT$17)))</f>
        <v>u</v>
      </c>
      <c r="AV11" s="19">
        <f t="shared" si="19"/>
        <v>7</v>
      </c>
      <c r="AW11" s="19">
        <f>SUMPRODUCT(($B$5:$F$10=AN11)*($BQ$5:$BQ$10))+SUMPRODUCT(($I$5:$M$10=AN11)*($BR$5:$BR$10))+'J21'!AW11</f>
        <v>0</v>
      </c>
      <c r="AX11" s="19">
        <f>SUMPRODUCT(($B$5:$F$10=AN11)*($BS$5:$BS$10))+SUMPRODUCT(($I$5:$M$10=AN11)*($BT$5:$BT$10))+'J21'!AX11</f>
        <v>0</v>
      </c>
      <c r="AY11" s="19">
        <f>SUMPRODUCT(($B$5:$F$10=AN11)*($BU$5:$BU$10))+SUMPRODUCT(($I$5:$M$10=AN11)*($BV$5:$BV$10))+'J21'!AY11</f>
        <v>0</v>
      </c>
      <c r="AZ11" s="19">
        <f>SUMPRODUCT(($B$5:$F$10=AN11)*($BW$5:$BW$10))+SUMPRODUCT(($I$5:$M$10=AN11)*($BX$5:$BX$10))+'J21'!AZ11</f>
        <v>0</v>
      </c>
      <c r="BA11" s="19">
        <f>SUMPRODUCT(($B$5:$F$10=AN11)*($BY$5:$BY$10))+SUMPRODUCT(($I$5:$M$10=AN11)*($BZ$5:$BZ$10))+'J21'!BA11</f>
        <v>0</v>
      </c>
      <c r="BB11" s="19">
        <f t="shared" si="20"/>
        <v>0</v>
      </c>
      <c r="BC11" s="19">
        <f>SUMPRODUCT(($B$5:$F$10=AN11)*($CC$5:$CC$10))+SUMPRODUCT(($I$5:$M$10=AN11)*($CD$5:$CD$10))+'J21'!BC11</f>
        <v>0</v>
      </c>
      <c r="BD11" s="19">
        <f t="shared" si="21"/>
        <v>0</v>
      </c>
      <c r="BE11" s="19">
        <f>SUMPRODUCT(($B$5:$F$10=AN11)*($CE$5:$CE$10))+'J21'!BE11</f>
        <v>0</v>
      </c>
      <c r="BF11" s="19">
        <f>SUMPRODUCT(($B$5:$F$10=AN11)*($CF$5:$CF$10))+'J21'!BF11</f>
        <v>0</v>
      </c>
      <c r="BG11" s="19">
        <f>SUMPRODUCT(($B$5:$F$10=AN11)*($CG$5:$CG$10))+'J21'!BG11</f>
        <v>0</v>
      </c>
      <c r="BH11" s="19">
        <f>SUMPRODUCT(($I$5:$M$10=AN11)*($CH$5:$CH$10))+'J21'!BH11</f>
        <v>0</v>
      </c>
      <c r="BI11" s="19">
        <f>SUMPRODUCT(($I$5:$M$10=AN11)*($CI$5:$CI$10))+'J21'!BI11</f>
        <v>0</v>
      </c>
      <c r="BJ11" s="19">
        <f t="shared" si="22"/>
        <v>0</v>
      </c>
      <c r="BK11" s="17">
        <f t="shared" si="23"/>
        <v>0</v>
      </c>
      <c r="BL11" s="17">
        <f>BK11+0.0000024</f>
        <v>2.3999999999999999E-6</v>
      </c>
      <c r="CL11" s="17" t="str">
        <f t="shared" si="45"/>
        <v>ISSY - PARIS</v>
      </c>
      <c r="CM11" s="17">
        <f t="shared" si="46"/>
        <v>0</v>
      </c>
      <c r="CN11" s="17">
        <f t="shared" si="47"/>
        <v>1</v>
      </c>
      <c r="CP11" s="17" t="str">
        <f t="shared" si="48"/>
        <v>ISSY - PARIS</v>
      </c>
    </row>
    <row r="12" spans="1:94" ht="18" customHeight="1" x14ac:dyDescent="0.25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2"/>
      <c r="P12" s="44" t="str">
        <f t="shared" si="1"/>
        <v>METZ</v>
      </c>
      <c r="Q12" s="44"/>
      <c r="R12" s="44"/>
      <c r="S12" s="44"/>
      <c r="T12" s="44"/>
      <c r="U12" s="10">
        <f t="shared" si="0"/>
        <v>3</v>
      </c>
      <c r="V12" s="11" t="str">
        <f t="shared" si="2"/>
        <v>u</v>
      </c>
      <c r="W12" s="18">
        <f t="shared" si="49"/>
        <v>1</v>
      </c>
      <c r="X12" s="7">
        <f t="shared" si="3"/>
        <v>8</v>
      </c>
      <c r="Y12" s="17">
        <f t="shared" si="4"/>
        <v>0</v>
      </c>
      <c r="Z12" s="17">
        <f t="shared" si="5"/>
        <v>0</v>
      </c>
      <c r="AA12" s="17">
        <f t="shared" si="6"/>
        <v>0</v>
      </c>
      <c r="AB12" s="17">
        <f t="shared" si="7"/>
        <v>0</v>
      </c>
      <c r="AC12" s="17">
        <f t="shared" si="8"/>
        <v>0</v>
      </c>
      <c r="AD12" s="17">
        <f t="shared" si="9"/>
        <v>0</v>
      </c>
      <c r="AE12" s="18">
        <f t="shared" si="10"/>
        <v>0</v>
      </c>
      <c r="AF12" s="8">
        <f t="shared" si="11"/>
        <v>0</v>
      </c>
      <c r="AG12" s="8">
        <f t="shared" si="12"/>
        <v>0</v>
      </c>
      <c r="AH12" s="8">
        <f t="shared" si="13"/>
        <v>0</v>
      </c>
      <c r="AI12" s="9">
        <f t="shared" si="14"/>
        <v>0</v>
      </c>
      <c r="AJ12" s="9">
        <f t="shared" si="15"/>
        <v>0</v>
      </c>
      <c r="AK12" s="9">
        <f t="shared" si="16"/>
        <v>0</v>
      </c>
      <c r="AL12" s="17">
        <v>8</v>
      </c>
      <c r="AM12" s="17">
        <f t="shared" si="17"/>
        <v>8</v>
      </c>
      <c r="AN12" s="46" t="str">
        <f>'J01'!AN12:AR12</f>
        <v>METZ</v>
      </c>
      <c r="AO12" s="46"/>
      <c r="AP12" s="46"/>
      <c r="AQ12" s="46"/>
      <c r="AR12" s="46"/>
      <c r="AS12" s="19">
        <f t="shared" si="18"/>
        <v>3</v>
      </c>
      <c r="AT12" s="19">
        <f>'J21'!AS12-AS12</f>
        <v>0</v>
      </c>
      <c r="AU12" s="3" t="str">
        <f>IF(AS12&gt;'J21'!AS12,'J21'!$AV$17,IF(AS12='J21'!AS12,'J21'!$AU$17,IF(AS12&lt;'J21'!AS12,'J21'!$AT$17)))</f>
        <v>u</v>
      </c>
      <c r="AV12" s="19">
        <f t="shared" si="19"/>
        <v>8</v>
      </c>
      <c r="AW12" s="19">
        <f>SUMPRODUCT(($B$5:$F$10=AN12)*($BQ$5:$BQ$10))+SUMPRODUCT(($I$5:$M$10=AN12)*($BR$5:$BR$10))+'J21'!AW12</f>
        <v>0</v>
      </c>
      <c r="AX12" s="19">
        <f>SUMPRODUCT(($B$5:$F$10=AN12)*($BS$5:$BS$10))+SUMPRODUCT(($I$5:$M$10=AN12)*($BT$5:$BT$10))+'J21'!AX12</f>
        <v>0</v>
      </c>
      <c r="AY12" s="19">
        <f>SUMPRODUCT(($B$5:$F$10=AN12)*($BU$5:$BU$10))+SUMPRODUCT(($I$5:$M$10=AN12)*($BV$5:$BV$10))+'J21'!AY12</f>
        <v>0</v>
      </c>
      <c r="AZ12" s="19">
        <f>SUMPRODUCT(($B$5:$F$10=AN12)*($BW$5:$BW$10))+SUMPRODUCT(($I$5:$M$10=AN12)*($BX$5:$BX$10))+'J21'!AZ12</f>
        <v>0</v>
      </c>
      <c r="BA12" s="19">
        <f>SUMPRODUCT(($B$5:$F$10=AN12)*($BY$5:$BY$10))+SUMPRODUCT(($I$5:$M$10=AN12)*($BZ$5:$BZ$10))+'J21'!BA12</f>
        <v>0</v>
      </c>
      <c r="BB12" s="19">
        <f t="shared" si="20"/>
        <v>0</v>
      </c>
      <c r="BC12" s="19">
        <f>SUMPRODUCT(($B$5:$F$10=AN12)*($CC$5:$CC$10))+SUMPRODUCT(($I$5:$M$10=AN12)*($CD$5:$CD$10))+'J21'!BC12</f>
        <v>0</v>
      </c>
      <c r="BD12" s="19">
        <f t="shared" si="21"/>
        <v>0</v>
      </c>
      <c r="BE12" s="19">
        <f>SUMPRODUCT(($B$5:$F$10=AN12)*($CE$5:$CE$10))+'J21'!BE12</f>
        <v>0</v>
      </c>
      <c r="BF12" s="19">
        <f>SUMPRODUCT(($B$5:$F$10=AN12)*($CF$5:$CF$10))+'J21'!BF12</f>
        <v>0</v>
      </c>
      <c r="BG12" s="19">
        <f>SUMPRODUCT(($B$5:$F$10=AN12)*($CG$5:$CG$10))+'J21'!BG12</f>
        <v>0</v>
      </c>
      <c r="BH12" s="19">
        <f>SUMPRODUCT(($I$5:$M$10=AN12)*($CH$5:$CH$10))+'J21'!BH12</f>
        <v>0</v>
      </c>
      <c r="BI12" s="19">
        <f>SUMPRODUCT(($I$5:$M$10=AN12)*($CI$5:$CI$10))+'J21'!BI12</f>
        <v>0</v>
      </c>
      <c r="BJ12" s="19">
        <f t="shared" si="22"/>
        <v>0</v>
      </c>
      <c r="BK12" s="17">
        <f t="shared" si="23"/>
        <v>0</v>
      </c>
      <c r="BL12" s="17">
        <f>BK12+0.0000023</f>
        <v>2.3E-6</v>
      </c>
      <c r="CL12" s="17" t="str">
        <f t="shared" si="45"/>
        <v>METZ</v>
      </c>
      <c r="CM12" s="17">
        <f t="shared" si="46"/>
        <v>0</v>
      </c>
      <c r="CN12" s="17">
        <f t="shared" si="47"/>
        <v>1</v>
      </c>
      <c r="CP12" s="17" t="str">
        <f t="shared" si="48"/>
        <v>METZ</v>
      </c>
    </row>
    <row r="13" spans="1:94" ht="18" customHeight="1" x14ac:dyDescent="0.25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2"/>
      <c r="P13" s="44" t="str">
        <f t="shared" si="1"/>
        <v>NANTES</v>
      </c>
      <c r="Q13" s="44"/>
      <c r="R13" s="44"/>
      <c r="S13" s="44"/>
      <c r="T13" s="44"/>
      <c r="U13" s="10">
        <f t="shared" si="0"/>
        <v>3</v>
      </c>
      <c r="V13" s="11" t="str">
        <f t="shared" si="2"/>
        <v>u</v>
      </c>
      <c r="W13" s="18">
        <f t="shared" si="49"/>
        <v>1</v>
      </c>
      <c r="X13" s="7">
        <f t="shared" si="3"/>
        <v>9</v>
      </c>
      <c r="Y13" s="17">
        <f t="shared" si="4"/>
        <v>0</v>
      </c>
      <c r="Z13" s="17">
        <f t="shared" si="5"/>
        <v>0</v>
      </c>
      <c r="AA13" s="17">
        <f t="shared" si="6"/>
        <v>0</v>
      </c>
      <c r="AB13" s="17">
        <f t="shared" si="7"/>
        <v>0</v>
      </c>
      <c r="AC13" s="17">
        <f t="shared" si="8"/>
        <v>0</v>
      </c>
      <c r="AD13" s="17">
        <f t="shared" si="9"/>
        <v>0</v>
      </c>
      <c r="AE13" s="18">
        <f t="shared" si="10"/>
        <v>0</v>
      </c>
      <c r="AF13" s="8">
        <f t="shared" si="11"/>
        <v>0</v>
      </c>
      <c r="AG13" s="8">
        <f t="shared" si="12"/>
        <v>0</v>
      </c>
      <c r="AH13" s="8">
        <f t="shared" si="13"/>
        <v>0</v>
      </c>
      <c r="AI13" s="9">
        <f t="shared" si="14"/>
        <v>0</v>
      </c>
      <c r="AJ13" s="9">
        <f t="shared" si="15"/>
        <v>0</v>
      </c>
      <c r="AK13" s="9">
        <f t="shared" si="16"/>
        <v>0</v>
      </c>
      <c r="AL13" s="17">
        <v>9</v>
      </c>
      <c r="AM13" s="17">
        <f t="shared" si="17"/>
        <v>9</v>
      </c>
      <c r="AN13" s="46" t="str">
        <f>'J01'!AN13:AR13</f>
        <v>NANTES</v>
      </c>
      <c r="AO13" s="46"/>
      <c r="AP13" s="46"/>
      <c r="AQ13" s="46"/>
      <c r="AR13" s="46"/>
      <c r="AS13" s="19">
        <f t="shared" si="18"/>
        <v>3</v>
      </c>
      <c r="AT13" s="19">
        <f>'J21'!AS13-AS13</f>
        <v>0</v>
      </c>
      <c r="AU13" s="3" t="str">
        <f>IF(AS13&gt;'J21'!AS13,'J21'!$AV$17,IF(AS13='J21'!AS13,'J21'!$AU$17,IF(AS13&lt;'J21'!AS13,'J21'!$AT$17)))</f>
        <v>u</v>
      </c>
      <c r="AV13" s="19">
        <f t="shared" si="19"/>
        <v>9</v>
      </c>
      <c r="AW13" s="19">
        <f>SUMPRODUCT(($B$5:$F$10=AN13)*($BQ$5:$BQ$10))+SUMPRODUCT(($I$5:$M$10=AN13)*($BR$5:$BR$10))+'J21'!AW13</f>
        <v>0</v>
      </c>
      <c r="AX13" s="19">
        <f>SUMPRODUCT(($B$5:$F$10=AN13)*($BS$5:$BS$10))+SUMPRODUCT(($I$5:$M$10=AN13)*($BT$5:$BT$10))+'J21'!AX13</f>
        <v>0</v>
      </c>
      <c r="AY13" s="19">
        <f>SUMPRODUCT(($B$5:$F$10=AN13)*($BU$5:$BU$10))+SUMPRODUCT(($I$5:$M$10=AN13)*($BV$5:$BV$10))+'J21'!AY13</f>
        <v>0</v>
      </c>
      <c r="AZ13" s="19">
        <f>SUMPRODUCT(($B$5:$F$10=AN13)*($BW$5:$BW$10))+SUMPRODUCT(($I$5:$M$10=AN13)*($BX$5:$BX$10))+'J21'!AZ13</f>
        <v>0</v>
      </c>
      <c r="BA13" s="19">
        <f>SUMPRODUCT(($B$5:$F$10=AN13)*($BY$5:$BY$10))+SUMPRODUCT(($I$5:$M$10=AN13)*($BZ$5:$BZ$10))+'J21'!BA13</f>
        <v>0</v>
      </c>
      <c r="BB13" s="19">
        <f t="shared" si="20"/>
        <v>0</v>
      </c>
      <c r="BC13" s="19">
        <f>SUMPRODUCT(($B$5:$F$10=AN13)*($CC$5:$CC$10))+SUMPRODUCT(($I$5:$M$10=AN13)*($CD$5:$CD$10))+'J21'!BC13</f>
        <v>0</v>
      </c>
      <c r="BD13" s="19">
        <f t="shared" si="21"/>
        <v>0</v>
      </c>
      <c r="BE13" s="19">
        <f>SUMPRODUCT(($B$5:$F$10=AN13)*($CE$5:$CE$10))+'J21'!BE13</f>
        <v>0</v>
      </c>
      <c r="BF13" s="19">
        <f>SUMPRODUCT(($B$5:$F$10=AN13)*($CF$5:$CF$10))+'J21'!BF13</f>
        <v>0</v>
      </c>
      <c r="BG13" s="19">
        <f>SUMPRODUCT(($B$5:$F$10=AN13)*($CG$5:$CG$10))+'J21'!BG13</f>
        <v>0</v>
      </c>
      <c r="BH13" s="19">
        <f>SUMPRODUCT(($I$5:$M$10=AN13)*($CH$5:$CH$10))+'J21'!BH13</f>
        <v>0</v>
      </c>
      <c r="BI13" s="19">
        <f>SUMPRODUCT(($I$5:$M$10=AN13)*($CI$5:$CI$10))+'J21'!BI13</f>
        <v>0</v>
      </c>
      <c r="BJ13" s="19">
        <f t="shared" si="22"/>
        <v>0</v>
      </c>
      <c r="BK13" s="17">
        <f t="shared" si="23"/>
        <v>0</v>
      </c>
      <c r="BL13" s="17">
        <f>BK13+0.0000022</f>
        <v>2.2000000000000001E-6</v>
      </c>
      <c r="CL13" s="17" t="str">
        <f t="shared" si="45"/>
        <v>NANTES</v>
      </c>
      <c r="CM13" s="17">
        <f t="shared" si="46"/>
        <v>0</v>
      </c>
      <c r="CN13" s="17">
        <f t="shared" si="47"/>
        <v>1</v>
      </c>
      <c r="CP13" s="17" t="str">
        <f t="shared" si="48"/>
        <v>NANTES</v>
      </c>
    </row>
    <row r="14" spans="1:94" ht="18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2"/>
      <c r="P14" s="44" t="str">
        <f t="shared" si="1"/>
        <v>NICE</v>
      </c>
      <c r="Q14" s="44"/>
      <c r="R14" s="44"/>
      <c r="S14" s="44"/>
      <c r="T14" s="44"/>
      <c r="U14" s="10">
        <f t="shared" si="0"/>
        <v>3</v>
      </c>
      <c r="V14" s="11" t="str">
        <f t="shared" si="2"/>
        <v>u</v>
      </c>
      <c r="W14" s="18">
        <f t="shared" si="49"/>
        <v>1</v>
      </c>
      <c r="X14" s="7">
        <f t="shared" si="3"/>
        <v>10</v>
      </c>
      <c r="Y14" s="17">
        <f t="shared" si="4"/>
        <v>0</v>
      </c>
      <c r="Z14" s="17">
        <f t="shared" si="5"/>
        <v>0</v>
      </c>
      <c r="AA14" s="17">
        <f t="shared" si="6"/>
        <v>0</v>
      </c>
      <c r="AB14" s="17">
        <f t="shared" si="7"/>
        <v>0</v>
      </c>
      <c r="AC14" s="17">
        <f t="shared" si="8"/>
        <v>0</v>
      </c>
      <c r="AD14" s="17">
        <f t="shared" si="9"/>
        <v>0</v>
      </c>
      <c r="AE14" s="18">
        <f t="shared" si="10"/>
        <v>0</v>
      </c>
      <c r="AF14" s="8">
        <f t="shared" si="11"/>
        <v>0</v>
      </c>
      <c r="AG14" s="8">
        <f t="shared" si="12"/>
        <v>0</v>
      </c>
      <c r="AH14" s="8">
        <f t="shared" si="13"/>
        <v>0</v>
      </c>
      <c r="AI14" s="9">
        <f t="shared" si="14"/>
        <v>0</v>
      </c>
      <c r="AJ14" s="9">
        <f t="shared" si="15"/>
        <v>0</v>
      </c>
      <c r="AK14" s="9">
        <f t="shared" si="16"/>
        <v>0</v>
      </c>
      <c r="AL14" s="17">
        <v>10</v>
      </c>
      <c r="AM14" s="17">
        <f t="shared" si="17"/>
        <v>10</v>
      </c>
      <c r="AN14" s="46" t="str">
        <f>'J01'!AN14:AR14</f>
        <v>NICE</v>
      </c>
      <c r="AO14" s="46"/>
      <c r="AP14" s="46"/>
      <c r="AQ14" s="46"/>
      <c r="AR14" s="46"/>
      <c r="AS14" s="19">
        <f t="shared" si="18"/>
        <v>3</v>
      </c>
      <c r="AT14" s="19">
        <f>'J21'!AS14-AS14</f>
        <v>0</v>
      </c>
      <c r="AU14" s="3" t="str">
        <f>IF(AS14&gt;'J21'!AS14,'J21'!$AV$17,IF(AS14='J21'!AS14,'J21'!$AU$17,IF(AS14&lt;'J21'!AS14,'J21'!$AT$17)))</f>
        <v>u</v>
      </c>
      <c r="AV14" s="19">
        <f t="shared" si="19"/>
        <v>10</v>
      </c>
      <c r="AW14" s="19">
        <f>SUMPRODUCT(($B$5:$F$10=AN14)*($BQ$5:$BQ$10))+SUMPRODUCT(($I$5:$M$10=AN14)*($BR$5:$BR$10))+'J21'!AW14</f>
        <v>0</v>
      </c>
      <c r="AX14" s="19">
        <f>SUMPRODUCT(($B$5:$F$10=AN14)*($BS$5:$BS$10))+SUMPRODUCT(($I$5:$M$10=AN14)*($BT$5:$BT$10))+'J21'!AX14</f>
        <v>0</v>
      </c>
      <c r="AY14" s="19">
        <f>SUMPRODUCT(($B$5:$F$10=AN14)*($BU$5:$BU$10))+SUMPRODUCT(($I$5:$M$10=AN14)*($BV$5:$BV$10))+'J21'!AY14</f>
        <v>0</v>
      </c>
      <c r="AZ14" s="19">
        <f>SUMPRODUCT(($B$5:$F$10=AN14)*($BW$5:$BW$10))+SUMPRODUCT(($I$5:$M$10=AN14)*($BX$5:$BX$10))+'J21'!AZ14</f>
        <v>0</v>
      </c>
      <c r="BA14" s="19">
        <f>SUMPRODUCT(($B$5:$F$10=AN14)*($BY$5:$BY$10))+SUMPRODUCT(($I$5:$M$10=AN14)*($BZ$5:$BZ$10))+'J21'!BA14</f>
        <v>0</v>
      </c>
      <c r="BB14" s="19">
        <f t="shared" si="20"/>
        <v>0</v>
      </c>
      <c r="BC14" s="19">
        <f>SUMPRODUCT(($B$5:$F$10=AN14)*($CC$5:$CC$10))+SUMPRODUCT(($I$5:$M$10=AN14)*($CD$5:$CD$10))+'J21'!BC14</f>
        <v>0</v>
      </c>
      <c r="BD14" s="19">
        <f t="shared" si="21"/>
        <v>0</v>
      </c>
      <c r="BE14" s="19">
        <f>SUMPRODUCT(($B$5:$F$10=AN14)*($CE$5:$CE$10))+'J21'!BE14</f>
        <v>0</v>
      </c>
      <c r="BF14" s="19">
        <f>SUMPRODUCT(($B$5:$F$10=AN14)*($CF$5:$CF$10))+'J21'!BF14</f>
        <v>0</v>
      </c>
      <c r="BG14" s="19">
        <f>SUMPRODUCT(($B$5:$F$10=AN14)*($CG$5:$CG$10))+'J21'!BG14</f>
        <v>0</v>
      </c>
      <c r="BH14" s="19">
        <f>SUMPRODUCT(($I$5:$M$10=AN14)*($CH$5:$CH$10))+'J21'!BH14</f>
        <v>0</v>
      </c>
      <c r="BI14" s="19">
        <f>SUMPRODUCT(($I$5:$M$10=AN14)*($CI$5:$CI$10))+'J21'!BI14</f>
        <v>0</v>
      </c>
      <c r="BJ14" s="19">
        <f t="shared" si="22"/>
        <v>0</v>
      </c>
      <c r="BK14" s="17">
        <f t="shared" si="23"/>
        <v>0</v>
      </c>
      <c r="BL14" s="17">
        <f>BK14+0.0000021</f>
        <v>2.0999999999999998E-6</v>
      </c>
      <c r="CL14" s="17" t="str">
        <f t="shared" si="45"/>
        <v>NICE</v>
      </c>
      <c r="CM14" s="17">
        <f t="shared" si="46"/>
        <v>0</v>
      </c>
      <c r="CN14" s="17">
        <f t="shared" si="47"/>
        <v>1</v>
      </c>
      <c r="CP14" s="17" t="str">
        <f t="shared" si="48"/>
        <v>NICE</v>
      </c>
    </row>
    <row r="15" spans="1:94" ht="18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2"/>
      <c r="P15" s="44" t="str">
        <f t="shared" si="1"/>
        <v>ST AMAND</v>
      </c>
      <c r="Q15" s="44"/>
      <c r="R15" s="44"/>
      <c r="S15" s="44"/>
      <c r="T15" s="44"/>
      <c r="U15" s="10">
        <f t="shared" si="0"/>
        <v>3</v>
      </c>
      <c r="V15" s="11" t="str">
        <f t="shared" si="2"/>
        <v>u</v>
      </c>
      <c r="W15" s="18">
        <f t="shared" si="49"/>
        <v>1</v>
      </c>
      <c r="X15" s="7">
        <f t="shared" si="3"/>
        <v>11</v>
      </c>
      <c r="Y15" s="17">
        <f t="shared" si="4"/>
        <v>0</v>
      </c>
      <c r="Z15" s="17">
        <f t="shared" si="5"/>
        <v>0</v>
      </c>
      <c r="AA15" s="17">
        <f t="shared" si="6"/>
        <v>0</v>
      </c>
      <c r="AB15" s="17">
        <f t="shared" si="7"/>
        <v>0</v>
      </c>
      <c r="AC15" s="17">
        <f t="shared" si="8"/>
        <v>0</v>
      </c>
      <c r="AD15" s="17">
        <f t="shared" si="9"/>
        <v>0</v>
      </c>
      <c r="AE15" s="18">
        <f t="shared" si="10"/>
        <v>0</v>
      </c>
      <c r="AF15" s="8">
        <f t="shared" si="11"/>
        <v>0</v>
      </c>
      <c r="AG15" s="8">
        <f t="shared" si="12"/>
        <v>0</v>
      </c>
      <c r="AH15" s="8">
        <f t="shared" si="13"/>
        <v>0</v>
      </c>
      <c r="AI15" s="9">
        <f t="shared" si="14"/>
        <v>0</v>
      </c>
      <c r="AJ15" s="9">
        <f t="shared" si="15"/>
        <v>0</v>
      </c>
      <c r="AK15" s="9">
        <f t="shared" si="16"/>
        <v>0</v>
      </c>
      <c r="AL15" s="17">
        <v>11</v>
      </c>
      <c r="AM15" s="17">
        <f t="shared" si="17"/>
        <v>11</v>
      </c>
      <c r="AN15" s="46" t="str">
        <f>'J01'!AN15:AR15</f>
        <v>ST AMAND</v>
      </c>
      <c r="AO15" s="46"/>
      <c r="AP15" s="46"/>
      <c r="AQ15" s="46"/>
      <c r="AR15" s="46"/>
      <c r="AS15" s="19">
        <f t="shared" si="18"/>
        <v>3</v>
      </c>
      <c r="AT15" s="19">
        <f>'J21'!AS15-AS15</f>
        <v>0</v>
      </c>
      <c r="AU15" s="3" t="str">
        <f>IF(AS15&gt;'J21'!AS15,'J21'!$AV$17,IF(AS15='J21'!AS15,'J21'!$AU$17,IF(AS15&lt;'J21'!AS15,'J21'!$AT$17)))</f>
        <v>u</v>
      </c>
      <c r="AV15" s="19">
        <f t="shared" si="19"/>
        <v>11</v>
      </c>
      <c r="AW15" s="19">
        <f>SUMPRODUCT(($B$5:$F$10=AN15)*($BQ$5:$BQ$10))+SUMPRODUCT(($I$5:$M$10=AN15)*($BR$5:$BR$10))+'J21'!AW15</f>
        <v>0</v>
      </c>
      <c r="AX15" s="19">
        <f>SUMPRODUCT(($B$5:$F$10=AN15)*($BS$5:$BS$10))+SUMPRODUCT(($I$5:$M$10=AN15)*($BT$5:$BT$10))+'J21'!AX15</f>
        <v>0</v>
      </c>
      <c r="AY15" s="19">
        <f>SUMPRODUCT(($B$5:$F$10=AN15)*($BU$5:$BU$10))+SUMPRODUCT(($I$5:$M$10=AN15)*($BV$5:$BV$10))+'J21'!AY15</f>
        <v>0</v>
      </c>
      <c r="AZ15" s="19">
        <f>SUMPRODUCT(($B$5:$F$10=AN15)*($BW$5:$BW$10))+SUMPRODUCT(($I$5:$M$10=AN15)*($BX$5:$BX$10))+'J21'!AZ15</f>
        <v>0</v>
      </c>
      <c r="BA15" s="19">
        <f>SUMPRODUCT(($B$5:$F$10=AN15)*($BY$5:$BY$10))+SUMPRODUCT(($I$5:$M$10=AN15)*($BZ$5:$BZ$10))+'J21'!BA15</f>
        <v>0</v>
      </c>
      <c r="BB15" s="19">
        <f t="shared" si="20"/>
        <v>0</v>
      </c>
      <c r="BC15" s="19">
        <f>SUMPRODUCT(($B$5:$F$10=AN15)*($CC$5:$CC$10))+SUMPRODUCT(($I$5:$M$10=AN15)*($CD$5:$CD$10))+'J21'!BC15</f>
        <v>0</v>
      </c>
      <c r="BD15" s="19">
        <f t="shared" si="21"/>
        <v>0</v>
      </c>
      <c r="BE15" s="19">
        <f>SUMPRODUCT(($B$5:$F$10=AN15)*($CE$5:$CE$10))+'J21'!BE15</f>
        <v>0</v>
      </c>
      <c r="BF15" s="19">
        <f>SUMPRODUCT(($B$5:$F$10=AN15)*($CF$5:$CF$10))+'J21'!BF15</f>
        <v>0</v>
      </c>
      <c r="BG15" s="19">
        <f>SUMPRODUCT(($B$5:$F$10=AN15)*($CG$5:$CG$10))+'J21'!BG15</f>
        <v>0</v>
      </c>
      <c r="BH15" s="19">
        <f>SUMPRODUCT(($I$5:$M$10=AN15)*($CH$5:$CH$10))+'J21'!BH15</f>
        <v>0</v>
      </c>
      <c r="BI15" s="19">
        <f>SUMPRODUCT(($I$5:$M$10=AN15)*($CI$5:$CI$10))+'J21'!BI15</f>
        <v>0</v>
      </c>
      <c r="BJ15" s="19">
        <f t="shared" si="22"/>
        <v>0</v>
      </c>
      <c r="BK15" s="17">
        <f t="shared" si="23"/>
        <v>0</v>
      </c>
      <c r="BL15" s="17">
        <f>BK15+0.000002</f>
        <v>1.9999999999999999E-6</v>
      </c>
      <c r="CL15" s="17" t="str">
        <f t="shared" si="45"/>
        <v>ST AMAND</v>
      </c>
      <c r="CM15" s="17">
        <f t="shared" si="46"/>
        <v>0</v>
      </c>
      <c r="CN15" s="17">
        <f t="shared" si="47"/>
        <v>1</v>
      </c>
      <c r="CP15" s="17" t="str">
        <f t="shared" si="48"/>
        <v>ST AMAND</v>
      </c>
    </row>
    <row r="16" spans="1:94" ht="18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2"/>
      <c r="P16" s="44" t="str">
        <f t="shared" si="1"/>
        <v>TOULON ST CYR</v>
      </c>
      <c r="Q16" s="44"/>
      <c r="R16" s="44"/>
      <c r="S16" s="44"/>
      <c r="T16" s="44"/>
      <c r="U16" s="10">
        <f t="shared" si="0"/>
        <v>3</v>
      </c>
      <c r="V16" s="11" t="str">
        <f t="shared" si="2"/>
        <v>u</v>
      </c>
      <c r="W16" s="18">
        <f t="shared" si="49"/>
        <v>1</v>
      </c>
      <c r="X16" s="7">
        <f t="shared" si="3"/>
        <v>12</v>
      </c>
      <c r="Y16" s="17">
        <f t="shared" si="4"/>
        <v>0</v>
      </c>
      <c r="Z16" s="17">
        <f t="shared" si="5"/>
        <v>0</v>
      </c>
      <c r="AA16" s="17">
        <f t="shared" si="6"/>
        <v>0</v>
      </c>
      <c r="AB16" s="17">
        <f t="shared" si="7"/>
        <v>0</v>
      </c>
      <c r="AC16" s="17">
        <f t="shared" si="8"/>
        <v>0</v>
      </c>
      <c r="AD16" s="17">
        <f t="shared" si="9"/>
        <v>0</v>
      </c>
      <c r="AE16" s="18">
        <f t="shared" si="10"/>
        <v>0</v>
      </c>
      <c r="AF16" s="8">
        <f t="shared" si="11"/>
        <v>0</v>
      </c>
      <c r="AG16" s="8">
        <f t="shared" si="12"/>
        <v>0</v>
      </c>
      <c r="AH16" s="8">
        <f t="shared" si="13"/>
        <v>0</v>
      </c>
      <c r="AI16" s="9">
        <f t="shared" si="14"/>
        <v>0</v>
      </c>
      <c r="AJ16" s="9">
        <f t="shared" si="15"/>
        <v>0</v>
      </c>
      <c r="AK16" s="9">
        <f t="shared" si="16"/>
        <v>0</v>
      </c>
      <c r="AL16" s="17">
        <v>12</v>
      </c>
      <c r="AM16" s="17">
        <f t="shared" si="17"/>
        <v>12</v>
      </c>
      <c r="AN16" s="46" t="str">
        <f>'J01'!AN16:AR16</f>
        <v>TOULON ST CYR</v>
      </c>
      <c r="AO16" s="46"/>
      <c r="AP16" s="46"/>
      <c r="AQ16" s="46"/>
      <c r="AR16" s="46"/>
      <c r="AS16" s="19">
        <f t="shared" si="18"/>
        <v>3</v>
      </c>
      <c r="AT16" s="19">
        <f>'J21'!AS16-AS16</f>
        <v>0</v>
      </c>
      <c r="AU16" s="3" t="str">
        <f>IF(AS16&gt;'J21'!AS16,'J21'!$AV$17,IF(AS16='J21'!AS16,'J21'!$AU$17,IF(AS16&lt;'J21'!AS16,'J21'!$AT$17)))</f>
        <v>u</v>
      </c>
      <c r="AV16" s="19">
        <f t="shared" si="19"/>
        <v>12</v>
      </c>
      <c r="AW16" s="19">
        <f>SUMPRODUCT(($B$5:$F$10=AN16)*($BQ$5:$BQ$10))+SUMPRODUCT(($I$5:$M$10=AN16)*($BR$5:$BR$10))+'J21'!AW16</f>
        <v>0</v>
      </c>
      <c r="AX16" s="19">
        <f>SUMPRODUCT(($B$5:$F$10=AN16)*($BS$5:$BS$10))+SUMPRODUCT(($I$5:$M$10=AN16)*($BT$5:$BT$10))+'J21'!AX16</f>
        <v>0</v>
      </c>
      <c r="AY16" s="19">
        <f>SUMPRODUCT(($B$5:$F$10=AN16)*($BU$5:$BU$10))+SUMPRODUCT(($I$5:$M$10=AN16)*($BV$5:$BV$10))+'J21'!AY16</f>
        <v>0</v>
      </c>
      <c r="AZ16" s="19">
        <f>SUMPRODUCT(($B$5:$F$10=AN16)*($BW$5:$BW$10))+SUMPRODUCT(($I$5:$M$10=AN16)*($BX$5:$BX$10))+'J21'!AZ16</f>
        <v>0</v>
      </c>
      <c r="BA16" s="19">
        <f>SUMPRODUCT(($B$5:$F$10=AN16)*($BY$5:$BY$10))+SUMPRODUCT(($I$5:$M$10=AN16)*($BZ$5:$BZ$10))+'J21'!BA16</f>
        <v>0</v>
      </c>
      <c r="BB16" s="19">
        <f t="shared" si="20"/>
        <v>0</v>
      </c>
      <c r="BC16" s="19">
        <f>SUMPRODUCT(($B$5:$F$10=AN16)*($CC$5:$CC$10))+SUMPRODUCT(($I$5:$M$10=AN16)*($CD$5:$CD$10))+'J21'!BC16</f>
        <v>0</v>
      </c>
      <c r="BD16" s="19">
        <f t="shared" si="21"/>
        <v>0</v>
      </c>
      <c r="BE16" s="19">
        <f>SUMPRODUCT(($B$5:$F$10=AN16)*($CE$5:$CE$10))+'J21'!BE16</f>
        <v>0</v>
      </c>
      <c r="BF16" s="19">
        <f>SUMPRODUCT(($B$5:$F$10=AN16)*($CF$5:$CF$10))+'J21'!BF16</f>
        <v>0</v>
      </c>
      <c r="BG16" s="19">
        <f>SUMPRODUCT(($B$5:$F$10=AN16)*($CG$5:$CG$10))+'J21'!BG16</f>
        <v>0</v>
      </c>
      <c r="BH16" s="19">
        <f>SUMPRODUCT(($I$5:$M$10=AN16)*($CH$5:$CH$10))+'J21'!BH16</f>
        <v>0</v>
      </c>
      <c r="BI16" s="19">
        <f>SUMPRODUCT(($I$5:$M$10=AN16)*($CI$5:$CI$10))+'J21'!BI16</f>
        <v>0</v>
      </c>
      <c r="BJ16" s="19">
        <f t="shared" si="22"/>
        <v>0</v>
      </c>
      <c r="BK16" s="17">
        <f t="shared" si="23"/>
        <v>0</v>
      </c>
      <c r="BL16" s="17">
        <f>BK16+0.0000019</f>
        <v>1.9E-6</v>
      </c>
      <c r="CL16" s="17" t="str">
        <f t="shared" si="45"/>
        <v>TOULON ST CYR</v>
      </c>
      <c r="CM16" s="17">
        <f t="shared" si="46"/>
        <v>0</v>
      </c>
      <c r="CN16" s="17">
        <f t="shared" si="47"/>
        <v>1</v>
      </c>
      <c r="CP16" s="17" t="str">
        <f t="shared" si="48"/>
        <v>TOULON ST CYR</v>
      </c>
    </row>
    <row r="17" spans="1:48" ht="18" customHeight="1" x14ac:dyDescent="0.25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2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39" t="s">
        <v>52</v>
      </c>
      <c r="AC17" s="39"/>
      <c r="AD17" s="39"/>
      <c r="AE17" s="39" t="s">
        <v>53</v>
      </c>
      <c r="AF17" s="39"/>
      <c r="AG17" s="39"/>
      <c r="AH17" s="43"/>
      <c r="AI17" s="43"/>
      <c r="AJ17" s="43"/>
      <c r="AK17" s="43"/>
      <c r="AT17" s="4" t="s">
        <v>22</v>
      </c>
      <c r="AU17" s="4" t="s">
        <v>23</v>
      </c>
      <c r="AV17" s="4" t="s">
        <v>24</v>
      </c>
    </row>
    <row r="18" spans="1:48" ht="18" customHeight="1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2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0">
        <f>SUM(G5:H10)</f>
        <v>0</v>
      </c>
      <c r="AC18" s="40"/>
      <c r="AD18" s="40"/>
      <c r="AE18" s="40">
        <f>AB18+'J21'!AE18:AG19</f>
        <v>12</v>
      </c>
      <c r="AF18" s="40"/>
      <c r="AG18" s="40"/>
      <c r="AH18" s="43"/>
      <c r="AI18" s="43"/>
      <c r="AJ18" s="43"/>
      <c r="AK18" s="43"/>
      <c r="AT18" s="17" t="s">
        <v>22</v>
      </c>
      <c r="AU18" s="17" t="s">
        <v>23</v>
      </c>
      <c r="AV18" s="17" t="s">
        <v>24</v>
      </c>
    </row>
    <row r="19" spans="1:48" ht="18" customHeight="1" x14ac:dyDescent="0.25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2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0"/>
      <c r="AC19" s="40"/>
      <c r="AD19" s="40"/>
      <c r="AE19" s="40"/>
      <c r="AF19" s="40"/>
      <c r="AG19" s="40"/>
      <c r="AH19" s="43"/>
      <c r="AI19" s="43"/>
      <c r="AJ19" s="43"/>
      <c r="AK19" s="43"/>
    </row>
    <row r="20" spans="1:48" ht="18" customHeight="1" x14ac:dyDescent="0.25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2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22"/>
      <c r="AC20" s="22"/>
      <c r="AD20" s="22"/>
      <c r="AE20" s="22"/>
      <c r="AF20" s="22"/>
      <c r="AG20" s="22"/>
      <c r="AH20" s="43"/>
      <c r="AI20" s="43"/>
      <c r="AJ20" s="43"/>
      <c r="AK20" s="43"/>
    </row>
    <row r="21" spans="1:48" ht="18" customHeight="1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2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22"/>
      <c r="AC21" s="22"/>
      <c r="AD21" s="22"/>
      <c r="AE21" s="22"/>
      <c r="AF21" s="22"/>
      <c r="AG21" s="22"/>
      <c r="AH21" s="43"/>
      <c r="AI21" s="43"/>
      <c r="AJ21" s="43"/>
      <c r="AK21" s="43"/>
    </row>
    <row r="22" spans="1:48" ht="18" customHeigh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2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22"/>
      <c r="AC22" s="22"/>
      <c r="AD22" s="22"/>
      <c r="AE22" s="22"/>
      <c r="AF22" s="22"/>
      <c r="AG22" s="22"/>
      <c r="AH22" s="43"/>
      <c r="AI22" s="43"/>
      <c r="AJ22" s="43"/>
      <c r="AK22" s="43"/>
    </row>
  </sheetData>
  <mergeCells count="94">
    <mergeCell ref="AN1:BJ2"/>
    <mergeCell ref="A3:A4"/>
    <mergeCell ref="B3:F4"/>
    <mergeCell ref="G3:G4"/>
    <mergeCell ref="H3:H4"/>
    <mergeCell ref="I3:M4"/>
    <mergeCell ref="Y3:Y4"/>
    <mergeCell ref="A1:G2"/>
    <mergeCell ref="H1:N2"/>
    <mergeCell ref="O1:O22"/>
    <mergeCell ref="P1:AK2"/>
    <mergeCell ref="N3:N4"/>
    <mergeCell ref="P3:T4"/>
    <mergeCell ref="U3:V4"/>
    <mergeCell ref="W3:W4"/>
    <mergeCell ref="X3:X4"/>
    <mergeCell ref="AV3:AV4"/>
    <mergeCell ref="Z3:Z4"/>
    <mergeCell ref="AA3:AA4"/>
    <mergeCell ref="AB3:AB4"/>
    <mergeCell ref="AC3:AC4"/>
    <mergeCell ref="AD3:AD4"/>
    <mergeCell ref="AE3:AE4"/>
    <mergeCell ref="AF3:AH3"/>
    <mergeCell ref="AI3:AK3"/>
    <mergeCell ref="AN3:AR4"/>
    <mergeCell ref="AS3:AS4"/>
    <mergeCell ref="AT3:AU4"/>
    <mergeCell ref="CH3:CJ3"/>
    <mergeCell ref="AW3:AW4"/>
    <mergeCell ref="AX3:AX4"/>
    <mergeCell ref="AY3:AY4"/>
    <mergeCell ref="AZ3:AZ4"/>
    <mergeCell ref="BA3:BA4"/>
    <mergeCell ref="BB3:BB4"/>
    <mergeCell ref="BC3:BC4"/>
    <mergeCell ref="BD3:BD4"/>
    <mergeCell ref="BE3:BG3"/>
    <mergeCell ref="BH3:BJ3"/>
    <mergeCell ref="CE3:CG3"/>
    <mergeCell ref="B5:F5"/>
    <mergeCell ref="I5:M5"/>
    <mergeCell ref="P5:T5"/>
    <mergeCell ref="AN5:AR5"/>
    <mergeCell ref="B6:F6"/>
    <mergeCell ref="I6:M6"/>
    <mergeCell ref="P6:T6"/>
    <mergeCell ref="AN6:AR6"/>
    <mergeCell ref="B7:F7"/>
    <mergeCell ref="I7:M7"/>
    <mergeCell ref="P7:T7"/>
    <mergeCell ref="AN7:AR7"/>
    <mergeCell ref="B8:F8"/>
    <mergeCell ref="I8:M8"/>
    <mergeCell ref="P8:T8"/>
    <mergeCell ref="AN8:AR8"/>
    <mergeCell ref="B9:F9"/>
    <mergeCell ref="I9:M9"/>
    <mergeCell ref="P9:T9"/>
    <mergeCell ref="AN9:AR9"/>
    <mergeCell ref="B10:F10"/>
    <mergeCell ref="I10:M10"/>
    <mergeCell ref="P10:T10"/>
    <mergeCell ref="AN10:AR10"/>
    <mergeCell ref="A11:N22"/>
    <mergeCell ref="P11:T11"/>
    <mergeCell ref="AN11:AR11"/>
    <mergeCell ref="P12:T12"/>
    <mergeCell ref="AN12:AR12"/>
    <mergeCell ref="P13:T13"/>
    <mergeCell ref="AN13:AR13"/>
    <mergeCell ref="P14:T14"/>
    <mergeCell ref="AN14:AR14"/>
    <mergeCell ref="P15:T15"/>
    <mergeCell ref="AN15:AR15"/>
    <mergeCell ref="P16:T16"/>
    <mergeCell ref="AN16:AR16"/>
    <mergeCell ref="P17:Q19"/>
    <mergeCell ref="R17:S19"/>
    <mergeCell ref="T17:U19"/>
    <mergeCell ref="AH17:AK22"/>
    <mergeCell ref="P20:Q22"/>
    <mergeCell ref="R20:S22"/>
    <mergeCell ref="T20:U22"/>
    <mergeCell ref="V20:W22"/>
    <mergeCell ref="X20:Y22"/>
    <mergeCell ref="Z20:AA22"/>
    <mergeCell ref="AB17:AD17"/>
    <mergeCell ref="AB18:AD19"/>
    <mergeCell ref="AE17:AG17"/>
    <mergeCell ref="AE18:AG19"/>
    <mergeCell ref="V17:W19"/>
    <mergeCell ref="X17:Y19"/>
    <mergeCell ref="Z17:AA19"/>
  </mergeCells>
  <conditionalFormatting sqref="U5:U16">
    <cfRule type="cellIs" dxfId="19" priority="4" operator="equal">
      <formula>0</formula>
    </cfRule>
    <cfRule type="cellIs" dxfId="18" priority="5" operator="lessThan">
      <formula>0</formula>
    </cfRule>
    <cfRule type="cellIs" dxfId="17" priority="6" operator="greaterThan">
      <formula>0</formula>
    </cfRule>
  </conditionalFormatting>
  <conditionalFormatting sqref="V5:V16">
    <cfRule type="cellIs" dxfId="16" priority="1" operator="equal">
      <formula>"U"</formula>
    </cfRule>
    <cfRule type="cellIs" dxfId="15" priority="2" operator="equal">
      <formula>"Q"</formula>
    </cfRule>
    <cfRule type="cellIs" dxfId="14" priority="3" operator="equal">
      <formula>"P"</formula>
    </cfRule>
  </conditionalFormatting>
  <dataValidations count="1">
    <dataValidation type="list" allowBlank="1" showInputMessage="1" showErrorMessage="1" sqref="B5:F10 I5:M10">
      <formula1>$CP$5:$CP$16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2"/>
  <sheetViews>
    <sheetView topLeftCell="N103" workbookViewId="0">
      <selection activeCell="Q133" sqref="Q133"/>
    </sheetView>
  </sheetViews>
  <sheetFormatPr baseColWidth="10" defaultColWidth="11.5703125" defaultRowHeight="15" x14ac:dyDescent="0.25"/>
  <cols>
    <col min="1" max="1" width="29.7109375" style="23" customWidth="1"/>
    <col min="2" max="3" width="5.7109375" style="23" customWidth="1"/>
    <col min="4" max="4" width="29.7109375" style="23" customWidth="1"/>
    <col min="5" max="5" width="16" style="27" customWidth="1"/>
    <col min="6" max="6" width="29.7109375" style="27" customWidth="1"/>
    <col min="7" max="8" width="5.7109375" style="27" customWidth="1"/>
    <col min="9" max="9" width="29.7109375" style="27" customWidth="1"/>
    <col min="10" max="10" width="17.7109375" style="27" customWidth="1"/>
    <col min="11" max="12" width="11.5703125" style="23"/>
    <col min="13" max="13" width="56.85546875" style="23" customWidth="1"/>
    <col min="14" max="15" width="5.7109375" style="23" customWidth="1"/>
    <col min="16" max="16" width="11.5703125" style="23"/>
    <col min="17" max="17" width="56.42578125" style="23" customWidth="1"/>
    <col min="18" max="18" width="51.7109375" style="23" customWidth="1"/>
    <col min="19" max="20" width="5.7109375" style="23" customWidth="1"/>
    <col min="21" max="21" width="21.28515625" style="23" customWidth="1"/>
    <col min="22" max="16384" width="11.5703125" style="23"/>
  </cols>
  <sheetData>
    <row r="1" spans="1:21" x14ac:dyDescent="0.25">
      <c r="A1" s="24" t="str">
        <f t="array" ref="A1">'J01'!B5:F5</f>
        <v>BESANCON</v>
      </c>
      <c r="B1" s="24">
        <f>IF('J01'!G5="","",'J01'!G5)</f>
        <v>6</v>
      </c>
      <c r="C1" s="25">
        <f>IF('J01'!H5="","",'J01'!H5)</f>
        <v>6</v>
      </c>
      <c r="D1" s="25" t="str">
        <f>IF('J01'!I5="","",'J01'!I5)</f>
        <v>BOURG DE PEAGE</v>
      </c>
      <c r="E1" s="28"/>
      <c r="F1" s="28" t="str">
        <f>D1</f>
        <v>BOURG DE PEAGE</v>
      </c>
      <c r="G1" s="28" t="e">
        <f>IF(N1="","",N1)</f>
        <v>#N/A</v>
      </c>
      <c r="H1" s="28" t="e">
        <f>IF(O1="","",O1)</f>
        <v>#N/A</v>
      </c>
      <c r="I1" s="28" t="str">
        <f>A1</f>
        <v>BESANCON</v>
      </c>
      <c r="J1" s="28"/>
      <c r="K1" s="49">
        <v>1</v>
      </c>
      <c r="M1" s="23" t="str">
        <f>F1&amp;I1</f>
        <v>BOURG DE PEAGEBESANCON</v>
      </c>
      <c r="N1" s="23" t="e">
        <f>VLOOKUP(M1,$R$1:$U$132,2,0)</f>
        <v>#N/A</v>
      </c>
      <c r="O1" s="27" t="e">
        <f>VLOOKUP(M1,$R$1:$U$132,3,0)</f>
        <v>#N/A</v>
      </c>
      <c r="P1" s="27" t="e">
        <f>VLOOKUP(M1,$R$1:$U$132,4,0)</f>
        <v>#N/A</v>
      </c>
      <c r="Q1" s="30" t="str">
        <f>CLASSEMENT!A2&amp;CLASSEMENT!D1</f>
        <v>BESANCONBOURG DE PEAGE</v>
      </c>
      <c r="R1" s="23" t="str">
        <f>A1&amp;D1</f>
        <v>BESANCONBOURG DE PEAGE</v>
      </c>
      <c r="S1" s="23">
        <f>B1</f>
        <v>6</v>
      </c>
      <c r="T1" s="23">
        <f>C1</f>
        <v>6</v>
      </c>
      <c r="U1" s="23">
        <f>E1</f>
        <v>0</v>
      </c>
    </row>
    <row r="2" spans="1:21" x14ac:dyDescent="0.25">
      <c r="A2" s="25">
        <f t="array" ref="A2">'J01'!B6:F6</f>
        <v>0</v>
      </c>
      <c r="B2" s="25" t="str">
        <f>IF('J01'!G6="","",'J01'!G6)</f>
        <v/>
      </c>
      <c r="C2" s="25" t="str">
        <f>IF('J01'!H6="","",'J01'!H6)</f>
        <v/>
      </c>
      <c r="D2" s="25" t="str">
        <f>IF('J01'!I6="","",'J01'!I6)</f>
        <v/>
      </c>
      <c r="E2" s="28"/>
      <c r="F2" s="28" t="str">
        <f t="shared" ref="F2:F65" si="0">D2</f>
        <v/>
      </c>
      <c r="G2" s="28" t="str">
        <f t="shared" ref="G2:G65" si="1">IF(N2="","",N2)</f>
        <v/>
      </c>
      <c r="H2" s="28" t="str">
        <f t="shared" ref="H2:H65" si="2">IF(O2="","",O2)</f>
        <v/>
      </c>
      <c r="I2" s="28">
        <f t="shared" ref="I2:I65" si="3">A2</f>
        <v>0</v>
      </c>
      <c r="J2" s="28"/>
      <c r="K2" s="49"/>
      <c r="M2" s="27" t="str">
        <f t="shared" ref="M2:M65" si="4">F2&amp;I2</f>
        <v>0</v>
      </c>
      <c r="N2" s="27" t="str">
        <f t="shared" ref="N2:N65" si="5">VLOOKUP(M2,$R$1:$U$132,2,0)</f>
        <v/>
      </c>
      <c r="O2" s="27" t="str">
        <f t="shared" ref="O2:O65" si="6">VLOOKUP(M2,$R$1:$U$132,3,0)</f>
        <v/>
      </c>
      <c r="P2" s="27">
        <f t="shared" ref="P2:P65" si="7">VLOOKUP(M2,$R$1:$U$132,4,0)</f>
        <v>0</v>
      </c>
      <c r="Q2" s="30" t="str">
        <f>CLASSEMENT!A2&amp;CLASSEMENT!F1</f>
        <v>BESANCONBREST</v>
      </c>
      <c r="R2" s="27" t="str">
        <f t="shared" ref="R2:R65" si="8">A2&amp;D2</f>
        <v>0</v>
      </c>
      <c r="S2" s="27" t="str">
        <f t="shared" ref="S2:S65" si="9">B2</f>
        <v/>
      </c>
      <c r="T2" s="27" t="str">
        <f t="shared" ref="T2:T65" si="10">C2</f>
        <v/>
      </c>
      <c r="U2" s="27">
        <f t="shared" ref="U2:U65" si="11">E2</f>
        <v>0</v>
      </c>
    </row>
    <row r="3" spans="1:21" x14ac:dyDescent="0.25">
      <c r="A3" s="25">
        <f t="array" ref="A3">'J01'!B7:F7</f>
        <v>0</v>
      </c>
      <c r="B3" s="25" t="str">
        <f>IF('J01'!G7="","",'J01'!G7)</f>
        <v/>
      </c>
      <c r="C3" s="25" t="str">
        <f>IF('J01'!H7="","",'J01'!H7)</f>
        <v/>
      </c>
      <c r="D3" s="25" t="str">
        <f>IF('J01'!I7="","",'J01'!I7)</f>
        <v/>
      </c>
      <c r="E3" s="28"/>
      <c r="F3" s="28" t="str">
        <f t="shared" si="0"/>
        <v/>
      </c>
      <c r="G3" s="28" t="str">
        <f t="shared" si="1"/>
        <v/>
      </c>
      <c r="H3" s="28" t="str">
        <f t="shared" si="2"/>
        <v/>
      </c>
      <c r="I3" s="28">
        <f t="shared" si="3"/>
        <v>0</v>
      </c>
      <c r="J3" s="28"/>
      <c r="K3" s="49"/>
      <c r="M3" s="27" t="str">
        <f t="shared" si="4"/>
        <v>0</v>
      </c>
      <c r="N3" s="27" t="str">
        <f t="shared" si="5"/>
        <v/>
      </c>
      <c r="O3" s="27" t="str">
        <f t="shared" si="6"/>
        <v/>
      </c>
      <c r="P3" s="27">
        <f t="shared" si="7"/>
        <v>0</v>
      </c>
      <c r="Q3" s="30" t="str">
        <f>CLASSEMENT!A2&amp;CLASSEMENT!H1</f>
        <v>BESANCONCHAMBRAY</v>
      </c>
      <c r="R3" s="27" t="str">
        <f t="shared" si="8"/>
        <v>0</v>
      </c>
      <c r="S3" s="27" t="str">
        <f t="shared" si="9"/>
        <v/>
      </c>
      <c r="T3" s="27" t="str">
        <f t="shared" si="10"/>
        <v/>
      </c>
      <c r="U3" s="27">
        <f t="shared" si="11"/>
        <v>0</v>
      </c>
    </row>
    <row r="4" spans="1:21" x14ac:dyDescent="0.25">
      <c r="A4" s="25">
        <f t="array" ref="A4">'J01'!B8:F8</f>
        <v>0</v>
      </c>
      <c r="B4" s="25" t="str">
        <f>IF('J01'!G8="","",'J01'!G8)</f>
        <v/>
      </c>
      <c r="C4" s="25" t="str">
        <f>IF('J01'!H8="","",'J01'!H8)</f>
        <v/>
      </c>
      <c r="D4" s="25" t="str">
        <f>IF('J01'!I8="","",'J01'!I8)</f>
        <v/>
      </c>
      <c r="E4" s="28"/>
      <c r="F4" s="28" t="str">
        <f t="shared" si="0"/>
        <v/>
      </c>
      <c r="G4" s="28" t="str">
        <f t="shared" si="1"/>
        <v/>
      </c>
      <c r="H4" s="28" t="str">
        <f t="shared" si="2"/>
        <v/>
      </c>
      <c r="I4" s="28">
        <f t="shared" si="3"/>
        <v>0</v>
      </c>
      <c r="J4" s="28"/>
      <c r="K4" s="49"/>
      <c r="M4" s="27" t="str">
        <f t="shared" si="4"/>
        <v>0</v>
      </c>
      <c r="N4" s="27" t="str">
        <f t="shared" si="5"/>
        <v/>
      </c>
      <c r="O4" s="27" t="str">
        <f t="shared" si="6"/>
        <v/>
      </c>
      <c r="P4" s="27">
        <f t="shared" si="7"/>
        <v>0</v>
      </c>
      <c r="Q4" s="30" t="str">
        <f>CLASSEMENT!A2&amp;CLASSEMENT!J1</f>
        <v>BESANCONDIJON</v>
      </c>
      <c r="R4" s="27" t="str">
        <f t="shared" si="8"/>
        <v>0</v>
      </c>
      <c r="S4" s="27" t="str">
        <f t="shared" si="9"/>
        <v/>
      </c>
      <c r="T4" s="27" t="str">
        <f t="shared" si="10"/>
        <v/>
      </c>
      <c r="U4" s="27">
        <f t="shared" si="11"/>
        <v>0</v>
      </c>
    </row>
    <row r="5" spans="1:21" x14ac:dyDescent="0.25">
      <c r="A5" s="25">
        <f t="array" ref="A5">'J01'!B9:F9</f>
        <v>0</v>
      </c>
      <c r="B5" s="25" t="str">
        <f>IF('J01'!G9="","",'J01'!G9)</f>
        <v/>
      </c>
      <c r="C5" s="25" t="str">
        <f>IF('J01'!H9="","",'J01'!H9)</f>
        <v/>
      </c>
      <c r="D5" s="25" t="str">
        <f>IF('J01'!I9="","",'J01'!I9)</f>
        <v/>
      </c>
      <c r="E5" s="28"/>
      <c r="F5" s="28" t="str">
        <f t="shared" si="0"/>
        <v/>
      </c>
      <c r="G5" s="28" t="str">
        <f t="shared" si="1"/>
        <v/>
      </c>
      <c r="H5" s="28" t="str">
        <f t="shared" si="2"/>
        <v/>
      </c>
      <c r="I5" s="28">
        <f t="shared" si="3"/>
        <v>0</v>
      </c>
      <c r="J5" s="28"/>
      <c r="K5" s="49"/>
      <c r="M5" s="27" t="str">
        <f t="shared" si="4"/>
        <v>0</v>
      </c>
      <c r="N5" s="27" t="str">
        <f t="shared" si="5"/>
        <v/>
      </c>
      <c r="O5" s="27" t="str">
        <f t="shared" si="6"/>
        <v/>
      </c>
      <c r="P5" s="27">
        <f t="shared" si="7"/>
        <v>0</v>
      </c>
      <c r="Q5" s="30" t="str">
        <f>CLASSEMENT!A2&amp;CLASSEMENT!L1</f>
        <v>BESANCONFLEURY</v>
      </c>
      <c r="R5" s="27" t="str">
        <f t="shared" si="8"/>
        <v>0</v>
      </c>
      <c r="S5" s="27" t="str">
        <f t="shared" si="9"/>
        <v/>
      </c>
      <c r="T5" s="27" t="str">
        <f t="shared" si="10"/>
        <v/>
      </c>
      <c r="U5" s="27">
        <f t="shared" si="11"/>
        <v>0</v>
      </c>
    </row>
    <row r="6" spans="1:21" x14ac:dyDescent="0.25">
      <c r="A6" s="25">
        <f t="array" ref="A6">'J01'!B10:F10</f>
        <v>0</v>
      </c>
      <c r="B6" s="25" t="str">
        <f>IF('J01'!G10="","",'J01'!G10)</f>
        <v/>
      </c>
      <c r="C6" s="25" t="str">
        <f>IF('J01'!H10="","",'J01'!H10)</f>
        <v/>
      </c>
      <c r="D6" s="25" t="str">
        <f>IF('J01'!I10="","",'J01'!I10)</f>
        <v/>
      </c>
      <c r="E6" s="28"/>
      <c r="F6" s="28" t="str">
        <f t="shared" si="0"/>
        <v/>
      </c>
      <c r="G6" s="28" t="str">
        <f t="shared" si="1"/>
        <v/>
      </c>
      <c r="H6" s="28" t="str">
        <f t="shared" si="2"/>
        <v/>
      </c>
      <c r="I6" s="28">
        <f t="shared" si="3"/>
        <v>0</v>
      </c>
      <c r="J6" s="28"/>
      <c r="K6" s="49"/>
      <c r="M6" s="27" t="str">
        <f t="shared" si="4"/>
        <v>0</v>
      </c>
      <c r="N6" s="27" t="str">
        <f t="shared" si="5"/>
        <v/>
      </c>
      <c r="O6" s="27" t="str">
        <f t="shared" si="6"/>
        <v/>
      </c>
      <c r="P6" s="27">
        <f t="shared" si="7"/>
        <v>0</v>
      </c>
      <c r="Q6" s="30" t="str">
        <f>CLASSEMENT!A2&amp;CLASSEMENT!N1</f>
        <v>BESANCONISSY - PARIS</v>
      </c>
      <c r="R6" s="27" t="str">
        <f t="shared" si="8"/>
        <v>0</v>
      </c>
      <c r="S6" s="27" t="str">
        <f t="shared" si="9"/>
        <v/>
      </c>
      <c r="T6" s="27" t="str">
        <f t="shared" si="10"/>
        <v/>
      </c>
      <c r="U6" s="27">
        <f t="shared" si="11"/>
        <v>0</v>
      </c>
    </row>
    <row r="7" spans="1:21" x14ac:dyDescent="0.25">
      <c r="A7" s="26">
        <f t="array" ref="A7">'J02'!B5:F5</f>
        <v>0</v>
      </c>
      <c r="B7" s="26" t="str">
        <f>IF('J02'!G5="","",'J02'!G5)</f>
        <v/>
      </c>
      <c r="C7" s="26" t="str">
        <f>IF('J02'!H5="","",'J02'!H5)</f>
        <v/>
      </c>
      <c r="D7" s="26" t="str">
        <f>IF('J02'!I5="","",'J02'!I5)</f>
        <v/>
      </c>
      <c r="E7" s="26"/>
      <c r="F7" s="28" t="str">
        <f t="shared" si="0"/>
        <v/>
      </c>
      <c r="G7" s="28" t="str">
        <f t="shared" si="1"/>
        <v/>
      </c>
      <c r="H7" s="28" t="str">
        <f t="shared" si="2"/>
        <v/>
      </c>
      <c r="I7" s="28">
        <f t="shared" si="3"/>
        <v>0</v>
      </c>
      <c r="J7" s="26"/>
      <c r="K7" s="49">
        <v>2</v>
      </c>
      <c r="M7" s="27" t="str">
        <f t="shared" si="4"/>
        <v>0</v>
      </c>
      <c r="N7" s="27" t="str">
        <f t="shared" si="5"/>
        <v/>
      </c>
      <c r="O7" s="27" t="str">
        <f t="shared" si="6"/>
        <v/>
      </c>
      <c r="P7" s="27">
        <f t="shared" si="7"/>
        <v>0</v>
      </c>
      <c r="Q7" s="30" t="str">
        <f>CLASSEMENT!A2&amp;CLASSEMENT!P1</f>
        <v>BESANCONMETZ</v>
      </c>
      <c r="R7" s="27" t="str">
        <f t="shared" si="8"/>
        <v>0</v>
      </c>
      <c r="S7" s="27" t="str">
        <f t="shared" si="9"/>
        <v/>
      </c>
      <c r="T7" s="27" t="str">
        <f t="shared" si="10"/>
        <v/>
      </c>
      <c r="U7" s="27">
        <f t="shared" si="11"/>
        <v>0</v>
      </c>
    </row>
    <row r="8" spans="1:21" x14ac:dyDescent="0.25">
      <c r="A8" s="26">
        <f t="array" ref="A8">'J02'!B6:F6</f>
        <v>0</v>
      </c>
      <c r="B8" s="26" t="str">
        <f>IF('J02'!G6="","",'J02'!G6)</f>
        <v/>
      </c>
      <c r="C8" s="26" t="str">
        <f>IF('J02'!H6="","",'J02'!H6)</f>
        <v/>
      </c>
      <c r="D8" s="26" t="str">
        <f>IF('J02'!I6="","",'J02'!I6)</f>
        <v/>
      </c>
      <c r="E8" s="26"/>
      <c r="F8" s="28" t="str">
        <f t="shared" si="0"/>
        <v/>
      </c>
      <c r="G8" s="28" t="str">
        <f t="shared" si="1"/>
        <v/>
      </c>
      <c r="H8" s="28" t="str">
        <f t="shared" si="2"/>
        <v/>
      </c>
      <c r="I8" s="28">
        <f t="shared" si="3"/>
        <v>0</v>
      </c>
      <c r="J8" s="26"/>
      <c r="K8" s="49"/>
      <c r="M8" s="27" t="str">
        <f t="shared" si="4"/>
        <v>0</v>
      </c>
      <c r="N8" s="27" t="str">
        <f t="shared" si="5"/>
        <v/>
      </c>
      <c r="O8" s="27" t="str">
        <f t="shared" si="6"/>
        <v/>
      </c>
      <c r="P8" s="27">
        <f t="shared" si="7"/>
        <v>0</v>
      </c>
      <c r="Q8" s="30" t="str">
        <f>CLASSEMENT!A2&amp;CLASSEMENT!R1</f>
        <v>BESANCONNANTES</v>
      </c>
      <c r="R8" s="27" t="str">
        <f t="shared" si="8"/>
        <v>0</v>
      </c>
      <c r="S8" s="27" t="str">
        <f t="shared" si="9"/>
        <v/>
      </c>
      <c r="T8" s="27" t="str">
        <f t="shared" si="10"/>
        <v/>
      </c>
      <c r="U8" s="27">
        <f t="shared" si="11"/>
        <v>0</v>
      </c>
    </row>
    <row r="9" spans="1:21" x14ac:dyDescent="0.25">
      <c r="A9" s="26">
        <f t="array" ref="A9">'J02'!B7:F7</f>
        <v>0</v>
      </c>
      <c r="B9" s="26" t="str">
        <f>IF('J02'!G7="","",'J02'!G7)</f>
        <v/>
      </c>
      <c r="C9" s="26" t="str">
        <f>IF('J02'!H7="","",'J02'!H7)</f>
        <v/>
      </c>
      <c r="D9" s="26" t="str">
        <f>IF('J02'!I7="","",'J02'!I7)</f>
        <v/>
      </c>
      <c r="E9" s="26"/>
      <c r="F9" s="28" t="str">
        <f t="shared" si="0"/>
        <v/>
      </c>
      <c r="G9" s="28" t="str">
        <f t="shared" si="1"/>
        <v/>
      </c>
      <c r="H9" s="28" t="str">
        <f t="shared" si="2"/>
        <v/>
      </c>
      <c r="I9" s="28">
        <f t="shared" si="3"/>
        <v>0</v>
      </c>
      <c r="J9" s="26"/>
      <c r="K9" s="49"/>
      <c r="M9" s="27" t="str">
        <f t="shared" si="4"/>
        <v>0</v>
      </c>
      <c r="N9" s="27" t="str">
        <f t="shared" si="5"/>
        <v/>
      </c>
      <c r="O9" s="27" t="str">
        <f t="shared" si="6"/>
        <v/>
      </c>
      <c r="P9" s="27">
        <f t="shared" si="7"/>
        <v>0</v>
      </c>
      <c r="Q9" s="30" t="str">
        <f>CLASSEMENT!A2&amp;CLASSEMENT!T1</f>
        <v>BESANCONNICE</v>
      </c>
      <c r="R9" s="27" t="str">
        <f t="shared" si="8"/>
        <v>0</v>
      </c>
      <c r="S9" s="27" t="str">
        <f t="shared" si="9"/>
        <v/>
      </c>
      <c r="T9" s="27" t="str">
        <f t="shared" si="10"/>
        <v/>
      </c>
      <c r="U9" s="27">
        <f t="shared" si="11"/>
        <v>0</v>
      </c>
    </row>
    <row r="10" spans="1:21" x14ac:dyDescent="0.25">
      <c r="A10" s="26">
        <f t="array" ref="A10">'J02'!B8:F8</f>
        <v>0</v>
      </c>
      <c r="B10" s="26" t="str">
        <f>IF('J02'!G8="","",'J02'!G8)</f>
        <v/>
      </c>
      <c r="C10" s="26" t="str">
        <f>IF('J02'!H8="","",'J02'!H8)</f>
        <v/>
      </c>
      <c r="D10" s="26" t="str">
        <f>IF('J02'!I8="","",'J02'!I8)</f>
        <v/>
      </c>
      <c r="E10" s="26"/>
      <c r="F10" s="28" t="str">
        <f t="shared" si="0"/>
        <v/>
      </c>
      <c r="G10" s="28" t="str">
        <f t="shared" si="1"/>
        <v/>
      </c>
      <c r="H10" s="28" t="str">
        <f t="shared" si="2"/>
        <v/>
      </c>
      <c r="I10" s="28">
        <f t="shared" si="3"/>
        <v>0</v>
      </c>
      <c r="J10" s="26"/>
      <c r="K10" s="49"/>
      <c r="M10" s="27" t="str">
        <f t="shared" si="4"/>
        <v>0</v>
      </c>
      <c r="N10" s="27" t="str">
        <f t="shared" si="5"/>
        <v/>
      </c>
      <c r="O10" s="27" t="str">
        <f t="shared" si="6"/>
        <v/>
      </c>
      <c r="P10" s="27">
        <f t="shared" si="7"/>
        <v>0</v>
      </c>
      <c r="Q10" s="30" t="str">
        <f>CLASSEMENT!A2&amp;CLASSEMENT!V1</f>
        <v>BESANCONST AMAND</v>
      </c>
      <c r="R10" s="27" t="str">
        <f t="shared" si="8"/>
        <v>0</v>
      </c>
      <c r="S10" s="27" t="str">
        <f t="shared" si="9"/>
        <v/>
      </c>
      <c r="T10" s="27" t="str">
        <f t="shared" si="10"/>
        <v/>
      </c>
      <c r="U10" s="27">
        <f t="shared" si="11"/>
        <v>0</v>
      </c>
    </row>
    <row r="11" spans="1:21" x14ac:dyDescent="0.25">
      <c r="A11" s="26">
        <f t="array" ref="A11">'J02'!B9:F9</f>
        <v>0</v>
      </c>
      <c r="B11" s="26" t="str">
        <f>IF('J02'!G9="","",'J02'!G9)</f>
        <v/>
      </c>
      <c r="C11" s="26" t="str">
        <f>IF('J02'!H9="","",'J02'!H9)</f>
        <v/>
      </c>
      <c r="D11" s="26" t="str">
        <f>IF('J02'!I9="","",'J02'!I9)</f>
        <v/>
      </c>
      <c r="E11" s="26"/>
      <c r="F11" s="28" t="str">
        <f t="shared" si="0"/>
        <v/>
      </c>
      <c r="G11" s="28" t="str">
        <f t="shared" si="1"/>
        <v/>
      </c>
      <c r="H11" s="28" t="str">
        <f t="shared" si="2"/>
        <v/>
      </c>
      <c r="I11" s="28">
        <f t="shared" si="3"/>
        <v>0</v>
      </c>
      <c r="J11" s="26"/>
      <c r="K11" s="49"/>
      <c r="M11" s="27" t="str">
        <f t="shared" si="4"/>
        <v>0</v>
      </c>
      <c r="N11" s="27" t="str">
        <f t="shared" si="5"/>
        <v/>
      </c>
      <c r="O11" s="27" t="str">
        <f t="shared" si="6"/>
        <v/>
      </c>
      <c r="P11" s="27">
        <f t="shared" si="7"/>
        <v>0</v>
      </c>
      <c r="Q11" s="30" t="str">
        <f>CLASSEMENT!A2&amp;CLASSEMENT!X1</f>
        <v>BESANCONTOULON ST CYR</v>
      </c>
      <c r="R11" s="27" t="str">
        <f t="shared" si="8"/>
        <v>0</v>
      </c>
      <c r="S11" s="27" t="str">
        <f t="shared" si="9"/>
        <v/>
      </c>
      <c r="T11" s="27" t="str">
        <f t="shared" si="10"/>
        <v/>
      </c>
      <c r="U11" s="27">
        <f t="shared" si="11"/>
        <v>0</v>
      </c>
    </row>
    <row r="12" spans="1:21" x14ac:dyDescent="0.25">
      <c r="A12" s="26">
        <f t="array" ref="A12">'J02'!B10:F10</f>
        <v>0</v>
      </c>
      <c r="B12" s="26" t="str">
        <f>IF('J02'!G10="","",'J02'!G10)</f>
        <v/>
      </c>
      <c r="C12" s="26" t="str">
        <f>IF('J02'!H10="","",'J02'!H10)</f>
        <v/>
      </c>
      <c r="D12" s="26" t="str">
        <f>IF('J02'!I10="","",'J02'!I10)</f>
        <v/>
      </c>
      <c r="E12" s="26"/>
      <c r="F12" s="28" t="str">
        <f t="shared" si="0"/>
        <v/>
      </c>
      <c r="G12" s="28" t="str">
        <f t="shared" si="1"/>
        <v/>
      </c>
      <c r="H12" s="28" t="str">
        <f t="shared" si="2"/>
        <v/>
      </c>
      <c r="I12" s="28">
        <f t="shared" si="3"/>
        <v>0</v>
      </c>
      <c r="J12" s="26"/>
      <c r="K12" s="49"/>
      <c r="M12" s="27" t="str">
        <f t="shared" si="4"/>
        <v>0</v>
      </c>
      <c r="N12" s="27" t="str">
        <f t="shared" si="5"/>
        <v/>
      </c>
      <c r="O12" s="27" t="str">
        <f t="shared" si="6"/>
        <v/>
      </c>
      <c r="P12" s="27">
        <f t="shared" si="7"/>
        <v>0</v>
      </c>
      <c r="Q12" s="28" t="str">
        <f>CLASSEMENT!A3&amp;CLASSEMENT!B1</f>
        <v>BOURG DE PEAGEBESANCON</v>
      </c>
      <c r="R12" s="27" t="str">
        <f t="shared" si="8"/>
        <v>0</v>
      </c>
      <c r="S12" s="27" t="str">
        <f t="shared" si="9"/>
        <v/>
      </c>
      <c r="T12" s="27" t="str">
        <f t="shared" si="10"/>
        <v/>
      </c>
      <c r="U12" s="27">
        <f t="shared" si="11"/>
        <v>0</v>
      </c>
    </row>
    <row r="13" spans="1:21" x14ac:dyDescent="0.25">
      <c r="A13" s="24">
        <f t="array" ref="A13">'J03'!B5:F5</f>
        <v>0</v>
      </c>
      <c r="B13" s="24" t="str">
        <f>IF('J03'!G5="","",'J03'!G5)</f>
        <v/>
      </c>
      <c r="C13" s="25" t="str">
        <f>IF('J03'!H5="","",'J03'!H5)</f>
        <v/>
      </c>
      <c r="D13" s="25" t="str">
        <f>IF('J03'!I5="","",'J03'!I5)</f>
        <v/>
      </c>
      <c r="E13" s="28"/>
      <c r="F13" s="28" t="str">
        <f t="shared" si="0"/>
        <v/>
      </c>
      <c r="G13" s="28" t="str">
        <f t="shared" si="1"/>
        <v/>
      </c>
      <c r="H13" s="28" t="str">
        <f t="shared" si="2"/>
        <v/>
      </c>
      <c r="I13" s="28">
        <f t="shared" si="3"/>
        <v>0</v>
      </c>
      <c r="J13" s="28"/>
      <c r="K13" s="49">
        <v>3</v>
      </c>
      <c r="M13" s="27" t="str">
        <f t="shared" si="4"/>
        <v>0</v>
      </c>
      <c r="N13" s="27" t="str">
        <f t="shared" si="5"/>
        <v/>
      </c>
      <c r="O13" s="27" t="str">
        <f t="shared" si="6"/>
        <v/>
      </c>
      <c r="P13" s="27">
        <f t="shared" si="7"/>
        <v>0</v>
      </c>
      <c r="Q13" s="28" t="str">
        <f>CLASSEMENT!A3&amp;CLASSEMENT!F1</f>
        <v>BOURG DE PEAGEBREST</v>
      </c>
      <c r="R13" s="27" t="str">
        <f t="shared" si="8"/>
        <v>0</v>
      </c>
      <c r="S13" s="27" t="str">
        <f t="shared" si="9"/>
        <v/>
      </c>
      <c r="T13" s="27" t="str">
        <f t="shared" si="10"/>
        <v/>
      </c>
      <c r="U13" s="27">
        <f t="shared" si="11"/>
        <v>0</v>
      </c>
    </row>
    <row r="14" spans="1:21" x14ac:dyDescent="0.25">
      <c r="A14" s="25">
        <f t="array" ref="A14">'J03'!B6:F6</f>
        <v>0</v>
      </c>
      <c r="B14" s="25" t="str">
        <f>IF('J03'!G6="","",'J03'!G6)</f>
        <v/>
      </c>
      <c r="C14" s="25" t="str">
        <f>IF('J03'!H6="","",'J03'!H6)</f>
        <v/>
      </c>
      <c r="D14" s="25" t="str">
        <f>IF('J03'!I6="","",'J03'!I6)</f>
        <v/>
      </c>
      <c r="E14" s="28"/>
      <c r="F14" s="28" t="str">
        <f t="shared" si="0"/>
        <v/>
      </c>
      <c r="G14" s="28" t="str">
        <f t="shared" si="1"/>
        <v/>
      </c>
      <c r="H14" s="28" t="str">
        <f t="shared" si="2"/>
        <v/>
      </c>
      <c r="I14" s="28">
        <f t="shared" si="3"/>
        <v>0</v>
      </c>
      <c r="J14" s="28"/>
      <c r="K14" s="49"/>
      <c r="M14" s="27" t="str">
        <f t="shared" si="4"/>
        <v>0</v>
      </c>
      <c r="N14" s="27" t="str">
        <f t="shared" si="5"/>
        <v/>
      </c>
      <c r="O14" s="27" t="str">
        <f t="shared" si="6"/>
        <v/>
      </c>
      <c r="P14" s="27">
        <f t="shared" si="7"/>
        <v>0</v>
      </c>
      <c r="Q14" s="28" t="str">
        <f>CLASSEMENT!A3&amp;CLASSEMENT!H1</f>
        <v>BOURG DE PEAGECHAMBRAY</v>
      </c>
      <c r="R14" s="27" t="str">
        <f t="shared" si="8"/>
        <v>0</v>
      </c>
      <c r="S14" s="27" t="str">
        <f t="shared" si="9"/>
        <v/>
      </c>
      <c r="T14" s="27" t="str">
        <f t="shared" si="10"/>
        <v/>
      </c>
      <c r="U14" s="27">
        <f t="shared" si="11"/>
        <v>0</v>
      </c>
    </row>
    <row r="15" spans="1:21" x14ac:dyDescent="0.25">
      <c r="A15" s="25">
        <f t="array" ref="A15">'J03'!B7:F7</f>
        <v>0</v>
      </c>
      <c r="B15" s="25" t="str">
        <f>IF('J03'!G7="","",'J03'!G7)</f>
        <v/>
      </c>
      <c r="C15" s="25" t="str">
        <f>IF('J03'!H7="","",'J03'!H7)</f>
        <v/>
      </c>
      <c r="D15" s="25" t="str">
        <f>IF('J03'!I7="","",'J03'!I7)</f>
        <v/>
      </c>
      <c r="E15" s="28"/>
      <c r="F15" s="28" t="str">
        <f t="shared" si="0"/>
        <v/>
      </c>
      <c r="G15" s="28" t="str">
        <f t="shared" si="1"/>
        <v/>
      </c>
      <c r="H15" s="28" t="str">
        <f t="shared" si="2"/>
        <v/>
      </c>
      <c r="I15" s="28">
        <f t="shared" si="3"/>
        <v>0</v>
      </c>
      <c r="J15" s="28"/>
      <c r="K15" s="49"/>
      <c r="M15" s="27" t="str">
        <f t="shared" si="4"/>
        <v>0</v>
      </c>
      <c r="N15" s="27" t="str">
        <f t="shared" si="5"/>
        <v/>
      </c>
      <c r="O15" s="27" t="str">
        <f t="shared" si="6"/>
        <v/>
      </c>
      <c r="P15" s="27">
        <f t="shared" si="7"/>
        <v>0</v>
      </c>
      <c r="Q15" s="28" t="str">
        <f>CLASSEMENT!A3&amp;CLASSEMENT!J1</f>
        <v>BOURG DE PEAGEDIJON</v>
      </c>
      <c r="R15" s="27" t="str">
        <f t="shared" si="8"/>
        <v>0</v>
      </c>
      <c r="S15" s="27" t="str">
        <f t="shared" si="9"/>
        <v/>
      </c>
      <c r="T15" s="27" t="str">
        <f t="shared" si="10"/>
        <v/>
      </c>
      <c r="U15" s="27">
        <f t="shared" si="11"/>
        <v>0</v>
      </c>
    </row>
    <row r="16" spans="1:21" x14ac:dyDescent="0.25">
      <c r="A16" s="25">
        <f t="array" ref="A16">'J03'!B8:F8</f>
        <v>0</v>
      </c>
      <c r="B16" s="25" t="str">
        <f>IF('J03'!G8="","",'J03'!G8)</f>
        <v/>
      </c>
      <c r="C16" s="25" t="str">
        <f>IF('J03'!H8="","",'J03'!H8)</f>
        <v/>
      </c>
      <c r="D16" s="25" t="str">
        <f>IF('J03'!I8="","",'J03'!I8)</f>
        <v/>
      </c>
      <c r="E16" s="28"/>
      <c r="F16" s="28" t="str">
        <f t="shared" si="0"/>
        <v/>
      </c>
      <c r="G16" s="28" t="str">
        <f t="shared" si="1"/>
        <v/>
      </c>
      <c r="H16" s="28" t="str">
        <f t="shared" si="2"/>
        <v/>
      </c>
      <c r="I16" s="28">
        <f t="shared" si="3"/>
        <v>0</v>
      </c>
      <c r="J16" s="28"/>
      <c r="K16" s="49"/>
      <c r="M16" s="27" t="str">
        <f t="shared" si="4"/>
        <v>0</v>
      </c>
      <c r="N16" s="27" t="str">
        <f t="shared" si="5"/>
        <v/>
      </c>
      <c r="O16" s="27" t="str">
        <f t="shared" si="6"/>
        <v/>
      </c>
      <c r="P16" s="27">
        <f t="shared" si="7"/>
        <v>0</v>
      </c>
      <c r="Q16" s="28" t="str">
        <f>CLASSEMENT!A3&amp;CLASSEMENT!L1</f>
        <v>BOURG DE PEAGEFLEURY</v>
      </c>
      <c r="R16" s="27" t="str">
        <f t="shared" si="8"/>
        <v>0</v>
      </c>
      <c r="S16" s="27" t="str">
        <f t="shared" si="9"/>
        <v/>
      </c>
      <c r="T16" s="27" t="str">
        <f t="shared" si="10"/>
        <v/>
      </c>
      <c r="U16" s="27">
        <f t="shared" si="11"/>
        <v>0</v>
      </c>
    </row>
    <row r="17" spans="1:21" x14ac:dyDescent="0.25">
      <c r="A17" s="25">
        <f t="array" ref="A17">'J03'!B9:F9</f>
        <v>0</v>
      </c>
      <c r="B17" s="25" t="str">
        <f>IF('J03'!G9="","",'J03'!G9)</f>
        <v/>
      </c>
      <c r="C17" s="25" t="str">
        <f>IF('J03'!H9="","",'J03'!H9)</f>
        <v/>
      </c>
      <c r="D17" s="25" t="str">
        <f>IF('J03'!I9="","",'J03'!I9)</f>
        <v/>
      </c>
      <c r="E17" s="28"/>
      <c r="F17" s="28" t="str">
        <f t="shared" si="0"/>
        <v/>
      </c>
      <c r="G17" s="28" t="str">
        <f t="shared" si="1"/>
        <v/>
      </c>
      <c r="H17" s="28" t="str">
        <f t="shared" si="2"/>
        <v/>
      </c>
      <c r="I17" s="28">
        <f t="shared" si="3"/>
        <v>0</v>
      </c>
      <c r="J17" s="28"/>
      <c r="K17" s="49"/>
      <c r="M17" s="27" t="str">
        <f t="shared" si="4"/>
        <v>0</v>
      </c>
      <c r="N17" s="27" t="str">
        <f t="shared" si="5"/>
        <v/>
      </c>
      <c r="O17" s="27" t="str">
        <f t="shared" si="6"/>
        <v/>
      </c>
      <c r="P17" s="27">
        <f t="shared" si="7"/>
        <v>0</v>
      </c>
      <c r="Q17" s="28" t="str">
        <f>CLASSEMENT!A3&amp;CLASSEMENT!N1</f>
        <v>BOURG DE PEAGEISSY - PARIS</v>
      </c>
      <c r="R17" s="27" t="str">
        <f t="shared" si="8"/>
        <v>0</v>
      </c>
      <c r="S17" s="27" t="str">
        <f t="shared" si="9"/>
        <v/>
      </c>
      <c r="T17" s="27" t="str">
        <f t="shared" si="10"/>
        <v/>
      </c>
      <c r="U17" s="27">
        <f t="shared" si="11"/>
        <v>0</v>
      </c>
    </row>
    <row r="18" spans="1:21" x14ac:dyDescent="0.25">
      <c r="A18" s="25">
        <f t="array" ref="A18">'J03'!B10:F10</f>
        <v>0</v>
      </c>
      <c r="B18" s="25" t="str">
        <f>IF('J03'!G10="","",'J03'!G10)</f>
        <v/>
      </c>
      <c r="C18" s="25" t="str">
        <f>IF('J03'!H10="","",'J03'!H10)</f>
        <v/>
      </c>
      <c r="D18" s="25" t="str">
        <f>IF('J03'!I10="","",'J03'!I10)</f>
        <v/>
      </c>
      <c r="E18" s="28"/>
      <c r="F18" s="28" t="str">
        <f t="shared" si="0"/>
        <v/>
      </c>
      <c r="G18" s="28" t="str">
        <f t="shared" si="1"/>
        <v/>
      </c>
      <c r="H18" s="28" t="str">
        <f t="shared" si="2"/>
        <v/>
      </c>
      <c r="I18" s="28">
        <f t="shared" si="3"/>
        <v>0</v>
      </c>
      <c r="J18" s="28"/>
      <c r="K18" s="49"/>
      <c r="M18" s="27" t="str">
        <f t="shared" si="4"/>
        <v>0</v>
      </c>
      <c r="N18" s="27" t="str">
        <f t="shared" si="5"/>
        <v/>
      </c>
      <c r="O18" s="27" t="str">
        <f t="shared" si="6"/>
        <v/>
      </c>
      <c r="P18" s="27">
        <f t="shared" si="7"/>
        <v>0</v>
      </c>
      <c r="Q18" s="28" t="str">
        <f>CLASSEMENT!A3&amp;CLASSEMENT!P1</f>
        <v>BOURG DE PEAGEMETZ</v>
      </c>
      <c r="R18" s="27" t="str">
        <f t="shared" si="8"/>
        <v>0</v>
      </c>
      <c r="S18" s="27" t="str">
        <f t="shared" si="9"/>
        <v/>
      </c>
      <c r="T18" s="27" t="str">
        <f t="shared" si="10"/>
        <v/>
      </c>
      <c r="U18" s="27">
        <f t="shared" si="11"/>
        <v>0</v>
      </c>
    </row>
    <row r="19" spans="1:21" x14ac:dyDescent="0.25">
      <c r="A19" s="26">
        <f t="array" ref="A19">'J04'!B5:F5</f>
        <v>0</v>
      </c>
      <c r="B19" s="26" t="str">
        <f>IF('J04'!G5="","",'J04'!G5)</f>
        <v/>
      </c>
      <c r="C19" s="26" t="str">
        <f>IF('J04'!H5="","",'J04'!H5)</f>
        <v/>
      </c>
      <c r="D19" s="26" t="str">
        <f>IF('J04'!I5="","",'J04'!I5)</f>
        <v/>
      </c>
      <c r="E19" s="26"/>
      <c r="F19" s="28" t="str">
        <f t="shared" si="0"/>
        <v/>
      </c>
      <c r="G19" s="28" t="str">
        <f t="shared" si="1"/>
        <v/>
      </c>
      <c r="H19" s="28" t="str">
        <f t="shared" si="2"/>
        <v/>
      </c>
      <c r="I19" s="28">
        <f t="shared" si="3"/>
        <v>0</v>
      </c>
      <c r="J19" s="26"/>
      <c r="K19" s="49">
        <v>4</v>
      </c>
      <c r="M19" s="27" t="str">
        <f t="shared" si="4"/>
        <v>0</v>
      </c>
      <c r="N19" s="27" t="str">
        <f t="shared" si="5"/>
        <v/>
      </c>
      <c r="O19" s="27" t="str">
        <f t="shared" si="6"/>
        <v/>
      </c>
      <c r="P19" s="27">
        <f t="shared" si="7"/>
        <v>0</v>
      </c>
      <c r="Q19" s="28" t="str">
        <f>CLASSEMENT!A3&amp;CLASSEMENT!R1</f>
        <v>BOURG DE PEAGENANTES</v>
      </c>
      <c r="R19" s="27" t="str">
        <f t="shared" si="8"/>
        <v>0</v>
      </c>
      <c r="S19" s="27" t="str">
        <f t="shared" si="9"/>
        <v/>
      </c>
      <c r="T19" s="27" t="str">
        <f t="shared" si="10"/>
        <v/>
      </c>
      <c r="U19" s="27">
        <f t="shared" si="11"/>
        <v>0</v>
      </c>
    </row>
    <row r="20" spans="1:21" x14ac:dyDescent="0.25">
      <c r="A20" s="26">
        <f t="array" ref="A20">'J04'!B6:F6</f>
        <v>0</v>
      </c>
      <c r="B20" s="26" t="str">
        <f>IF('J04'!G6="","",'J04'!G6)</f>
        <v/>
      </c>
      <c r="C20" s="26" t="str">
        <f>IF('J04'!H6="","",'J04'!H6)</f>
        <v/>
      </c>
      <c r="D20" s="26" t="str">
        <f>IF('J04'!I6="","",'J04'!I6)</f>
        <v/>
      </c>
      <c r="E20" s="26"/>
      <c r="F20" s="28" t="str">
        <f t="shared" si="0"/>
        <v/>
      </c>
      <c r="G20" s="28" t="str">
        <f t="shared" si="1"/>
        <v/>
      </c>
      <c r="H20" s="28" t="str">
        <f t="shared" si="2"/>
        <v/>
      </c>
      <c r="I20" s="28">
        <f t="shared" si="3"/>
        <v>0</v>
      </c>
      <c r="J20" s="26"/>
      <c r="K20" s="49"/>
      <c r="M20" s="27" t="str">
        <f t="shared" si="4"/>
        <v>0</v>
      </c>
      <c r="N20" s="27" t="str">
        <f t="shared" si="5"/>
        <v/>
      </c>
      <c r="O20" s="27" t="str">
        <f t="shared" si="6"/>
        <v/>
      </c>
      <c r="P20" s="27">
        <f t="shared" si="7"/>
        <v>0</v>
      </c>
      <c r="Q20" s="28" t="str">
        <f>CLASSEMENT!A3&amp;CLASSEMENT!T1</f>
        <v>BOURG DE PEAGENICE</v>
      </c>
      <c r="R20" s="27" t="str">
        <f t="shared" si="8"/>
        <v>0</v>
      </c>
      <c r="S20" s="27" t="str">
        <f t="shared" si="9"/>
        <v/>
      </c>
      <c r="T20" s="27" t="str">
        <f t="shared" si="10"/>
        <v/>
      </c>
      <c r="U20" s="27">
        <f t="shared" si="11"/>
        <v>0</v>
      </c>
    </row>
    <row r="21" spans="1:21" x14ac:dyDescent="0.25">
      <c r="A21" s="26">
        <f t="array" ref="A21">'J04'!B7:F7</f>
        <v>0</v>
      </c>
      <c r="B21" s="26" t="str">
        <f>IF('J04'!G7="","",'J04'!G7)</f>
        <v/>
      </c>
      <c r="C21" s="26" t="str">
        <f>IF('J04'!H7="","",'J04'!H7)</f>
        <v/>
      </c>
      <c r="D21" s="26" t="str">
        <f>IF('J04'!I7="","",'J04'!I7)</f>
        <v/>
      </c>
      <c r="E21" s="26"/>
      <c r="F21" s="28" t="str">
        <f t="shared" si="0"/>
        <v/>
      </c>
      <c r="G21" s="28" t="str">
        <f t="shared" si="1"/>
        <v/>
      </c>
      <c r="H21" s="28" t="str">
        <f t="shared" si="2"/>
        <v/>
      </c>
      <c r="I21" s="28">
        <f t="shared" si="3"/>
        <v>0</v>
      </c>
      <c r="J21" s="26"/>
      <c r="K21" s="49"/>
      <c r="M21" s="27" t="str">
        <f t="shared" si="4"/>
        <v>0</v>
      </c>
      <c r="N21" s="27" t="str">
        <f t="shared" si="5"/>
        <v/>
      </c>
      <c r="O21" s="27" t="str">
        <f t="shared" si="6"/>
        <v/>
      </c>
      <c r="P21" s="27">
        <f t="shared" si="7"/>
        <v>0</v>
      </c>
      <c r="Q21" s="28" t="str">
        <f>CLASSEMENT!A3&amp;CLASSEMENT!V1</f>
        <v>BOURG DE PEAGEST AMAND</v>
      </c>
      <c r="R21" s="27" t="str">
        <f t="shared" si="8"/>
        <v>0</v>
      </c>
      <c r="S21" s="27" t="str">
        <f t="shared" si="9"/>
        <v/>
      </c>
      <c r="T21" s="27" t="str">
        <f t="shared" si="10"/>
        <v/>
      </c>
      <c r="U21" s="27">
        <f t="shared" si="11"/>
        <v>0</v>
      </c>
    </row>
    <row r="22" spans="1:21" x14ac:dyDescent="0.25">
      <c r="A22" s="26">
        <f t="array" ref="A22">'J04'!B8:F8</f>
        <v>0</v>
      </c>
      <c r="B22" s="26" t="str">
        <f>IF('J04'!G8="","",'J04'!G8)</f>
        <v/>
      </c>
      <c r="C22" s="26" t="str">
        <f>IF('J04'!H8="","",'J04'!H8)</f>
        <v/>
      </c>
      <c r="D22" s="26" t="str">
        <f>IF('J04'!I8="","",'J04'!I8)</f>
        <v/>
      </c>
      <c r="E22" s="26"/>
      <c r="F22" s="28" t="str">
        <f t="shared" si="0"/>
        <v/>
      </c>
      <c r="G22" s="28" t="str">
        <f t="shared" si="1"/>
        <v/>
      </c>
      <c r="H22" s="28" t="str">
        <f t="shared" si="2"/>
        <v/>
      </c>
      <c r="I22" s="28">
        <f t="shared" si="3"/>
        <v>0</v>
      </c>
      <c r="J22" s="26"/>
      <c r="K22" s="49"/>
      <c r="M22" s="27" t="str">
        <f t="shared" si="4"/>
        <v>0</v>
      </c>
      <c r="N22" s="27" t="str">
        <f t="shared" si="5"/>
        <v/>
      </c>
      <c r="O22" s="27" t="str">
        <f t="shared" si="6"/>
        <v/>
      </c>
      <c r="P22" s="27">
        <f t="shared" si="7"/>
        <v>0</v>
      </c>
      <c r="Q22" s="28" t="str">
        <f>CLASSEMENT!A3&amp;CLASSEMENT!X1</f>
        <v>BOURG DE PEAGETOULON ST CYR</v>
      </c>
      <c r="R22" s="27" t="str">
        <f t="shared" si="8"/>
        <v>0</v>
      </c>
      <c r="S22" s="27" t="str">
        <f t="shared" si="9"/>
        <v/>
      </c>
      <c r="T22" s="27" t="str">
        <f t="shared" si="10"/>
        <v/>
      </c>
      <c r="U22" s="27">
        <f t="shared" si="11"/>
        <v>0</v>
      </c>
    </row>
    <row r="23" spans="1:21" x14ac:dyDescent="0.25">
      <c r="A23" s="26">
        <f t="array" ref="A23">'J04'!B9:F9</f>
        <v>0</v>
      </c>
      <c r="B23" s="26" t="str">
        <f>IF('J04'!G9="","",'J04'!G9)</f>
        <v/>
      </c>
      <c r="C23" s="26" t="str">
        <f>IF('J04'!H9="","",'J04'!H9)</f>
        <v/>
      </c>
      <c r="D23" s="26" t="str">
        <f>IF('J04'!I9="","",'J04'!I9)</f>
        <v/>
      </c>
      <c r="E23" s="26"/>
      <c r="F23" s="28" t="str">
        <f t="shared" si="0"/>
        <v/>
      </c>
      <c r="G23" s="28" t="str">
        <f t="shared" si="1"/>
        <v/>
      </c>
      <c r="H23" s="28" t="str">
        <f t="shared" si="2"/>
        <v/>
      </c>
      <c r="I23" s="28">
        <f t="shared" si="3"/>
        <v>0</v>
      </c>
      <c r="J23" s="26"/>
      <c r="K23" s="49"/>
      <c r="M23" s="27" t="str">
        <f t="shared" si="4"/>
        <v>0</v>
      </c>
      <c r="N23" s="27" t="str">
        <f t="shared" si="5"/>
        <v/>
      </c>
      <c r="O23" s="27" t="str">
        <f t="shared" si="6"/>
        <v/>
      </c>
      <c r="P23" s="27">
        <f t="shared" si="7"/>
        <v>0</v>
      </c>
      <c r="Q23" s="30" t="str">
        <f>CLASSEMENT!A4&amp;CLASSEMENT!B1</f>
        <v>BRESTBESANCON</v>
      </c>
      <c r="R23" s="27" t="str">
        <f t="shared" si="8"/>
        <v>0</v>
      </c>
      <c r="S23" s="27" t="str">
        <f t="shared" si="9"/>
        <v/>
      </c>
      <c r="T23" s="27" t="str">
        <f t="shared" si="10"/>
        <v/>
      </c>
      <c r="U23" s="27">
        <f t="shared" si="11"/>
        <v>0</v>
      </c>
    </row>
    <row r="24" spans="1:21" x14ac:dyDescent="0.25">
      <c r="A24" s="26">
        <f t="array" ref="A24">'J04'!B10:F10</f>
        <v>0</v>
      </c>
      <c r="B24" s="26" t="str">
        <f>IF('J04'!G10="","",'J04'!G10)</f>
        <v/>
      </c>
      <c r="C24" s="26" t="str">
        <f>IF('J04'!H10="","",'J04'!H10)</f>
        <v/>
      </c>
      <c r="D24" s="26" t="str">
        <f>IF('J04'!I10="","",'J04'!I10)</f>
        <v/>
      </c>
      <c r="E24" s="26"/>
      <c r="F24" s="28" t="str">
        <f t="shared" si="0"/>
        <v/>
      </c>
      <c r="G24" s="28" t="str">
        <f t="shared" si="1"/>
        <v/>
      </c>
      <c r="H24" s="28" t="str">
        <f t="shared" si="2"/>
        <v/>
      </c>
      <c r="I24" s="28">
        <f t="shared" si="3"/>
        <v>0</v>
      </c>
      <c r="J24" s="26"/>
      <c r="K24" s="49"/>
      <c r="M24" s="27" t="str">
        <f t="shared" si="4"/>
        <v>0</v>
      </c>
      <c r="N24" s="27" t="str">
        <f t="shared" si="5"/>
        <v/>
      </c>
      <c r="O24" s="27" t="str">
        <f t="shared" si="6"/>
        <v/>
      </c>
      <c r="P24" s="27">
        <f t="shared" si="7"/>
        <v>0</v>
      </c>
      <c r="Q24" s="30" t="str">
        <f>CLASSEMENT!A4&amp;CLASSEMENT!D1</f>
        <v>BRESTBOURG DE PEAGE</v>
      </c>
      <c r="R24" s="27" t="str">
        <f t="shared" si="8"/>
        <v>0</v>
      </c>
      <c r="S24" s="27" t="str">
        <f t="shared" si="9"/>
        <v/>
      </c>
      <c r="T24" s="27" t="str">
        <f t="shared" si="10"/>
        <v/>
      </c>
      <c r="U24" s="27">
        <f t="shared" si="11"/>
        <v>0</v>
      </c>
    </row>
    <row r="25" spans="1:21" x14ac:dyDescent="0.25">
      <c r="A25" s="24">
        <f t="array" ref="A25">'J05'!B5:F5</f>
        <v>0</v>
      </c>
      <c r="B25" s="24" t="str">
        <f>IF('J05'!G5="","",'J05'!G5)</f>
        <v/>
      </c>
      <c r="C25" s="25" t="str">
        <f>IF('J05'!H5="","",'J05'!H5)</f>
        <v/>
      </c>
      <c r="D25" s="25" t="str">
        <f>IF('J05'!I5="","",'J05'!I5)</f>
        <v/>
      </c>
      <c r="E25" s="28"/>
      <c r="F25" s="28" t="str">
        <f t="shared" si="0"/>
        <v/>
      </c>
      <c r="G25" s="28" t="str">
        <f t="shared" si="1"/>
        <v/>
      </c>
      <c r="H25" s="28" t="str">
        <f t="shared" si="2"/>
        <v/>
      </c>
      <c r="I25" s="28">
        <f t="shared" si="3"/>
        <v>0</v>
      </c>
      <c r="J25" s="28"/>
      <c r="K25" s="49">
        <v>5</v>
      </c>
      <c r="M25" s="27" t="str">
        <f t="shared" si="4"/>
        <v>0</v>
      </c>
      <c r="N25" s="27" t="str">
        <f t="shared" si="5"/>
        <v/>
      </c>
      <c r="O25" s="27" t="str">
        <f t="shared" si="6"/>
        <v/>
      </c>
      <c r="P25" s="27">
        <f t="shared" si="7"/>
        <v>0</v>
      </c>
      <c r="Q25" s="30" t="str">
        <f>CLASSEMENT!A4&amp;CLASSEMENT!H1</f>
        <v>BRESTCHAMBRAY</v>
      </c>
      <c r="R25" s="27" t="str">
        <f t="shared" si="8"/>
        <v>0</v>
      </c>
      <c r="S25" s="27" t="str">
        <f t="shared" si="9"/>
        <v/>
      </c>
      <c r="T25" s="27" t="str">
        <f t="shared" si="10"/>
        <v/>
      </c>
      <c r="U25" s="27">
        <f t="shared" si="11"/>
        <v>0</v>
      </c>
    </row>
    <row r="26" spans="1:21" x14ac:dyDescent="0.25">
      <c r="A26" s="25">
        <f t="array" ref="A26">'J05'!B6:F6</f>
        <v>0</v>
      </c>
      <c r="B26" s="25" t="str">
        <f>IF('J05'!G6="","",'J05'!G6)</f>
        <v/>
      </c>
      <c r="C26" s="25" t="str">
        <f>IF('J05'!H6="","",'J05'!H6)</f>
        <v/>
      </c>
      <c r="D26" s="25" t="str">
        <f>IF('J05'!I6="","",'J05'!I6)</f>
        <v/>
      </c>
      <c r="E26" s="28"/>
      <c r="F26" s="28" t="str">
        <f t="shared" si="0"/>
        <v/>
      </c>
      <c r="G26" s="28" t="str">
        <f t="shared" si="1"/>
        <v/>
      </c>
      <c r="H26" s="28" t="str">
        <f t="shared" si="2"/>
        <v/>
      </c>
      <c r="I26" s="28">
        <f t="shared" si="3"/>
        <v>0</v>
      </c>
      <c r="J26" s="28"/>
      <c r="K26" s="49"/>
      <c r="M26" s="27" t="str">
        <f t="shared" si="4"/>
        <v>0</v>
      </c>
      <c r="N26" s="27" t="str">
        <f t="shared" si="5"/>
        <v/>
      </c>
      <c r="O26" s="27" t="str">
        <f t="shared" si="6"/>
        <v/>
      </c>
      <c r="P26" s="27">
        <f t="shared" si="7"/>
        <v>0</v>
      </c>
      <c r="Q26" s="30" t="str">
        <f>CLASSEMENT!A4&amp;CLASSEMENT!J1</f>
        <v>BRESTDIJON</v>
      </c>
      <c r="R26" s="27" t="str">
        <f t="shared" si="8"/>
        <v>0</v>
      </c>
      <c r="S26" s="27" t="str">
        <f t="shared" si="9"/>
        <v/>
      </c>
      <c r="T26" s="27" t="str">
        <f t="shared" si="10"/>
        <v/>
      </c>
      <c r="U26" s="27">
        <f t="shared" si="11"/>
        <v>0</v>
      </c>
    </row>
    <row r="27" spans="1:21" x14ac:dyDescent="0.25">
      <c r="A27" s="25">
        <f t="array" ref="A27">'J05'!B7:F7</f>
        <v>0</v>
      </c>
      <c r="B27" s="25" t="str">
        <f>IF('J05'!G7="","",'J05'!G7)</f>
        <v/>
      </c>
      <c r="C27" s="25" t="str">
        <f>IF('J05'!H7="","",'J05'!H7)</f>
        <v/>
      </c>
      <c r="D27" s="25" t="str">
        <f>IF('J05'!I7="","",'J05'!I7)</f>
        <v/>
      </c>
      <c r="E27" s="28"/>
      <c r="F27" s="28" t="str">
        <f t="shared" si="0"/>
        <v/>
      </c>
      <c r="G27" s="28" t="str">
        <f t="shared" si="1"/>
        <v/>
      </c>
      <c r="H27" s="28" t="str">
        <f t="shared" si="2"/>
        <v/>
      </c>
      <c r="I27" s="28">
        <f t="shared" si="3"/>
        <v>0</v>
      </c>
      <c r="J27" s="28"/>
      <c r="K27" s="49"/>
      <c r="M27" s="27" t="str">
        <f t="shared" si="4"/>
        <v>0</v>
      </c>
      <c r="N27" s="27" t="str">
        <f t="shared" si="5"/>
        <v/>
      </c>
      <c r="O27" s="27" t="str">
        <f t="shared" si="6"/>
        <v/>
      </c>
      <c r="P27" s="27">
        <f t="shared" si="7"/>
        <v>0</v>
      </c>
      <c r="Q27" s="30" t="str">
        <f>CLASSEMENT!A4&amp;CLASSEMENT!L1</f>
        <v>BRESTFLEURY</v>
      </c>
      <c r="R27" s="27" t="str">
        <f t="shared" si="8"/>
        <v>0</v>
      </c>
      <c r="S27" s="27" t="str">
        <f t="shared" si="9"/>
        <v/>
      </c>
      <c r="T27" s="27" t="str">
        <f t="shared" si="10"/>
        <v/>
      </c>
      <c r="U27" s="27">
        <f t="shared" si="11"/>
        <v>0</v>
      </c>
    </row>
    <row r="28" spans="1:21" x14ac:dyDescent="0.25">
      <c r="A28" s="25">
        <f t="array" ref="A28">'J05'!B8:F8</f>
        <v>0</v>
      </c>
      <c r="B28" s="25" t="str">
        <f>IF('J05'!G8="","",'J05'!G8)</f>
        <v/>
      </c>
      <c r="C28" s="25" t="str">
        <f>IF('J05'!H8="","",'J05'!H8)</f>
        <v/>
      </c>
      <c r="D28" s="25" t="str">
        <f>IF('J05'!I8="","",'J05'!I8)</f>
        <v/>
      </c>
      <c r="E28" s="28"/>
      <c r="F28" s="28" t="str">
        <f t="shared" si="0"/>
        <v/>
      </c>
      <c r="G28" s="28" t="str">
        <f t="shared" si="1"/>
        <v/>
      </c>
      <c r="H28" s="28" t="str">
        <f t="shared" si="2"/>
        <v/>
      </c>
      <c r="I28" s="28">
        <f t="shared" si="3"/>
        <v>0</v>
      </c>
      <c r="J28" s="28"/>
      <c r="K28" s="49"/>
      <c r="M28" s="27" t="str">
        <f t="shared" si="4"/>
        <v>0</v>
      </c>
      <c r="N28" s="27" t="str">
        <f t="shared" si="5"/>
        <v/>
      </c>
      <c r="O28" s="27" t="str">
        <f t="shared" si="6"/>
        <v/>
      </c>
      <c r="P28" s="27">
        <f t="shared" si="7"/>
        <v>0</v>
      </c>
      <c r="Q28" s="30" t="str">
        <f>CLASSEMENT!A4&amp;CLASSEMENT!N1</f>
        <v>BRESTISSY - PARIS</v>
      </c>
      <c r="R28" s="27" t="str">
        <f t="shared" si="8"/>
        <v>0</v>
      </c>
      <c r="S28" s="27" t="str">
        <f t="shared" si="9"/>
        <v/>
      </c>
      <c r="T28" s="27" t="str">
        <f t="shared" si="10"/>
        <v/>
      </c>
      <c r="U28" s="27">
        <f t="shared" si="11"/>
        <v>0</v>
      </c>
    </row>
    <row r="29" spans="1:21" x14ac:dyDescent="0.25">
      <c r="A29" s="25">
        <f t="array" ref="A29">'J05'!B9:F9</f>
        <v>0</v>
      </c>
      <c r="B29" s="25" t="str">
        <f>IF('J05'!G9="","",'J05'!G9)</f>
        <v/>
      </c>
      <c r="C29" s="25" t="str">
        <f>IF('J05'!H9="","",'J05'!H9)</f>
        <v/>
      </c>
      <c r="D29" s="25" t="str">
        <f>IF('J05'!I9="","",'J05'!I9)</f>
        <v/>
      </c>
      <c r="E29" s="28"/>
      <c r="F29" s="28" t="str">
        <f t="shared" si="0"/>
        <v/>
      </c>
      <c r="G29" s="28" t="str">
        <f t="shared" si="1"/>
        <v/>
      </c>
      <c r="H29" s="28" t="str">
        <f t="shared" si="2"/>
        <v/>
      </c>
      <c r="I29" s="28">
        <f t="shared" si="3"/>
        <v>0</v>
      </c>
      <c r="J29" s="28"/>
      <c r="K29" s="49"/>
      <c r="M29" s="27" t="str">
        <f t="shared" si="4"/>
        <v>0</v>
      </c>
      <c r="N29" s="27" t="str">
        <f t="shared" si="5"/>
        <v/>
      </c>
      <c r="O29" s="27" t="str">
        <f t="shared" si="6"/>
        <v/>
      </c>
      <c r="P29" s="27">
        <f t="shared" si="7"/>
        <v>0</v>
      </c>
      <c r="Q29" s="30" t="str">
        <f>CLASSEMENT!A4&amp;CLASSEMENT!P1</f>
        <v>BRESTMETZ</v>
      </c>
      <c r="R29" s="27" t="str">
        <f t="shared" si="8"/>
        <v>0</v>
      </c>
      <c r="S29" s="27" t="str">
        <f t="shared" si="9"/>
        <v/>
      </c>
      <c r="T29" s="27" t="str">
        <f t="shared" si="10"/>
        <v/>
      </c>
      <c r="U29" s="27">
        <f t="shared" si="11"/>
        <v>0</v>
      </c>
    </row>
    <row r="30" spans="1:21" x14ac:dyDescent="0.25">
      <c r="A30" s="25">
        <f t="array" ref="A30">'J05'!B10:F10</f>
        <v>0</v>
      </c>
      <c r="B30" s="25" t="str">
        <f>IF('J05'!G10="","",'J05'!G10)</f>
        <v/>
      </c>
      <c r="C30" s="25" t="str">
        <f>IF('J05'!H10="","",'J05'!H10)</f>
        <v/>
      </c>
      <c r="D30" s="25" t="str">
        <f>IF('J05'!I10="","",'J05'!I10)</f>
        <v/>
      </c>
      <c r="E30" s="28"/>
      <c r="F30" s="28" t="str">
        <f t="shared" si="0"/>
        <v/>
      </c>
      <c r="G30" s="28" t="str">
        <f t="shared" si="1"/>
        <v/>
      </c>
      <c r="H30" s="28" t="str">
        <f t="shared" si="2"/>
        <v/>
      </c>
      <c r="I30" s="28">
        <f t="shared" si="3"/>
        <v>0</v>
      </c>
      <c r="J30" s="28"/>
      <c r="K30" s="49"/>
      <c r="M30" s="27" t="str">
        <f t="shared" si="4"/>
        <v>0</v>
      </c>
      <c r="N30" s="27" t="str">
        <f t="shared" si="5"/>
        <v/>
      </c>
      <c r="O30" s="27" t="str">
        <f t="shared" si="6"/>
        <v/>
      </c>
      <c r="P30" s="27">
        <f t="shared" si="7"/>
        <v>0</v>
      </c>
      <c r="Q30" s="30" t="str">
        <f>CLASSEMENT!A4&amp;CLASSEMENT!R1</f>
        <v>BRESTNANTES</v>
      </c>
      <c r="R30" s="27" t="str">
        <f t="shared" si="8"/>
        <v>0</v>
      </c>
      <c r="S30" s="27" t="str">
        <f t="shared" si="9"/>
        <v/>
      </c>
      <c r="T30" s="27" t="str">
        <f t="shared" si="10"/>
        <v/>
      </c>
      <c r="U30" s="27">
        <f t="shared" si="11"/>
        <v>0</v>
      </c>
    </row>
    <row r="31" spans="1:21" x14ac:dyDescent="0.25">
      <c r="A31" s="26">
        <f t="array" ref="A31">'J06'!B5:F5</f>
        <v>0</v>
      </c>
      <c r="B31" s="26" t="str">
        <f>IF('J06'!G5="","",'J06'!G5)</f>
        <v/>
      </c>
      <c r="C31" s="26" t="str">
        <f>IF('J06'!H5="","",'J06'!H5)</f>
        <v/>
      </c>
      <c r="D31" s="26" t="str">
        <f>IF('J06'!I5="","",'J06'!I5)</f>
        <v/>
      </c>
      <c r="E31" s="26"/>
      <c r="F31" s="28" t="str">
        <f t="shared" si="0"/>
        <v/>
      </c>
      <c r="G31" s="28" t="str">
        <f t="shared" si="1"/>
        <v/>
      </c>
      <c r="H31" s="28" t="str">
        <f t="shared" si="2"/>
        <v/>
      </c>
      <c r="I31" s="28">
        <f t="shared" si="3"/>
        <v>0</v>
      </c>
      <c r="J31" s="26"/>
      <c r="K31" s="49">
        <v>6</v>
      </c>
      <c r="M31" s="27" t="str">
        <f t="shared" si="4"/>
        <v>0</v>
      </c>
      <c r="N31" s="27" t="str">
        <f t="shared" si="5"/>
        <v/>
      </c>
      <c r="O31" s="27" t="str">
        <f t="shared" si="6"/>
        <v/>
      </c>
      <c r="P31" s="27">
        <f t="shared" si="7"/>
        <v>0</v>
      </c>
      <c r="Q31" s="30" t="str">
        <f>CLASSEMENT!A4&amp;CLASSEMENT!T1</f>
        <v>BRESTNICE</v>
      </c>
      <c r="R31" s="27" t="str">
        <f t="shared" si="8"/>
        <v>0</v>
      </c>
      <c r="S31" s="27" t="str">
        <f t="shared" si="9"/>
        <v/>
      </c>
      <c r="T31" s="27" t="str">
        <f t="shared" si="10"/>
        <v/>
      </c>
      <c r="U31" s="27">
        <f t="shared" si="11"/>
        <v>0</v>
      </c>
    </row>
    <row r="32" spans="1:21" x14ac:dyDescent="0.25">
      <c r="A32" s="26">
        <f t="array" ref="A32">'J06'!B6:F6</f>
        <v>0</v>
      </c>
      <c r="B32" s="26" t="str">
        <f>IF('J06'!G6="","",'J06'!G6)</f>
        <v/>
      </c>
      <c r="C32" s="26" t="str">
        <f>IF('J06'!H6="","",'J06'!H6)</f>
        <v/>
      </c>
      <c r="D32" s="26" t="str">
        <f>IF('J06'!I6="","",'J06'!I6)</f>
        <v/>
      </c>
      <c r="E32" s="26"/>
      <c r="F32" s="28" t="str">
        <f t="shared" si="0"/>
        <v/>
      </c>
      <c r="G32" s="28" t="str">
        <f t="shared" si="1"/>
        <v/>
      </c>
      <c r="H32" s="28" t="str">
        <f t="shared" si="2"/>
        <v/>
      </c>
      <c r="I32" s="28">
        <f t="shared" si="3"/>
        <v>0</v>
      </c>
      <c r="J32" s="26"/>
      <c r="K32" s="49"/>
      <c r="M32" s="27" t="str">
        <f t="shared" si="4"/>
        <v>0</v>
      </c>
      <c r="N32" s="27" t="str">
        <f t="shared" si="5"/>
        <v/>
      </c>
      <c r="O32" s="27" t="str">
        <f t="shared" si="6"/>
        <v/>
      </c>
      <c r="P32" s="27">
        <f t="shared" si="7"/>
        <v>0</v>
      </c>
      <c r="Q32" s="30" t="str">
        <f>CLASSEMENT!A4&amp;CLASSEMENT!V1</f>
        <v>BRESTST AMAND</v>
      </c>
      <c r="R32" s="27" t="str">
        <f t="shared" si="8"/>
        <v>0</v>
      </c>
      <c r="S32" s="27" t="str">
        <f t="shared" si="9"/>
        <v/>
      </c>
      <c r="T32" s="27" t="str">
        <f t="shared" si="10"/>
        <v/>
      </c>
      <c r="U32" s="27">
        <f t="shared" si="11"/>
        <v>0</v>
      </c>
    </row>
    <row r="33" spans="1:21" x14ac:dyDescent="0.25">
      <c r="A33" s="26">
        <f t="array" ref="A33">'J06'!B7:F7</f>
        <v>0</v>
      </c>
      <c r="B33" s="26" t="str">
        <f>IF('J06'!G7="","",'J06'!G7)</f>
        <v/>
      </c>
      <c r="C33" s="26" t="str">
        <f>IF('J06'!H7="","",'J06'!H7)</f>
        <v/>
      </c>
      <c r="D33" s="26" t="str">
        <f>IF('J06'!I7="","",'J06'!I7)</f>
        <v/>
      </c>
      <c r="E33" s="26"/>
      <c r="F33" s="28" t="str">
        <f t="shared" si="0"/>
        <v/>
      </c>
      <c r="G33" s="28" t="str">
        <f t="shared" si="1"/>
        <v/>
      </c>
      <c r="H33" s="28" t="str">
        <f t="shared" si="2"/>
        <v/>
      </c>
      <c r="I33" s="28">
        <f t="shared" si="3"/>
        <v>0</v>
      </c>
      <c r="J33" s="26"/>
      <c r="K33" s="49"/>
      <c r="M33" s="27" t="str">
        <f t="shared" si="4"/>
        <v>0</v>
      </c>
      <c r="N33" s="27" t="str">
        <f t="shared" si="5"/>
        <v/>
      </c>
      <c r="O33" s="27" t="str">
        <f t="shared" si="6"/>
        <v/>
      </c>
      <c r="P33" s="27">
        <f t="shared" si="7"/>
        <v>0</v>
      </c>
      <c r="Q33" s="30" t="str">
        <f>CLASSEMENT!A4&amp;CLASSEMENT!X1</f>
        <v>BRESTTOULON ST CYR</v>
      </c>
      <c r="R33" s="27" t="str">
        <f t="shared" si="8"/>
        <v>0</v>
      </c>
      <c r="S33" s="27" t="str">
        <f t="shared" si="9"/>
        <v/>
      </c>
      <c r="T33" s="27" t="str">
        <f t="shared" si="10"/>
        <v/>
      </c>
      <c r="U33" s="27">
        <f t="shared" si="11"/>
        <v>0</v>
      </c>
    </row>
    <row r="34" spans="1:21" x14ac:dyDescent="0.25">
      <c r="A34" s="26">
        <f t="array" ref="A34">'J06'!B8:F8</f>
        <v>0</v>
      </c>
      <c r="B34" s="26" t="str">
        <f>IF('J06'!G8="","",'J06'!G8)</f>
        <v/>
      </c>
      <c r="C34" s="26" t="str">
        <f>IF('J06'!H8="","",'J06'!H8)</f>
        <v/>
      </c>
      <c r="D34" s="26" t="str">
        <f>IF('J06'!I8="","",'J06'!I8)</f>
        <v/>
      </c>
      <c r="E34" s="26"/>
      <c r="F34" s="28" t="str">
        <f t="shared" si="0"/>
        <v/>
      </c>
      <c r="G34" s="28" t="str">
        <f t="shared" si="1"/>
        <v/>
      </c>
      <c r="H34" s="28" t="str">
        <f t="shared" si="2"/>
        <v/>
      </c>
      <c r="I34" s="28">
        <f t="shared" si="3"/>
        <v>0</v>
      </c>
      <c r="J34" s="26"/>
      <c r="K34" s="49"/>
      <c r="M34" s="27" t="str">
        <f t="shared" si="4"/>
        <v>0</v>
      </c>
      <c r="N34" s="27" t="str">
        <f t="shared" si="5"/>
        <v/>
      </c>
      <c r="O34" s="27" t="str">
        <f t="shared" si="6"/>
        <v/>
      </c>
      <c r="P34" s="27">
        <f t="shared" si="7"/>
        <v>0</v>
      </c>
      <c r="Q34" s="28" t="str">
        <f>CLASSEMENT!A5&amp;CLASSEMENT!B1</f>
        <v>CHAMBRAYBESANCON</v>
      </c>
      <c r="R34" s="27" t="str">
        <f t="shared" si="8"/>
        <v>0</v>
      </c>
      <c r="S34" s="27" t="str">
        <f t="shared" si="9"/>
        <v/>
      </c>
      <c r="T34" s="27" t="str">
        <f t="shared" si="10"/>
        <v/>
      </c>
      <c r="U34" s="27">
        <f t="shared" si="11"/>
        <v>0</v>
      </c>
    </row>
    <row r="35" spans="1:21" x14ac:dyDescent="0.25">
      <c r="A35" s="26">
        <f t="array" ref="A35">'J06'!B9:F9</f>
        <v>0</v>
      </c>
      <c r="B35" s="26" t="str">
        <f>IF('J06'!G9="","",'J06'!G9)</f>
        <v/>
      </c>
      <c r="C35" s="26" t="str">
        <f>IF('J06'!H9="","",'J06'!H9)</f>
        <v/>
      </c>
      <c r="D35" s="26" t="str">
        <f>IF('J06'!I9="","",'J06'!I9)</f>
        <v/>
      </c>
      <c r="E35" s="26"/>
      <c r="F35" s="28" t="str">
        <f t="shared" si="0"/>
        <v/>
      </c>
      <c r="G35" s="28" t="str">
        <f t="shared" si="1"/>
        <v/>
      </c>
      <c r="H35" s="28" t="str">
        <f t="shared" si="2"/>
        <v/>
      </c>
      <c r="I35" s="28">
        <f t="shared" si="3"/>
        <v>0</v>
      </c>
      <c r="J35" s="26"/>
      <c r="K35" s="49"/>
      <c r="M35" s="27" t="str">
        <f t="shared" si="4"/>
        <v>0</v>
      </c>
      <c r="N35" s="27" t="str">
        <f t="shared" si="5"/>
        <v/>
      </c>
      <c r="O35" s="27" t="str">
        <f t="shared" si="6"/>
        <v/>
      </c>
      <c r="P35" s="27">
        <f t="shared" si="7"/>
        <v>0</v>
      </c>
      <c r="Q35" s="28" t="str">
        <f>CLASSEMENT!A5&amp;CLASSEMENT!D1</f>
        <v>CHAMBRAYBOURG DE PEAGE</v>
      </c>
      <c r="R35" s="27" t="str">
        <f t="shared" si="8"/>
        <v>0</v>
      </c>
      <c r="S35" s="27" t="str">
        <f t="shared" si="9"/>
        <v/>
      </c>
      <c r="T35" s="27" t="str">
        <f t="shared" si="10"/>
        <v/>
      </c>
      <c r="U35" s="27">
        <f t="shared" si="11"/>
        <v>0</v>
      </c>
    </row>
    <row r="36" spans="1:21" x14ac:dyDescent="0.25">
      <c r="A36" s="26">
        <f t="array" ref="A36">'J06'!B10:F10</f>
        <v>0</v>
      </c>
      <c r="B36" s="26" t="str">
        <f>IF('J06'!G10="","",'J06'!G10)</f>
        <v/>
      </c>
      <c r="C36" s="26" t="str">
        <f>IF('J06'!H10="","",'J06'!H10)</f>
        <v/>
      </c>
      <c r="D36" s="26" t="str">
        <f>IF('J06'!I10="","",'J06'!I10)</f>
        <v/>
      </c>
      <c r="E36" s="26"/>
      <c r="F36" s="28" t="str">
        <f t="shared" si="0"/>
        <v/>
      </c>
      <c r="G36" s="28" t="str">
        <f t="shared" si="1"/>
        <v/>
      </c>
      <c r="H36" s="28" t="str">
        <f t="shared" si="2"/>
        <v/>
      </c>
      <c r="I36" s="28">
        <f t="shared" si="3"/>
        <v>0</v>
      </c>
      <c r="J36" s="26"/>
      <c r="K36" s="49"/>
      <c r="M36" s="27" t="str">
        <f t="shared" si="4"/>
        <v>0</v>
      </c>
      <c r="N36" s="27" t="str">
        <f t="shared" si="5"/>
        <v/>
      </c>
      <c r="O36" s="27" t="str">
        <f t="shared" si="6"/>
        <v/>
      </c>
      <c r="P36" s="27">
        <f t="shared" si="7"/>
        <v>0</v>
      </c>
      <c r="Q36" s="28" t="str">
        <f>CLASSEMENT!A5&amp;CLASSEMENT!F1</f>
        <v>CHAMBRAYBREST</v>
      </c>
      <c r="R36" s="27" t="str">
        <f t="shared" si="8"/>
        <v>0</v>
      </c>
      <c r="S36" s="27" t="str">
        <f t="shared" si="9"/>
        <v/>
      </c>
      <c r="T36" s="27" t="str">
        <f t="shared" si="10"/>
        <v/>
      </c>
      <c r="U36" s="27">
        <f t="shared" si="11"/>
        <v>0</v>
      </c>
    </row>
    <row r="37" spans="1:21" x14ac:dyDescent="0.25">
      <c r="A37" s="24">
        <f t="array" ref="A37">'J07'!B5:F5</f>
        <v>0</v>
      </c>
      <c r="B37" s="24" t="str">
        <f>IF('J07'!G5="","",'J07'!G5)</f>
        <v/>
      </c>
      <c r="C37" s="25" t="str">
        <f>IF('J07'!H5="","",'J07'!H5)</f>
        <v/>
      </c>
      <c r="D37" s="25" t="str">
        <f>IF('J07'!I5="","",'J07'!I5)</f>
        <v/>
      </c>
      <c r="E37" s="28"/>
      <c r="F37" s="28" t="str">
        <f t="shared" si="0"/>
        <v/>
      </c>
      <c r="G37" s="28" t="str">
        <f t="shared" si="1"/>
        <v/>
      </c>
      <c r="H37" s="28" t="str">
        <f t="shared" si="2"/>
        <v/>
      </c>
      <c r="I37" s="28">
        <f t="shared" si="3"/>
        <v>0</v>
      </c>
      <c r="J37" s="28"/>
      <c r="K37" s="49">
        <v>7</v>
      </c>
      <c r="M37" s="27" t="str">
        <f t="shared" si="4"/>
        <v>0</v>
      </c>
      <c r="N37" s="27" t="str">
        <f t="shared" si="5"/>
        <v/>
      </c>
      <c r="O37" s="27" t="str">
        <f t="shared" si="6"/>
        <v/>
      </c>
      <c r="P37" s="27">
        <f t="shared" si="7"/>
        <v>0</v>
      </c>
      <c r="Q37" s="28" t="str">
        <f>CLASSEMENT!A5&amp;CLASSEMENT!J1</f>
        <v>CHAMBRAYDIJON</v>
      </c>
      <c r="R37" s="27" t="str">
        <f t="shared" si="8"/>
        <v>0</v>
      </c>
      <c r="S37" s="27" t="str">
        <f t="shared" si="9"/>
        <v/>
      </c>
      <c r="T37" s="27" t="str">
        <f t="shared" si="10"/>
        <v/>
      </c>
      <c r="U37" s="27">
        <f t="shared" si="11"/>
        <v>0</v>
      </c>
    </row>
    <row r="38" spans="1:21" x14ac:dyDescent="0.25">
      <c r="A38" s="25">
        <f t="array" ref="A38">'J07'!B6:F6</f>
        <v>0</v>
      </c>
      <c r="B38" s="25" t="str">
        <f>IF('J07'!G6="","",'J07'!G6)</f>
        <v/>
      </c>
      <c r="C38" s="25" t="str">
        <f>IF('J07'!H6="","",'J07'!H6)</f>
        <v/>
      </c>
      <c r="D38" s="25" t="str">
        <f>IF('J07'!I6="","",'J07'!I6)</f>
        <v/>
      </c>
      <c r="E38" s="28"/>
      <c r="F38" s="28" t="str">
        <f t="shared" si="0"/>
        <v/>
      </c>
      <c r="G38" s="28" t="str">
        <f t="shared" si="1"/>
        <v/>
      </c>
      <c r="H38" s="28" t="str">
        <f t="shared" si="2"/>
        <v/>
      </c>
      <c r="I38" s="28">
        <f t="shared" si="3"/>
        <v>0</v>
      </c>
      <c r="J38" s="28"/>
      <c r="K38" s="49"/>
      <c r="M38" s="27" t="str">
        <f t="shared" si="4"/>
        <v>0</v>
      </c>
      <c r="N38" s="27" t="str">
        <f t="shared" si="5"/>
        <v/>
      </c>
      <c r="O38" s="27" t="str">
        <f t="shared" si="6"/>
        <v/>
      </c>
      <c r="P38" s="27">
        <f t="shared" si="7"/>
        <v>0</v>
      </c>
      <c r="Q38" s="28" t="str">
        <f>CLASSEMENT!A5&amp;CLASSEMENT!L1</f>
        <v>CHAMBRAYFLEURY</v>
      </c>
      <c r="R38" s="27" t="str">
        <f t="shared" si="8"/>
        <v>0</v>
      </c>
      <c r="S38" s="27" t="str">
        <f t="shared" si="9"/>
        <v/>
      </c>
      <c r="T38" s="27" t="str">
        <f t="shared" si="10"/>
        <v/>
      </c>
      <c r="U38" s="27">
        <f t="shared" si="11"/>
        <v>0</v>
      </c>
    </row>
    <row r="39" spans="1:21" x14ac:dyDescent="0.25">
      <c r="A39" s="25">
        <f t="array" ref="A39">'J07'!B7:F7</f>
        <v>0</v>
      </c>
      <c r="B39" s="25" t="str">
        <f>IF('J07'!G7="","",'J07'!G7)</f>
        <v/>
      </c>
      <c r="C39" s="25" t="str">
        <f>IF('J07'!H7="","",'J07'!H7)</f>
        <v/>
      </c>
      <c r="D39" s="25" t="str">
        <f>IF('J07'!I7="","",'J07'!I7)</f>
        <v/>
      </c>
      <c r="E39" s="28"/>
      <c r="F39" s="28" t="str">
        <f t="shared" si="0"/>
        <v/>
      </c>
      <c r="G39" s="28" t="str">
        <f t="shared" si="1"/>
        <v/>
      </c>
      <c r="H39" s="28" t="str">
        <f t="shared" si="2"/>
        <v/>
      </c>
      <c r="I39" s="28">
        <f t="shared" si="3"/>
        <v>0</v>
      </c>
      <c r="J39" s="28"/>
      <c r="K39" s="49"/>
      <c r="M39" s="27" t="str">
        <f t="shared" si="4"/>
        <v>0</v>
      </c>
      <c r="N39" s="27" t="str">
        <f t="shared" si="5"/>
        <v/>
      </c>
      <c r="O39" s="27" t="str">
        <f t="shared" si="6"/>
        <v/>
      </c>
      <c r="P39" s="27">
        <f t="shared" si="7"/>
        <v>0</v>
      </c>
      <c r="Q39" s="28" t="str">
        <f>CLASSEMENT!A5&amp;CLASSEMENT!N1</f>
        <v>CHAMBRAYISSY - PARIS</v>
      </c>
      <c r="R39" s="27" t="str">
        <f t="shared" si="8"/>
        <v>0</v>
      </c>
      <c r="S39" s="27" t="str">
        <f t="shared" si="9"/>
        <v/>
      </c>
      <c r="T39" s="27" t="str">
        <f t="shared" si="10"/>
        <v/>
      </c>
      <c r="U39" s="27">
        <f t="shared" si="11"/>
        <v>0</v>
      </c>
    </row>
    <row r="40" spans="1:21" x14ac:dyDescent="0.25">
      <c r="A40" s="25">
        <f t="array" ref="A40">'J07'!B8:F8</f>
        <v>0</v>
      </c>
      <c r="B40" s="25" t="str">
        <f>IF('J07'!G8="","",'J07'!G8)</f>
        <v/>
      </c>
      <c r="C40" s="25" t="str">
        <f>IF('J07'!H8="","",'J07'!H8)</f>
        <v/>
      </c>
      <c r="D40" s="25" t="str">
        <f>IF('J07'!I8="","",'J07'!I8)</f>
        <v/>
      </c>
      <c r="E40" s="28"/>
      <c r="F40" s="28" t="str">
        <f t="shared" si="0"/>
        <v/>
      </c>
      <c r="G40" s="28" t="str">
        <f t="shared" si="1"/>
        <v/>
      </c>
      <c r="H40" s="28" t="str">
        <f t="shared" si="2"/>
        <v/>
      </c>
      <c r="I40" s="28">
        <f t="shared" si="3"/>
        <v>0</v>
      </c>
      <c r="J40" s="28"/>
      <c r="K40" s="49"/>
      <c r="M40" s="27" t="str">
        <f t="shared" si="4"/>
        <v>0</v>
      </c>
      <c r="N40" s="27" t="str">
        <f t="shared" si="5"/>
        <v/>
      </c>
      <c r="O40" s="27" t="str">
        <f t="shared" si="6"/>
        <v/>
      </c>
      <c r="P40" s="27">
        <f t="shared" si="7"/>
        <v>0</v>
      </c>
      <c r="Q40" s="28" t="str">
        <f>CLASSEMENT!A5&amp;CLASSEMENT!P1</f>
        <v>CHAMBRAYMETZ</v>
      </c>
      <c r="R40" s="27" t="str">
        <f t="shared" si="8"/>
        <v>0</v>
      </c>
      <c r="S40" s="27" t="str">
        <f t="shared" si="9"/>
        <v/>
      </c>
      <c r="T40" s="27" t="str">
        <f t="shared" si="10"/>
        <v/>
      </c>
      <c r="U40" s="27">
        <f t="shared" si="11"/>
        <v>0</v>
      </c>
    </row>
    <row r="41" spans="1:21" x14ac:dyDescent="0.25">
      <c r="A41" s="25">
        <f t="array" ref="A41">'J07'!B9:F9</f>
        <v>0</v>
      </c>
      <c r="B41" s="25" t="str">
        <f>IF('J07'!G9="","",'J07'!G9)</f>
        <v/>
      </c>
      <c r="C41" s="25" t="str">
        <f>IF('J07'!H9="","",'J07'!H9)</f>
        <v/>
      </c>
      <c r="D41" s="25" t="str">
        <f>IF('J07'!I9="","",'J07'!I9)</f>
        <v/>
      </c>
      <c r="E41" s="28"/>
      <c r="F41" s="28" t="str">
        <f t="shared" si="0"/>
        <v/>
      </c>
      <c r="G41" s="28" t="str">
        <f t="shared" si="1"/>
        <v/>
      </c>
      <c r="H41" s="28" t="str">
        <f t="shared" si="2"/>
        <v/>
      </c>
      <c r="I41" s="28">
        <f t="shared" si="3"/>
        <v>0</v>
      </c>
      <c r="J41" s="28"/>
      <c r="K41" s="49"/>
      <c r="M41" s="27" t="str">
        <f t="shared" si="4"/>
        <v>0</v>
      </c>
      <c r="N41" s="27" t="str">
        <f t="shared" si="5"/>
        <v/>
      </c>
      <c r="O41" s="27" t="str">
        <f t="shared" si="6"/>
        <v/>
      </c>
      <c r="P41" s="27">
        <f t="shared" si="7"/>
        <v>0</v>
      </c>
      <c r="Q41" s="28" t="str">
        <f>CLASSEMENT!A5&amp;CLASSEMENT!R1</f>
        <v>CHAMBRAYNANTES</v>
      </c>
      <c r="R41" s="27" t="str">
        <f t="shared" si="8"/>
        <v>0</v>
      </c>
      <c r="S41" s="27" t="str">
        <f t="shared" si="9"/>
        <v/>
      </c>
      <c r="T41" s="27" t="str">
        <f t="shared" si="10"/>
        <v/>
      </c>
      <c r="U41" s="27">
        <f t="shared" si="11"/>
        <v>0</v>
      </c>
    </row>
    <row r="42" spans="1:21" x14ac:dyDescent="0.25">
      <c r="A42" s="25">
        <f t="array" ref="A42">'J07'!B10:F10</f>
        <v>0</v>
      </c>
      <c r="B42" s="25" t="str">
        <f>IF('J07'!G10="","",'J07'!G10)</f>
        <v/>
      </c>
      <c r="C42" s="25" t="str">
        <f>IF('J07'!H10="","",'J07'!H10)</f>
        <v/>
      </c>
      <c r="D42" s="25" t="str">
        <f>IF('J07'!I10="","",'J07'!I10)</f>
        <v/>
      </c>
      <c r="E42" s="28"/>
      <c r="F42" s="28" t="str">
        <f t="shared" si="0"/>
        <v/>
      </c>
      <c r="G42" s="28" t="str">
        <f t="shared" si="1"/>
        <v/>
      </c>
      <c r="H42" s="28" t="str">
        <f t="shared" si="2"/>
        <v/>
      </c>
      <c r="I42" s="28">
        <f t="shared" si="3"/>
        <v>0</v>
      </c>
      <c r="J42" s="28"/>
      <c r="K42" s="49"/>
      <c r="M42" s="27" t="str">
        <f t="shared" si="4"/>
        <v>0</v>
      </c>
      <c r="N42" s="27" t="str">
        <f t="shared" si="5"/>
        <v/>
      </c>
      <c r="O42" s="27" t="str">
        <f t="shared" si="6"/>
        <v/>
      </c>
      <c r="P42" s="27">
        <f t="shared" si="7"/>
        <v>0</v>
      </c>
      <c r="Q42" s="28" t="str">
        <f>CLASSEMENT!A5&amp;CLASSEMENT!T1</f>
        <v>CHAMBRAYNICE</v>
      </c>
      <c r="R42" s="27" t="str">
        <f t="shared" si="8"/>
        <v>0</v>
      </c>
      <c r="S42" s="27" t="str">
        <f t="shared" si="9"/>
        <v/>
      </c>
      <c r="T42" s="27" t="str">
        <f t="shared" si="10"/>
        <v/>
      </c>
      <c r="U42" s="27">
        <f t="shared" si="11"/>
        <v>0</v>
      </c>
    </row>
    <row r="43" spans="1:21" x14ac:dyDescent="0.25">
      <c r="A43" s="26">
        <f t="array" ref="A43">'J08'!B5:F5</f>
        <v>0</v>
      </c>
      <c r="B43" s="26" t="str">
        <f>IF('J08'!G5="","",'J08'!G5)</f>
        <v/>
      </c>
      <c r="C43" s="26" t="str">
        <f>IF('J08'!H5="","",'J08'!H5)</f>
        <v/>
      </c>
      <c r="D43" s="26" t="str">
        <f>IF('J08'!I5="","",'J08'!I5)</f>
        <v/>
      </c>
      <c r="E43" s="26"/>
      <c r="F43" s="28" t="str">
        <f t="shared" si="0"/>
        <v/>
      </c>
      <c r="G43" s="28" t="str">
        <f t="shared" si="1"/>
        <v/>
      </c>
      <c r="H43" s="28" t="str">
        <f t="shared" si="2"/>
        <v/>
      </c>
      <c r="I43" s="28">
        <f t="shared" si="3"/>
        <v>0</v>
      </c>
      <c r="J43" s="26"/>
      <c r="K43" s="49">
        <v>8</v>
      </c>
      <c r="M43" s="27" t="str">
        <f t="shared" si="4"/>
        <v>0</v>
      </c>
      <c r="N43" s="27" t="str">
        <f t="shared" si="5"/>
        <v/>
      </c>
      <c r="O43" s="27" t="str">
        <f t="shared" si="6"/>
        <v/>
      </c>
      <c r="P43" s="27">
        <f t="shared" si="7"/>
        <v>0</v>
      </c>
      <c r="Q43" s="28" t="str">
        <f>CLASSEMENT!A5&amp;CLASSEMENT!V1</f>
        <v>CHAMBRAYST AMAND</v>
      </c>
      <c r="R43" s="27" t="str">
        <f t="shared" si="8"/>
        <v>0</v>
      </c>
      <c r="S43" s="27" t="str">
        <f t="shared" si="9"/>
        <v/>
      </c>
      <c r="T43" s="27" t="str">
        <f t="shared" si="10"/>
        <v/>
      </c>
      <c r="U43" s="27">
        <f t="shared" si="11"/>
        <v>0</v>
      </c>
    </row>
    <row r="44" spans="1:21" x14ac:dyDescent="0.25">
      <c r="A44" s="26">
        <f t="array" ref="A44">'J08'!B6:F6</f>
        <v>0</v>
      </c>
      <c r="B44" s="26" t="str">
        <f>IF('J08'!G6="","",'J08'!G6)</f>
        <v/>
      </c>
      <c r="C44" s="26" t="str">
        <f>IF('J08'!H6="","",'J08'!H6)</f>
        <v/>
      </c>
      <c r="D44" s="26" t="str">
        <f>IF('J08'!I6="","",'J08'!I6)</f>
        <v/>
      </c>
      <c r="E44" s="26"/>
      <c r="F44" s="28" t="str">
        <f t="shared" si="0"/>
        <v/>
      </c>
      <c r="G44" s="28" t="str">
        <f t="shared" si="1"/>
        <v/>
      </c>
      <c r="H44" s="28" t="str">
        <f t="shared" si="2"/>
        <v/>
      </c>
      <c r="I44" s="28">
        <f t="shared" si="3"/>
        <v>0</v>
      </c>
      <c r="J44" s="26"/>
      <c r="K44" s="49"/>
      <c r="M44" s="27" t="str">
        <f t="shared" si="4"/>
        <v>0</v>
      </c>
      <c r="N44" s="27" t="str">
        <f t="shared" si="5"/>
        <v/>
      </c>
      <c r="O44" s="27" t="str">
        <f t="shared" si="6"/>
        <v/>
      </c>
      <c r="P44" s="27">
        <f t="shared" si="7"/>
        <v>0</v>
      </c>
      <c r="Q44" s="28" t="str">
        <f>CLASSEMENT!A5&amp;CLASSEMENT!X1</f>
        <v>CHAMBRAYTOULON ST CYR</v>
      </c>
      <c r="R44" s="27" t="str">
        <f t="shared" si="8"/>
        <v>0</v>
      </c>
      <c r="S44" s="27" t="str">
        <f t="shared" si="9"/>
        <v/>
      </c>
      <c r="T44" s="27" t="str">
        <f t="shared" si="10"/>
        <v/>
      </c>
      <c r="U44" s="27">
        <f t="shared" si="11"/>
        <v>0</v>
      </c>
    </row>
    <row r="45" spans="1:21" x14ac:dyDescent="0.25">
      <c r="A45" s="26">
        <f t="array" ref="A45">'J08'!B7:F7</f>
        <v>0</v>
      </c>
      <c r="B45" s="26" t="str">
        <f>IF('J08'!G7="","",'J08'!G7)</f>
        <v/>
      </c>
      <c r="C45" s="26" t="str">
        <f>IF('J08'!H7="","",'J08'!H7)</f>
        <v/>
      </c>
      <c r="D45" s="26" t="str">
        <f>IF('J08'!I7="","",'J08'!I7)</f>
        <v/>
      </c>
      <c r="E45" s="26"/>
      <c r="F45" s="28" t="str">
        <f t="shared" si="0"/>
        <v/>
      </c>
      <c r="G45" s="28" t="str">
        <f t="shared" si="1"/>
        <v/>
      </c>
      <c r="H45" s="28" t="str">
        <f t="shared" si="2"/>
        <v/>
      </c>
      <c r="I45" s="28">
        <f t="shared" si="3"/>
        <v>0</v>
      </c>
      <c r="J45" s="26"/>
      <c r="K45" s="49"/>
      <c r="M45" s="27" t="str">
        <f t="shared" si="4"/>
        <v>0</v>
      </c>
      <c r="N45" s="27" t="str">
        <f t="shared" si="5"/>
        <v/>
      </c>
      <c r="O45" s="27" t="str">
        <f t="shared" si="6"/>
        <v/>
      </c>
      <c r="P45" s="27">
        <f t="shared" si="7"/>
        <v>0</v>
      </c>
      <c r="Q45" s="30" t="str">
        <f>CLASSEMENT!A6&amp;CLASSEMENT!B1</f>
        <v>DIJONBESANCON</v>
      </c>
      <c r="R45" s="27" t="str">
        <f t="shared" si="8"/>
        <v>0</v>
      </c>
      <c r="S45" s="27" t="str">
        <f t="shared" si="9"/>
        <v/>
      </c>
      <c r="T45" s="27" t="str">
        <f t="shared" si="10"/>
        <v/>
      </c>
      <c r="U45" s="27">
        <f t="shared" si="11"/>
        <v>0</v>
      </c>
    </row>
    <row r="46" spans="1:21" x14ac:dyDescent="0.25">
      <c r="A46" s="26">
        <f t="array" ref="A46">'J08'!B8:F8</f>
        <v>0</v>
      </c>
      <c r="B46" s="26" t="str">
        <f>IF('J08'!G8="","",'J08'!G8)</f>
        <v/>
      </c>
      <c r="C46" s="26" t="str">
        <f>IF('J08'!H8="","",'J08'!H8)</f>
        <v/>
      </c>
      <c r="D46" s="26" t="str">
        <f>IF('J08'!I8="","",'J08'!I8)</f>
        <v/>
      </c>
      <c r="E46" s="26"/>
      <c r="F46" s="28" t="str">
        <f t="shared" si="0"/>
        <v/>
      </c>
      <c r="G46" s="28" t="str">
        <f t="shared" si="1"/>
        <v/>
      </c>
      <c r="H46" s="28" t="str">
        <f t="shared" si="2"/>
        <v/>
      </c>
      <c r="I46" s="28">
        <f t="shared" si="3"/>
        <v>0</v>
      </c>
      <c r="J46" s="26"/>
      <c r="K46" s="49"/>
      <c r="M46" s="27" t="str">
        <f t="shared" si="4"/>
        <v>0</v>
      </c>
      <c r="N46" s="27" t="str">
        <f t="shared" si="5"/>
        <v/>
      </c>
      <c r="O46" s="27" t="str">
        <f t="shared" si="6"/>
        <v/>
      </c>
      <c r="P46" s="27">
        <f t="shared" si="7"/>
        <v>0</v>
      </c>
      <c r="Q46" s="30" t="str">
        <f>CLASSEMENT!A6&amp;CLASSEMENT!D1</f>
        <v>DIJONBOURG DE PEAGE</v>
      </c>
      <c r="R46" s="27" t="str">
        <f t="shared" si="8"/>
        <v>0</v>
      </c>
      <c r="S46" s="27" t="str">
        <f t="shared" si="9"/>
        <v/>
      </c>
      <c r="T46" s="27" t="str">
        <f t="shared" si="10"/>
        <v/>
      </c>
      <c r="U46" s="27">
        <f t="shared" si="11"/>
        <v>0</v>
      </c>
    </row>
    <row r="47" spans="1:21" x14ac:dyDescent="0.25">
      <c r="A47" s="26">
        <f t="array" ref="A47">'J08'!B9:F9</f>
        <v>0</v>
      </c>
      <c r="B47" s="26" t="str">
        <f>IF('J08'!G9="","",'J08'!G9)</f>
        <v/>
      </c>
      <c r="C47" s="26" t="str">
        <f>IF('J08'!H9="","",'J08'!H9)</f>
        <v/>
      </c>
      <c r="D47" s="26" t="str">
        <f>IF('J08'!I9="","",'J08'!I9)</f>
        <v/>
      </c>
      <c r="E47" s="26"/>
      <c r="F47" s="28" t="str">
        <f t="shared" si="0"/>
        <v/>
      </c>
      <c r="G47" s="28" t="str">
        <f t="shared" si="1"/>
        <v/>
      </c>
      <c r="H47" s="28" t="str">
        <f t="shared" si="2"/>
        <v/>
      </c>
      <c r="I47" s="28">
        <f t="shared" si="3"/>
        <v>0</v>
      </c>
      <c r="J47" s="26"/>
      <c r="K47" s="49"/>
      <c r="M47" s="27" t="str">
        <f t="shared" si="4"/>
        <v>0</v>
      </c>
      <c r="N47" s="27" t="str">
        <f t="shared" si="5"/>
        <v/>
      </c>
      <c r="O47" s="27" t="str">
        <f t="shared" si="6"/>
        <v/>
      </c>
      <c r="P47" s="27">
        <f t="shared" si="7"/>
        <v>0</v>
      </c>
      <c r="Q47" s="30" t="str">
        <f>CLASSEMENT!A6&amp;CLASSEMENT!F1</f>
        <v>DIJONBREST</v>
      </c>
      <c r="R47" s="27" t="str">
        <f t="shared" si="8"/>
        <v>0</v>
      </c>
      <c r="S47" s="27" t="str">
        <f t="shared" si="9"/>
        <v/>
      </c>
      <c r="T47" s="27" t="str">
        <f t="shared" si="10"/>
        <v/>
      </c>
      <c r="U47" s="27">
        <f t="shared" si="11"/>
        <v>0</v>
      </c>
    </row>
    <row r="48" spans="1:21" x14ac:dyDescent="0.25">
      <c r="A48" s="26">
        <f t="array" ref="A48">'J08'!B10:F10</f>
        <v>0</v>
      </c>
      <c r="B48" s="26" t="str">
        <f>IF('J08'!G10="","",'J08'!G10)</f>
        <v/>
      </c>
      <c r="C48" s="26" t="str">
        <f>IF('J08'!H10="","",'J08'!H10)</f>
        <v/>
      </c>
      <c r="D48" s="26" t="str">
        <f>IF('J08'!I10="","",'J08'!I10)</f>
        <v/>
      </c>
      <c r="E48" s="26"/>
      <c r="F48" s="28" t="str">
        <f t="shared" si="0"/>
        <v/>
      </c>
      <c r="G48" s="28" t="str">
        <f t="shared" si="1"/>
        <v/>
      </c>
      <c r="H48" s="28" t="str">
        <f t="shared" si="2"/>
        <v/>
      </c>
      <c r="I48" s="28">
        <f t="shared" si="3"/>
        <v>0</v>
      </c>
      <c r="J48" s="26"/>
      <c r="K48" s="49"/>
      <c r="M48" s="27" t="str">
        <f t="shared" si="4"/>
        <v>0</v>
      </c>
      <c r="N48" s="27" t="str">
        <f t="shared" si="5"/>
        <v/>
      </c>
      <c r="O48" s="27" t="str">
        <f t="shared" si="6"/>
        <v/>
      </c>
      <c r="P48" s="27">
        <f t="shared" si="7"/>
        <v>0</v>
      </c>
      <c r="Q48" s="30" t="str">
        <f>CLASSEMENT!A6&amp;CLASSEMENT!H1</f>
        <v>DIJONCHAMBRAY</v>
      </c>
      <c r="R48" s="27" t="str">
        <f t="shared" si="8"/>
        <v>0</v>
      </c>
      <c r="S48" s="27" t="str">
        <f t="shared" si="9"/>
        <v/>
      </c>
      <c r="T48" s="27" t="str">
        <f t="shared" si="10"/>
        <v/>
      </c>
      <c r="U48" s="27">
        <f t="shared" si="11"/>
        <v>0</v>
      </c>
    </row>
    <row r="49" spans="1:21" x14ac:dyDescent="0.25">
      <c r="A49" s="24">
        <f t="array" ref="A49">'J09'!B5:F5</f>
        <v>0</v>
      </c>
      <c r="B49" s="24" t="str">
        <f>IF('J09'!G5="","",'J09'!G5)</f>
        <v/>
      </c>
      <c r="C49" s="25" t="str">
        <f>IF('J09'!H5="","",'J09'!H5)</f>
        <v/>
      </c>
      <c r="D49" s="25" t="str">
        <f>IF('J09'!I5="","",'J09'!I5)</f>
        <v/>
      </c>
      <c r="E49" s="28"/>
      <c r="F49" s="28" t="str">
        <f t="shared" si="0"/>
        <v/>
      </c>
      <c r="G49" s="28" t="str">
        <f t="shared" si="1"/>
        <v/>
      </c>
      <c r="H49" s="28" t="str">
        <f t="shared" si="2"/>
        <v/>
      </c>
      <c r="I49" s="28">
        <f t="shared" si="3"/>
        <v>0</v>
      </c>
      <c r="J49" s="28"/>
      <c r="K49" s="49">
        <v>9</v>
      </c>
      <c r="M49" s="27" t="str">
        <f t="shared" si="4"/>
        <v>0</v>
      </c>
      <c r="N49" s="27" t="str">
        <f t="shared" si="5"/>
        <v/>
      </c>
      <c r="O49" s="27" t="str">
        <f t="shared" si="6"/>
        <v/>
      </c>
      <c r="P49" s="27">
        <f t="shared" si="7"/>
        <v>0</v>
      </c>
      <c r="Q49" s="30" t="str">
        <f>CLASSEMENT!A6&amp;CLASSEMENT!L1</f>
        <v>DIJONFLEURY</v>
      </c>
      <c r="R49" s="27" t="str">
        <f t="shared" si="8"/>
        <v>0</v>
      </c>
      <c r="S49" s="27" t="str">
        <f t="shared" si="9"/>
        <v/>
      </c>
      <c r="T49" s="27" t="str">
        <f t="shared" si="10"/>
        <v/>
      </c>
      <c r="U49" s="27">
        <f t="shared" si="11"/>
        <v>0</v>
      </c>
    </row>
    <row r="50" spans="1:21" x14ac:dyDescent="0.25">
      <c r="A50" s="25">
        <f t="array" ref="A50">'J09'!B6:F6</f>
        <v>0</v>
      </c>
      <c r="B50" s="25" t="str">
        <f>IF('J09'!G6="","",'J09'!G6)</f>
        <v/>
      </c>
      <c r="C50" s="25" t="str">
        <f>IF('J09'!H6="","",'J09'!H6)</f>
        <v/>
      </c>
      <c r="D50" s="25" t="str">
        <f>IF('J09'!I6="","",'J09'!I6)</f>
        <v/>
      </c>
      <c r="E50" s="28"/>
      <c r="F50" s="28" t="str">
        <f t="shared" si="0"/>
        <v/>
      </c>
      <c r="G50" s="28" t="str">
        <f t="shared" si="1"/>
        <v/>
      </c>
      <c r="H50" s="28" t="str">
        <f t="shared" si="2"/>
        <v/>
      </c>
      <c r="I50" s="28">
        <f t="shared" si="3"/>
        <v>0</v>
      </c>
      <c r="J50" s="28"/>
      <c r="K50" s="49"/>
      <c r="M50" s="27" t="str">
        <f t="shared" si="4"/>
        <v>0</v>
      </c>
      <c r="N50" s="27" t="str">
        <f t="shared" si="5"/>
        <v/>
      </c>
      <c r="O50" s="27" t="str">
        <f t="shared" si="6"/>
        <v/>
      </c>
      <c r="P50" s="27">
        <f t="shared" si="7"/>
        <v>0</v>
      </c>
      <c r="Q50" s="30" t="str">
        <f>CLASSEMENT!A6&amp;CLASSEMENT!N1</f>
        <v>DIJONISSY - PARIS</v>
      </c>
      <c r="R50" s="27" t="str">
        <f t="shared" si="8"/>
        <v>0</v>
      </c>
      <c r="S50" s="27" t="str">
        <f t="shared" si="9"/>
        <v/>
      </c>
      <c r="T50" s="27" t="str">
        <f t="shared" si="10"/>
        <v/>
      </c>
      <c r="U50" s="27">
        <f t="shared" si="11"/>
        <v>0</v>
      </c>
    </row>
    <row r="51" spans="1:21" x14ac:dyDescent="0.25">
      <c r="A51" s="25">
        <f t="array" ref="A51">'J09'!B7:F7</f>
        <v>0</v>
      </c>
      <c r="B51" s="25" t="str">
        <f>IF('J09'!G7="","",'J09'!G7)</f>
        <v/>
      </c>
      <c r="C51" s="25" t="str">
        <f>IF('J09'!H7="","",'J09'!H7)</f>
        <v/>
      </c>
      <c r="D51" s="25" t="str">
        <f>IF('J09'!I7="","",'J09'!I7)</f>
        <v/>
      </c>
      <c r="E51" s="28"/>
      <c r="F51" s="28" t="str">
        <f t="shared" si="0"/>
        <v/>
      </c>
      <c r="G51" s="28" t="str">
        <f t="shared" si="1"/>
        <v/>
      </c>
      <c r="H51" s="28" t="str">
        <f t="shared" si="2"/>
        <v/>
      </c>
      <c r="I51" s="28">
        <f t="shared" si="3"/>
        <v>0</v>
      </c>
      <c r="J51" s="28"/>
      <c r="K51" s="49"/>
      <c r="M51" s="27" t="str">
        <f t="shared" si="4"/>
        <v>0</v>
      </c>
      <c r="N51" s="27" t="str">
        <f t="shared" si="5"/>
        <v/>
      </c>
      <c r="O51" s="27" t="str">
        <f t="shared" si="6"/>
        <v/>
      </c>
      <c r="P51" s="27">
        <f t="shared" si="7"/>
        <v>0</v>
      </c>
      <c r="Q51" s="30" t="str">
        <f>CLASSEMENT!A6&amp;CLASSEMENT!P1</f>
        <v>DIJONMETZ</v>
      </c>
      <c r="R51" s="27" t="str">
        <f t="shared" si="8"/>
        <v>0</v>
      </c>
      <c r="S51" s="27" t="str">
        <f t="shared" si="9"/>
        <v/>
      </c>
      <c r="T51" s="27" t="str">
        <f t="shared" si="10"/>
        <v/>
      </c>
      <c r="U51" s="27">
        <f t="shared" si="11"/>
        <v>0</v>
      </c>
    </row>
    <row r="52" spans="1:21" x14ac:dyDescent="0.25">
      <c r="A52" s="25">
        <f t="array" ref="A52">'J09'!B8:F8</f>
        <v>0</v>
      </c>
      <c r="B52" s="25" t="str">
        <f>IF('J09'!G8="","",'J09'!G8)</f>
        <v/>
      </c>
      <c r="C52" s="25" t="str">
        <f>IF('J09'!H8="","",'J09'!H8)</f>
        <v/>
      </c>
      <c r="D52" s="25" t="str">
        <f>IF('J09'!I8="","",'J09'!I8)</f>
        <v/>
      </c>
      <c r="E52" s="28"/>
      <c r="F52" s="28" t="str">
        <f t="shared" si="0"/>
        <v/>
      </c>
      <c r="G52" s="28" t="str">
        <f t="shared" si="1"/>
        <v/>
      </c>
      <c r="H52" s="28" t="str">
        <f t="shared" si="2"/>
        <v/>
      </c>
      <c r="I52" s="28">
        <f t="shared" si="3"/>
        <v>0</v>
      </c>
      <c r="J52" s="28"/>
      <c r="K52" s="49"/>
      <c r="M52" s="27" t="str">
        <f t="shared" si="4"/>
        <v>0</v>
      </c>
      <c r="N52" s="27" t="str">
        <f t="shared" si="5"/>
        <v/>
      </c>
      <c r="O52" s="27" t="str">
        <f t="shared" si="6"/>
        <v/>
      </c>
      <c r="P52" s="27">
        <f t="shared" si="7"/>
        <v>0</v>
      </c>
      <c r="Q52" s="30" t="str">
        <f>CLASSEMENT!A6&amp;CLASSEMENT!R1</f>
        <v>DIJONNANTES</v>
      </c>
      <c r="R52" s="27" t="str">
        <f t="shared" si="8"/>
        <v>0</v>
      </c>
      <c r="S52" s="27" t="str">
        <f t="shared" si="9"/>
        <v/>
      </c>
      <c r="T52" s="27" t="str">
        <f t="shared" si="10"/>
        <v/>
      </c>
      <c r="U52" s="27">
        <f t="shared" si="11"/>
        <v>0</v>
      </c>
    </row>
    <row r="53" spans="1:21" x14ac:dyDescent="0.25">
      <c r="A53" s="25">
        <f t="array" ref="A53">'J09'!B9:F9</f>
        <v>0</v>
      </c>
      <c r="B53" s="25" t="str">
        <f>IF('J09'!G9="","",'J09'!G9)</f>
        <v/>
      </c>
      <c r="C53" s="25" t="str">
        <f>IF('J09'!H9="","",'J09'!H9)</f>
        <v/>
      </c>
      <c r="D53" s="25" t="str">
        <f>IF('J09'!I9="","",'J09'!I9)</f>
        <v/>
      </c>
      <c r="E53" s="28"/>
      <c r="F53" s="28" t="str">
        <f t="shared" si="0"/>
        <v/>
      </c>
      <c r="G53" s="28" t="str">
        <f t="shared" si="1"/>
        <v/>
      </c>
      <c r="H53" s="28" t="str">
        <f t="shared" si="2"/>
        <v/>
      </c>
      <c r="I53" s="28">
        <f t="shared" si="3"/>
        <v>0</v>
      </c>
      <c r="J53" s="28"/>
      <c r="K53" s="49"/>
      <c r="M53" s="27" t="str">
        <f t="shared" si="4"/>
        <v>0</v>
      </c>
      <c r="N53" s="27" t="str">
        <f t="shared" si="5"/>
        <v/>
      </c>
      <c r="O53" s="27" t="str">
        <f t="shared" si="6"/>
        <v/>
      </c>
      <c r="P53" s="27">
        <f t="shared" si="7"/>
        <v>0</v>
      </c>
      <c r="Q53" s="30" t="str">
        <f>CLASSEMENT!A6&amp;CLASSEMENT!T1</f>
        <v>DIJONNICE</v>
      </c>
      <c r="R53" s="27" t="str">
        <f t="shared" si="8"/>
        <v>0</v>
      </c>
      <c r="S53" s="27" t="str">
        <f t="shared" si="9"/>
        <v/>
      </c>
      <c r="T53" s="27" t="str">
        <f t="shared" si="10"/>
        <v/>
      </c>
      <c r="U53" s="27">
        <f t="shared" si="11"/>
        <v>0</v>
      </c>
    </row>
    <row r="54" spans="1:21" x14ac:dyDescent="0.25">
      <c r="A54" s="25">
        <f t="array" ref="A54">'J09'!B10:F10</f>
        <v>0</v>
      </c>
      <c r="B54" s="25" t="str">
        <f>IF('J09'!G10="","",'J09'!G10)</f>
        <v/>
      </c>
      <c r="C54" s="25" t="str">
        <f>IF('J09'!H10="","",'J09'!H10)</f>
        <v/>
      </c>
      <c r="D54" s="25" t="str">
        <f>IF('J09'!I10="","",'J09'!I10)</f>
        <v/>
      </c>
      <c r="E54" s="28"/>
      <c r="F54" s="28" t="str">
        <f t="shared" si="0"/>
        <v/>
      </c>
      <c r="G54" s="28" t="str">
        <f t="shared" si="1"/>
        <v/>
      </c>
      <c r="H54" s="28" t="str">
        <f t="shared" si="2"/>
        <v/>
      </c>
      <c r="I54" s="28">
        <f t="shared" si="3"/>
        <v>0</v>
      </c>
      <c r="J54" s="28"/>
      <c r="K54" s="49"/>
      <c r="M54" s="27" t="str">
        <f t="shared" si="4"/>
        <v>0</v>
      </c>
      <c r="N54" s="27" t="str">
        <f t="shared" si="5"/>
        <v/>
      </c>
      <c r="O54" s="27" t="str">
        <f t="shared" si="6"/>
        <v/>
      </c>
      <c r="P54" s="27">
        <f t="shared" si="7"/>
        <v>0</v>
      </c>
      <c r="Q54" s="30" t="str">
        <f>CLASSEMENT!A6&amp;CLASSEMENT!V1</f>
        <v>DIJONST AMAND</v>
      </c>
      <c r="R54" s="27" t="str">
        <f t="shared" si="8"/>
        <v>0</v>
      </c>
      <c r="S54" s="27" t="str">
        <f t="shared" si="9"/>
        <v/>
      </c>
      <c r="T54" s="27" t="str">
        <f t="shared" si="10"/>
        <v/>
      </c>
      <c r="U54" s="27">
        <f t="shared" si="11"/>
        <v>0</v>
      </c>
    </row>
    <row r="55" spans="1:21" x14ac:dyDescent="0.25">
      <c r="A55" s="26">
        <f t="array" ref="A55">'J10'!B5:F5</f>
        <v>0</v>
      </c>
      <c r="B55" s="26" t="str">
        <f>IF('J10'!G5="","",'J10'!G5)</f>
        <v/>
      </c>
      <c r="C55" s="26" t="str">
        <f>IF('J10'!H5="","",'J10'!H5)</f>
        <v/>
      </c>
      <c r="D55" s="26" t="str">
        <f>IF('J10'!I5="","",'J10'!I5)</f>
        <v/>
      </c>
      <c r="E55" s="26"/>
      <c r="F55" s="28" t="str">
        <f t="shared" si="0"/>
        <v/>
      </c>
      <c r="G55" s="28" t="str">
        <f t="shared" si="1"/>
        <v/>
      </c>
      <c r="H55" s="28" t="str">
        <f t="shared" si="2"/>
        <v/>
      </c>
      <c r="I55" s="28">
        <f t="shared" si="3"/>
        <v>0</v>
      </c>
      <c r="J55" s="26"/>
      <c r="K55" s="49">
        <v>10</v>
      </c>
      <c r="M55" s="27" t="str">
        <f t="shared" si="4"/>
        <v>0</v>
      </c>
      <c r="N55" s="27" t="str">
        <f t="shared" si="5"/>
        <v/>
      </c>
      <c r="O55" s="27" t="str">
        <f t="shared" si="6"/>
        <v/>
      </c>
      <c r="P55" s="27">
        <f t="shared" si="7"/>
        <v>0</v>
      </c>
      <c r="Q55" s="30" t="str">
        <f>CLASSEMENT!A6&amp;CLASSEMENT!X1</f>
        <v>DIJONTOULON ST CYR</v>
      </c>
      <c r="R55" s="27" t="str">
        <f t="shared" si="8"/>
        <v>0</v>
      </c>
      <c r="S55" s="27" t="str">
        <f t="shared" si="9"/>
        <v/>
      </c>
      <c r="T55" s="27" t="str">
        <f t="shared" si="10"/>
        <v/>
      </c>
      <c r="U55" s="27">
        <f t="shared" si="11"/>
        <v>0</v>
      </c>
    </row>
    <row r="56" spans="1:21" x14ac:dyDescent="0.25">
      <c r="A56" s="26">
        <f t="array" ref="A56">'J10'!B6:F6</f>
        <v>0</v>
      </c>
      <c r="B56" s="26" t="str">
        <f>IF('J10'!G6="","",'J10'!G6)</f>
        <v/>
      </c>
      <c r="C56" s="26" t="str">
        <f>IF('J10'!H6="","",'J10'!H6)</f>
        <v/>
      </c>
      <c r="D56" s="26" t="str">
        <f>IF('J10'!I6="","",'J10'!I6)</f>
        <v/>
      </c>
      <c r="E56" s="26"/>
      <c r="F56" s="28" t="str">
        <f t="shared" si="0"/>
        <v/>
      </c>
      <c r="G56" s="28" t="str">
        <f t="shared" si="1"/>
        <v/>
      </c>
      <c r="H56" s="28" t="str">
        <f t="shared" si="2"/>
        <v/>
      </c>
      <c r="I56" s="28">
        <f t="shared" si="3"/>
        <v>0</v>
      </c>
      <c r="J56" s="26"/>
      <c r="K56" s="49"/>
      <c r="M56" s="27" t="str">
        <f t="shared" si="4"/>
        <v>0</v>
      </c>
      <c r="N56" s="27" t="str">
        <f t="shared" si="5"/>
        <v/>
      </c>
      <c r="O56" s="27" t="str">
        <f t="shared" si="6"/>
        <v/>
      </c>
      <c r="P56" s="27">
        <f t="shared" si="7"/>
        <v>0</v>
      </c>
      <c r="Q56" s="28" t="str">
        <f>CLASSEMENT!A7&amp;CLASSEMENT!B1</f>
        <v>FLEURYBESANCON</v>
      </c>
      <c r="R56" s="27" t="str">
        <f t="shared" si="8"/>
        <v>0</v>
      </c>
      <c r="S56" s="27" t="str">
        <f t="shared" si="9"/>
        <v/>
      </c>
      <c r="T56" s="27" t="str">
        <f t="shared" si="10"/>
        <v/>
      </c>
      <c r="U56" s="27">
        <f t="shared" si="11"/>
        <v>0</v>
      </c>
    </row>
    <row r="57" spans="1:21" x14ac:dyDescent="0.25">
      <c r="A57" s="26">
        <f t="array" ref="A57">'J10'!B7:F7</f>
        <v>0</v>
      </c>
      <c r="B57" s="26" t="str">
        <f>IF('J10'!G7="","",'J10'!G7)</f>
        <v/>
      </c>
      <c r="C57" s="26" t="str">
        <f>IF('J10'!H7="","",'J10'!H7)</f>
        <v/>
      </c>
      <c r="D57" s="26" t="str">
        <f>IF('J10'!I7="","",'J10'!I7)</f>
        <v/>
      </c>
      <c r="E57" s="26"/>
      <c r="F57" s="28" t="str">
        <f t="shared" si="0"/>
        <v/>
      </c>
      <c r="G57" s="28" t="str">
        <f t="shared" si="1"/>
        <v/>
      </c>
      <c r="H57" s="28" t="str">
        <f t="shared" si="2"/>
        <v/>
      </c>
      <c r="I57" s="28">
        <f t="shared" si="3"/>
        <v>0</v>
      </c>
      <c r="J57" s="26"/>
      <c r="K57" s="49"/>
      <c r="M57" s="27" t="str">
        <f t="shared" si="4"/>
        <v>0</v>
      </c>
      <c r="N57" s="27" t="str">
        <f t="shared" si="5"/>
        <v/>
      </c>
      <c r="O57" s="27" t="str">
        <f t="shared" si="6"/>
        <v/>
      </c>
      <c r="P57" s="27">
        <f t="shared" si="7"/>
        <v>0</v>
      </c>
      <c r="Q57" s="28" t="str">
        <f>CLASSEMENT!A7&amp;CLASSEMENT!D1</f>
        <v>FLEURYBOURG DE PEAGE</v>
      </c>
      <c r="R57" s="27" t="str">
        <f t="shared" si="8"/>
        <v>0</v>
      </c>
      <c r="S57" s="27" t="str">
        <f t="shared" si="9"/>
        <v/>
      </c>
      <c r="T57" s="27" t="str">
        <f t="shared" si="10"/>
        <v/>
      </c>
      <c r="U57" s="27">
        <f t="shared" si="11"/>
        <v>0</v>
      </c>
    </row>
    <row r="58" spans="1:21" x14ac:dyDescent="0.25">
      <c r="A58" s="26">
        <f t="array" ref="A58">'J10'!B8:F8</f>
        <v>0</v>
      </c>
      <c r="B58" s="26" t="str">
        <f>IF('J10'!G8="","",'J10'!G8)</f>
        <v/>
      </c>
      <c r="C58" s="26" t="str">
        <f>IF('J10'!H8="","",'J10'!H8)</f>
        <v/>
      </c>
      <c r="D58" s="26" t="str">
        <f>IF('J10'!I8="","",'J10'!I8)</f>
        <v/>
      </c>
      <c r="E58" s="26"/>
      <c r="F58" s="28" t="str">
        <f t="shared" si="0"/>
        <v/>
      </c>
      <c r="G58" s="28" t="str">
        <f t="shared" si="1"/>
        <v/>
      </c>
      <c r="H58" s="28" t="str">
        <f t="shared" si="2"/>
        <v/>
      </c>
      <c r="I58" s="28">
        <f t="shared" si="3"/>
        <v>0</v>
      </c>
      <c r="J58" s="26"/>
      <c r="K58" s="49"/>
      <c r="M58" s="27" t="str">
        <f t="shared" si="4"/>
        <v>0</v>
      </c>
      <c r="N58" s="27" t="str">
        <f t="shared" si="5"/>
        <v/>
      </c>
      <c r="O58" s="27" t="str">
        <f t="shared" si="6"/>
        <v/>
      </c>
      <c r="P58" s="27">
        <f t="shared" si="7"/>
        <v>0</v>
      </c>
      <c r="Q58" s="28" t="str">
        <f>CLASSEMENT!A7&amp;CLASSEMENT!F1</f>
        <v>FLEURYBREST</v>
      </c>
      <c r="R58" s="27" t="str">
        <f t="shared" si="8"/>
        <v>0</v>
      </c>
      <c r="S58" s="27" t="str">
        <f t="shared" si="9"/>
        <v/>
      </c>
      <c r="T58" s="27" t="str">
        <f t="shared" si="10"/>
        <v/>
      </c>
      <c r="U58" s="27">
        <f t="shared" si="11"/>
        <v>0</v>
      </c>
    </row>
    <row r="59" spans="1:21" x14ac:dyDescent="0.25">
      <c r="A59" s="26">
        <f t="array" ref="A59">'J10'!B9:F9</f>
        <v>0</v>
      </c>
      <c r="B59" s="26" t="str">
        <f>IF('J10'!G9="","",'J10'!G9)</f>
        <v/>
      </c>
      <c r="C59" s="26" t="str">
        <f>IF('J10'!H9="","",'J10'!H9)</f>
        <v/>
      </c>
      <c r="D59" s="26" t="str">
        <f>IF('J10'!I9="","",'J10'!I9)</f>
        <v/>
      </c>
      <c r="E59" s="26"/>
      <c r="F59" s="28" t="str">
        <f t="shared" si="0"/>
        <v/>
      </c>
      <c r="G59" s="28" t="str">
        <f t="shared" si="1"/>
        <v/>
      </c>
      <c r="H59" s="28" t="str">
        <f t="shared" si="2"/>
        <v/>
      </c>
      <c r="I59" s="28">
        <f t="shared" si="3"/>
        <v>0</v>
      </c>
      <c r="J59" s="26"/>
      <c r="K59" s="49"/>
      <c r="M59" s="27" t="str">
        <f t="shared" si="4"/>
        <v>0</v>
      </c>
      <c r="N59" s="27" t="str">
        <f t="shared" si="5"/>
        <v/>
      </c>
      <c r="O59" s="27" t="str">
        <f t="shared" si="6"/>
        <v/>
      </c>
      <c r="P59" s="27">
        <f t="shared" si="7"/>
        <v>0</v>
      </c>
      <c r="Q59" s="28" t="str">
        <f>CLASSEMENT!A7&amp;CLASSEMENT!H1</f>
        <v>FLEURYCHAMBRAY</v>
      </c>
      <c r="R59" s="27" t="str">
        <f t="shared" si="8"/>
        <v>0</v>
      </c>
      <c r="S59" s="27" t="str">
        <f t="shared" si="9"/>
        <v/>
      </c>
      <c r="T59" s="27" t="str">
        <f t="shared" si="10"/>
        <v/>
      </c>
      <c r="U59" s="27">
        <f t="shared" si="11"/>
        <v>0</v>
      </c>
    </row>
    <row r="60" spans="1:21" x14ac:dyDescent="0.25">
      <c r="A60" s="26">
        <f t="array" ref="A60">'J10'!B10:F10</f>
        <v>0</v>
      </c>
      <c r="B60" s="26" t="str">
        <f>IF('J10'!G10="","",'J10'!G10)</f>
        <v/>
      </c>
      <c r="C60" s="26" t="str">
        <f>IF('J10'!H10="","",'J10'!H10)</f>
        <v/>
      </c>
      <c r="D60" s="26" t="str">
        <f>IF('J10'!I10="","",'J10'!I10)</f>
        <v/>
      </c>
      <c r="E60" s="26"/>
      <c r="F60" s="28" t="str">
        <f t="shared" si="0"/>
        <v/>
      </c>
      <c r="G60" s="28" t="str">
        <f t="shared" si="1"/>
        <v/>
      </c>
      <c r="H60" s="28" t="str">
        <f t="shared" si="2"/>
        <v/>
      </c>
      <c r="I60" s="28">
        <f t="shared" si="3"/>
        <v>0</v>
      </c>
      <c r="J60" s="26"/>
      <c r="K60" s="49"/>
      <c r="M60" s="27" t="str">
        <f t="shared" si="4"/>
        <v>0</v>
      </c>
      <c r="N60" s="27" t="str">
        <f t="shared" si="5"/>
        <v/>
      </c>
      <c r="O60" s="27" t="str">
        <f t="shared" si="6"/>
        <v/>
      </c>
      <c r="P60" s="27">
        <f t="shared" si="7"/>
        <v>0</v>
      </c>
      <c r="Q60" s="28" t="str">
        <f>CLASSEMENT!A7&amp;CLASSEMENT!J1</f>
        <v>FLEURYDIJON</v>
      </c>
      <c r="R60" s="27" t="str">
        <f t="shared" si="8"/>
        <v>0</v>
      </c>
      <c r="S60" s="27" t="str">
        <f t="shared" si="9"/>
        <v/>
      </c>
      <c r="T60" s="27" t="str">
        <f t="shared" si="10"/>
        <v/>
      </c>
      <c r="U60" s="27">
        <f t="shared" si="11"/>
        <v>0</v>
      </c>
    </row>
    <row r="61" spans="1:21" x14ac:dyDescent="0.25">
      <c r="A61" s="24">
        <f t="array" ref="A61">'J11'!B5:F5</f>
        <v>0</v>
      </c>
      <c r="B61" s="24" t="str">
        <f>IF('J11'!G5="","",'J11'!G5)</f>
        <v/>
      </c>
      <c r="C61" s="25" t="str">
        <f>IF('J11'!H5="","",'J11'!H5)</f>
        <v/>
      </c>
      <c r="D61" s="25" t="str">
        <f>IF('J11'!I5="","",'J11'!I5)</f>
        <v/>
      </c>
      <c r="E61" s="28"/>
      <c r="F61" s="28" t="str">
        <f t="shared" si="0"/>
        <v/>
      </c>
      <c r="G61" s="28" t="str">
        <f t="shared" si="1"/>
        <v/>
      </c>
      <c r="H61" s="28" t="str">
        <f t="shared" si="2"/>
        <v/>
      </c>
      <c r="I61" s="28">
        <f t="shared" si="3"/>
        <v>0</v>
      </c>
      <c r="J61" s="28"/>
      <c r="K61" s="49">
        <v>11</v>
      </c>
      <c r="M61" s="27" t="str">
        <f t="shared" si="4"/>
        <v>0</v>
      </c>
      <c r="N61" s="27" t="str">
        <f t="shared" si="5"/>
        <v/>
      </c>
      <c r="O61" s="27" t="str">
        <f t="shared" si="6"/>
        <v/>
      </c>
      <c r="P61" s="27">
        <f t="shared" si="7"/>
        <v>0</v>
      </c>
      <c r="Q61" s="28" t="str">
        <f>CLASSEMENT!A7&amp;CLASSEMENT!N1</f>
        <v>FLEURYISSY - PARIS</v>
      </c>
      <c r="R61" s="27" t="str">
        <f t="shared" si="8"/>
        <v>0</v>
      </c>
      <c r="S61" s="27" t="str">
        <f t="shared" si="9"/>
        <v/>
      </c>
      <c r="T61" s="27" t="str">
        <f t="shared" si="10"/>
        <v/>
      </c>
      <c r="U61" s="27">
        <f t="shared" si="11"/>
        <v>0</v>
      </c>
    </row>
    <row r="62" spans="1:21" x14ac:dyDescent="0.25">
      <c r="A62" s="25">
        <f t="array" ref="A62">'J11'!B6:F6</f>
        <v>0</v>
      </c>
      <c r="B62" s="25" t="str">
        <f>IF('J11'!G6="","",'J11'!G6)</f>
        <v/>
      </c>
      <c r="C62" s="25" t="str">
        <f>IF('J11'!H6="","",'J11'!H6)</f>
        <v/>
      </c>
      <c r="D62" s="25" t="str">
        <f>IF('J11'!I6="","",'J11'!I6)</f>
        <v/>
      </c>
      <c r="E62" s="28"/>
      <c r="F62" s="28" t="str">
        <f t="shared" si="0"/>
        <v/>
      </c>
      <c r="G62" s="28" t="str">
        <f t="shared" si="1"/>
        <v/>
      </c>
      <c r="H62" s="28" t="str">
        <f t="shared" si="2"/>
        <v/>
      </c>
      <c r="I62" s="28">
        <f t="shared" si="3"/>
        <v>0</v>
      </c>
      <c r="J62" s="28"/>
      <c r="K62" s="49"/>
      <c r="M62" s="27" t="str">
        <f t="shared" si="4"/>
        <v>0</v>
      </c>
      <c r="N62" s="27" t="str">
        <f t="shared" si="5"/>
        <v/>
      </c>
      <c r="O62" s="27" t="str">
        <f t="shared" si="6"/>
        <v/>
      </c>
      <c r="P62" s="27">
        <f t="shared" si="7"/>
        <v>0</v>
      </c>
      <c r="Q62" s="28" t="str">
        <f>CLASSEMENT!A7&amp;CLASSEMENT!P1</f>
        <v>FLEURYMETZ</v>
      </c>
      <c r="R62" s="27" t="str">
        <f t="shared" si="8"/>
        <v>0</v>
      </c>
      <c r="S62" s="27" t="str">
        <f t="shared" si="9"/>
        <v/>
      </c>
      <c r="T62" s="27" t="str">
        <f t="shared" si="10"/>
        <v/>
      </c>
      <c r="U62" s="27">
        <f t="shared" si="11"/>
        <v>0</v>
      </c>
    </row>
    <row r="63" spans="1:21" x14ac:dyDescent="0.25">
      <c r="A63" s="25">
        <f t="array" ref="A63">'J11'!B7:F7</f>
        <v>0</v>
      </c>
      <c r="B63" s="25" t="str">
        <f>IF('J11'!G7="","",'J11'!G7)</f>
        <v/>
      </c>
      <c r="C63" s="25" t="str">
        <f>IF('J11'!H7="","",'J11'!H7)</f>
        <v/>
      </c>
      <c r="D63" s="25" t="str">
        <f>IF('J11'!I7="","",'J11'!I7)</f>
        <v/>
      </c>
      <c r="E63" s="28"/>
      <c r="F63" s="28" t="str">
        <f t="shared" si="0"/>
        <v/>
      </c>
      <c r="G63" s="28" t="str">
        <f t="shared" si="1"/>
        <v/>
      </c>
      <c r="H63" s="28" t="str">
        <f t="shared" si="2"/>
        <v/>
      </c>
      <c r="I63" s="28">
        <f t="shared" si="3"/>
        <v>0</v>
      </c>
      <c r="J63" s="28"/>
      <c r="K63" s="49"/>
      <c r="M63" s="27" t="str">
        <f t="shared" si="4"/>
        <v>0</v>
      </c>
      <c r="N63" s="27" t="str">
        <f t="shared" si="5"/>
        <v/>
      </c>
      <c r="O63" s="27" t="str">
        <f t="shared" si="6"/>
        <v/>
      </c>
      <c r="P63" s="27">
        <f t="shared" si="7"/>
        <v>0</v>
      </c>
      <c r="Q63" s="28" t="str">
        <f>CLASSEMENT!A7&amp;CLASSEMENT!R1</f>
        <v>FLEURYNANTES</v>
      </c>
      <c r="R63" s="27" t="str">
        <f t="shared" si="8"/>
        <v>0</v>
      </c>
      <c r="S63" s="27" t="str">
        <f t="shared" si="9"/>
        <v/>
      </c>
      <c r="T63" s="27" t="str">
        <f t="shared" si="10"/>
        <v/>
      </c>
      <c r="U63" s="27">
        <f t="shared" si="11"/>
        <v>0</v>
      </c>
    </row>
    <row r="64" spans="1:21" x14ac:dyDescent="0.25">
      <c r="A64" s="25">
        <f t="array" ref="A64">'J11'!B8:F8</f>
        <v>0</v>
      </c>
      <c r="B64" s="25" t="str">
        <f>IF('J11'!G8="","",'J11'!G8)</f>
        <v/>
      </c>
      <c r="C64" s="25" t="str">
        <f>IF('J11'!H8="","",'J11'!H8)</f>
        <v/>
      </c>
      <c r="D64" s="25" t="str">
        <f>IF('J11'!I8="","",'J11'!I8)</f>
        <v/>
      </c>
      <c r="E64" s="28"/>
      <c r="F64" s="28" t="str">
        <f t="shared" si="0"/>
        <v/>
      </c>
      <c r="G64" s="28" t="str">
        <f t="shared" si="1"/>
        <v/>
      </c>
      <c r="H64" s="28" t="str">
        <f t="shared" si="2"/>
        <v/>
      </c>
      <c r="I64" s="28">
        <f t="shared" si="3"/>
        <v>0</v>
      </c>
      <c r="J64" s="28"/>
      <c r="K64" s="49"/>
      <c r="M64" s="27" t="str">
        <f t="shared" si="4"/>
        <v>0</v>
      </c>
      <c r="N64" s="27" t="str">
        <f t="shared" si="5"/>
        <v/>
      </c>
      <c r="O64" s="27" t="str">
        <f t="shared" si="6"/>
        <v/>
      </c>
      <c r="P64" s="27">
        <f t="shared" si="7"/>
        <v>0</v>
      </c>
      <c r="Q64" s="28" t="str">
        <f>CLASSEMENT!A7&amp;CLASSEMENT!T1</f>
        <v>FLEURYNICE</v>
      </c>
      <c r="R64" s="27" t="str">
        <f t="shared" si="8"/>
        <v>0</v>
      </c>
      <c r="S64" s="27" t="str">
        <f t="shared" si="9"/>
        <v/>
      </c>
      <c r="T64" s="27" t="str">
        <f t="shared" si="10"/>
        <v/>
      </c>
      <c r="U64" s="27">
        <f t="shared" si="11"/>
        <v>0</v>
      </c>
    </row>
    <row r="65" spans="1:21" x14ac:dyDescent="0.25">
      <c r="A65" s="25">
        <f t="array" ref="A65">'J11'!B9:F9</f>
        <v>0</v>
      </c>
      <c r="B65" s="25" t="str">
        <f>IF('J11'!G9="","",'J11'!G9)</f>
        <v/>
      </c>
      <c r="C65" s="25" t="str">
        <f>IF('J11'!H9="","",'J11'!H9)</f>
        <v/>
      </c>
      <c r="D65" s="25" t="str">
        <f>IF('J11'!I9="","",'J11'!I9)</f>
        <v/>
      </c>
      <c r="E65" s="28"/>
      <c r="F65" s="28" t="str">
        <f t="shared" si="0"/>
        <v/>
      </c>
      <c r="G65" s="28" t="str">
        <f t="shared" si="1"/>
        <v/>
      </c>
      <c r="H65" s="28" t="str">
        <f t="shared" si="2"/>
        <v/>
      </c>
      <c r="I65" s="28">
        <f t="shared" si="3"/>
        <v>0</v>
      </c>
      <c r="J65" s="28"/>
      <c r="K65" s="49"/>
      <c r="M65" s="27" t="str">
        <f t="shared" si="4"/>
        <v>0</v>
      </c>
      <c r="N65" s="27" t="str">
        <f t="shared" si="5"/>
        <v/>
      </c>
      <c r="O65" s="27" t="str">
        <f t="shared" si="6"/>
        <v/>
      </c>
      <c r="P65" s="27">
        <f t="shared" si="7"/>
        <v>0</v>
      </c>
      <c r="Q65" s="28" t="str">
        <f>CLASSEMENT!A7&amp;CLASSEMENT!V1</f>
        <v>FLEURYST AMAND</v>
      </c>
      <c r="R65" s="27" t="str">
        <f t="shared" si="8"/>
        <v>0</v>
      </c>
      <c r="S65" s="27" t="str">
        <f t="shared" si="9"/>
        <v/>
      </c>
      <c r="T65" s="27" t="str">
        <f t="shared" si="10"/>
        <v/>
      </c>
      <c r="U65" s="27">
        <f t="shared" si="11"/>
        <v>0</v>
      </c>
    </row>
    <row r="66" spans="1:21" x14ac:dyDescent="0.25">
      <c r="A66" s="25">
        <f t="array" ref="A66">'J11'!B10:F10</f>
        <v>0</v>
      </c>
      <c r="B66" s="25" t="str">
        <f>IF('J11'!G10="","",'J11'!G10)</f>
        <v/>
      </c>
      <c r="C66" s="25" t="str">
        <f>IF('J11'!H10="","",'J11'!H10)</f>
        <v/>
      </c>
      <c r="D66" s="25" t="str">
        <f>IF('J11'!I10="","",'J11'!I10)</f>
        <v/>
      </c>
      <c r="E66" s="28"/>
      <c r="F66" s="28" t="str">
        <f t="shared" ref="F66:F129" si="12">D66</f>
        <v/>
      </c>
      <c r="G66" s="28" t="str">
        <f t="shared" ref="G66:G129" si="13">IF(N66="","",N66)</f>
        <v/>
      </c>
      <c r="H66" s="28" t="str">
        <f t="shared" ref="H66:H129" si="14">IF(O66="","",O66)</f>
        <v/>
      </c>
      <c r="I66" s="28">
        <f t="shared" ref="I66:I129" si="15">A66</f>
        <v>0</v>
      </c>
      <c r="J66" s="28"/>
      <c r="K66" s="49"/>
      <c r="M66" s="27" t="str">
        <f t="shared" ref="M66:M129" si="16">F66&amp;I66</f>
        <v>0</v>
      </c>
      <c r="N66" s="27" t="str">
        <f t="shared" ref="N66:N129" si="17">VLOOKUP(M66,$R$1:$U$132,2,0)</f>
        <v/>
      </c>
      <c r="O66" s="27" t="str">
        <f t="shared" ref="O66:O129" si="18">VLOOKUP(M66,$R$1:$U$132,3,0)</f>
        <v/>
      </c>
      <c r="P66" s="27">
        <f t="shared" ref="P66:P129" si="19">VLOOKUP(M66,$R$1:$U$132,4,0)</f>
        <v>0</v>
      </c>
      <c r="Q66" s="28" t="str">
        <f>CLASSEMENT!A7&amp;CLASSEMENT!X1</f>
        <v>FLEURYTOULON ST CYR</v>
      </c>
      <c r="R66" s="27" t="str">
        <f t="shared" ref="R66:R129" si="20">A66&amp;D66</f>
        <v>0</v>
      </c>
      <c r="S66" s="27" t="str">
        <f t="shared" ref="S66:S129" si="21">B66</f>
        <v/>
      </c>
      <c r="T66" s="27" t="str">
        <f t="shared" ref="T66:T129" si="22">C66</f>
        <v/>
      </c>
      <c r="U66" s="27">
        <f t="shared" ref="U66:U129" si="23">E66</f>
        <v>0</v>
      </c>
    </row>
    <row r="67" spans="1:21" x14ac:dyDescent="0.25">
      <c r="A67" s="26">
        <f t="array" ref="A67">'J12'!B5:F5</f>
        <v>0</v>
      </c>
      <c r="B67" s="26" t="str">
        <f>IF('J12'!G5="","",'J12'!G5)</f>
        <v/>
      </c>
      <c r="C67" s="26" t="str">
        <f>IF('J12'!H5="","",'J12'!H5)</f>
        <v/>
      </c>
      <c r="D67" s="26" t="str">
        <f>IF('J12'!I5="","",'J12'!I5)</f>
        <v/>
      </c>
      <c r="E67" s="26"/>
      <c r="F67" s="28" t="str">
        <f t="shared" si="12"/>
        <v/>
      </c>
      <c r="G67" s="28" t="str">
        <f t="shared" si="13"/>
        <v/>
      </c>
      <c r="H67" s="28" t="str">
        <f t="shared" si="14"/>
        <v/>
      </c>
      <c r="I67" s="28">
        <f t="shared" si="15"/>
        <v>0</v>
      </c>
      <c r="J67" s="26"/>
      <c r="K67" s="49">
        <v>12</v>
      </c>
      <c r="M67" s="27" t="str">
        <f t="shared" si="16"/>
        <v>0</v>
      </c>
      <c r="N67" s="27" t="str">
        <f t="shared" si="17"/>
        <v/>
      </c>
      <c r="O67" s="27" t="str">
        <f t="shared" si="18"/>
        <v/>
      </c>
      <c r="P67" s="27">
        <f t="shared" si="19"/>
        <v>0</v>
      </c>
      <c r="Q67" s="30" t="str">
        <f>CLASSEMENT!A8&amp;CLASSEMENT!B1</f>
        <v>ISSY - PARISBESANCON</v>
      </c>
      <c r="R67" s="27" t="str">
        <f t="shared" si="20"/>
        <v>0</v>
      </c>
      <c r="S67" s="27" t="str">
        <f t="shared" si="21"/>
        <v/>
      </c>
      <c r="T67" s="27" t="str">
        <f t="shared" si="22"/>
        <v/>
      </c>
      <c r="U67" s="27">
        <f t="shared" si="23"/>
        <v>0</v>
      </c>
    </row>
    <row r="68" spans="1:21" x14ac:dyDescent="0.25">
      <c r="A68" s="26">
        <f t="array" ref="A68">'J12'!B6:F6</f>
        <v>0</v>
      </c>
      <c r="B68" s="26" t="str">
        <f>IF('J12'!G6="","",'J12'!G6)</f>
        <v/>
      </c>
      <c r="C68" s="26" t="str">
        <f>IF('J12'!H6="","",'J12'!H6)</f>
        <v/>
      </c>
      <c r="D68" s="26" t="str">
        <f>IF('J12'!I6="","",'J12'!I6)</f>
        <v/>
      </c>
      <c r="E68" s="26"/>
      <c r="F68" s="28" t="str">
        <f t="shared" si="12"/>
        <v/>
      </c>
      <c r="G68" s="28" t="str">
        <f t="shared" si="13"/>
        <v/>
      </c>
      <c r="H68" s="28" t="str">
        <f t="shared" si="14"/>
        <v/>
      </c>
      <c r="I68" s="28">
        <f t="shared" si="15"/>
        <v>0</v>
      </c>
      <c r="J68" s="26"/>
      <c r="K68" s="49"/>
      <c r="M68" s="27" t="str">
        <f t="shared" si="16"/>
        <v>0</v>
      </c>
      <c r="N68" s="27" t="str">
        <f t="shared" si="17"/>
        <v/>
      </c>
      <c r="O68" s="27" t="str">
        <f t="shared" si="18"/>
        <v/>
      </c>
      <c r="P68" s="27">
        <f t="shared" si="19"/>
        <v>0</v>
      </c>
      <c r="Q68" s="30" t="str">
        <f>CLASSEMENT!A8&amp;CLASSEMENT!D1</f>
        <v>ISSY - PARISBOURG DE PEAGE</v>
      </c>
      <c r="R68" s="27" t="str">
        <f t="shared" si="20"/>
        <v>0</v>
      </c>
      <c r="S68" s="27" t="str">
        <f t="shared" si="21"/>
        <v/>
      </c>
      <c r="T68" s="27" t="str">
        <f t="shared" si="22"/>
        <v/>
      </c>
      <c r="U68" s="27">
        <f t="shared" si="23"/>
        <v>0</v>
      </c>
    </row>
    <row r="69" spans="1:21" x14ac:dyDescent="0.25">
      <c r="A69" s="26">
        <f t="array" ref="A69">'J12'!B7:F7</f>
        <v>0</v>
      </c>
      <c r="B69" s="26" t="str">
        <f>IF('J12'!G7="","",'J12'!G7)</f>
        <v/>
      </c>
      <c r="C69" s="26" t="str">
        <f>IF('J12'!H7="","",'J12'!H7)</f>
        <v/>
      </c>
      <c r="D69" s="26" t="str">
        <f>IF('J12'!I7="","",'J12'!I7)</f>
        <v/>
      </c>
      <c r="E69" s="26"/>
      <c r="F69" s="28" t="str">
        <f t="shared" si="12"/>
        <v/>
      </c>
      <c r="G69" s="28" t="str">
        <f t="shared" si="13"/>
        <v/>
      </c>
      <c r="H69" s="28" t="str">
        <f t="shared" si="14"/>
        <v/>
      </c>
      <c r="I69" s="28">
        <f t="shared" si="15"/>
        <v>0</v>
      </c>
      <c r="J69" s="26"/>
      <c r="K69" s="49"/>
      <c r="M69" s="27" t="str">
        <f t="shared" si="16"/>
        <v>0</v>
      </c>
      <c r="N69" s="27" t="str">
        <f t="shared" si="17"/>
        <v/>
      </c>
      <c r="O69" s="27" t="str">
        <f t="shared" si="18"/>
        <v/>
      </c>
      <c r="P69" s="27">
        <f t="shared" si="19"/>
        <v>0</v>
      </c>
      <c r="Q69" s="30" t="str">
        <f>CLASSEMENT!A8&amp;CLASSEMENT!F1</f>
        <v>ISSY - PARISBREST</v>
      </c>
      <c r="R69" s="27" t="str">
        <f t="shared" si="20"/>
        <v>0</v>
      </c>
      <c r="S69" s="27" t="str">
        <f t="shared" si="21"/>
        <v/>
      </c>
      <c r="T69" s="27" t="str">
        <f t="shared" si="22"/>
        <v/>
      </c>
      <c r="U69" s="27">
        <f t="shared" si="23"/>
        <v>0</v>
      </c>
    </row>
    <row r="70" spans="1:21" x14ac:dyDescent="0.25">
      <c r="A70" s="26">
        <f t="array" ref="A70">'J12'!B8:F8</f>
        <v>0</v>
      </c>
      <c r="B70" s="26" t="str">
        <f>IF('J12'!G8="","",'J12'!G8)</f>
        <v/>
      </c>
      <c r="C70" s="26" t="str">
        <f>IF('J12'!H8="","",'J12'!H8)</f>
        <v/>
      </c>
      <c r="D70" s="26" t="str">
        <f>IF('J12'!I8="","",'J12'!I8)</f>
        <v/>
      </c>
      <c r="E70" s="26"/>
      <c r="F70" s="28" t="str">
        <f t="shared" si="12"/>
        <v/>
      </c>
      <c r="G70" s="28" t="str">
        <f t="shared" si="13"/>
        <v/>
      </c>
      <c r="H70" s="28" t="str">
        <f t="shared" si="14"/>
        <v/>
      </c>
      <c r="I70" s="28">
        <f t="shared" si="15"/>
        <v>0</v>
      </c>
      <c r="J70" s="26"/>
      <c r="K70" s="49"/>
      <c r="M70" s="27" t="str">
        <f t="shared" si="16"/>
        <v>0</v>
      </c>
      <c r="N70" s="27" t="str">
        <f t="shared" si="17"/>
        <v/>
      </c>
      <c r="O70" s="27" t="str">
        <f t="shared" si="18"/>
        <v/>
      </c>
      <c r="P70" s="27">
        <f t="shared" si="19"/>
        <v>0</v>
      </c>
      <c r="Q70" s="30" t="str">
        <f>CLASSEMENT!A8&amp;CLASSEMENT!H1</f>
        <v>ISSY - PARISCHAMBRAY</v>
      </c>
      <c r="R70" s="27" t="str">
        <f t="shared" si="20"/>
        <v>0</v>
      </c>
      <c r="S70" s="27" t="str">
        <f t="shared" si="21"/>
        <v/>
      </c>
      <c r="T70" s="27" t="str">
        <f t="shared" si="22"/>
        <v/>
      </c>
      <c r="U70" s="27">
        <f t="shared" si="23"/>
        <v>0</v>
      </c>
    </row>
    <row r="71" spans="1:21" x14ac:dyDescent="0.25">
      <c r="A71" s="26">
        <f t="array" ref="A71">'J12'!B9:F9</f>
        <v>0</v>
      </c>
      <c r="B71" s="26" t="str">
        <f>IF('J12'!G9="","",'J12'!G9)</f>
        <v/>
      </c>
      <c r="C71" s="26" t="str">
        <f>IF('J12'!H9="","",'J12'!H9)</f>
        <v/>
      </c>
      <c r="D71" s="26" t="str">
        <f>IF('J12'!I9="","",'J12'!I9)</f>
        <v/>
      </c>
      <c r="E71" s="26"/>
      <c r="F71" s="28" t="str">
        <f t="shared" si="12"/>
        <v/>
      </c>
      <c r="G71" s="28" t="str">
        <f t="shared" si="13"/>
        <v/>
      </c>
      <c r="H71" s="28" t="str">
        <f t="shared" si="14"/>
        <v/>
      </c>
      <c r="I71" s="28">
        <f t="shared" si="15"/>
        <v>0</v>
      </c>
      <c r="J71" s="26"/>
      <c r="K71" s="49"/>
      <c r="M71" s="27" t="str">
        <f t="shared" si="16"/>
        <v>0</v>
      </c>
      <c r="N71" s="27" t="str">
        <f t="shared" si="17"/>
        <v/>
      </c>
      <c r="O71" s="27" t="str">
        <f t="shared" si="18"/>
        <v/>
      </c>
      <c r="P71" s="27">
        <f t="shared" si="19"/>
        <v>0</v>
      </c>
      <c r="Q71" s="30" t="str">
        <f>CLASSEMENT!A8&amp;CLASSEMENT!J1</f>
        <v>ISSY - PARISDIJON</v>
      </c>
      <c r="R71" s="27" t="str">
        <f t="shared" si="20"/>
        <v>0</v>
      </c>
      <c r="S71" s="27" t="str">
        <f t="shared" si="21"/>
        <v/>
      </c>
      <c r="T71" s="27" t="str">
        <f t="shared" si="22"/>
        <v/>
      </c>
      <c r="U71" s="27">
        <f t="shared" si="23"/>
        <v>0</v>
      </c>
    </row>
    <row r="72" spans="1:21" x14ac:dyDescent="0.25">
      <c r="A72" s="26">
        <f t="array" ref="A72">'J12'!B10:F10</f>
        <v>0</v>
      </c>
      <c r="B72" s="26" t="str">
        <f>IF('J12'!G10="","",'J12'!G10)</f>
        <v/>
      </c>
      <c r="C72" s="26" t="str">
        <f>IF('J12'!H10="","",'J12'!H10)</f>
        <v/>
      </c>
      <c r="D72" s="26" t="str">
        <f>IF('J12'!I10="","",'J12'!I10)</f>
        <v/>
      </c>
      <c r="E72" s="26"/>
      <c r="F72" s="28" t="str">
        <f t="shared" si="12"/>
        <v/>
      </c>
      <c r="G72" s="28" t="str">
        <f t="shared" si="13"/>
        <v/>
      </c>
      <c r="H72" s="28" t="str">
        <f t="shared" si="14"/>
        <v/>
      </c>
      <c r="I72" s="28">
        <f t="shared" si="15"/>
        <v>0</v>
      </c>
      <c r="J72" s="26"/>
      <c r="K72" s="49"/>
      <c r="M72" s="27" t="str">
        <f t="shared" si="16"/>
        <v>0</v>
      </c>
      <c r="N72" s="27" t="str">
        <f t="shared" si="17"/>
        <v/>
      </c>
      <c r="O72" s="27" t="str">
        <f t="shared" si="18"/>
        <v/>
      </c>
      <c r="P72" s="27">
        <f t="shared" si="19"/>
        <v>0</v>
      </c>
      <c r="Q72" s="30" t="str">
        <f>CLASSEMENT!A8&amp;CLASSEMENT!L1</f>
        <v>ISSY - PARISFLEURY</v>
      </c>
      <c r="R72" s="27" t="str">
        <f t="shared" si="20"/>
        <v>0</v>
      </c>
      <c r="S72" s="27" t="str">
        <f t="shared" si="21"/>
        <v/>
      </c>
      <c r="T72" s="27" t="str">
        <f t="shared" si="22"/>
        <v/>
      </c>
      <c r="U72" s="27">
        <f t="shared" si="23"/>
        <v>0</v>
      </c>
    </row>
    <row r="73" spans="1:21" x14ac:dyDescent="0.25">
      <c r="A73" s="24">
        <f t="array" ref="A73">'J13'!B5:F5</f>
        <v>0</v>
      </c>
      <c r="B73" s="24" t="str">
        <f>IF('J13'!G5="","",'J13'!G5)</f>
        <v/>
      </c>
      <c r="C73" s="25" t="str">
        <f>IF('J13'!H5="","",'J13'!H5)</f>
        <v/>
      </c>
      <c r="D73" s="25" t="str">
        <f>IF('J13'!I5="","",'J13'!I5)</f>
        <v/>
      </c>
      <c r="E73" s="28"/>
      <c r="F73" s="28" t="str">
        <f t="shared" si="12"/>
        <v/>
      </c>
      <c r="G73" s="28" t="str">
        <f t="shared" si="13"/>
        <v/>
      </c>
      <c r="H73" s="28" t="str">
        <f t="shared" si="14"/>
        <v/>
      </c>
      <c r="I73" s="28">
        <f t="shared" si="15"/>
        <v>0</v>
      </c>
      <c r="J73" s="28"/>
      <c r="K73" s="49">
        <v>13</v>
      </c>
      <c r="M73" s="27" t="str">
        <f t="shared" si="16"/>
        <v>0</v>
      </c>
      <c r="N73" s="27" t="str">
        <f t="shared" si="17"/>
        <v/>
      </c>
      <c r="O73" s="27" t="str">
        <f t="shared" si="18"/>
        <v/>
      </c>
      <c r="P73" s="27">
        <f t="shared" si="19"/>
        <v>0</v>
      </c>
      <c r="Q73" s="30" t="str">
        <f>CLASSEMENT!A8&amp;CLASSEMENT!P1</f>
        <v>ISSY - PARISMETZ</v>
      </c>
      <c r="R73" s="27" t="str">
        <f t="shared" si="20"/>
        <v>0</v>
      </c>
      <c r="S73" s="27" t="str">
        <f t="shared" si="21"/>
        <v/>
      </c>
      <c r="T73" s="27" t="str">
        <f t="shared" si="22"/>
        <v/>
      </c>
      <c r="U73" s="27">
        <f t="shared" si="23"/>
        <v>0</v>
      </c>
    </row>
    <row r="74" spans="1:21" x14ac:dyDescent="0.25">
      <c r="A74" s="25">
        <f t="array" ref="A74">'J13'!B6:F6</f>
        <v>0</v>
      </c>
      <c r="B74" s="25" t="str">
        <f>IF('J13'!G6="","",'J13'!G6)</f>
        <v/>
      </c>
      <c r="C74" s="25" t="str">
        <f>IF('J13'!H6="","",'J13'!H6)</f>
        <v/>
      </c>
      <c r="D74" s="25" t="str">
        <f>IF('J13'!I6="","",'J13'!I6)</f>
        <v/>
      </c>
      <c r="E74" s="28"/>
      <c r="F74" s="28" t="str">
        <f t="shared" si="12"/>
        <v/>
      </c>
      <c r="G74" s="28" t="str">
        <f t="shared" si="13"/>
        <v/>
      </c>
      <c r="H74" s="28" t="str">
        <f t="shared" si="14"/>
        <v/>
      </c>
      <c r="I74" s="28">
        <f t="shared" si="15"/>
        <v>0</v>
      </c>
      <c r="J74" s="28"/>
      <c r="K74" s="49"/>
      <c r="M74" s="27" t="str">
        <f t="shared" si="16"/>
        <v>0</v>
      </c>
      <c r="N74" s="27" t="str">
        <f t="shared" si="17"/>
        <v/>
      </c>
      <c r="O74" s="27" t="str">
        <f t="shared" si="18"/>
        <v/>
      </c>
      <c r="P74" s="27">
        <f t="shared" si="19"/>
        <v>0</v>
      </c>
      <c r="Q74" s="30" t="str">
        <f>CLASSEMENT!A8&amp;CLASSEMENT!R1</f>
        <v>ISSY - PARISNANTES</v>
      </c>
      <c r="R74" s="27" t="str">
        <f t="shared" si="20"/>
        <v>0</v>
      </c>
      <c r="S74" s="27" t="str">
        <f t="shared" si="21"/>
        <v/>
      </c>
      <c r="T74" s="27" t="str">
        <f t="shared" si="22"/>
        <v/>
      </c>
      <c r="U74" s="27">
        <f t="shared" si="23"/>
        <v>0</v>
      </c>
    </row>
    <row r="75" spans="1:21" x14ac:dyDescent="0.25">
      <c r="A75" s="25">
        <f t="array" ref="A75">'J13'!B7:F7</f>
        <v>0</v>
      </c>
      <c r="B75" s="25" t="str">
        <f>IF('J13'!G7="","",'J13'!G7)</f>
        <v/>
      </c>
      <c r="C75" s="25" t="str">
        <f>IF('J13'!H7="","",'J13'!H7)</f>
        <v/>
      </c>
      <c r="D75" s="25" t="str">
        <f>IF('J13'!I7="","",'J13'!I7)</f>
        <v/>
      </c>
      <c r="E75" s="28"/>
      <c r="F75" s="28" t="str">
        <f t="shared" si="12"/>
        <v/>
      </c>
      <c r="G75" s="28" t="str">
        <f t="shared" si="13"/>
        <v/>
      </c>
      <c r="H75" s="28" t="str">
        <f t="shared" si="14"/>
        <v/>
      </c>
      <c r="I75" s="28">
        <f t="shared" si="15"/>
        <v>0</v>
      </c>
      <c r="J75" s="28"/>
      <c r="K75" s="49"/>
      <c r="M75" s="27" t="str">
        <f t="shared" si="16"/>
        <v>0</v>
      </c>
      <c r="N75" s="27" t="str">
        <f t="shared" si="17"/>
        <v/>
      </c>
      <c r="O75" s="27" t="str">
        <f t="shared" si="18"/>
        <v/>
      </c>
      <c r="P75" s="27">
        <f t="shared" si="19"/>
        <v>0</v>
      </c>
      <c r="Q75" s="30" t="str">
        <f>CLASSEMENT!A8&amp;CLASSEMENT!T1</f>
        <v>ISSY - PARISNICE</v>
      </c>
      <c r="R75" s="27" t="str">
        <f t="shared" si="20"/>
        <v>0</v>
      </c>
      <c r="S75" s="27" t="str">
        <f t="shared" si="21"/>
        <v/>
      </c>
      <c r="T75" s="27" t="str">
        <f t="shared" si="22"/>
        <v/>
      </c>
      <c r="U75" s="27">
        <f t="shared" si="23"/>
        <v>0</v>
      </c>
    </row>
    <row r="76" spans="1:21" x14ac:dyDescent="0.25">
      <c r="A76" s="25">
        <f t="array" ref="A76">'J13'!B8:F8</f>
        <v>0</v>
      </c>
      <c r="B76" s="25" t="str">
        <f>IF('J13'!G8="","",'J13'!G8)</f>
        <v/>
      </c>
      <c r="C76" s="25" t="str">
        <f>IF('J13'!H8="","",'J13'!H8)</f>
        <v/>
      </c>
      <c r="D76" s="25" t="str">
        <f>IF('J13'!I8="","",'J13'!I8)</f>
        <v/>
      </c>
      <c r="E76" s="28"/>
      <c r="F76" s="28" t="str">
        <f t="shared" si="12"/>
        <v/>
      </c>
      <c r="G76" s="28" t="str">
        <f t="shared" si="13"/>
        <v/>
      </c>
      <c r="H76" s="28" t="str">
        <f t="shared" si="14"/>
        <v/>
      </c>
      <c r="I76" s="28">
        <f t="shared" si="15"/>
        <v>0</v>
      </c>
      <c r="J76" s="28"/>
      <c r="K76" s="49"/>
      <c r="M76" s="27" t="str">
        <f t="shared" si="16"/>
        <v>0</v>
      </c>
      <c r="N76" s="27" t="str">
        <f t="shared" si="17"/>
        <v/>
      </c>
      <c r="O76" s="27" t="str">
        <f t="shared" si="18"/>
        <v/>
      </c>
      <c r="P76" s="27">
        <f t="shared" si="19"/>
        <v>0</v>
      </c>
      <c r="Q76" s="30" t="str">
        <f>CLASSEMENT!A8&amp;CLASSEMENT!V1</f>
        <v>ISSY - PARISST AMAND</v>
      </c>
      <c r="R76" s="27" t="str">
        <f t="shared" si="20"/>
        <v>0</v>
      </c>
      <c r="S76" s="27" t="str">
        <f t="shared" si="21"/>
        <v/>
      </c>
      <c r="T76" s="27" t="str">
        <f t="shared" si="22"/>
        <v/>
      </c>
      <c r="U76" s="27">
        <f t="shared" si="23"/>
        <v>0</v>
      </c>
    </row>
    <row r="77" spans="1:21" x14ac:dyDescent="0.25">
      <c r="A77" s="25">
        <f t="array" ref="A77">'J13'!B9:F9</f>
        <v>0</v>
      </c>
      <c r="B77" s="25" t="str">
        <f>IF('J13'!G9="","",'J13'!G9)</f>
        <v/>
      </c>
      <c r="C77" s="25" t="str">
        <f>IF('J13'!H9="","",'J13'!H9)</f>
        <v/>
      </c>
      <c r="D77" s="25" t="str">
        <f>IF('J13'!I9="","",'J13'!I9)</f>
        <v/>
      </c>
      <c r="E77" s="28"/>
      <c r="F77" s="28" t="str">
        <f t="shared" si="12"/>
        <v/>
      </c>
      <c r="G77" s="28" t="str">
        <f t="shared" si="13"/>
        <v/>
      </c>
      <c r="H77" s="28" t="str">
        <f t="shared" si="14"/>
        <v/>
      </c>
      <c r="I77" s="28">
        <f t="shared" si="15"/>
        <v>0</v>
      </c>
      <c r="J77" s="28"/>
      <c r="K77" s="49"/>
      <c r="M77" s="27" t="str">
        <f t="shared" si="16"/>
        <v>0</v>
      </c>
      <c r="N77" s="27" t="str">
        <f t="shared" si="17"/>
        <v/>
      </c>
      <c r="O77" s="27" t="str">
        <f t="shared" si="18"/>
        <v/>
      </c>
      <c r="P77" s="27">
        <f t="shared" si="19"/>
        <v>0</v>
      </c>
      <c r="Q77" s="30" t="str">
        <f>CLASSEMENT!A8&amp;CLASSEMENT!X1</f>
        <v>ISSY - PARISTOULON ST CYR</v>
      </c>
      <c r="R77" s="27" t="str">
        <f t="shared" si="20"/>
        <v>0</v>
      </c>
      <c r="S77" s="27" t="str">
        <f t="shared" si="21"/>
        <v/>
      </c>
      <c r="T77" s="27" t="str">
        <f t="shared" si="22"/>
        <v/>
      </c>
      <c r="U77" s="27">
        <f t="shared" si="23"/>
        <v>0</v>
      </c>
    </row>
    <row r="78" spans="1:21" x14ac:dyDescent="0.25">
      <c r="A78" s="25">
        <f t="array" ref="A78">'J13'!B10:F10</f>
        <v>0</v>
      </c>
      <c r="B78" s="25" t="str">
        <f>IF('J13'!G10="","",'J13'!G10)</f>
        <v/>
      </c>
      <c r="C78" s="25" t="str">
        <f>IF('J13'!H10="","",'J13'!H10)</f>
        <v/>
      </c>
      <c r="D78" s="25" t="str">
        <f>IF('J13'!I10="","",'J13'!I10)</f>
        <v/>
      </c>
      <c r="E78" s="28"/>
      <c r="F78" s="28" t="str">
        <f t="shared" si="12"/>
        <v/>
      </c>
      <c r="G78" s="28" t="str">
        <f t="shared" si="13"/>
        <v/>
      </c>
      <c r="H78" s="28" t="str">
        <f t="shared" si="14"/>
        <v/>
      </c>
      <c r="I78" s="28">
        <f t="shared" si="15"/>
        <v>0</v>
      </c>
      <c r="J78" s="28"/>
      <c r="K78" s="49"/>
      <c r="M78" s="27" t="str">
        <f t="shared" si="16"/>
        <v>0</v>
      </c>
      <c r="N78" s="27" t="str">
        <f t="shared" si="17"/>
        <v/>
      </c>
      <c r="O78" s="27" t="str">
        <f t="shared" si="18"/>
        <v/>
      </c>
      <c r="P78" s="27">
        <f t="shared" si="19"/>
        <v>0</v>
      </c>
      <c r="Q78" s="28" t="str">
        <f>CLASSEMENT!A9&amp;CLASSEMENT!B1</f>
        <v>METZBESANCON</v>
      </c>
      <c r="R78" s="27" t="str">
        <f t="shared" si="20"/>
        <v>0</v>
      </c>
      <c r="S78" s="27" t="str">
        <f t="shared" si="21"/>
        <v/>
      </c>
      <c r="T78" s="27" t="str">
        <f t="shared" si="22"/>
        <v/>
      </c>
      <c r="U78" s="27">
        <f t="shared" si="23"/>
        <v>0</v>
      </c>
    </row>
    <row r="79" spans="1:21" x14ac:dyDescent="0.25">
      <c r="A79" s="26">
        <f t="array" ref="A79">'J14'!B5:F5</f>
        <v>0</v>
      </c>
      <c r="B79" s="26" t="str">
        <f>IF('J14'!G5="","",'J14'!G5)</f>
        <v/>
      </c>
      <c r="C79" s="26" t="str">
        <f>IF('J14'!H5="","",'J14'!H5)</f>
        <v/>
      </c>
      <c r="D79" s="26" t="str">
        <f>IF('J14'!I5="","",'J14'!I5)</f>
        <v/>
      </c>
      <c r="E79" s="26"/>
      <c r="F79" s="28" t="str">
        <f t="shared" si="12"/>
        <v/>
      </c>
      <c r="G79" s="28" t="str">
        <f t="shared" si="13"/>
        <v/>
      </c>
      <c r="H79" s="28" t="str">
        <f t="shared" si="14"/>
        <v/>
      </c>
      <c r="I79" s="28">
        <f t="shared" si="15"/>
        <v>0</v>
      </c>
      <c r="J79" s="26"/>
      <c r="K79" s="49">
        <v>14</v>
      </c>
      <c r="M79" s="27" t="str">
        <f t="shared" si="16"/>
        <v>0</v>
      </c>
      <c r="N79" s="27" t="str">
        <f t="shared" si="17"/>
        <v/>
      </c>
      <c r="O79" s="27" t="str">
        <f t="shared" si="18"/>
        <v/>
      </c>
      <c r="P79" s="27">
        <f t="shared" si="19"/>
        <v>0</v>
      </c>
      <c r="Q79" s="28" t="str">
        <f>CLASSEMENT!A9&amp;CLASSEMENT!D1</f>
        <v>METZBOURG DE PEAGE</v>
      </c>
      <c r="R79" s="27" t="str">
        <f t="shared" si="20"/>
        <v>0</v>
      </c>
      <c r="S79" s="27" t="str">
        <f t="shared" si="21"/>
        <v/>
      </c>
      <c r="T79" s="27" t="str">
        <f t="shared" si="22"/>
        <v/>
      </c>
      <c r="U79" s="27">
        <f t="shared" si="23"/>
        <v>0</v>
      </c>
    </row>
    <row r="80" spans="1:21" x14ac:dyDescent="0.25">
      <c r="A80" s="26">
        <f t="array" ref="A80">'J14'!B6:F6</f>
        <v>0</v>
      </c>
      <c r="B80" s="26" t="str">
        <f>IF('J14'!G6="","",'J14'!G6)</f>
        <v/>
      </c>
      <c r="C80" s="26" t="str">
        <f>IF('J14'!H6="","",'J14'!H6)</f>
        <v/>
      </c>
      <c r="D80" s="26" t="str">
        <f>IF('J14'!I6="","",'J14'!I6)</f>
        <v/>
      </c>
      <c r="E80" s="26"/>
      <c r="F80" s="28" t="str">
        <f t="shared" si="12"/>
        <v/>
      </c>
      <c r="G80" s="28" t="str">
        <f t="shared" si="13"/>
        <v/>
      </c>
      <c r="H80" s="28" t="str">
        <f t="shared" si="14"/>
        <v/>
      </c>
      <c r="I80" s="28">
        <f t="shared" si="15"/>
        <v>0</v>
      </c>
      <c r="J80" s="26"/>
      <c r="K80" s="49"/>
      <c r="M80" s="27" t="str">
        <f t="shared" si="16"/>
        <v>0</v>
      </c>
      <c r="N80" s="27" t="str">
        <f t="shared" si="17"/>
        <v/>
      </c>
      <c r="O80" s="27" t="str">
        <f t="shared" si="18"/>
        <v/>
      </c>
      <c r="P80" s="27">
        <f t="shared" si="19"/>
        <v>0</v>
      </c>
      <c r="Q80" s="28" t="str">
        <f>CLASSEMENT!A9&amp;CLASSEMENT!F1</f>
        <v>METZBREST</v>
      </c>
      <c r="R80" s="27" t="str">
        <f t="shared" si="20"/>
        <v>0</v>
      </c>
      <c r="S80" s="27" t="str">
        <f t="shared" si="21"/>
        <v/>
      </c>
      <c r="T80" s="27" t="str">
        <f t="shared" si="22"/>
        <v/>
      </c>
      <c r="U80" s="27">
        <f t="shared" si="23"/>
        <v>0</v>
      </c>
    </row>
    <row r="81" spans="1:21" x14ac:dyDescent="0.25">
      <c r="A81" s="26">
        <f t="array" ref="A81">'J14'!B7:F7</f>
        <v>0</v>
      </c>
      <c r="B81" s="26" t="str">
        <f>IF('J14'!G7="","",'J14'!G7)</f>
        <v/>
      </c>
      <c r="C81" s="26" t="str">
        <f>IF('J14'!H7="","",'J14'!H7)</f>
        <v/>
      </c>
      <c r="D81" s="26" t="str">
        <f>IF('J14'!I7="","",'J14'!I7)</f>
        <v/>
      </c>
      <c r="E81" s="26"/>
      <c r="F81" s="28" t="str">
        <f t="shared" si="12"/>
        <v/>
      </c>
      <c r="G81" s="28" t="str">
        <f t="shared" si="13"/>
        <v/>
      </c>
      <c r="H81" s="28" t="str">
        <f t="shared" si="14"/>
        <v/>
      </c>
      <c r="I81" s="28">
        <f t="shared" si="15"/>
        <v>0</v>
      </c>
      <c r="J81" s="26"/>
      <c r="K81" s="49"/>
      <c r="M81" s="27" t="str">
        <f t="shared" si="16"/>
        <v>0</v>
      </c>
      <c r="N81" s="27" t="str">
        <f t="shared" si="17"/>
        <v/>
      </c>
      <c r="O81" s="27" t="str">
        <f t="shared" si="18"/>
        <v/>
      </c>
      <c r="P81" s="27">
        <f t="shared" si="19"/>
        <v>0</v>
      </c>
      <c r="Q81" s="28" t="str">
        <f>CLASSEMENT!A9&amp;CLASSEMENT!H1</f>
        <v>METZCHAMBRAY</v>
      </c>
      <c r="R81" s="27" t="str">
        <f t="shared" si="20"/>
        <v>0</v>
      </c>
      <c r="S81" s="27" t="str">
        <f t="shared" si="21"/>
        <v/>
      </c>
      <c r="T81" s="27" t="str">
        <f t="shared" si="22"/>
        <v/>
      </c>
      <c r="U81" s="27">
        <f t="shared" si="23"/>
        <v>0</v>
      </c>
    </row>
    <row r="82" spans="1:21" x14ac:dyDescent="0.25">
      <c r="A82" s="26">
        <f t="array" ref="A82">'J14'!B8:F8</f>
        <v>0</v>
      </c>
      <c r="B82" s="26" t="str">
        <f>IF('J14'!G8="","",'J14'!G8)</f>
        <v/>
      </c>
      <c r="C82" s="26" t="str">
        <f>IF('J14'!H8="","",'J14'!H8)</f>
        <v/>
      </c>
      <c r="D82" s="26" t="str">
        <f>IF('J14'!I8="","",'J14'!I8)</f>
        <v/>
      </c>
      <c r="E82" s="26"/>
      <c r="F82" s="28" t="str">
        <f t="shared" si="12"/>
        <v/>
      </c>
      <c r="G82" s="28" t="str">
        <f t="shared" si="13"/>
        <v/>
      </c>
      <c r="H82" s="28" t="str">
        <f t="shared" si="14"/>
        <v/>
      </c>
      <c r="I82" s="28">
        <f t="shared" si="15"/>
        <v>0</v>
      </c>
      <c r="J82" s="26"/>
      <c r="K82" s="49"/>
      <c r="M82" s="27" t="str">
        <f t="shared" si="16"/>
        <v>0</v>
      </c>
      <c r="N82" s="27" t="str">
        <f t="shared" si="17"/>
        <v/>
      </c>
      <c r="O82" s="27" t="str">
        <f t="shared" si="18"/>
        <v/>
      </c>
      <c r="P82" s="27">
        <f t="shared" si="19"/>
        <v>0</v>
      </c>
      <c r="Q82" s="28" t="str">
        <f>CLASSEMENT!A9&amp;CLASSEMENT!J1</f>
        <v>METZDIJON</v>
      </c>
      <c r="R82" s="27" t="str">
        <f t="shared" si="20"/>
        <v>0</v>
      </c>
      <c r="S82" s="27" t="str">
        <f t="shared" si="21"/>
        <v/>
      </c>
      <c r="T82" s="27" t="str">
        <f t="shared" si="22"/>
        <v/>
      </c>
      <c r="U82" s="27">
        <f t="shared" si="23"/>
        <v>0</v>
      </c>
    </row>
    <row r="83" spans="1:21" x14ac:dyDescent="0.25">
      <c r="A83" s="26">
        <f t="array" ref="A83">'J14'!B9:F9</f>
        <v>0</v>
      </c>
      <c r="B83" s="26" t="str">
        <f>IF('J14'!G9="","",'J14'!G9)</f>
        <v/>
      </c>
      <c r="C83" s="26" t="str">
        <f>IF('J14'!H9="","",'J14'!H9)</f>
        <v/>
      </c>
      <c r="D83" s="26" t="str">
        <f>IF('J14'!I9="","",'J14'!I9)</f>
        <v/>
      </c>
      <c r="E83" s="26"/>
      <c r="F83" s="28" t="str">
        <f t="shared" si="12"/>
        <v/>
      </c>
      <c r="G83" s="28" t="str">
        <f t="shared" si="13"/>
        <v/>
      </c>
      <c r="H83" s="28" t="str">
        <f t="shared" si="14"/>
        <v/>
      </c>
      <c r="I83" s="28">
        <f t="shared" si="15"/>
        <v>0</v>
      </c>
      <c r="J83" s="26"/>
      <c r="K83" s="49"/>
      <c r="M83" s="27" t="str">
        <f t="shared" si="16"/>
        <v>0</v>
      </c>
      <c r="N83" s="27" t="str">
        <f t="shared" si="17"/>
        <v/>
      </c>
      <c r="O83" s="27" t="str">
        <f t="shared" si="18"/>
        <v/>
      </c>
      <c r="P83" s="27">
        <f t="shared" si="19"/>
        <v>0</v>
      </c>
      <c r="Q83" s="28" t="str">
        <f>CLASSEMENT!A9&amp;CLASSEMENT!L1</f>
        <v>METZFLEURY</v>
      </c>
      <c r="R83" s="27" t="str">
        <f t="shared" si="20"/>
        <v>0</v>
      </c>
      <c r="S83" s="27" t="str">
        <f t="shared" si="21"/>
        <v/>
      </c>
      <c r="T83" s="27" t="str">
        <f t="shared" si="22"/>
        <v/>
      </c>
      <c r="U83" s="27">
        <f t="shared" si="23"/>
        <v>0</v>
      </c>
    </row>
    <row r="84" spans="1:21" x14ac:dyDescent="0.25">
      <c r="A84" s="26">
        <f t="array" ref="A84">'J14'!B10:F10</f>
        <v>0</v>
      </c>
      <c r="B84" s="26" t="str">
        <f>IF('J14'!G10="","",'J14'!G10)</f>
        <v/>
      </c>
      <c r="C84" s="26" t="str">
        <f>IF('J14'!H10="","",'J14'!H10)</f>
        <v/>
      </c>
      <c r="D84" s="26" t="str">
        <f>IF('J14'!I10="","",'J14'!I10)</f>
        <v/>
      </c>
      <c r="E84" s="26"/>
      <c r="F84" s="28" t="str">
        <f t="shared" si="12"/>
        <v/>
      </c>
      <c r="G84" s="28" t="str">
        <f t="shared" si="13"/>
        <v/>
      </c>
      <c r="H84" s="28" t="str">
        <f t="shared" si="14"/>
        <v/>
      </c>
      <c r="I84" s="28">
        <f t="shared" si="15"/>
        <v>0</v>
      </c>
      <c r="J84" s="26"/>
      <c r="K84" s="49"/>
      <c r="M84" s="27" t="str">
        <f t="shared" si="16"/>
        <v>0</v>
      </c>
      <c r="N84" s="27" t="str">
        <f t="shared" si="17"/>
        <v/>
      </c>
      <c r="O84" s="27" t="str">
        <f t="shared" si="18"/>
        <v/>
      </c>
      <c r="P84" s="27">
        <f t="shared" si="19"/>
        <v>0</v>
      </c>
      <c r="Q84" s="28" t="str">
        <f>CLASSEMENT!A9&amp;CLASSEMENT!N1</f>
        <v>METZISSY - PARIS</v>
      </c>
      <c r="R84" s="27" t="str">
        <f t="shared" si="20"/>
        <v>0</v>
      </c>
      <c r="S84" s="27" t="str">
        <f t="shared" si="21"/>
        <v/>
      </c>
      <c r="T84" s="27" t="str">
        <f t="shared" si="22"/>
        <v/>
      </c>
      <c r="U84" s="27">
        <f t="shared" si="23"/>
        <v>0</v>
      </c>
    </row>
    <row r="85" spans="1:21" x14ac:dyDescent="0.25">
      <c r="A85" s="24">
        <f t="array" ref="A85">'J15'!B5:F5</f>
        <v>0</v>
      </c>
      <c r="B85" s="24" t="str">
        <f>IF('J15'!G5="","",'J15'!G5)</f>
        <v/>
      </c>
      <c r="C85" s="25" t="str">
        <f>IF('J15'!H5="","",'J15'!H5)</f>
        <v/>
      </c>
      <c r="D85" s="25" t="str">
        <f>IF('J15'!I5="","",'J15'!I5)</f>
        <v/>
      </c>
      <c r="E85" s="28"/>
      <c r="F85" s="28" t="str">
        <f t="shared" si="12"/>
        <v/>
      </c>
      <c r="G85" s="28" t="str">
        <f t="shared" si="13"/>
        <v/>
      </c>
      <c r="H85" s="28" t="str">
        <f t="shared" si="14"/>
        <v/>
      </c>
      <c r="I85" s="28">
        <f t="shared" si="15"/>
        <v>0</v>
      </c>
      <c r="J85" s="28"/>
      <c r="K85" s="49">
        <v>15</v>
      </c>
      <c r="M85" s="27" t="str">
        <f t="shared" si="16"/>
        <v>0</v>
      </c>
      <c r="N85" s="27" t="str">
        <f t="shared" si="17"/>
        <v/>
      </c>
      <c r="O85" s="27" t="str">
        <f t="shared" si="18"/>
        <v/>
      </c>
      <c r="P85" s="27">
        <f t="shared" si="19"/>
        <v>0</v>
      </c>
      <c r="Q85" s="28" t="str">
        <f>CLASSEMENT!A9&amp;CLASSEMENT!R1</f>
        <v>METZNANTES</v>
      </c>
      <c r="R85" s="27" t="str">
        <f t="shared" si="20"/>
        <v>0</v>
      </c>
      <c r="S85" s="27" t="str">
        <f t="shared" si="21"/>
        <v/>
      </c>
      <c r="T85" s="27" t="str">
        <f t="shared" si="22"/>
        <v/>
      </c>
      <c r="U85" s="27">
        <f t="shared" si="23"/>
        <v>0</v>
      </c>
    </row>
    <row r="86" spans="1:21" x14ac:dyDescent="0.25">
      <c r="A86" s="25">
        <f t="array" ref="A86">'J15'!B6:F6</f>
        <v>0</v>
      </c>
      <c r="B86" s="25" t="str">
        <f>IF('J15'!G6="","",'J15'!G6)</f>
        <v/>
      </c>
      <c r="C86" s="25" t="str">
        <f>IF('J15'!H6="","",'J15'!H6)</f>
        <v/>
      </c>
      <c r="D86" s="25" t="str">
        <f>IF('J15'!I6="","",'J15'!I6)</f>
        <v/>
      </c>
      <c r="E86" s="28"/>
      <c r="F86" s="28" t="str">
        <f t="shared" si="12"/>
        <v/>
      </c>
      <c r="G86" s="28" t="str">
        <f t="shared" si="13"/>
        <v/>
      </c>
      <c r="H86" s="28" t="str">
        <f t="shared" si="14"/>
        <v/>
      </c>
      <c r="I86" s="28">
        <f t="shared" si="15"/>
        <v>0</v>
      </c>
      <c r="J86" s="28"/>
      <c r="K86" s="49"/>
      <c r="M86" s="27" t="str">
        <f t="shared" si="16"/>
        <v>0</v>
      </c>
      <c r="N86" s="27" t="str">
        <f t="shared" si="17"/>
        <v/>
      </c>
      <c r="O86" s="27" t="str">
        <f t="shared" si="18"/>
        <v/>
      </c>
      <c r="P86" s="27">
        <f t="shared" si="19"/>
        <v>0</v>
      </c>
      <c r="Q86" s="28" t="str">
        <f>CLASSEMENT!A9&amp;CLASSEMENT!T1</f>
        <v>METZNICE</v>
      </c>
      <c r="R86" s="27" t="str">
        <f t="shared" si="20"/>
        <v>0</v>
      </c>
      <c r="S86" s="27" t="str">
        <f t="shared" si="21"/>
        <v/>
      </c>
      <c r="T86" s="27" t="str">
        <f t="shared" si="22"/>
        <v/>
      </c>
      <c r="U86" s="27">
        <f t="shared" si="23"/>
        <v>0</v>
      </c>
    </row>
    <row r="87" spans="1:21" x14ac:dyDescent="0.25">
      <c r="A87" s="25">
        <f t="array" ref="A87">'J15'!B7:F7</f>
        <v>0</v>
      </c>
      <c r="B87" s="25" t="str">
        <f>IF('J15'!G7="","",'J15'!G7)</f>
        <v/>
      </c>
      <c r="C87" s="25" t="str">
        <f>IF('J15'!H7="","",'J15'!H7)</f>
        <v/>
      </c>
      <c r="D87" s="25" t="str">
        <f>IF('J15'!I7="","",'J15'!I7)</f>
        <v/>
      </c>
      <c r="E87" s="28"/>
      <c r="F87" s="28" t="str">
        <f t="shared" si="12"/>
        <v/>
      </c>
      <c r="G87" s="28" t="str">
        <f t="shared" si="13"/>
        <v/>
      </c>
      <c r="H87" s="28" t="str">
        <f t="shared" si="14"/>
        <v/>
      </c>
      <c r="I87" s="28">
        <f t="shared" si="15"/>
        <v>0</v>
      </c>
      <c r="J87" s="28"/>
      <c r="K87" s="49"/>
      <c r="M87" s="27" t="str">
        <f t="shared" si="16"/>
        <v>0</v>
      </c>
      <c r="N87" s="27" t="str">
        <f t="shared" si="17"/>
        <v/>
      </c>
      <c r="O87" s="27" t="str">
        <f t="shared" si="18"/>
        <v/>
      </c>
      <c r="P87" s="27">
        <f t="shared" si="19"/>
        <v>0</v>
      </c>
      <c r="Q87" s="28" t="str">
        <f>CLASSEMENT!A9&amp;CLASSEMENT!V1</f>
        <v>METZST AMAND</v>
      </c>
      <c r="R87" s="27" t="str">
        <f t="shared" si="20"/>
        <v>0</v>
      </c>
      <c r="S87" s="27" t="str">
        <f t="shared" si="21"/>
        <v/>
      </c>
      <c r="T87" s="27" t="str">
        <f t="shared" si="22"/>
        <v/>
      </c>
      <c r="U87" s="27">
        <f t="shared" si="23"/>
        <v>0</v>
      </c>
    </row>
    <row r="88" spans="1:21" x14ac:dyDescent="0.25">
      <c r="A88" s="25">
        <f t="array" ref="A88">'J15'!B8:F8</f>
        <v>0</v>
      </c>
      <c r="B88" s="25" t="str">
        <f>IF('J15'!G8="","",'J15'!G8)</f>
        <v/>
      </c>
      <c r="C88" s="25" t="str">
        <f>IF('J15'!H8="","",'J15'!H8)</f>
        <v/>
      </c>
      <c r="D88" s="25" t="str">
        <f>IF('J15'!I8="","",'J15'!I8)</f>
        <v/>
      </c>
      <c r="E88" s="28"/>
      <c r="F88" s="28" t="str">
        <f t="shared" si="12"/>
        <v/>
      </c>
      <c r="G88" s="28" t="str">
        <f t="shared" si="13"/>
        <v/>
      </c>
      <c r="H88" s="28" t="str">
        <f t="shared" si="14"/>
        <v/>
      </c>
      <c r="I88" s="28">
        <f t="shared" si="15"/>
        <v>0</v>
      </c>
      <c r="J88" s="28"/>
      <c r="K88" s="49"/>
      <c r="M88" s="27" t="str">
        <f t="shared" si="16"/>
        <v>0</v>
      </c>
      <c r="N88" s="27" t="str">
        <f t="shared" si="17"/>
        <v/>
      </c>
      <c r="O88" s="27" t="str">
        <f t="shared" si="18"/>
        <v/>
      </c>
      <c r="P88" s="27">
        <f t="shared" si="19"/>
        <v>0</v>
      </c>
      <c r="Q88" s="28" t="str">
        <f>CLASSEMENT!A9&amp;CLASSEMENT!X1</f>
        <v>METZTOULON ST CYR</v>
      </c>
      <c r="R88" s="27" t="str">
        <f t="shared" si="20"/>
        <v>0</v>
      </c>
      <c r="S88" s="27" t="str">
        <f t="shared" si="21"/>
        <v/>
      </c>
      <c r="T88" s="27" t="str">
        <f t="shared" si="22"/>
        <v/>
      </c>
      <c r="U88" s="27">
        <f t="shared" si="23"/>
        <v>0</v>
      </c>
    </row>
    <row r="89" spans="1:21" x14ac:dyDescent="0.25">
      <c r="A89" s="25">
        <f t="array" ref="A89">'J15'!B9:F9</f>
        <v>0</v>
      </c>
      <c r="B89" s="25" t="str">
        <f>IF('J15'!G9="","",'J15'!G9)</f>
        <v/>
      </c>
      <c r="C89" s="25" t="str">
        <f>IF('J15'!H9="","",'J15'!H9)</f>
        <v/>
      </c>
      <c r="D89" s="25" t="str">
        <f>IF('J15'!I9="","",'J15'!I9)</f>
        <v/>
      </c>
      <c r="E89" s="28"/>
      <c r="F89" s="28" t="str">
        <f t="shared" si="12"/>
        <v/>
      </c>
      <c r="G89" s="28" t="str">
        <f t="shared" si="13"/>
        <v/>
      </c>
      <c r="H89" s="28" t="str">
        <f t="shared" si="14"/>
        <v/>
      </c>
      <c r="I89" s="28">
        <f t="shared" si="15"/>
        <v>0</v>
      </c>
      <c r="J89" s="28"/>
      <c r="K89" s="49"/>
      <c r="M89" s="27" t="str">
        <f t="shared" si="16"/>
        <v>0</v>
      </c>
      <c r="N89" s="27" t="str">
        <f t="shared" si="17"/>
        <v/>
      </c>
      <c r="O89" s="27" t="str">
        <f t="shared" si="18"/>
        <v/>
      </c>
      <c r="P89" s="27">
        <f t="shared" si="19"/>
        <v>0</v>
      </c>
      <c r="Q89" s="30" t="str">
        <f>CLASSEMENT!A10&amp;CLASSEMENT!B1</f>
        <v>NANTESBESANCON</v>
      </c>
      <c r="R89" s="27" t="str">
        <f t="shared" si="20"/>
        <v>0</v>
      </c>
      <c r="S89" s="27" t="str">
        <f t="shared" si="21"/>
        <v/>
      </c>
      <c r="T89" s="27" t="str">
        <f t="shared" si="22"/>
        <v/>
      </c>
      <c r="U89" s="27">
        <f t="shared" si="23"/>
        <v>0</v>
      </c>
    </row>
    <row r="90" spans="1:21" x14ac:dyDescent="0.25">
      <c r="A90" s="25">
        <f t="array" ref="A90">'J15'!B10:F10</f>
        <v>0</v>
      </c>
      <c r="B90" s="25" t="str">
        <f>IF('J15'!G10="","",'J15'!G10)</f>
        <v/>
      </c>
      <c r="C90" s="25" t="str">
        <f>IF('J15'!H10="","",'J15'!H10)</f>
        <v/>
      </c>
      <c r="D90" s="25" t="str">
        <f>IF('J15'!I10="","",'J15'!I10)</f>
        <v/>
      </c>
      <c r="E90" s="28"/>
      <c r="F90" s="28" t="str">
        <f t="shared" si="12"/>
        <v/>
      </c>
      <c r="G90" s="28" t="str">
        <f t="shared" si="13"/>
        <v/>
      </c>
      <c r="H90" s="28" t="str">
        <f t="shared" si="14"/>
        <v/>
      </c>
      <c r="I90" s="28">
        <f t="shared" si="15"/>
        <v>0</v>
      </c>
      <c r="J90" s="28"/>
      <c r="K90" s="49"/>
      <c r="M90" s="27" t="str">
        <f t="shared" si="16"/>
        <v>0</v>
      </c>
      <c r="N90" s="27" t="str">
        <f t="shared" si="17"/>
        <v/>
      </c>
      <c r="O90" s="27" t="str">
        <f t="shared" si="18"/>
        <v/>
      </c>
      <c r="P90" s="27">
        <f t="shared" si="19"/>
        <v>0</v>
      </c>
      <c r="Q90" s="30" t="str">
        <f>CLASSEMENT!A10&amp;CLASSEMENT!D1</f>
        <v>NANTESBOURG DE PEAGE</v>
      </c>
      <c r="R90" s="27" t="str">
        <f t="shared" si="20"/>
        <v>0</v>
      </c>
      <c r="S90" s="27" t="str">
        <f t="shared" si="21"/>
        <v/>
      </c>
      <c r="T90" s="27" t="str">
        <f t="shared" si="22"/>
        <v/>
      </c>
      <c r="U90" s="27">
        <f t="shared" si="23"/>
        <v>0</v>
      </c>
    </row>
    <row r="91" spans="1:21" x14ac:dyDescent="0.25">
      <c r="A91" s="26">
        <f t="array" ref="A91">'J16'!B5:F5</f>
        <v>0</v>
      </c>
      <c r="B91" s="26" t="str">
        <f>IF('J16'!G5="","",'J16'!G5)</f>
        <v/>
      </c>
      <c r="C91" s="26" t="str">
        <f>IF('J16'!H5="","",'J16'!H5)</f>
        <v/>
      </c>
      <c r="D91" s="26" t="str">
        <f>IF('J16'!I5="","",'J16'!I5)</f>
        <v/>
      </c>
      <c r="E91" s="26"/>
      <c r="F91" s="28" t="str">
        <f t="shared" si="12"/>
        <v/>
      </c>
      <c r="G91" s="28" t="str">
        <f t="shared" si="13"/>
        <v/>
      </c>
      <c r="H91" s="28" t="str">
        <f t="shared" si="14"/>
        <v/>
      </c>
      <c r="I91" s="28">
        <f t="shared" si="15"/>
        <v>0</v>
      </c>
      <c r="J91" s="26"/>
      <c r="K91" s="49">
        <v>16</v>
      </c>
      <c r="M91" s="27" t="str">
        <f t="shared" si="16"/>
        <v>0</v>
      </c>
      <c r="N91" s="27" t="str">
        <f t="shared" si="17"/>
        <v/>
      </c>
      <c r="O91" s="27" t="str">
        <f t="shared" si="18"/>
        <v/>
      </c>
      <c r="P91" s="27">
        <f t="shared" si="19"/>
        <v>0</v>
      </c>
      <c r="Q91" s="30" t="str">
        <f>CLASSEMENT!A10&amp;CLASSEMENT!F1</f>
        <v>NANTESBREST</v>
      </c>
      <c r="R91" s="27" t="str">
        <f t="shared" si="20"/>
        <v>0</v>
      </c>
      <c r="S91" s="27" t="str">
        <f t="shared" si="21"/>
        <v/>
      </c>
      <c r="T91" s="27" t="str">
        <f t="shared" si="22"/>
        <v/>
      </c>
      <c r="U91" s="27">
        <f t="shared" si="23"/>
        <v>0</v>
      </c>
    </row>
    <row r="92" spans="1:21" x14ac:dyDescent="0.25">
      <c r="A92" s="26">
        <f t="array" ref="A92">'J16'!B6:F6</f>
        <v>0</v>
      </c>
      <c r="B92" s="26" t="str">
        <f>IF('J16'!G6="","",'J16'!G6)</f>
        <v/>
      </c>
      <c r="C92" s="26" t="str">
        <f>IF('J16'!H6="","",'J16'!H6)</f>
        <v/>
      </c>
      <c r="D92" s="26" t="str">
        <f>IF('J16'!I6="","",'J16'!I6)</f>
        <v/>
      </c>
      <c r="E92" s="26"/>
      <c r="F92" s="28" t="str">
        <f t="shared" si="12"/>
        <v/>
      </c>
      <c r="G92" s="28" t="str">
        <f t="shared" si="13"/>
        <v/>
      </c>
      <c r="H92" s="28" t="str">
        <f t="shared" si="14"/>
        <v/>
      </c>
      <c r="I92" s="28">
        <f t="shared" si="15"/>
        <v>0</v>
      </c>
      <c r="J92" s="26"/>
      <c r="K92" s="49"/>
      <c r="M92" s="27" t="str">
        <f t="shared" si="16"/>
        <v>0</v>
      </c>
      <c r="N92" s="27" t="str">
        <f t="shared" si="17"/>
        <v/>
      </c>
      <c r="O92" s="27" t="str">
        <f t="shared" si="18"/>
        <v/>
      </c>
      <c r="P92" s="27">
        <f t="shared" si="19"/>
        <v>0</v>
      </c>
      <c r="Q92" s="30" t="str">
        <f>CLASSEMENT!A10&amp;CLASSEMENT!H1</f>
        <v>NANTESCHAMBRAY</v>
      </c>
      <c r="R92" s="27" t="str">
        <f t="shared" si="20"/>
        <v>0</v>
      </c>
      <c r="S92" s="27" t="str">
        <f t="shared" si="21"/>
        <v/>
      </c>
      <c r="T92" s="27" t="str">
        <f t="shared" si="22"/>
        <v/>
      </c>
      <c r="U92" s="27">
        <f t="shared" si="23"/>
        <v>0</v>
      </c>
    </row>
    <row r="93" spans="1:21" x14ac:dyDescent="0.25">
      <c r="A93" s="26">
        <f t="array" ref="A93">'J16'!B7:F7</f>
        <v>0</v>
      </c>
      <c r="B93" s="26" t="str">
        <f>IF('J16'!G7="","",'J16'!G7)</f>
        <v/>
      </c>
      <c r="C93" s="26" t="str">
        <f>IF('J16'!H7="","",'J16'!H7)</f>
        <v/>
      </c>
      <c r="D93" s="26" t="str">
        <f>IF('J16'!I7="","",'J16'!I7)</f>
        <v/>
      </c>
      <c r="E93" s="26"/>
      <c r="F93" s="28" t="str">
        <f t="shared" si="12"/>
        <v/>
      </c>
      <c r="G93" s="28" t="str">
        <f t="shared" si="13"/>
        <v/>
      </c>
      <c r="H93" s="28" t="str">
        <f t="shared" si="14"/>
        <v/>
      </c>
      <c r="I93" s="28">
        <f t="shared" si="15"/>
        <v>0</v>
      </c>
      <c r="J93" s="26"/>
      <c r="K93" s="49"/>
      <c r="M93" s="27" t="str">
        <f t="shared" si="16"/>
        <v>0</v>
      </c>
      <c r="N93" s="27" t="str">
        <f t="shared" si="17"/>
        <v/>
      </c>
      <c r="O93" s="27" t="str">
        <f t="shared" si="18"/>
        <v/>
      </c>
      <c r="P93" s="27">
        <f t="shared" si="19"/>
        <v>0</v>
      </c>
      <c r="Q93" s="30" t="str">
        <f>CLASSEMENT!A10&amp;CLASSEMENT!J1</f>
        <v>NANTESDIJON</v>
      </c>
      <c r="R93" s="27" t="str">
        <f t="shared" si="20"/>
        <v>0</v>
      </c>
      <c r="S93" s="27" t="str">
        <f t="shared" si="21"/>
        <v/>
      </c>
      <c r="T93" s="27" t="str">
        <f t="shared" si="22"/>
        <v/>
      </c>
      <c r="U93" s="27">
        <f t="shared" si="23"/>
        <v>0</v>
      </c>
    </row>
    <row r="94" spans="1:21" x14ac:dyDescent="0.25">
      <c r="A94" s="26">
        <f t="array" ref="A94">'J16'!B8:F8</f>
        <v>0</v>
      </c>
      <c r="B94" s="26" t="str">
        <f>IF('J16'!G8="","",'J16'!G8)</f>
        <v/>
      </c>
      <c r="C94" s="26" t="str">
        <f>IF('J16'!H8="","",'J16'!H8)</f>
        <v/>
      </c>
      <c r="D94" s="26" t="str">
        <f>IF('J16'!I8="","",'J16'!I8)</f>
        <v/>
      </c>
      <c r="E94" s="26"/>
      <c r="F94" s="28" t="str">
        <f t="shared" si="12"/>
        <v/>
      </c>
      <c r="G94" s="28" t="str">
        <f t="shared" si="13"/>
        <v/>
      </c>
      <c r="H94" s="28" t="str">
        <f t="shared" si="14"/>
        <v/>
      </c>
      <c r="I94" s="28">
        <f t="shared" si="15"/>
        <v>0</v>
      </c>
      <c r="J94" s="26"/>
      <c r="K94" s="49"/>
      <c r="M94" s="27" t="str">
        <f t="shared" si="16"/>
        <v>0</v>
      </c>
      <c r="N94" s="27" t="str">
        <f t="shared" si="17"/>
        <v/>
      </c>
      <c r="O94" s="27" t="str">
        <f t="shared" si="18"/>
        <v/>
      </c>
      <c r="P94" s="27">
        <f t="shared" si="19"/>
        <v>0</v>
      </c>
      <c r="Q94" s="30" t="str">
        <f>CLASSEMENT!A10&amp;CLASSEMENT!L1</f>
        <v>NANTESFLEURY</v>
      </c>
      <c r="R94" s="27" t="str">
        <f t="shared" si="20"/>
        <v>0</v>
      </c>
      <c r="S94" s="27" t="str">
        <f t="shared" si="21"/>
        <v/>
      </c>
      <c r="T94" s="27" t="str">
        <f t="shared" si="22"/>
        <v/>
      </c>
      <c r="U94" s="27">
        <f t="shared" si="23"/>
        <v>0</v>
      </c>
    </row>
    <row r="95" spans="1:21" x14ac:dyDescent="0.25">
      <c r="A95" s="26">
        <f t="array" ref="A95">'J16'!B9:F9</f>
        <v>0</v>
      </c>
      <c r="B95" s="26" t="str">
        <f>IF('J16'!G9="","",'J16'!G9)</f>
        <v/>
      </c>
      <c r="C95" s="26" t="str">
        <f>IF('J16'!H9="","",'J16'!H9)</f>
        <v/>
      </c>
      <c r="D95" s="26" t="str">
        <f>IF('J16'!I9="","",'J16'!I9)</f>
        <v/>
      </c>
      <c r="E95" s="26"/>
      <c r="F95" s="28" t="str">
        <f t="shared" si="12"/>
        <v/>
      </c>
      <c r="G95" s="28" t="str">
        <f t="shared" si="13"/>
        <v/>
      </c>
      <c r="H95" s="28" t="str">
        <f t="shared" si="14"/>
        <v/>
      </c>
      <c r="I95" s="28">
        <f t="shared" si="15"/>
        <v>0</v>
      </c>
      <c r="J95" s="26"/>
      <c r="K95" s="49"/>
      <c r="M95" s="27" t="str">
        <f t="shared" si="16"/>
        <v>0</v>
      </c>
      <c r="N95" s="27" t="str">
        <f t="shared" si="17"/>
        <v/>
      </c>
      <c r="O95" s="27" t="str">
        <f t="shared" si="18"/>
        <v/>
      </c>
      <c r="P95" s="27">
        <f t="shared" si="19"/>
        <v>0</v>
      </c>
      <c r="Q95" s="30" t="str">
        <f>CLASSEMENT!A10&amp;CLASSEMENT!N1</f>
        <v>NANTESISSY - PARIS</v>
      </c>
      <c r="R95" s="27" t="str">
        <f t="shared" si="20"/>
        <v>0</v>
      </c>
      <c r="S95" s="27" t="str">
        <f t="shared" si="21"/>
        <v/>
      </c>
      <c r="T95" s="27" t="str">
        <f t="shared" si="22"/>
        <v/>
      </c>
      <c r="U95" s="27">
        <f t="shared" si="23"/>
        <v>0</v>
      </c>
    </row>
    <row r="96" spans="1:21" x14ac:dyDescent="0.25">
      <c r="A96" s="26">
        <f t="array" ref="A96">'J16'!B10:F10</f>
        <v>0</v>
      </c>
      <c r="B96" s="26" t="str">
        <f>IF('J16'!G10="","",'J16'!G10)</f>
        <v/>
      </c>
      <c r="C96" s="26" t="str">
        <f>IF('J16'!H10="","",'J16'!H10)</f>
        <v/>
      </c>
      <c r="D96" s="26" t="str">
        <f>IF('J16'!I10="","",'J16'!I10)</f>
        <v/>
      </c>
      <c r="E96" s="26"/>
      <c r="F96" s="28" t="str">
        <f t="shared" si="12"/>
        <v/>
      </c>
      <c r="G96" s="28" t="str">
        <f t="shared" si="13"/>
        <v/>
      </c>
      <c r="H96" s="28" t="str">
        <f t="shared" si="14"/>
        <v/>
      </c>
      <c r="I96" s="28">
        <f t="shared" si="15"/>
        <v>0</v>
      </c>
      <c r="J96" s="26"/>
      <c r="K96" s="49"/>
      <c r="M96" s="27" t="str">
        <f t="shared" si="16"/>
        <v>0</v>
      </c>
      <c r="N96" s="27" t="str">
        <f t="shared" si="17"/>
        <v/>
      </c>
      <c r="O96" s="27" t="str">
        <f t="shared" si="18"/>
        <v/>
      </c>
      <c r="P96" s="27">
        <f t="shared" si="19"/>
        <v>0</v>
      </c>
      <c r="Q96" s="30" t="str">
        <f>CLASSEMENT!A10&amp;CLASSEMENT!P1</f>
        <v>NANTESMETZ</v>
      </c>
      <c r="R96" s="27" t="str">
        <f t="shared" si="20"/>
        <v>0</v>
      </c>
      <c r="S96" s="27" t="str">
        <f t="shared" si="21"/>
        <v/>
      </c>
      <c r="T96" s="27" t="str">
        <f t="shared" si="22"/>
        <v/>
      </c>
      <c r="U96" s="27">
        <f t="shared" si="23"/>
        <v>0</v>
      </c>
    </row>
    <row r="97" spans="1:21" x14ac:dyDescent="0.25">
      <c r="A97" s="24">
        <f t="array" ref="A97">'J17'!B5:F5</f>
        <v>0</v>
      </c>
      <c r="B97" s="24" t="str">
        <f>IF('J17'!G5="","",'J17'!G5)</f>
        <v/>
      </c>
      <c r="C97" s="25" t="str">
        <f>IF('J17'!H5="","",'J17'!H5)</f>
        <v/>
      </c>
      <c r="D97" s="25" t="str">
        <f>IF('J17'!I5="","",'J17'!I5)</f>
        <v/>
      </c>
      <c r="E97" s="28"/>
      <c r="F97" s="28" t="str">
        <f t="shared" si="12"/>
        <v/>
      </c>
      <c r="G97" s="28" t="str">
        <f t="shared" si="13"/>
        <v/>
      </c>
      <c r="H97" s="28" t="str">
        <f t="shared" si="14"/>
        <v/>
      </c>
      <c r="I97" s="28">
        <f t="shared" si="15"/>
        <v>0</v>
      </c>
      <c r="J97" s="28"/>
      <c r="K97" s="49">
        <v>17</v>
      </c>
      <c r="M97" s="27" t="str">
        <f t="shared" si="16"/>
        <v>0</v>
      </c>
      <c r="N97" s="27" t="str">
        <f t="shared" si="17"/>
        <v/>
      </c>
      <c r="O97" s="27" t="str">
        <f t="shared" si="18"/>
        <v/>
      </c>
      <c r="P97" s="27">
        <f t="shared" si="19"/>
        <v>0</v>
      </c>
      <c r="Q97" s="30" t="str">
        <f>CLASSEMENT!A10&amp;CLASSEMENT!T1</f>
        <v>NANTESNICE</v>
      </c>
      <c r="R97" s="27" t="str">
        <f t="shared" si="20"/>
        <v>0</v>
      </c>
      <c r="S97" s="27" t="str">
        <f t="shared" si="21"/>
        <v/>
      </c>
      <c r="T97" s="27" t="str">
        <f t="shared" si="22"/>
        <v/>
      </c>
      <c r="U97" s="27">
        <f t="shared" si="23"/>
        <v>0</v>
      </c>
    </row>
    <row r="98" spans="1:21" x14ac:dyDescent="0.25">
      <c r="A98" s="25">
        <f t="array" ref="A98">'J17'!B6:F6</f>
        <v>0</v>
      </c>
      <c r="B98" s="25" t="str">
        <f>IF('J17'!G6="","",'J17'!G6)</f>
        <v/>
      </c>
      <c r="C98" s="25" t="str">
        <f>IF('J17'!H6="","",'J17'!H6)</f>
        <v/>
      </c>
      <c r="D98" s="25" t="str">
        <f>IF('J17'!I6="","",'J17'!I6)</f>
        <v/>
      </c>
      <c r="E98" s="28"/>
      <c r="F98" s="28" t="str">
        <f t="shared" si="12"/>
        <v/>
      </c>
      <c r="G98" s="28" t="str">
        <f t="shared" si="13"/>
        <v/>
      </c>
      <c r="H98" s="28" t="str">
        <f t="shared" si="14"/>
        <v/>
      </c>
      <c r="I98" s="28">
        <f t="shared" si="15"/>
        <v>0</v>
      </c>
      <c r="J98" s="28"/>
      <c r="K98" s="49"/>
      <c r="M98" s="27" t="str">
        <f t="shared" si="16"/>
        <v>0</v>
      </c>
      <c r="N98" s="27" t="str">
        <f t="shared" si="17"/>
        <v/>
      </c>
      <c r="O98" s="27" t="str">
        <f t="shared" si="18"/>
        <v/>
      </c>
      <c r="P98" s="27">
        <f t="shared" si="19"/>
        <v>0</v>
      </c>
      <c r="Q98" s="30" t="str">
        <f>CLASSEMENT!A10&amp;CLASSEMENT!V1</f>
        <v>NANTESST AMAND</v>
      </c>
      <c r="R98" s="27" t="str">
        <f t="shared" si="20"/>
        <v>0</v>
      </c>
      <c r="S98" s="27" t="str">
        <f t="shared" si="21"/>
        <v/>
      </c>
      <c r="T98" s="27" t="str">
        <f t="shared" si="22"/>
        <v/>
      </c>
      <c r="U98" s="27">
        <f t="shared" si="23"/>
        <v>0</v>
      </c>
    </row>
    <row r="99" spans="1:21" x14ac:dyDescent="0.25">
      <c r="A99" s="25">
        <f t="array" ref="A99">'J17'!B7:F7</f>
        <v>0</v>
      </c>
      <c r="B99" s="25" t="str">
        <f>IF('J17'!G7="","",'J17'!G7)</f>
        <v/>
      </c>
      <c r="C99" s="25" t="str">
        <f>IF('J17'!H7="","",'J17'!H7)</f>
        <v/>
      </c>
      <c r="D99" s="25" t="str">
        <f>IF('J17'!I7="","",'J17'!I7)</f>
        <v/>
      </c>
      <c r="E99" s="28"/>
      <c r="F99" s="28" t="str">
        <f t="shared" si="12"/>
        <v/>
      </c>
      <c r="G99" s="28" t="str">
        <f t="shared" si="13"/>
        <v/>
      </c>
      <c r="H99" s="28" t="str">
        <f t="shared" si="14"/>
        <v/>
      </c>
      <c r="I99" s="28">
        <f t="shared" si="15"/>
        <v>0</v>
      </c>
      <c r="J99" s="28"/>
      <c r="K99" s="49"/>
      <c r="M99" s="27" t="str">
        <f t="shared" si="16"/>
        <v>0</v>
      </c>
      <c r="N99" s="27" t="str">
        <f t="shared" si="17"/>
        <v/>
      </c>
      <c r="O99" s="27" t="str">
        <f t="shared" si="18"/>
        <v/>
      </c>
      <c r="P99" s="27">
        <f t="shared" si="19"/>
        <v>0</v>
      </c>
      <c r="Q99" s="30" t="str">
        <f>CLASSEMENT!A10&amp;CLASSEMENT!X1</f>
        <v>NANTESTOULON ST CYR</v>
      </c>
      <c r="R99" s="27" t="str">
        <f t="shared" si="20"/>
        <v>0</v>
      </c>
      <c r="S99" s="27" t="str">
        <f t="shared" si="21"/>
        <v/>
      </c>
      <c r="T99" s="27" t="str">
        <f t="shared" si="22"/>
        <v/>
      </c>
      <c r="U99" s="27">
        <f t="shared" si="23"/>
        <v>0</v>
      </c>
    </row>
    <row r="100" spans="1:21" x14ac:dyDescent="0.25">
      <c r="A100" s="25">
        <f t="array" ref="A100">'J17'!B8:F8</f>
        <v>0</v>
      </c>
      <c r="B100" s="25" t="str">
        <f>IF('J17'!G8="","",'J17'!G8)</f>
        <v/>
      </c>
      <c r="C100" s="25" t="str">
        <f>IF('J17'!H8="","",'J17'!H8)</f>
        <v/>
      </c>
      <c r="D100" s="25" t="str">
        <f>IF('J17'!I8="","",'J17'!I8)</f>
        <v/>
      </c>
      <c r="E100" s="28"/>
      <c r="F100" s="28" t="str">
        <f t="shared" si="12"/>
        <v/>
      </c>
      <c r="G100" s="28" t="str">
        <f t="shared" si="13"/>
        <v/>
      </c>
      <c r="H100" s="28" t="str">
        <f t="shared" si="14"/>
        <v/>
      </c>
      <c r="I100" s="28">
        <f t="shared" si="15"/>
        <v>0</v>
      </c>
      <c r="J100" s="28"/>
      <c r="K100" s="49"/>
      <c r="M100" s="27" t="str">
        <f t="shared" si="16"/>
        <v>0</v>
      </c>
      <c r="N100" s="27" t="str">
        <f t="shared" si="17"/>
        <v/>
      </c>
      <c r="O100" s="27" t="str">
        <f t="shared" si="18"/>
        <v/>
      </c>
      <c r="P100" s="27">
        <f t="shared" si="19"/>
        <v>0</v>
      </c>
      <c r="Q100" s="28" t="str">
        <f>CLASSEMENT!A11&amp;CLASSEMENT!B1</f>
        <v>NICEBESANCON</v>
      </c>
      <c r="R100" s="27" t="str">
        <f t="shared" si="20"/>
        <v>0</v>
      </c>
      <c r="S100" s="27" t="str">
        <f t="shared" si="21"/>
        <v/>
      </c>
      <c r="T100" s="27" t="str">
        <f t="shared" si="22"/>
        <v/>
      </c>
      <c r="U100" s="27">
        <f t="shared" si="23"/>
        <v>0</v>
      </c>
    </row>
    <row r="101" spans="1:21" x14ac:dyDescent="0.25">
      <c r="A101" s="25">
        <f t="array" ref="A101">'J17'!B9:F9</f>
        <v>0</v>
      </c>
      <c r="B101" s="25" t="str">
        <f>IF('J17'!G9="","",'J17'!G9)</f>
        <v/>
      </c>
      <c r="C101" s="25" t="str">
        <f>IF('J17'!H9="","",'J17'!H9)</f>
        <v/>
      </c>
      <c r="D101" s="25" t="str">
        <f>IF('J17'!I9="","",'J17'!I9)</f>
        <v/>
      </c>
      <c r="E101" s="28"/>
      <c r="F101" s="28" t="str">
        <f t="shared" si="12"/>
        <v/>
      </c>
      <c r="G101" s="28" t="str">
        <f t="shared" si="13"/>
        <v/>
      </c>
      <c r="H101" s="28" t="str">
        <f t="shared" si="14"/>
        <v/>
      </c>
      <c r="I101" s="28">
        <f t="shared" si="15"/>
        <v>0</v>
      </c>
      <c r="J101" s="28"/>
      <c r="K101" s="49"/>
      <c r="M101" s="27" t="str">
        <f t="shared" si="16"/>
        <v>0</v>
      </c>
      <c r="N101" s="27" t="str">
        <f t="shared" si="17"/>
        <v/>
      </c>
      <c r="O101" s="27" t="str">
        <f t="shared" si="18"/>
        <v/>
      </c>
      <c r="P101" s="27">
        <f t="shared" si="19"/>
        <v>0</v>
      </c>
      <c r="Q101" s="28" t="str">
        <f>CLASSEMENT!A11&amp;CLASSEMENT!D1</f>
        <v>NICEBOURG DE PEAGE</v>
      </c>
      <c r="R101" s="27" t="str">
        <f t="shared" si="20"/>
        <v>0</v>
      </c>
      <c r="S101" s="27" t="str">
        <f t="shared" si="21"/>
        <v/>
      </c>
      <c r="T101" s="27" t="str">
        <f t="shared" si="22"/>
        <v/>
      </c>
      <c r="U101" s="27">
        <f t="shared" si="23"/>
        <v>0</v>
      </c>
    </row>
    <row r="102" spans="1:21" x14ac:dyDescent="0.25">
      <c r="A102" s="25">
        <f t="array" ref="A102">'J17'!B10:F10</f>
        <v>0</v>
      </c>
      <c r="B102" s="25" t="str">
        <f>IF('J17'!G10="","",'J17'!G10)</f>
        <v/>
      </c>
      <c r="C102" s="25" t="str">
        <f>IF('J17'!H10="","",'J17'!H10)</f>
        <v/>
      </c>
      <c r="D102" s="25" t="str">
        <f>IF('J17'!I10="","",'J17'!I10)</f>
        <v/>
      </c>
      <c r="E102" s="28"/>
      <c r="F102" s="28" t="str">
        <f t="shared" si="12"/>
        <v/>
      </c>
      <c r="G102" s="28" t="str">
        <f t="shared" si="13"/>
        <v/>
      </c>
      <c r="H102" s="28" t="str">
        <f t="shared" si="14"/>
        <v/>
      </c>
      <c r="I102" s="28">
        <f t="shared" si="15"/>
        <v>0</v>
      </c>
      <c r="J102" s="28"/>
      <c r="K102" s="49"/>
      <c r="M102" s="27" t="str">
        <f t="shared" si="16"/>
        <v>0</v>
      </c>
      <c r="N102" s="27" t="str">
        <f t="shared" si="17"/>
        <v/>
      </c>
      <c r="O102" s="27" t="str">
        <f t="shared" si="18"/>
        <v/>
      </c>
      <c r="P102" s="27">
        <f t="shared" si="19"/>
        <v>0</v>
      </c>
      <c r="Q102" s="28" t="str">
        <f>CLASSEMENT!A11&amp;CLASSEMENT!F1</f>
        <v>NICEBREST</v>
      </c>
      <c r="R102" s="27" t="str">
        <f t="shared" si="20"/>
        <v>0</v>
      </c>
      <c r="S102" s="27" t="str">
        <f t="shared" si="21"/>
        <v/>
      </c>
      <c r="T102" s="27" t="str">
        <f t="shared" si="22"/>
        <v/>
      </c>
      <c r="U102" s="27">
        <f t="shared" si="23"/>
        <v>0</v>
      </c>
    </row>
    <row r="103" spans="1:21" x14ac:dyDescent="0.25">
      <c r="A103" s="26">
        <f t="array" ref="A103">'J18'!B5:F5</f>
        <v>0</v>
      </c>
      <c r="B103" s="26" t="str">
        <f>IF('J18'!G5="","",'J18'!G5)</f>
        <v/>
      </c>
      <c r="C103" s="26" t="str">
        <f>IF('J18'!H5="","",'J18'!H5)</f>
        <v/>
      </c>
      <c r="D103" s="26" t="str">
        <f>IF('J18'!I5="","",'J18'!I5)</f>
        <v/>
      </c>
      <c r="E103" s="26"/>
      <c r="F103" s="28" t="str">
        <f t="shared" si="12"/>
        <v/>
      </c>
      <c r="G103" s="28" t="str">
        <f t="shared" si="13"/>
        <v/>
      </c>
      <c r="H103" s="28" t="str">
        <f t="shared" si="14"/>
        <v/>
      </c>
      <c r="I103" s="28">
        <f t="shared" si="15"/>
        <v>0</v>
      </c>
      <c r="J103" s="26"/>
      <c r="K103" s="49">
        <v>18</v>
      </c>
      <c r="M103" s="27" t="str">
        <f t="shared" si="16"/>
        <v>0</v>
      </c>
      <c r="N103" s="27" t="str">
        <f t="shared" si="17"/>
        <v/>
      </c>
      <c r="O103" s="27" t="str">
        <f t="shared" si="18"/>
        <v/>
      </c>
      <c r="P103" s="27">
        <f t="shared" si="19"/>
        <v>0</v>
      </c>
      <c r="Q103" s="28" t="str">
        <f>CLASSEMENT!A11&amp;CLASSEMENT!H1</f>
        <v>NICECHAMBRAY</v>
      </c>
      <c r="R103" s="27" t="str">
        <f t="shared" si="20"/>
        <v>0</v>
      </c>
      <c r="S103" s="27" t="str">
        <f t="shared" si="21"/>
        <v/>
      </c>
      <c r="T103" s="27" t="str">
        <f t="shared" si="22"/>
        <v/>
      </c>
      <c r="U103" s="27">
        <f t="shared" si="23"/>
        <v>0</v>
      </c>
    </row>
    <row r="104" spans="1:21" x14ac:dyDescent="0.25">
      <c r="A104" s="26">
        <f t="array" ref="A104">'J18'!B6:F6</f>
        <v>0</v>
      </c>
      <c r="B104" s="26" t="str">
        <f>IF('J18'!G6="","",'J18'!G6)</f>
        <v/>
      </c>
      <c r="C104" s="26" t="str">
        <f>IF('J18'!H6="","",'J18'!H6)</f>
        <v/>
      </c>
      <c r="D104" s="26" t="str">
        <f>IF('J18'!I6="","",'J18'!I6)</f>
        <v/>
      </c>
      <c r="E104" s="26"/>
      <c r="F104" s="28" t="str">
        <f t="shared" si="12"/>
        <v/>
      </c>
      <c r="G104" s="28" t="str">
        <f t="shared" si="13"/>
        <v/>
      </c>
      <c r="H104" s="28" t="str">
        <f t="shared" si="14"/>
        <v/>
      </c>
      <c r="I104" s="28">
        <f t="shared" si="15"/>
        <v>0</v>
      </c>
      <c r="J104" s="26"/>
      <c r="K104" s="49"/>
      <c r="M104" s="27" t="str">
        <f t="shared" si="16"/>
        <v>0</v>
      </c>
      <c r="N104" s="27" t="str">
        <f t="shared" si="17"/>
        <v/>
      </c>
      <c r="O104" s="27" t="str">
        <f t="shared" si="18"/>
        <v/>
      </c>
      <c r="P104" s="27">
        <f t="shared" si="19"/>
        <v>0</v>
      </c>
      <c r="Q104" s="28" t="str">
        <f>CLASSEMENT!A11&amp;CLASSEMENT!J1</f>
        <v>NICEDIJON</v>
      </c>
      <c r="R104" s="27" t="str">
        <f t="shared" si="20"/>
        <v>0</v>
      </c>
      <c r="S104" s="27" t="str">
        <f t="shared" si="21"/>
        <v/>
      </c>
      <c r="T104" s="27" t="str">
        <f t="shared" si="22"/>
        <v/>
      </c>
      <c r="U104" s="27">
        <f t="shared" si="23"/>
        <v>0</v>
      </c>
    </row>
    <row r="105" spans="1:21" x14ac:dyDescent="0.25">
      <c r="A105" s="26">
        <f t="array" ref="A105">'J18'!B7:F7</f>
        <v>0</v>
      </c>
      <c r="B105" s="26" t="str">
        <f>IF('J18'!G7="","",'J18'!G7)</f>
        <v/>
      </c>
      <c r="C105" s="26" t="str">
        <f>IF('J18'!H7="","",'J18'!H7)</f>
        <v/>
      </c>
      <c r="D105" s="26" t="str">
        <f>IF('J18'!I7="","",'J18'!I7)</f>
        <v/>
      </c>
      <c r="E105" s="26"/>
      <c r="F105" s="28" t="str">
        <f t="shared" si="12"/>
        <v/>
      </c>
      <c r="G105" s="28" t="str">
        <f t="shared" si="13"/>
        <v/>
      </c>
      <c r="H105" s="28" t="str">
        <f t="shared" si="14"/>
        <v/>
      </c>
      <c r="I105" s="28">
        <f t="shared" si="15"/>
        <v>0</v>
      </c>
      <c r="J105" s="26"/>
      <c r="K105" s="49"/>
      <c r="M105" s="27" t="str">
        <f t="shared" si="16"/>
        <v>0</v>
      </c>
      <c r="N105" s="27" t="str">
        <f t="shared" si="17"/>
        <v/>
      </c>
      <c r="O105" s="27" t="str">
        <f t="shared" si="18"/>
        <v/>
      </c>
      <c r="P105" s="27">
        <f t="shared" si="19"/>
        <v>0</v>
      </c>
      <c r="Q105" s="28" t="str">
        <f>CLASSEMENT!A11&amp;CLASSEMENT!L1</f>
        <v>NICEFLEURY</v>
      </c>
      <c r="R105" s="27" t="str">
        <f t="shared" si="20"/>
        <v>0</v>
      </c>
      <c r="S105" s="27" t="str">
        <f t="shared" si="21"/>
        <v/>
      </c>
      <c r="T105" s="27" t="str">
        <f t="shared" si="22"/>
        <v/>
      </c>
      <c r="U105" s="27">
        <f t="shared" si="23"/>
        <v>0</v>
      </c>
    </row>
    <row r="106" spans="1:21" x14ac:dyDescent="0.25">
      <c r="A106" s="26">
        <f t="array" ref="A106">'J18'!B8:F8</f>
        <v>0</v>
      </c>
      <c r="B106" s="26" t="str">
        <f>IF('J18'!G8="","",'J18'!G8)</f>
        <v/>
      </c>
      <c r="C106" s="26" t="str">
        <f>IF('J18'!H8="","",'J18'!H8)</f>
        <v/>
      </c>
      <c r="D106" s="26" t="str">
        <f>IF('J18'!I8="","",'J18'!I8)</f>
        <v/>
      </c>
      <c r="E106" s="26"/>
      <c r="F106" s="28" t="str">
        <f t="shared" si="12"/>
        <v/>
      </c>
      <c r="G106" s="28" t="str">
        <f t="shared" si="13"/>
        <v/>
      </c>
      <c r="H106" s="28" t="str">
        <f t="shared" si="14"/>
        <v/>
      </c>
      <c r="I106" s="28">
        <f t="shared" si="15"/>
        <v>0</v>
      </c>
      <c r="J106" s="26"/>
      <c r="K106" s="49"/>
      <c r="M106" s="27" t="str">
        <f t="shared" si="16"/>
        <v>0</v>
      </c>
      <c r="N106" s="27" t="str">
        <f t="shared" si="17"/>
        <v/>
      </c>
      <c r="O106" s="27" t="str">
        <f t="shared" si="18"/>
        <v/>
      </c>
      <c r="P106" s="27">
        <f t="shared" si="19"/>
        <v>0</v>
      </c>
      <c r="Q106" s="28" t="str">
        <f>CLASSEMENT!A11&amp;CLASSEMENT!N1</f>
        <v>NICEISSY - PARIS</v>
      </c>
      <c r="R106" s="27" t="str">
        <f t="shared" si="20"/>
        <v>0</v>
      </c>
      <c r="S106" s="27" t="str">
        <f t="shared" si="21"/>
        <v/>
      </c>
      <c r="T106" s="27" t="str">
        <f t="shared" si="22"/>
        <v/>
      </c>
      <c r="U106" s="27">
        <f t="shared" si="23"/>
        <v>0</v>
      </c>
    </row>
    <row r="107" spans="1:21" x14ac:dyDescent="0.25">
      <c r="A107" s="26">
        <f t="array" ref="A107">'J18'!B9:F9</f>
        <v>0</v>
      </c>
      <c r="B107" s="26" t="str">
        <f>IF('J18'!G9="","",'J18'!G9)</f>
        <v/>
      </c>
      <c r="C107" s="26" t="str">
        <f>IF('J18'!H9="","",'J18'!H9)</f>
        <v/>
      </c>
      <c r="D107" s="26" t="str">
        <f>IF('J18'!I9="","",'J18'!I9)</f>
        <v/>
      </c>
      <c r="E107" s="26"/>
      <c r="F107" s="28" t="str">
        <f t="shared" si="12"/>
        <v/>
      </c>
      <c r="G107" s="28" t="str">
        <f t="shared" si="13"/>
        <v/>
      </c>
      <c r="H107" s="28" t="str">
        <f t="shared" si="14"/>
        <v/>
      </c>
      <c r="I107" s="28">
        <f t="shared" si="15"/>
        <v>0</v>
      </c>
      <c r="J107" s="26"/>
      <c r="K107" s="49"/>
      <c r="M107" s="27" t="str">
        <f t="shared" si="16"/>
        <v>0</v>
      </c>
      <c r="N107" s="27" t="str">
        <f t="shared" si="17"/>
        <v/>
      </c>
      <c r="O107" s="27" t="str">
        <f t="shared" si="18"/>
        <v/>
      </c>
      <c r="P107" s="27">
        <f t="shared" si="19"/>
        <v>0</v>
      </c>
      <c r="Q107" s="28" t="str">
        <f>CLASSEMENT!A11&amp;CLASSEMENT!P1</f>
        <v>NICEMETZ</v>
      </c>
      <c r="R107" s="27" t="str">
        <f t="shared" si="20"/>
        <v>0</v>
      </c>
      <c r="S107" s="27" t="str">
        <f t="shared" si="21"/>
        <v/>
      </c>
      <c r="T107" s="27" t="str">
        <f t="shared" si="22"/>
        <v/>
      </c>
      <c r="U107" s="27">
        <f t="shared" si="23"/>
        <v>0</v>
      </c>
    </row>
    <row r="108" spans="1:21" x14ac:dyDescent="0.25">
      <c r="A108" s="26">
        <f t="array" ref="A108">'J18'!B10:F10</f>
        <v>0</v>
      </c>
      <c r="B108" s="26" t="str">
        <f>IF('J18'!G10="","",'J18'!G10)</f>
        <v/>
      </c>
      <c r="C108" s="26" t="str">
        <f>IF('J18'!H10="","",'J18'!H10)</f>
        <v/>
      </c>
      <c r="D108" s="26" t="str">
        <f>IF('J18'!I10="","",'J18'!I10)</f>
        <v/>
      </c>
      <c r="E108" s="26"/>
      <c r="F108" s="28" t="str">
        <f t="shared" si="12"/>
        <v/>
      </c>
      <c r="G108" s="28" t="str">
        <f t="shared" si="13"/>
        <v/>
      </c>
      <c r="H108" s="28" t="str">
        <f t="shared" si="14"/>
        <v/>
      </c>
      <c r="I108" s="28">
        <f t="shared" si="15"/>
        <v>0</v>
      </c>
      <c r="J108" s="26"/>
      <c r="K108" s="49"/>
      <c r="M108" s="27" t="str">
        <f t="shared" si="16"/>
        <v>0</v>
      </c>
      <c r="N108" s="27" t="str">
        <f t="shared" si="17"/>
        <v/>
      </c>
      <c r="O108" s="27" t="str">
        <f t="shared" si="18"/>
        <v/>
      </c>
      <c r="P108" s="27">
        <f t="shared" si="19"/>
        <v>0</v>
      </c>
      <c r="Q108" s="28" t="str">
        <f>CLASSEMENT!A11&amp;CLASSEMENT!R1</f>
        <v>NICENANTES</v>
      </c>
      <c r="R108" s="27" t="str">
        <f t="shared" si="20"/>
        <v>0</v>
      </c>
      <c r="S108" s="27" t="str">
        <f t="shared" si="21"/>
        <v/>
      </c>
      <c r="T108" s="27" t="str">
        <f t="shared" si="22"/>
        <v/>
      </c>
      <c r="U108" s="27">
        <f t="shared" si="23"/>
        <v>0</v>
      </c>
    </row>
    <row r="109" spans="1:21" x14ac:dyDescent="0.25">
      <c r="A109" s="24">
        <f t="array" ref="A109">'J19'!B5:F5</f>
        <v>0</v>
      </c>
      <c r="B109" s="24" t="str">
        <f>IF('J19'!G5="","",'J19'!G5)</f>
        <v/>
      </c>
      <c r="C109" s="25" t="str">
        <f>IF('J19'!H5="","",'J19'!H5)</f>
        <v/>
      </c>
      <c r="D109" s="25" t="str">
        <f>IF('J19'!I5="","",'J19'!I5)</f>
        <v/>
      </c>
      <c r="E109" s="28"/>
      <c r="F109" s="28" t="str">
        <f t="shared" si="12"/>
        <v/>
      </c>
      <c r="G109" s="28" t="str">
        <f t="shared" si="13"/>
        <v/>
      </c>
      <c r="H109" s="28" t="str">
        <f t="shared" si="14"/>
        <v/>
      </c>
      <c r="I109" s="28">
        <f t="shared" si="15"/>
        <v>0</v>
      </c>
      <c r="J109" s="28"/>
      <c r="K109" s="49">
        <v>19</v>
      </c>
      <c r="M109" s="27" t="str">
        <f t="shared" si="16"/>
        <v>0</v>
      </c>
      <c r="N109" s="27" t="str">
        <f t="shared" si="17"/>
        <v/>
      </c>
      <c r="O109" s="27" t="str">
        <f t="shared" si="18"/>
        <v/>
      </c>
      <c r="P109" s="27">
        <f t="shared" si="19"/>
        <v>0</v>
      </c>
      <c r="Q109" s="28" t="str">
        <f>CLASSEMENT!A11&amp;CLASSEMENT!V1</f>
        <v>NICEST AMAND</v>
      </c>
      <c r="R109" s="27" t="str">
        <f t="shared" si="20"/>
        <v>0</v>
      </c>
      <c r="S109" s="27" t="str">
        <f t="shared" si="21"/>
        <v/>
      </c>
      <c r="T109" s="27" t="str">
        <f t="shared" si="22"/>
        <v/>
      </c>
      <c r="U109" s="27">
        <f t="shared" si="23"/>
        <v>0</v>
      </c>
    </row>
    <row r="110" spans="1:21" x14ac:dyDescent="0.25">
      <c r="A110" s="25">
        <f t="array" ref="A110">'J19'!B6:F6</f>
        <v>0</v>
      </c>
      <c r="B110" s="25" t="str">
        <f>IF('J19'!G6="","",'J19'!G6)</f>
        <v/>
      </c>
      <c r="C110" s="25" t="str">
        <f>IF('J19'!H6="","",'J19'!H6)</f>
        <v/>
      </c>
      <c r="D110" s="25" t="str">
        <f>IF('J19'!I6="","",'J19'!I6)</f>
        <v/>
      </c>
      <c r="E110" s="28"/>
      <c r="F110" s="28" t="str">
        <f t="shared" si="12"/>
        <v/>
      </c>
      <c r="G110" s="28" t="str">
        <f t="shared" si="13"/>
        <v/>
      </c>
      <c r="H110" s="28" t="str">
        <f t="shared" si="14"/>
        <v/>
      </c>
      <c r="I110" s="28">
        <f t="shared" si="15"/>
        <v>0</v>
      </c>
      <c r="J110" s="28"/>
      <c r="K110" s="49"/>
      <c r="M110" s="27" t="str">
        <f t="shared" si="16"/>
        <v>0</v>
      </c>
      <c r="N110" s="27" t="str">
        <f t="shared" si="17"/>
        <v/>
      </c>
      <c r="O110" s="27" t="str">
        <f t="shared" si="18"/>
        <v/>
      </c>
      <c r="P110" s="27">
        <f t="shared" si="19"/>
        <v>0</v>
      </c>
      <c r="Q110" s="28" t="str">
        <f>CLASSEMENT!A11&amp;CLASSEMENT!X1</f>
        <v>NICETOULON ST CYR</v>
      </c>
      <c r="R110" s="27" t="str">
        <f t="shared" si="20"/>
        <v>0</v>
      </c>
      <c r="S110" s="27" t="str">
        <f t="shared" si="21"/>
        <v/>
      </c>
      <c r="T110" s="27" t="str">
        <f t="shared" si="22"/>
        <v/>
      </c>
      <c r="U110" s="27">
        <f t="shared" si="23"/>
        <v>0</v>
      </c>
    </row>
    <row r="111" spans="1:21" x14ac:dyDescent="0.25">
      <c r="A111" s="25">
        <f t="array" ref="A111">'J19'!B7:F7</f>
        <v>0</v>
      </c>
      <c r="B111" s="25" t="str">
        <f>IF('J19'!G7="","",'J19'!G7)</f>
        <v/>
      </c>
      <c r="C111" s="25" t="str">
        <f>IF('J19'!H7="","",'J19'!H7)</f>
        <v/>
      </c>
      <c r="D111" s="25" t="str">
        <f>IF('J19'!I7="","",'J19'!I7)</f>
        <v/>
      </c>
      <c r="E111" s="28"/>
      <c r="F111" s="28" t="str">
        <f t="shared" si="12"/>
        <v/>
      </c>
      <c r="G111" s="28" t="str">
        <f t="shared" si="13"/>
        <v/>
      </c>
      <c r="H111" s="28" t="str">
        <f t="shared" si="14"/>
        <v/>
      </c>
      <c r="I111" s="28">
        <f t="shared" si="15"/>
        <v>0</v>
      </c>
      <c r="J111" s="28"/>
      <c r="K111" s="49"/>
      <c r="M111" s="27" t="str">
        <f t="shared" si="16"/>
        <v>0</v>
      </c>
      <c r="N111" s="27" t="str">
        <f t="shared" si="17"/>
        <v/>
      </c>
      <c r="O111" s="27" t="str">
        <f t="shared" si="18"/>
        <v/>
      </c>
      <c r="P111" s="27">
        <f t="shared" si="19"/>
        <v>0</v>
      </c>
      <c r="Q111" s="30" t="str">
        <f>CLASSEMENT!A12&amp;CLASSEMENT!B1</f>
        <v>ST AMANDBESANCON</v>
      </c>
      <c r="R111" s="27" t="str">
        <f t="shared" si="20"/>
        <v>0</v>
      </c>
      <c r="S111" s="27" t="str">
        <f t="shared" si="21"/>
        <v/>
      </c>
      <c r="T111" s="27" t="str">
        <f t="shared" si="22"/>
        <v/>
      </c>
      <c r="U111" s="27">
        <f t="shared" si="23"/>
        <v>0</v>
      </c>
    </row>
    <row r="112" spans="1:21" x14ac:dyDescent="0.25">
      <c r="A112" s="25">
        <f t="array" ref="A112">'J19'!B8:F8</f>
        <v>0</v>
      </c>
      <c r="B112" s="25" t="str">
        <f>IF('J19'!G8="","",'J19'!G8)</f>
        <v/>
      </c>
      <c r="C112" s="25" t="str">
        <f>IF('J19'!H8="","",'J19'!H8)</f>
        <v/>
      </c>
      <c r="D112" s="25" t="str">
        <f>IF('J19'!I8="","",'J19'!I8)</f>
        <v/>
      </c>
      <c r="E112" s="28"/>
      <c r="F112" s="28" t="str">
        <f t="shared" si="12"/>
        <v/>
      </c>
      <c r="G112" s="28" t="str">
        <f t="shared" si="13"/>
        <v/>
      </c>
      <c r="H112" s="28" t="str">
        <f t="shared" si="14"/>
        <v/>
      </c>
      <c r="I112" s="28">
        <f t="shared" si="15"/>
        <v>0</v>
      </c>
      <c r="J112" s="28"/>
      <c r="K112" s="49"/>
      <c r="M112" s="27" t="str">
        <f t="shared" si="16"/>
        <v>0</v>
      </c>
      <c r="N112" s="27" t="str">
        <f t="shared" si="17"/>
        <v/>
      </c>
      <c r="O112" s="27" t="str">
        <f t="shared" si="18"/>
        <v/>
      </c>
      <c r="P112" s="27">
        <f t="shared" si="19"/>
        <v>0</v>
      </c>
      <c r="Q112" s="30" t="str">
        <f>CLASSEMENT!A12&amp;CLASSEMENT!D1</f>
        <v>ST AMANDBOURG DE PEAGE</v>
      </c>
      <c r="R112" s="27" t="str">
        <f t="shared" si="20"/>
        <v>0</v>
      </c>
      <c r="S112" s="27" t="str">
        <f t="shared" si="21"/>
        <v/>
      </c>
      <c r="T112" s="27" t="str">
        <f t="shared" si="22"/>
        <v/>
      </c>
      <c r="U112" s="27">
        <f t="shared" si="23"/>
        <v>0</v>
      </c>
    </row>
    <row r="113" spans="1:21" x14ac:dyDescent="0.25">
      <c r="A113" s="25">
        <f t="array" ref="A113">'J19'!B9:F9</f>
        <v>0</v>
      </c>
      <c r="B113" s="25" t="str">
        <f>IF('J19'!G9="","",'J19'!G9)</f>
        <v/>
      </c>
      <c r="C113" s="25" t="str">
        <f>IF('J19'!H9="","",'J19'!H9)</f>
        <v/>
      </c>
      <c r="D113" s="25" t="str">
        <f>IF('J19'!I9="","",'J19'!I9)</f>
        <v/>
      </c>
      <c r="E113" s="28"/>
      <c r="F113" s="28" t="str">
        <f t="shared" si="12"/>
        <v/>
      </c>
      <c r="G113" s="28" t="str">
        <f t="shared" si="13"/>
        <v/>
      </c>
      <c r="H113" s="28" t="str">
        <f t="shared" si="14"/>
        <v/>
      </c>
      <c r="I113" s="28">
        <f t="shared" si="15"/>
        <v>0</v>
      </c>
      <c r="J113" s="28"/>
      <c r="K113" s="49"/>
      <c r="M113" s="27" t="str">
        <f t="shared" si="16"/>
        <v>0</v>
      </c>
      <c r="N113" s="27" t="str">
        <f t="shared" si="17"/>
        <v/>
      </c>
      <c r="O113" s="27" t="str">
        <f t="shared" si="18"/>
        <v/>
      </c>
      <c r="P113" s="27">
        <f t="shared" si="19"/>
        <v>0</v>
      </c>
      <c r="Q113" s="30" t="str">
        <f>CLASSEMENT!A12&amp;CLASSEMENT!F1</f>
        <v>ST AMANDBREST</v>
      </c>
      <c r="R113" s="27" t="str">
        <f t="shared" si="20"/>
        <v>0</v>
      </c>
      <c r="S113" s="27" t="str">
        <f t="shared" si="21"/>
        <v/>
      </c>
      <c r="T113" s="27" t="str">
        <f t="shared" si="22"/>
        <v/>
      </c>
      <c r="U113" s="27">
        <f t="shared" si="23"/>
        <v>0</v>
      </c>
    </row>
    <row r="114" spans="1:21" x14ac:dyDescent="0.25">
      <c r="A114" s="25">
        <f t="array" ref="A114">'J19'!B10:F10</f>
        <v>0</v>
      </c>
      <c r="B114" s="25" t="str">
        <f>IF('J19'!G10="","",'J19'!G10)</f>
        <v/>
      </c>
      <c r="C114" s="25" t="str">
        <f>IF('J19'!H10="","",'J19'!H10)</f>
        <v/>
      </c>
      <c r="D114" s="25" t="str">
        <f>IF('J19'!I10="","",'J19'!I10)</f>
        <v/>
      </c>
      <c r="E114" s="28"/>
      <c r="F114" s="28" t="str">
        <f t="shared" si="12"/>
        <v/>
      </c>
      <c r="G114" s="28" t="str">
        <f t="shared" si="13"/>
        <v/>
      </c>
      <c r="H114" s="28" t="str">
        <f t="shared" si="14"/>
        <v/>
      </c>
      <c r="I114" s="28">
        <f t="shared" si="15"/>
        <v>0</v>
      </c>
      <c r="J114" s="28"/>
      <c r="K114" s="49"/>
      <c r="M114" s="27" t="str">
        <f t="shared" si="16"/>
        <v>0</v>
      </c>
      <c r="N114" s="27" t="str">
        <f t="shared" si="17"/>
        <v/>
      </c>
      <c r="O114" s="27" t="str">
        <f t="shared" si="18"/>
        <v/>
      </c>
      <c r="P114" s="27">
        <f t="shared" si="19"/>
        <v>0</v>
      </c>
      <c r="Q114" s="30" t="str">
        <f>CLASSEMENT!A12&amp;CLASSEMENT!H1</f>
        <v>ST AMANDCHAMBRAY</v>
      </c>
      <c r="R114" s="27" t="str">
        <f t="shared" si="20"/>
        <v>0</v>
      </c>
      <c r="S114" s="27" t="str">
        <f t="shared" si="21"/>
        <v/>
      </c>
      <c r="T114" s="27" t="str">
        <f t="shared" si="22"/>
        <v/>
      </c>
      <c r="U114" s="27">
        <f t="shared" si="23"/>
        <v>0</v>
      </c>
    </row>
    <row r="115" spans="1:21" x14ac:dyDescent="0.25">
      <c r="A115" s="26">
        <f t="array" ref="A115">'J20'!B5:F5</f>
        <v>0</v>
      </c>
      <c r="B115" s="26" t="str">
        <f>IF('J20'!G5="","",'J20'!G5)</f>
        <v/>
      </c>
      <c r="C115" s="26" t="str">
        <f>IF('J20'!H5="","",'J20'!H5)</f>
        <v/>
      </c>
      <c r="D115" s="26" t="str">
        <f>IF('J20'!I5="","",'J20'!I5)</f>
        <v/>
      </c>
      <c r="E115" s="26"/>
      <c r="F115" s="28" t="str">
        <f t="shared" si="12"/>
        <v/>
      </c>
      <c r="G115" s="28" t="str">
        <f t="shared" si="13"/>
        <v/>
      </c>
      <c r="H115" s="28" t="str">
        <f t="shared" si="14"/>
        <v/>
      </c>
      <c r="I115" s="28">
        <f t="shared" si="15"/>
        <v>0</v>
      </c>
      <c r="J115" s="26"/>
      <c r="K115" s="49">
        <v>20</v>
      </c>
      <c r="M115" s="27" t="str">
        <f t="shared" si="16"/>
        <v>0</v>
      </c>
      <c r="N115" s="27" t="str">
        <f t="shared" si="17"/>
        <v/>
      </c>
      <c r="O115" s="27" t="str">
        <f t="shared" si="18"/>
        <v/>
      </c>
      <c r="P115" s="27">
        <f t="shared" si="19"/>
        <v>0</v>
      </c>
      <c r="Q115" s="30" t="str">
        <f>CLASSEMENT!A12&amp;CLASSEMENT!J1</f>
        <v>ST AMANDDIJON</v>
      </c>
      <c r="R115" s="27" t="str">
        <f t="shared" si="20"/>
        <v>0</v>
      </c>
      <c r="S115" s="27" t="str">
        <f t="shared" si="21"/>
        <v/>
      </c>
      <c r="T115" s="27" t="str">
        <f t="shared" si="22"/>
        <v/>
      </c>
      <c r="U115" s="27">
        <f t="shared" si="23"/>
        <v>0</v>
      </c>
    </row>
    <row r="116" spans="1:21" x14ac:dyDescent="0.25">
      <c r="A116" s="26">
        <f t="array" ref="A116">'J20'!B6:F6</f>
        <v>0</v>
      </c>
      <c r="B116" s="26" t="str">
        <f>IF('J20'!G6="","",'J20'!G6)</f>
        <v/>
      </c>
      <c r="C116" s="26" t="str">
        <f>IF('J20'!H6="","",'J20'!H6)</f>
        <v/>
      </c>
      <c r="D116" s="26" t="str">
        <f>IF('J20'!I6="","",'J20'!I6)</f>
        <v/>
      </c>
      <c r="E116" s="26"/>
      <c r="F116" s="28" t="str">
        <f t="shared" si="12"/>
        <v/>
      </c>
      <c r="G116" s="28" t="str">
        <f t="shared" si="13"/>
        <v/>
      </c>
      <c r="H116" s="28" t="str">
        <f t="shared" si="14"/>
        <v/>
      </c>
      <c r="I116" s="28">
        <f t="shared" si="15"/>
        <v>0</v>
      </c>
      <c r="J116" s="26"/>
      <c r="K116" s="49"/>
      <c r="M116" s="27" t="str">
        <f t="shared" si="16"/>
        <v>0</v>
      </c>
      <c r="N116" s="27" t="str">
        <f t="shared" si="17"/>
        <v/>
      </c>
      <c r="O116" s="27" t="str">
        <f t="shared" si="18"/>
        <v/>
      </c>
      <c r="P116" s="27">
        <f t="shared" si="19"/>
        <v>0</v>
      </c>
      <c r="Q116" s="30" t="str">
        <f>CLASSEMENT!A12&amp;CLASSEMENT!L1</f>
        <v>ST AMANDFLEURY</v>
      </c>
      <c r="R116" s="27" t="str">
        <f t="shared" si="20"/>
        <v>0</v>
      </c>
      <c r="S116" s="27" t="str">
        <f t="shared" si="21"/>
        <v/>
      </c>
      <c r="T116" s="27" t="str">
        <f t="shared" si="22"/>
        <v/>
      </c>
      <c r="U116" s="27">
        <f t="shared" si="23"/>
        <v>0</v>
      </c>
    </row>
    <row r="117" spans="1:21" x14ac:dyDescent="0.25">
      <c r="A117" s="26">
        <f t="array" ref="A117">'J20'!B7:F7</f>
        <v>0</v>
      </c>
      <c r="B117" s="26" t="str">
        <f>IF('J20'!G7="","",'J20'!G7)</f>
        <v/>
      </c>
      <c r="C117" s="26" t="str">
        <f>IF('J20'!H7="","",'J20'!H7)</f>
        <v/>
      </c>
      <c r="D117" s="26" t="str">
        <f>IF('J20'!I7="","",'J20'!I7)</f>
        <v/>
      </c>
      <c r="E117" s="26"/>
      <c r="F117" s="28" t="str">
        <f t="shared" si="12"/>
        <v/>
      </c>
      <c r="G117" s="28" t="str">
        <f t="shared" si="13"/>
        <v/>
      </c>
      <c r="H117" s="28" t="str">
        <f t="shared" si="14"/>
        <v/>
      </c>
      <c r="I117" s="28">
        <f t="shared" si="15"/>
        <v>0</v>
      </c>
      <c r="J117" s="26"/>
      <c r="K117" s="49"/>
      <c r="M117" s="27" t="str">
        <f t="shared" si="16"/>
        <v>0</v>
      </c>
      <c r="N117" s="27" t="str">
        <f t="shared" si="17"/>
        <v/>
      </c>
      <c r="O117" s="27" t="str">
        <f t="shared" si="18"/>
        <v/>
      </c>
      <c r="P117" s="27">
        <f t="shared" si="19"/>
        <v>0</v>
      </c>
      <c r="Q117" s="30" t="str">
        <f>CLASSEMENT!A12&amp;CLASSEMENT!N1</f>
        <v>ST AMANDISSY - PARIS</v>
      </c>
      <c r="R117" s="27" t="str">
        <f t="shared" si="20"/>
        <v>0</v>
      </c>
      <c r="S117" s="27" t="str">
        <f t="shared" si="21"/>
        <v/>
      </c>
      <c r="T117" s="27" t="str">
        <f t="shared" si="22"/>
        <v/>
      </c>
      <c r="U117" s="27">
        <f t="shared" si="23"/>
        <v>0</v>
      </c>
    </row>
    <row r="118" spans="1:21" x14ac:dyDescent="0.25">
      <c r="A118" s="26">
        <f t="array" ref="A118">'J20'!B8:F8</f>
        <v>0</v>
      </c>
      <c r="B118" s="26" t="str">
        <f>IF('J20'!G8="","",'J20'!G8)</f>
        <v/>
      </c>
      <c r="C118" s="26" t="str">
        <f>IF('J20'!H8="","",'J20'!H8)</f>
        <v/>
      </c>
      <c r="D118" s="26" t="str">
        <f>IF('J20'!I8="","",'J20'!I8)</f>
        <v/>
      </c>
      <c r="E118" s="26"/>
      <c r="F118" s="28" t="str">
        <f t="shared" si="12"/>
        <v/>
      </c>
      <c r="G118" s="28" t="str">
        <f t="shared" si="13"/>
        <v/>
      </c>
      <c r="H118" s="28" t="str">
        <f t="shared" si="14"/>
        <v/>
      </c>
      <c r="I118" s="28">
        <f t="shared" si="15"/>
        <v>0</v>
      </c>
      <c r="J118" s="26"/>
      <c r="K118" s="49"/>
      <c r="M118" s="27" t="str">
        <f t="shared" si="16"/>
        <v>0</v>
      </c>
      <c r="N118" s="27" t="str">
        <f t="shared" si="17"/>
        <v/>
      </c>
      <c r="O118" s="27" t="str">
        <f t="shared" si="18"/>
        <v/>
      </c>
      <c r="P118" s="27">
        <f t="shared" si="19"/>
        <v>0</v>
      </c>
      <c r="Q118" s="30" t="str">
        <f>CLASSEMENT!A12&amp;CLASSEMENT!P1</f>
        <v>ST AMANDMETZ</v>
      </c>
      <c r="R118" s="27" t="str">
        <f t="shared" si="20"/>
        <v>0</v>
      </c>
      <c r="S118" s="27" t="str">
        <f t="shared" si="21"/>
        <v/>
      </c>
      <c r="T118" s="27" t="str">
        <f t="shared" si="22"/>
        <v/>
      </c>
      <c r="U118" s="27">
        <f t="shared" si="23"/>
        <v>0</v>
      </c>
    </row>
    <row r="119" spans="1:21" x14ac:dyDescent="0.25">
      <c r="A119" s="26">
        <f t="array" ref="A119">'J20'!B9:F9</f>
        <v>0</v>
      </c>
      <c r="B119" s="26" t="str">
        <f>IF('J20'!G9="","",'J20'!G9)</f>
        <v/>
      </c>
      <c r="C119" s="26" t="str">
        <f>IF('J20'!H9="","",'J20'!H9)</f>
        <v/>
      </c>
      <c r="D119" s="26" t="str">
        <f>IF('J20'!I9="","",'J20'!I9)</f>
        <v/>
      </c>
      <c r="E119" s="26"/>
      <c r="F119" s="28" t="str">
        <f t="shared" si="12"/>
        <v/>
      </c>
      <c r="G119" s="28" t="str">
        <f t="shared" si="13"/>
        <v/>
      </c>
      <c r="H119" s="28" t="str">
        <f t="shared" si="14"/>
        <v/>
      </c>
      <c r="I119" s="28">
        <f t="shared" si="15"/>
        <v>0</v>
      </c>
      <c r="J119" s="26"/>
      <c r="K119" s="49"/>
      <c r="M119" s="27" t="str">
        <f t="shared" si="16"/>
        <v>0</v>
      </c>
      <c r="N119" s="27" t="str">
        <f t="shared" si="17"/>
        <v/>
      </c>
      <c r="O119" s="27" t="str">
        <f t="shared" si="18"/>
        <v/>
      </c>
      <c r="P119" s="27">
        <f t="shared" si="19"/>
        <v>0</v>
      </c>
      <c r="Q119" s="30" t="str">
        <f>CLASSEMENT!A12&amp;CLASSEMENT!R1</f>
        <v>ST AMANDNANTES</v>
      </c>
      <c r="R119" s="27" t="str">
        <f t="shared" si="20"/>
        <v>0</v>
      </c>
      <c r="S119" s="27" t="str">
        <f t="shared" si="21"/>
        <v/>
      </c>
      <c r="T119" s="27" t="str">
        <f t="shared" si="22"/>
        <v/>
      </c>
      <c r="U119" s="27">
        <f t="shared" si="23"/>
        <v>0</v>
      </c>
    </row>
    <row r="120" spans="1:21" x14ac:dyDescent="0.25">
      <c r="A120" s="26">
        <f t="array" ref="A120">'J20'!B10:F10</f>
        <v>0</v>
      </c>
      <c r="B120" s="26" t="str">
        <f>IF('J20'!G10="","",'J20'!G10)</f>
        <v/>
      </c>
      <c r="C120" s="26" t="str">
        <f>IF('J20'!H10="","",'J20'!H10)</f>
        <v/>
      </c>
      <c r="D120" s="26" t="str">
        <f>IF('J20'!I10="","",'J20'!I10)</f>
        <v/>
      </c>
      <c r="E120" s="26"/>
      <c r="F120" s="28" t="str">
        <f t="shared" si="12"/>
        <v/>
      </c>
      <c r="G120" s="28" t="str">
        <f t="shared" si="13"/>
        <v/>
      </c>
      <c r="H120" s="28" t="str">
        <f t="shared" si="14"/>
        <v/>
      </c>
      <c r="I120" s="28">
        <f t="shared" si="15"/>
        <v>0</v>
      </c>
      <c r="J120" s="26"/>
      <c r="K120" s="49"/>
      <c r="M120" s="27" t="str">
        <f t="shared" si="16"/>
        <v>0</v>
      </c>
      <c r="N120" s="27" t="str">
        <f t="shared" si="17"/>
        <v/>
      </c>
      <c r="O120" s="27" t="str">
        <f t="shared" si="18"/>
        <v/>
      </c>
      <c r="P120" s="27">
        <f t="shared" si="19"/>
        <v>0</v>
      </c>
      <c r="Q120" s="30" t="str">
        <f>CLASSEMENT!A12&amp;CLASSEMENT!T1</f>
        <v>ST AMANDNICE</v>
      </c>
      <c r="R120" s="27" t="str">
        <f t="shared" si="20"/>
        <v>0</v>
      </c>
      <c r="S120" s="27" t="str">
        <f t="shared" si="21"/>
        <v/>
      </c>
      <c r="T120" s="27" t="str">
        <f t="shared" si="22"/>
        <v/>
      </c>
      <c r="U120" s="27">
        <f t="shared" si="23"/>
        <v>0</v>
      </c>
    </row>
    <row r="121" spans="1:21" x14ac:dyDescent="0.25">
      <c r="A121" s="24">
        <f t="array" ref="A121">'J21'!B5:F5</f>
        <v>0</v>
      </c>
      <c r="B121" s="24" t="str">
        <f>IF('J21'!G5="","",'J21'!G5)</f>
        <v/>
      </c>
      <c r="C121" s="25" t="str">
        <f>IF('J21'!H5="","",'J21'!H5)</f>
        <v/>
      </c>
      <c r="D121" s="25" t="str">
        <f>IF('J21'!I5="","",'J21'!I5)</f>
        <v/>
      </c>
      <c r="E121" s="28"/>
      <c r="F121" s="28" t="str">
        <f t="shared" si="12"/>
        <v/>
      </c>
      <c r="G121" s="28" t="str">
        <f t="shared" si="13"/>
        <v/>
      </c>
      <c r="H121" s="28" t="str">
        <f t="shared" si="14"/>
        <v/>
      </c>
      <c r="I121" s="28">
        <f t="shared" si="15"/>
        <v>0</v>
      </c>
      <c r="J121" s="28"/>
      <c r="K121" s="49">
        <v>21</v>
      </c>
      <c r="M121" s="27" t="str">
        <f t="shared" si="16"/>
        <v>0</v>
      </c>
      <c r="N121" s="27" t="str">
        <f t="shared" si="17"/>
        <v/>
      </c>
      <c r="O121" s="27" t="str">
        <f t="shared" si="18"/>
        <v/>
      </c>
      <c r="P121" s="27">
        <f t="shared" si="19"/>
        <v>0</v>
      </c>
      <c r="Q121" s="30" t="str">
        <f>CLASSEMENT!A12&amp;CLASSEMENT!X1</f>
        <v>ST AMANDTOULON ST CYR</v>
      </c>
      <c r="R121" s="27" t="str">
        <f t="shared" si="20"/>
        <v>0</v>
      </c>
      <c r="S121" s="27" t="str">
        <f t="shared" si="21"/>
        <v/>
      </c>
      <c r="T121" s="27" t="str">
        <f t="shared" si="22"/>
        <v/>
      </c>
      <c r="U121" s="27">
        <f t="shared" si="23"/>
        <v>0</v>
      </c>
    </row>
    <row r="122" spans="1:21" x14ac:dyDescent="0.25">
      <c r="A122" s="25">
        <f t="array" ref="A122">'J21'!B6:F6</f>
        <v>0</v>
      </c>
      <c r="B122" s="25" t="str">
        <f>IF('J21'!G6="","",'J21'!G6)</f>
        <v/>
      </c>
      <c r="C122" s="25" t="str">
        <f>IF('J21'!H6="","",'J21'!H6)</f>
        <v/>
      </c>
      <c r="D122" s="25" t="str">
        <f>IF('J21'!I6="","",'J21'!I6)</f>
        <v/>
      </c>
      <c r="E122" s="28"/>
      <c r="F122" s="28" t="str">
        <f t="shared" si="12"/>
        <v/>
      </c>
      <c r="G122" s="28" t="str">
        <f t="shared" si="13"/>
        <v/>
      </c>
      <c r="H122" s="28" t="str">
        <f t="shared" si="14"/>
        <v/>
      </c>
      <c r="I122" s="28">
        <f t="shared" si="15"/>
        <v>0</v>
      </c>
      <c r="J122" s="28"/>
      <c r="K122" s="49"/>
      <c r="M122" s="27" t="str">
        <f t="shared" si="16"/>
        <v>0</v>
      </c>
      <c r="N122" s="27" t="str">
        <f t="shared" si="17"/>
        <v/>
      </c>
      <c r="O122" s="27" t="str">
        <f t="shared" si="18"/>
        <v/>
      </c>
      <c r="P122" s="27">
        <f t="shared" si="19"/>
        <v>0</v>
      </c>
      <c r="Q122" s="28" t="str">
        <f>CLASSEMENT!A13&amp;CLASSEMENT!B1</f>
        <v>TOULON ST CYRBESANCON</v>
      </c>
      <c r="R122" s="27" t="str">
        <f t="shared" si="20"/>
        <v>0</v>
      </c>
      <c r="S122" s="27" t="str">
        <f t="shared" si="21"/>
        <v/>
      </c>
      <c r="T122" s="27" t="str">
        <f t="shared" si="22"/>
        <v/>
      </c>
      <c r="U122" s="27">
        <f t="shared" si="23"/>
        <v>0</v>
      </c>
    </row>
    <row r="123" spans="1:21" x14ac:dyDescent="0.25">
      <c r="A123" s="25">
        <f t="array" ref="A123">'J21'!B7:F7</f>
        <v>0</v>
      </c>
      <c r="B123" s="25" t="str">
        <f>IF('J21'!G7="","",'J21'!G7)</f>
        <v/>
      </c>
      <c r="C123" s="25" t="str">
        <f>IF('J21'!H7="","",'J21'!H7)</f>
        <v/>
      </c>
      <c r="D123" s="25" t="str">
        <f>IF('J21'!I7="","",'J21'!I7)</f>
        <v/>
      </c>
      <c r="E123" s="28"/>
      <c r="F123" s="28" t="str">
        <f t="shared" si="12"/>
        <v/>
      </c>
      <c r="G123" s="28" t="str">
        <f t="shared" si="13"/>
        <v/>
      </c>
      <c r="H123" s="28" t="str">
        <f t="shared" si="14"/>
        <v/>
      </c>
      <c r="I123" s="28">
        <f t="shared" si="15"/>
        <v>0</v>
      </c>
      <c r="J123" s="28"/>
      <c r="K123" s="49"/>
      <c r="M123" s="27" t="str">
        <f t="shared" si="16"/>
        <v>0</v>
      </c>
      <c r="N123" s="27" t="str">
        <f t="shared" si="17"/>
        <v/>
      </c>
      <c r="O123" s="27" t="str">
        <f t="shared" si="18"/>
        <v/>
      </c>
      <c r="P123" s="27">
        <f t="shared" si="19"/>
        <v>0</v>
      </c>
      <c r="Q123" s="28" t="str">
        <f>CLASSEMENT!A13&amp;CLASSEMENT!D1</f>
        <v>TOULON ST CYRBOURG DE PEAGE</v>
      </c>
      <c r="R123" s="27" t="str">
        <f t="shared" si="20"/>
        <v>0</v>
      </c>
      <c r="S123" s="27" t="str">
        <f t="shared" si="21"/>
        <v/>
      </c>
      <c r="T123" s="27" t="str">
        <f t="shared" si="22"/>
        <v/>
      </c>
      <c r="U123" s="27">
        <f t="shared" si="23"/>
        <v>0</v>
      </c>
    </row>
    <row r="124" spans="1:21" x14ac:dyDescent="0.25">
      <c r="A124" s="25">
        <f t="array" ref="A124">'J21'!B8:F8</f>
        <v>0</v>
      </c>
      <c r="B124" s="25" t="str">
        <f>IF('J21'!G8="","",'J21'!G8)</f>
        <v/>
      </c>
      <c r="C124" s="25" t="str">
        <f>IF('J21'!H8="","",'J21'!H8)</f>
        <v/>
      </c>
      <c r="D124" s="25" t="str">
        <f>IF('J21'!I8="","",'J21'!I8)</f>
        <v/>
      </c>
      <c r="E124" s="28"/>
      <c r="F124" s="28" t="str">
        <f t="shared" si="12"/>
        <v/>
      </c>
      <c r="G124" s="28" t="str">
        <f t="shared" si="13"/>
        <v/>
      </c>
      <c r="H124" s="28" t="str">
        <f t="shared" si="14"/>
        <v/>
      </c>
      <c r="I124" s="28">
        <f t="shared" si="15"/>
        <v>0</v>
      </c>
      <c r="J124" s="28"/>
      <c r="K124" s="49"/>
      <c r="M124" s="27" t="str">
        <f t="shared" si="16"/>
        <v>0</v>
      </c>
      <c r="N124" s="27" t="str">
        <f t="shared" si="17"/>
        <v/>
      </c>
      <c r="O124" s="27" t="str">
        <f t="shared" si="18"/>
        <v/>
      </c>
      <c r="P124" s="27">
        <f t="shared" si="19"/>
        <v>0</v>
      </c>
      <c r="Q124" s="28" t="str">
        <f>CLASSEMENT!A13&amp;CLASSEMENT!F1</f>
        <v>TOULON ST CYRBREST</v>
      </c>
      <c r="R124" s="27" t="str">
        <f t="shared" si="20"/>
        <v>0</v>
      </c>
      <c r="S124" s="27" t="str">
        <f t="shared" si="21"/>
        <v/>
      </c>
      <c r="T124" s="27" t="str">
        <f t="shared" si="22"/>
        <v/>
      </c>
      <c r="U124" s="27">
        <f t="shared" si="23"/>
        <v>0</v>
      </c>
    </row>
    <row r="125" spans="1:21" x14ac:dyDescent="0.25">
      <c r="A125" s="25">
        <f t="array" ref="A125">'J21'!B9:F9</f>
        <v>0</v>
      </c>
      <c r="B125" s="25" t="str">
        <f>IF('J21'!G9="","",'J21'!G9)</f>
        <v/>
      </c>
      <c r="C125" s="25" t="str">
        <f>IF('J21'!H9="","",'J21'!H9)</f>
        <v/>
      </c>
      <c r="D125" s="25" t="str">
        <f>IF('J21'!I9="","",'J21'!I9)</f>
        <v/>
      </c>
      <c r="E125" s="28"/>
      <c r="F125" s="28" t="str">
        <f t="shared" si="12"/>
        <v/>
      </c>
      <c r="G125" s="28" t="str">
        <f t="shared" si="13"/>
        <v/>
      </c>
      <c r="H125" s="28" t="str">
        <f t="shared" si="14"/>
        <v/>
      </c>
      <c r="I125" s="28">
        <f t="shared" si="15"/>
        <v>0</v>
      </c>
      <c r="J125" s="28"/>
      <c r="K125" s="49"/>
      <c r="M125" s="27" t="str">
        <f t="shared" si="16"/>
        <v>0</v>
      </c>
      <c r="N125" s="27" t="str">
        <f t="shared" si="17"/>
        <v/>
      </c>
      <c r="O125" s="27" t="str">
        <f t="shared" si="18"/>
        <v/>
      </c>
      <c r="P125" s="27">
        <f t="shared" si="19"/>
        <v>0</v>
      </c>
      <c r="Q125" s="28" t="str">
        <f>CLASSEMENT!A13&amp;CLASSEMENT!H1</f>
        <v>TOULON ST CYRCHAMBRAY</v>
      </c>
      <c r="R125" s="27" t="str">
        <f t="shared" si="20"/>
        <v>0</v>
      </c>
      <c r="S125" s="27" t="str">
        <f t="shared" si="21"/>
        <v/>
      </c>
      <c r="T125" s="27" t="str">
        <f t="shared" si="22"/>
        <v/>
      </c>
      <c r="U125" s="27">
        <f t="shared" si="23"/>
        <v>0</v>
      </c>
    </row>
    <row r="126" spans="1:21" x14ac:dyDescent="0.25">
      <c r="A126" s="25">
        <f t="array" ref="A126">'J21'!B10:F10</f>
        <v>0</v>
      </c>
      <c r="B126" s="25" t="str">
        <f>IF('J21'!G10="","",'J21'!G10)</f>
        <v/>
      </c>
      <c r="C126" s="25" t="str">
        <f>IF('J21'!H10="","",'J21'!H10)</f>
        <v/>
      </c>
      <c r="D126" s="25" t="str">
        <f>IF('J21'!I10="","",'J21'!I10)</f>
        <v/>
      </c>
      <c r="E126" s="28"/>
      <c r="F126" s="28" t="str">
        <f t="shared" si="12"/>
        <v/>
      </c>
      <c r="G126" s="28" t="str">
        <f t="shared" si="13"/>
        <v/>
      </c>
      <c r="H126" s="28" t="str">
        <f t="shared" si="14"/>
        <v/>
      </c>
      <c r="I126" s="28">
        <f t="shared" si="15"/>
        <v>0</v>
      </c>
      <c r="J126" s="28"/>
      <c r="K126" s="49"/>
      <c r="M126" s="27" t="str">
        <f t="shared" si="16"/>
        <v>0</v>
      </c>
      <c r="N126" s="27" t="str">
        <f t="shared" si="17"/>
        <v/>
      </c>
      <c r="O126" s="27" t="str">
        <f t="shared" si="18"/>
        <v/>
      </c>
      <c r="P126" s="27">
        <f t="shared" si="19"/>
        <v>0</v>
      </c>
      <c r="Q126" s="28" t="str">
        <f>CLASSEMENT!A13&amp;CLASSEMENT!J1</f>
        <v>TOULON ST CYRDIJON</v>
      </c>
      <c r="R126" s="27" t="str">
        <f t="shared" si="20"/>
        <v>0</v>
      </c>
      <c r="S126" s="27" t="str">
        <f t="shared" si="21"/>
        <v/>
      </c>
      <c r="T126" s="27" t="str">
        <f t="shared" si="22"/>
        <v/>
      </c>
      <c r="U126" s="27">
        <f t="shared" si="23"/>
        <v>0</v>
      </c>
    </row>
    <row r="127" spans="1:21" x14ac:dyDescent="0.25">
      <c r="A127" s="26">
        <f t="array" ref="A127">'J22'!B5:F5</f>
        <v>0</v>
      </c>
      <c r="B127" s="26" t="str">
        <f>IF('J22'!G5="","",'J22'!G5)</f>
        <v/>
      </c>
      <c r="C127" s="26" t="str">
        <f>IF('J22'!H5="","",'J22'!H5)</f>
        <v/>
      </c>
      <c r="D127" s="26" t="str">
        <f>IF('J22'!I5="","",'J22'!I5)</f>
        <v/>
      </c>
      <c r="E127" s="26"/>
      <c r="F127" s="28" t="str">
        <f t="shared" si="12"/>
        <v/>
      </c>
      <c r="G127" s="28" t="str">
        <f t="shared" si="13"/>
        <v/>
      </c>
      <c r="H127" s="28" t="str">
        <f t="shared" si="14"/>
        <v/>
      </c>
      <c r="I127" s="28">
        <f t="shared" si="15"/>
        <v>0</v>
      </c>
      <c r="J127" s="26"/>
      <c r="K127" s="49">
        <v>22</v>
      </c>
      <c r="M127" s="27" t="str">
        <f t="shared" si="16"/>
        <v>0</v>
      </c>
      <c r="N127" s="27" t="str">
        <f t="shared" si="17"/>
        <v/>
      </c>
      <c r="O127" s="27" t="str">
        <f t="shared" si="18"/>
        <v/>
      </c>
      <c r="P127" s="27">
        <f t="shared" si="19"/>
        <v>0</v>
      </c>
      <c r="Q127" s="28" t="str">
        <f>CLASSEMENT!A13&amp;CLASSEMENT!L1</f>
        <v>TOULON ST CYRFLEURY</v>
      </c>
      <c r="R127" s="27" t="str">
        <f t="shared" si="20"/>
        <v>0</v>
      </c>
      <c r="S127" s="27" t="str">
        <f t="shared" si="21"/>
        <v/>
      </c>
      <c r="T127" s="27" t="str">
        <f t="shared" si="22"/>
        <v/>
      </c>
      <c r="U127" s="27">
        <f t="shared" si="23"/>
        <v>0</v>
      </c>
    </row>
    <row r="128" spans="1:21" x14ac:dyDescent="0.25">
      <c r="A128" s="26">
        <f t="array" ref="A128">'J22'!B6:F6</f>
        <v>0</v>
      </c>
      <c r="B128" s="26" t="str">
        <f>IF('J22'!G6="","",'J22'!G6)</f>
        <v/>
      </c>
      <c r="C128" s="26" t="str">
        <f>IF('J22'!H6="","",'J22'!H6)</f>
        <v/>
      </c>
      <c r="D128" s="26" t="str">
        <f>IF('J22'!I6="","",'J22'!I6)</f>
        <v/>
      </c>
      <c r="E128" s="26"/>
      <c r="F128" s="28" t="str">
        <f t="shared" si="12"/>
        <v/>
      </c>
      <c r="G128" s="28" t="str">
        <f t="shared" si="13"/>
        <v/>
      </c>
      <c r="H128" s="28" t="str">
        <f t="shared" si="14"/>
        <v/>
      </c>
      <c r="I128" s="28">
        <f t="shared" si="15"/>
        <v>0</v>
      </c>
      <c r="J128" s="26"/>
      <c r="K128" s="49"/>
      <c r="M128" s="27" t="str">
        <f t="shared" si="16"/>
        <v>0</v>
      </c>
      <c r="N128" s="27" t="str">
        <f t="shared" si="17"/>
        <v/>
      </c>
      <c r="O128" s="27" t="str">
        <f t="shared" si="18"/>
        <v/>
      </c>
      <c r="P128" s="27">
        <f t="shared" si="19"/>
        <v>0</v>
      </c>
      <c r="Q128" s="28" t="str">
        <f>CLASSEMENT!A13&amp;CLASSEMENT!N1</f>
        <v>TOULON ST CYRISSY - PARIS</v>
      </c>
      <c r="R128" s="27" t="str">
        <f t="shared" si="20"/>
        <v>0</v>
      </c>
      <c r="S128" s="27" t="str">
        <f t="shared" si="21"/>
        <v/>
      </c>
      <c r="T128" s="27" t="str">
        <f t="shared" si="22"/>
        <v/>
      </c>
      <c r="U128" s="27">
        <f t="shared" si="23"/>
        <v>0</v>
      </c>
    </row>
    <row r="129" spans="1:21" x14ac:dyDescent="0.25">
      <c r="A129" s="26">
        <f t="array" ref="A129">'J22'!B7:F7</f>
        <v>0</v>
      </c>
      <c r="B129" s="26" t="str">
        <f>IF('J22'!G7="","",'J22'!G7)</f>
        <v/>
      </c>
      <c r="C129" s="26" t="str">
        <f>IF('J22'!H7="","",'J22'!H7)</f>
        <v/>
      </c>
      <c r="D129" s="26" t="str">
        <f>IF('J22'!I7="","",'J22'!I7)</f>
        <v/>
      </c>
      <c r="E129" s="26"/>
      <c r="F129" s="28" t="str">
        <f t="shared" si="12"/>
        <v/>
      </c>
      <c r="G129" s="28" t="str">
        <f t="shared" si="13"/>
        <v/>
      </c>
      <c r="H129" s="28" t="str">
        <f t="shared" si="14"/>
        <v/>
      </c>
      <c r="I129" s="28">
        <f t="shared" si="15"/>
        <v>0</v>
      </c>
      <c r="J129" s="26"/>
      <c r="K129" s="49"/>
      <c r="M129" s="27" t="str">
        <f t="shared" si="16"/>
        <v>0</v>
      </c>
      <c r="N129" s="27" t="str">
        <f t="shared" si="17"/>
        <v/>
      </c>
      <c r="O129" s="27" t="str">
        <f t="shared" si="18"/>
        <v/>
      </c>
      <c r="P129" s="27">
        <f t="shared" si="19"/>
        <v>0</v>
      </c>
      <c r="Q129" s="28" t="str">
        <f>CLASSEMENT!A13&amp;CLASSEMENT!P1</f>
        <v>TOULON ST CYRMETZ</v>
      </c>
      <c r="R129" s="27" t="str">
        <f t="shared" si="20"/>
        <v>0</v>
      </c>
      <c r="S129" s="27" t="str">
        <f t="shared" si="21"/>
        <v/>
      </c>
      <c r="T129" s="27" t="str">
        <f t="shared" si="22"/>
        <v/>
      </c>
      <c r="U129" s="27">
        <f t="shared" si="23"/>
        <v>0</v>
      </c>
    </row>
    <row r="130" spans="1:21" x14ac:dyDescent="0.25">
      <c r="A130" s="26">
        <f t="array" ref="A130">'J22'!B8:F8</f>
        <v>0</v>
      </c>
      <c r="B130" s="26" t="str">
        <f>IF('J22'!G8="","",'J22'!G8)</f>
        <v/>
      </c>
      <c r="C130" s="26" t="str">
        <f>IF('J22'!H8="","",'J22'!H8)</f>
        <v/>
      </c>
      <c r="D130" s="26" t="str">
        <f>IF('J22'!I8="","",'J22'!I8)</f>
        <v/>
      </c>
      <c r="E130" s="26"/>
      <c r="F130" s="28" t="str">
        <f t="shared" ref="F130:F132" si="24">D130</f>
        <v/>
      </c>
      <c r="G130" s="28" t="str">
        <f t="shared" ref="G130:G132" si="25">IF(N130="","",N130)</f>
        <v/>
      </c>
      <c r="H130" s="28" t="str">
        <f t="shared" ref="H130:H132" si="26">IF(O130="","",O130)</f>
        <v/>
      </c>
      <c r="I130" s="28">
        <f t="shared" ref="I130:I132" si="27">A130</f>
        <v>0</v>
      </c>
      <c r="J130" s="26"/>
      <c r="K130" s="49"/>
      <c r="M130" s="27" t="str">
        <f t="shared" ref="M130:M132" si="28">F130&amp;I130</f>
        <v>0</v>
      </c>
      <c r="N130" s="27" t="str">
        <f t="shared" ref="N130:N132" si="29">VLOOKUP(M130,$R$1:$U$132,2,0)</f>
        <v/>
      </c>
      <c r="O130" s="27" t="str">
        <f t="shared" ref="O130:O132" si="30">VLOOKUP(M130,$R$1:$U$132,3,0)</f>
        <v/>
      </c>
      <c r="P130" s="27">
        <f t="shared" ref="P130:P132" si="31">VLOOKUP(M130,$R$1:$U$132,4,0)</f>
        <v>0</v>
      </c>
      <c r="Q130" s="28" t="str">
        <f>CLASSEMENT!A13&amp;CLASSEMENT!R1</f>
        <v>TOULON ST CYRNANTES</v>
      </c>
      <c r="R130" s="27" t="str">
        <f t="shared" ref="R130:R132" si="32">A130&amp;D130</f>
        <v>0</v>
      </c>
      <c r="S130" s="27" t="str">
        <f t="shared" ref="S130:S132" si="33">B130</f>
        <v/>
      </c>
      <c r="T130" s="27" t="str">
        <f t="shared" ref="T130:T132" si="34">C130</f>
        <v/>
      </c>
      <c r="U130" s="27">
        <f t="shared" ref="U130:U132" si="35">E130</f>
        <v>0</v>
      </c>
    </row>
    <row r="131" spans="1:21" x14ac:dyDescent="0.25">
      <c r="A131" s="26">
        <f t="array" ref="A131">'J22'!B9:F9</f>
        <v>0</v>
      </c>
      <c r="B131" s="26" t="str">
        <f>IF('J22'!G9="","",'J22'!G9)</f>
        <v/>
      </c>
      <c r="C131" s="26" t="str">
        <f>IF('J22'!H9="","",'J22'!H9)</f>
        <v/>
      </c>
      <c r="D131" s="26" t="str">
        <f>IF('J22'!I9="","",'J22'!I9)</f>
        <v/>
      </c>
      <c r="E131" s="26"/>
      <c r="F131" s="28" t="str">
        <f t="shared" si="24"/>
        <v/>
      </c>
      <c r="G131" s="28" t="str">
        <f t="shared" si="25"/>
        <v/>
      </c>
      <c r="H131" s="28" t="str">
        <f t="shared" si="26"/>
        <v/>
      </c>
      <c r="I131" s="28">
        <f t="shared" si="27"/>
        <v>0</v>
      </c>
      <c r="J131" s="26"/>
      <c r="K131" s="49"/>
      <c r="M131" s="27" t="str">
        <f t="shared" si="28"/>
        <v>0</v>
      </c>
      <c r="N131" s="27" t="str">
        <f t="shared" si="29"/>
        <v/>
      </c>
      <c r="O131" s="27" t="str">
        <f t="shared" si="30"/>
        <v/>
      </c>
      <c r="P131" s="27">
        <f t="shared" si="31"/>
        <v>0</v>
      </c>
      <c r="Q131" s="28" t="str">
        <f>CLASSEMENT!A13&amp;CLASSEMENT!T1</f>
        <v>TOULON ST CYRNICE</v>
      </c>
      <c r="R131" s="27" t="str">
        <f t="shared" si="32"/>
        <v>0</v>
      </c>
      <c r="S131" s="27" t="str">
        <f t="shared" si="33"/>
        <v/>
      </c>
      <c r="T131" s="27" t="str">
        <f t="shared" si="34"/>
        <v/>
      </c>
      <c r="U131" s="27">
        <f t="shared" si="35"/>
        <v>0</v>
      </c>
    </row>
    <row r="132" spans="1:21" x14ac:dyDescent="0.25">
      <c r="A132" s="26">
        <f t="array" ref="A132">'J22'!B10:F10</f>
        <v>0</v>
      </c>
      <c r="B132" s="26" t="str">
        <f>IF('J22'!G10="","",'J22'!G10)</f>
        <v/>
      </c>
      <c r="C132" s="26" t="str">
        <f>IF('J22'!H10="","",'J22'!H10)</f>
        <v/>
      </c>
      <c r="D132" s="26" t="str">
        <f>IF('J22'!I10="","",'J22'!I10)</f>
        <v/>
      </c>
      <c r="E132" s="26"/>
      <c r="F132" s="28" t="str">
        <f t="shared" si="24"/>
        <v/>
      </c>
      <c r="G132" s="28" t="str">
        <f t="shared" si="25"/>
        <v/>
      </c>
      <c r="H132" s="28" t="str">
        <f t="shared" si="26"/>
        <v/>
      </c>
      <c r="I132" s="28">
        <f t="shared" si="27"/>
        <v>0</v>
      </c>
      <c r="J132" s="26"/>
      <c r="K132" s="49"/>
      <c r="M132" s="27" t="str">
        <f t="shared" si="28"/>
        <v>0</v>
      </c>
      <c r="N132" s="27" t="str">
        <f t="shared" si="29"/>
        <v/>
      </c>
      <c r="O132" s="27" t="str">
        <f t="shared" si="30"/>
        <v/>
      </c>
      <c r="P132" s="27">
        <f t="shared" si="31"/>
        <v>0</v>
      </c>
      <c r="Q132" s="28" t="str">
        <f>CLASSEMENT!A13&amp;CLASSEMENT!V1</f>
        <v>TOULON ST CYRST AMAND</v>
      </c>
      <c r="R132" s="27" t="str">
        <f t="shared" si="32"/>
        <v>0</v>
      </c>
      <c r="S132" s="27" t="str">
        <f t="shared" si="33"/>
        <v/>
      </c>
      <c r="T132" s="27" t="str">
        <f t="shared" si="34"/>
        <v/>
      </c>
      <c r="U132" s="27">
        <f t="shared" si="35"/>
        <v>0</v>
      </c>
    </row>
  </sheetData>
  <mergeCells count="22">
    <mergeCell ref="K67:K72"/>
    <mergeCell ref="K1:K6"/>
    <mergeCell ref="K7:K12"/>
    <mergeCell ref="K13:K18"/>
    <mergeCell ref="K19:K24"/>
    <mergeCell ref="K25:K30"/>
    <mergeCell ref="K31:K36"/>
    <mergeCell ref="K37:K42"/>
    <mergeCell ref="K43:K48"/>
    <mergeCell ref="K49:K54"/>
    <mergeCell ref="K55:K60"/>
    <mergeCell ref="K61:K66"/>
    <mergeCell ref="K109:K114"/>
    <mergeCell ref="K115:K120"/>
    <mergeCell ref="K121:K126"/>
    <mergeCell ref="K127:K132"/>
    <mergeCell ref="K73:K78"/>
    <mergeCell ref="K79:K84"/>
    <mergeCell ref="K85:K90"/>
    <mergeCell ref="K91:K96"/>
    <mergeCell ref="K97:K102"/>
    <mergeCell ref="K103:K108"/>
  </mergeCells>
  <pageMargins left="0.7" right="0.7" top="0.75" bottom="0.75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13"/>
  <sheetViews>
    <sheetView tabSelected="1" topLeftCell="B2" workbookViewId="0">
      <selection activeCell="J3" sqref="J3"/>
    </sheetView>
  </sheetViews>
  <sheetFormatPr baseColWidth="10" defaultColWidth="11.5703125" defaultRowHeight="15" x14ac:dyDescent="0.25"/>
  <cols>
    <col min="1" max="1" width="25.7109375" style="29" customWidth="1"/>
    <col min="2" max="25" width="5.7109375" style="29" customWidth="1"/>
    <col min="26" max="26" width="11.5703125" style="29"/>
    <col min="27" max="27" width="3.28515625" style="29" customWidth="1"/>
    <col min="28" max="28" width="11.5703125" style="29"/>
    <col min="29" max="29" width="3.28515625" style="29" customWidth="1"/>
    <col min="30" max="31" width="11.5703125" style="29"/>
    <col min="32" max="55" width="4.7109375" style="36" customWidth="1"/>
    <col min="56" max="66" width="4.7109375" style="29" customWidth="1"/>
    <col min="67" max="16384" width="11.5703125" style="29"/>
  </cols>
  <sheetData>
    <row r="1" spans="1:55" ht="124.15" customHeight="1" x14ac:dyDescent="0.25">
      <c r="A1" s="26"/>
      <c r="B1" s="50" t="str">
        <f>A2</f>
        <v>BESANCON</v>
      </c>
      <c r="C1" s="50"/>
      <c r="D1" s="50" t="str">
        <f>A3</f>
        <v>BOURG DE PEAGE</v>
      </c>
      <c r="E1" s="50"/>
      <c r="F1" s="50" t="str">
        <f>A4</f>
        <v>BREST</v>
      </c>
      <c r="G1" s="50"/>
      <c r="H1" s="50" t="str">
        <f>A5</f>
        <v>CHAMBRAY</v>
      </c>
      <c r="I1" s="50"/>
      <c r="J1" s="50" t="str">
        <f>A6</f>
        <v>DIJON</v>
      </c>
      <c r="K1" s="50"/>
      <c r="L1" s="50" t="str">
        <f>A7</f>
        <v>FLEURY</v>
      </c>
      <c r="M1" s="50"/>
      <c r="N1" s="50" t="str">
        <f>A8</f>
        <v>ISSY - PARIS</v>
      </c>
      <c r="O1" s="50"/>
      <c r="P1" s="50" t="str">
        <f>A9</f>
        <v>METZ</v>
      </c>
      <c r="Q1" s="50"/>
      <c r="R1" s="50" t="str">
        <f>A10</f>
        <v>NANTES</v>
      </c>
      <c r="S1" s="50"/>
      <c r="T1" s="50" t="str">
        <f>A11</f>
        <v>NICE</v>
      </c>
      <c r="U1" s="50"/>
      <c r="V1" s="50" t="str">
        <f>A12</f>
        <v>ST AMAND</v>
      </c>
      <c r="W1" s="50"/>
      <c r="X1" s="50" t="str">
        <f>A13</f>
        <v>TOULON ST CYR</v>
      </c>
      <c r="Y1" s="50"/>
      <c r="Z1" s="32" t="s">
        <v>67</v>
      </c>
      <c r="AB1" s="33" t="s">
        <v>68</v>
      </c>
      <c r="AD1" s="34" t="s">
        <v>69</v>
      </c>
    </row>
    <row r="2" spans="1:55" ht="25.15" customHeight="1" x14ac:dyDescent="0.25">
      <c r="A2" s="31" t="str">
        <f t="array" ref="A2">'J01'!AN5:AR5</f>
        <v>BESANCON</v>
      </c>
      <c r="B2" s="37"/>
      <c r="C2" s="38"/>
      <c r="D2" s="26">
        <f>IF(ISERROR(VLOOKUP(Feuil1!$Q1,Feuil1!$R$1:$T$132,2,0)),"",(VLOOKUP(Feuil1!$Q1,Feuil1!$R$1:$T$132,2,0)))</f>
        <v>6</v>
      </c>
      <c r="E2" s="26">
        <f>IF(ISERROR(VLOOKUP(Feuil1!$Q1,Feuil1!$R$1:$T$132,3,0)),"",(VLOOKUP(Feuil1!$Q1,Feuil1!$R$1:$T$132,3,0)))</f>
        <v>6</v>
      </c>
      <c r="F2" s="26" t="str">
        <f>IF(ISERROR(VLOOKUP(Feuil1!$Q2,Feuil1!$R$1:$T$132,2,0)),"",(VLOOKUP(Feuil1!$Q2,Feuil1!$R$1:$T$132,2,0)))</f>
        <v/>
      </c>
      <c r="G2" s="26" t="str">
        <f>IF(ISERROR(VLOOKUP(Feuil1!$Q2,Feuil1!$R$1:$T$132,3,0)),"",(VLOOKUP(Feuil1!$Q2,Feuil1!$R$1:$T$132,3,0)))</f>
        <v/>
      </c>
      <c r="H2" s="26" t="str">
        <f>IF(ISERROR(VLOOKUP(Feuil1!$Q3,Feuil1!$R$1:$T$132,2,0)),"",(VLOOKUP(Feuil1!$Q3,Feuil1!$R$1:$T$132,2,0)))</f>
        <v/>
      </c>
      <c r="I2" s="26" t="str">
        <f>IF(ISERROR(VLOOKUP(Feuil1!$Q3,Feuil1!$R$1:$T$132,3,0)),"",(VLOOKUP(Feuil1!$Q3,Feuil1!$R$1:$T$132,3,0)))</f>
        <v/>
      </c>
      <c r="J2" s="26" t="str">
        <f>IF(ISERROR(VLOOKUP(Feuil1!$Q4,Feuil1!$R$1:$T$132,2,0)),"",(VLOOKUP(Feuil1!$Q4,Feuil1!$R$1:$T$132,2,0)))</f>
        <v/>
      </c>
      <c r="K2" s="26" t="str">
        <f>IF(ISERROR(VLOOKUP(Feuil1!$Q4,Feuil1!$R$1:$T$132,3,0)),"",(VLOOKUP(Feuil1!$Q4,Feuil1!$R$1:$T$132,3,0)))</f>
        <v/>
      </c>
      <c r="L2" s="26" t="str">
        <f>IF(ISERROR(VLOOKUP(Feuil1!$Q5,Feuil1!$R$1:$T$132,2,0)),"",(VLOOKUP(Feuil1!$Q5,Feuil1!$R$1:$T$132,2,0)))</f>
        <v/>
      </c>
      <c r="M2" s="26" t="str">
        <f>IF(ISERROR(VLOOKUP(Feuil1!$Q5,Feuil1!$R$1:$T$132,3,0)),"",(VLOOKUP(Feuil1!$Q5,Feuil1!$R$1:$T$132,3,0)))</f>
        <v/>
      </c>
      <c r="N2" s="26" t="str">
        <f>IF(ISERROR(VLOOKUP(Feuil1!$Q6,Feuil1!$R$1:$T$132,2,0)),"",(VLOOKUP(Feuil1!$Q6,Feuil1!$R$1:$T$132,2,0)))</f>
        <v/>
      </c>
      <c r="O2" s="26" t="str">
        <f>IF(ISERROR(VLOOKUP(Feuil1!$Q6,Feuil1!$R$1:$T$132,3,0)),"",(VLOOKUP(Feuil1!$Q6,Feuil1!$R$1:$T$132,3,0)))</f>
        <v/>
      </c>
      <c r="P2" s="26" t="str">
        <f>IF(ISERROR(VLOOKUP(Feuil1!$Q7,Feuil1!$R$1:$T$132,2,0)),"",(VLOOKUP(Feuil1!$Q7,Feuil1!$R$1:$T$132,2,0)))</f>
        <v/>
      </c>
      <c r="Q2" s="26" t="str">
        <f>IF(ISERROR(VLOOKUP(Feuil1!$Q7,Feuil1!$R$1:$T$132,3,0)),"",(VLOOKUP(Feuil1!$Q7,Feuil1!$R$1:$T$132,3,0)))</f>
        <v/>
      </c>
      <c r="R2" s="26" t="str">
        <f>IF(ISERROR(VLOOKUP(Feuil1!$Q8,Feuil1!$R$1:$T$132,2,0)),"",(VLOOKUP(Feuil1!$Q8,Feuil1!$R$1:$T$132,2,0)))</f>
        <v/>
      </c>
      <c r="S2" s="26" t="str">
        <f>IF(ISERROR(VLOOKUP(Feuil1!$Q8,Feuil1!$R$1:$T$132,3,0)),"",(VLOOKUP(Feuil1!$Q8,Feuil1!$R$1:$T$132,3,0)))</f>
        <v/>
      </c>
      <c r="T2" s="26" t="str">
        <f>IF(ISERROR(VLOOKUP(Feuil1!$Q9,Feuil1!$R$1:$T$132,2,0)),"",(VLOOKUP(Feuil1!$Q9,Feuil1!$R$1:$T$132,2,0)))</f>
        <v/>
      </c>
      <c r="U2" s="26" t="str">
        <f>IF(ISERROR(VLOOKUP(Feuil1!$Q9,Feuil1!$R$1:$T$132,3,0)),"",(VLOOKUP(Feuil1!$Q9,Feuil1!$R$1:$T$132,3,0)))</f>
        <v/>
      </c>
      <c r="V2" s="26" t="str">
        <f>IF(ISERROR(VLOOKUP(Feuil1!$Q10,Feuil1!$R$1:$T$132,2,0)),"",(VLOOKUP(Feuil1!$Q10,Feuil1!$R$1:$T$132,2,0)))</f>
        <v/>
      </c>
      <c r="W2" s="26" t="str">
        <f>IF(ISERROR(VLOOKUP(Feuil1!$Q10,Feuil1!$R$1:$T$132,3,0)),"",(VLOOKUP(Feuil1!$Q10,Feuil1!$R$1:$T$132,3,0)))</f>
        <v/>
      </c>
      <c r="X2" s="26" t="str">
        <f>IF(ISERROR(VLOOKUP(Feuil1!$Q11,Feuil1!$R$1:$T$132,2,0)),"",(VLOOKUP(Feuil1!$Q11,Feuil1!$R$1:$T$132,2,0)))</f>
        <v/>
      </c>
      <c r="Y2" s="26" t="str">
        <f>IF(ISERROR(VLOOKUP(Feuil1!$Q11,Feuil1!$R$1:$T$132,3,0)),"",(VLOOKUP(Feuil1!$Q11,Feuil1!$R$1:$T$132,3,0)))</f>
        <v/>
      </c>
      <c r="Z2" s="35">
        <f>COUNTIF(AF2:BC2,"g")</f>
        <v>0</v>
      </c>
      <c r="AB2" s="35">
        <f>COUNTIF(AF2:BC2,"p")</f>
        <v>0</v>
      </c>
      <c r="AD2" s="35">
        <f>COUNTIF(AF2:BC2,"n")</f>
        <v>1</v>
      </c>
      <c r="AF2" s="26" t="str">
        <f t="shared" ref="AF2" si="0">IF(B2="","",IF(B2&gt;C2,"g",IF(B2=C2,"n",IF(B2&lt;C2,"p"))))</f>
        <v/>
      </c>
      <c r="AG2" s="26"/>
      <c r="AH2" s="26" t="str">
        <f t="shared" ref="AH2" si="1">IF(D2="","",IF(D2&gt;E2,"g",IF(D2=E2,"n",IF(D2&lt;E2,"p"))))</f>
        <v>n</v>
      </c>
      <c r="AI2" s="26"/>
      <c r="AJ2" s="26" t="str">
        <f t="shared" ref="AJ2" si="2">IF(F2="","",IF(F2&gt;G2,"g",IF(F2=G2,"n",IF(F2&lt;G2,"p"))))</f>
        <v/>
      </c>
      <c r="AK2" s="26"/>
      <c r="AL2" s="26" t="str">
        <f t="shared" ref="AL2" si="3">IF(H2="","",IF(H2&gt;I2,"g",IF(H2=I2,"n",IF(H2&lt;I2,"p"))))</f>
        <v/>
      </c>
      <c r="AM2" s="26"/>
      <c r="AN2" s="26" t="str">
        <f t="shared" ref="AN2" si="4">IF(J2="","",IF(J2&gt;K2,"g",IF(J2=K2,"n",IF(J2&lt;K2,"p"))))</f>
        <v/>
      </c>
      <c r="AO2" s="26"/>
      <c r="AP2" s="26" t="str">
        <f t="shared" ref="AP2" si="5">IF(L2="","",IF(L2&gt;M2,"g",IF(L2=M2,"n",IF(L2&lt;M2,"p"))))</f>
        <v/>
      </c>
      <c r="AQ2" s="26"/>
      <c r="AR2" s="26" t="str">
        <f t="shared" ref="AR2" si="6">IF(N2="","",IF(N2&gt;O2,"g",IF(N2=O2,"n",IF(N2&lt;O2,"p"))))</f>
        <v/>
      </c>
      <c r="AS2" s="26"/>
      <c r="AT2" s="26" t="str">
        <f t="shared" ref="AT2" si="7">IF(P2="","",IF(P2&gt;Q2,"g",IF(P2=Q2,"n",IF(P2&lt;Q2,"p"))))</f>
        <v/>
      </c>
      <c r="AU2" s="26"/>
      <c r="AV2" s="26" t="str">
        <f t="shared" ref="AV2" si="8">IF(R2="","",IF(R2&gt;S2,"g",IF(R2=S2,"n",IF(R2&lt;S2,"p"))))</f>
        <v/>
      </c>
      <c r="AW2" s="26"/>
      <c r="AX2" s="26" t="str">
        <f t="shared" ref="AX2" si="9">IF(T2="","",IF(T2&gt;U2,"g",IF(T2=U2,"n",IF(T2&lt;U2,"p"))))</f>
        <v/>
      </c>
      <c r="AY2" s="26"/>
      <c r="AZ2" s="26" t="str">
        <f t="shared" ref="AZ2" si="10">IF(V2="","",IF(V2&gt;W2,"g",IF(V2=W2,"n",IF(V2&lt;W2,"p"))))</f>
        <v/>
      </c>
      <c r="BA2" s="26"/>
      <c r="BB2" s="26" t="str">
        <f t="shared" ref="BB2" si="11">IF(X2="","",IF(X2&gt;Y2,"g",IF(X2=Y2,"n",IF(X2&lt;Y2,"p"))))</f>
        <v/>
      </c>
      <c r="BC2" s="26"/>
    </row>
    <row r="3" spans="1:55" ht="25.15" customHeight="1" x14ac:dyDescent="0.25">
      <c r="A3" s="31" t="str">
        <f t="array" ref="A3">'J01'!AN6:AR6</f>
        <v>BOURG DE PEAGE</v>
      </c>
      <c r="B3" s="26" t="str">
        <f>IF(ISERROR(VLOOKUP(Feuil1!$Q12,Feuil1!$R$1:$T$132,2,0)),"",(VLOOKUP(Feuil1!$Q12,Feuil1!$R$1:$T$132,2,0)))</f>
        <v/>
      </c>
      <c r="C3" s="26" t="str">
        <f>IF(ISERROR(VLOOKUP(Feuil1!$Q12,Feuil1!$R$1:$T$132,3,0)),"",(VLOOKUP(Feuil1!$Q12,Feuil1!$R$1:$T$132,3,0)))</f>
        <v/>
      </c>
      <c r="D3" s="37"/>
      <c r="E3" s="38"/>
      <c r="F3" s="26" t="str">
        <f>IF(ISERROR(VLOOKUP(Feuil1!$Q13,Feuil1!$R$1:$T$132,2,0)),"",(VLOOKUP(Feuil1!$Q13,Feuil1!$R$1:$T$132,2,0)))</f>
        <v/>
      </c>
      <c r="G3" s="26" t="str">
        <f>IF(ISERROR(VLOOKUP(Feuil1!$Q13,Feuil1!$R$1:$T$132,3,0)),"",(VLOOKUP(Feuil1!$Q13,Feuil1!$R$1:$T$132,3,0)))</f>
        <v/>
      </c>
      <c r="H3" s="26" t="str">
        <f>IF(ISERROR(VLOOKUP(Feuil1!$Q14,Feuil1!$R$1:$T$132,2,0)),"",(VLOOKUP(Feuil1!$Q14,Feuil1!$R$1:$T$132,2,0)))</f>
        <v/>
      </c>
      <c r="I3" s="26" t="str">
        <f>IF(ISERROR(VLOOKUP(Feuil1!$Q14,Feuil1!$R$1:$T$132,3,0)),"",(VLOOKUP(Feuil1!$Q14,Feuil1!$R$1:$T$132,3,0)))</f>
        <v/>
      </c>
      <c r="J3" s="26" t="str">
        <f>IF(ISERROR(VLOOKUP(Feuil1!$Q15,Feuil1!$R$1:$T$132,2,0)),"",(VLOOKUP(Feuil1!$Q15,Feuil1!$R$1:$T$132,2,0)))</f>
        <v/>
      </c>
      <c r="K3" s="26" t="str">
        <f>IF(ISERROR(VLOOKUP(Feuil1!$Q15,Feuil1!$R$1:$T$132,3,0)),"",(VLOOKUP(Feuil1!$Q15,Feuil1!$R$1:$T$132,3,0)))</f>
        <v/>
      </c>
      <c r="L3" s="26" t="str">
        <f>IF(ISERROR(VLOOKUP(Feuil1!$Q16,Feuil1!$R$1:$T$132,2,0)),"",(VLOOKUP(Feuil1!$Q16,Feuil1!$R$1:$T$132,2,0)))</f>
        <v/>
      </c>
      <c r="M3" s="26" t="str">
        <f>IF(ISERROR(VLOOKUP(Feuil1!$Q16,Feuil1!$R$1:$T$132,3,0)),"",(VLOOKUP(Feuil1!$Q16,Feuil1!$R$1:$T$132,3,0)))</f>
        <v/>
      </c>
      <c r="N3" s="26" t="str">
        <f>IF(ISERROR(VLOOKUP(Feuil1!$Q17,Feuil1!$R$1:$T$132,2,0)),"",(VLOOKUP(Feuil1!$Q17,Feuil1!$R$1:$T$132,2,0)))</f>
        <v/>
      </c>
      <c r="O3" s="26" t="str">
        <f>IF(ISERROR(VLOOKUP(Feuil1!$Q17,Feuil1!$R$1:$T$132,3,0)),"",(VLOOKUP(Feuil1!$Q17,Feuil1!$R$1:$T$132,3,0)))</f>
        <v/>
      </c>
      <c r="P3" s="26" t="str">
        <f>IF(ISERROR(VLOOKUP(Feuil1!$Q18,Feuil1!$R$1:$T$132,2,0)),"",(VLOOKUP(Feuil1!$Q18,Feuil1!$R$1:$T$132,2,0)))</f>
        <v/>
      </c>
      <c r="Q3" s="26" t="str">
        <f>IF(ISERROR(VLOOKUP(Feuil1!$Q18,Feuil1!$R$1:$T$132,3,0)),"",(VLOOKUP(Feuil1!$Q18,Feuil1!$R$1:$T$132,3,0)))</f>
        <v/>
      </c>
      <c r="R3" s="26" t="str">
        <f>IF(ISERROR(VLOOKUP(Feuil1!$Q19,Feuil1!$R$1:$T$132,2,0)),"",(VLOOKUP(Feuil1!$Q19,Feuil1!$R$1:$T$132,2,0)))</f>
        <v/>
      </c>
      <c r="S3" s="26" t="str">
        <f>IF(ISERROR(VLOOKUP(Feuil1!$Q19,Feuil1!$R$1:$T$132,3,0)),"",(VLOOKUP(Feuil1!$Q19,Feuil1!$R$1:$T$132,3,0)))</f>
        <v/>
      </c>
      <c r="T3" s="26" t="str">
        <f>IF(ISERROR(VLOOKUP(Feuil1!$Q20,Feuil1!$R$1:$T$132,2,0)),"",(VLOOKUP(Feuil1!$Q20,Feuil1!$R$1:$T$132,2,0)))</f>
        <v/>
      </c>
      <c r="U3" s="26" t="str">
        <f>IF(ISERROR(VLOOKUP(Feuil1!$Q20,Feuil1!$R$1:$T$132,3,0)),"",(VLOOKUP(Feuil1!$Q20,Feuil1!$R$1:$T$132,3,0)))</f>
        <v/>
      </c>
      <c r="V3" s="26" t="str">
        <f>IF(ISERROR(VLOOKUP(Feuil1!$Q21,Feuil1!$R$1:$T$132,2,0)),"",(VLOOKUP(Feuil1!$Q21,Feuil1!$R$1:$T$132,2,0)))</f>
        <v/>
      </c>
      <c r="W3" s="26" t="str">
        <f>IF(ISERROR(VLOOKUP(Feuil1!$Q21,Feuil1!$R$1:$T$132,3,0)),"",(VLOOKUP(Feuil1!$Q21,Feuil1!$R$1:$T$132,3,0)))</f>
        <v/>
      </c>
      <c r="X3" s="26" t="str">
        <f>IF(ISERROR(VLOOKUP(Feuil1!$Q22,Feuil1!$R$1:$T$132,2,0)),"",(VLOOKUP(Feuil1!$Q22,Feuil1!$R$1:$T$132,2,0)))</f>
        <v/>
      </c>
      <c r="Y3" s="26" t="str">
        <f>IF(ISERROR(VLOOKUP(Feuil1!$Q22,Feuil1!$R$1:$T$132,3,0)),"",(VLOOKUP(Feuil1!$Q22,Feuil1!$R$1:$T$132,3,0)))</f>
        <v/>
      </c>
      <c r="Z3" s="35">
        <f t="shared" ref="Z3:Z13" si="12">COUNTIF(AF3:BC3,"g")</f>
        <v>0</v>
      </c>
      <c r="AB3" s="35">
        <f t="shared" ref="AB3:AB13" si="13">COUNTIF(AF3:BC3,"p")</f>
        <v>0</v>
      </c>
      <c r="AD3" s="35">
        <f t="shared" ref="AD3:AD13" si="14">COUNTIF(AF3:BC3,"n")</f>
        <v>0</v>
      </c>
      <c r="AF3" s="26" t="str">
        <f t="shared" ref="AF3:AF13" si="15">IF(B3="","",IF(B3&gt;C3,"g",IF(B3=C3,"n",IF(B3&lt;C3,"p"))))</f>
        <v/>
      </c>
      <c r="AG3" s="26"/>
      <c r="AH3" s="26" t="str">
        <f t="shared" ref="AH3:AH13" si="16">IF(D3="","",IF(D3&gt;E3,"g",IF(D3=E3,"n",IF(D3&lt;E3,"p"))))</f>
        <v/>
      </c>
      <c r="AI3" s="26"/>
      <c r="AJ3" s="26" t="str">
        <f t="shared" ref="AJ3:AJ13" si="17">IF(F3="","",IF(F3&gt;G3,"g",IF(F3=G3,"n",IF(F3&lt;G3,"p"))))</f>
        <v/>
      </c>
      <c r="AK3" s="26"/>
      <c r="AL3" s="26" t="str">
        <f t="shared" ref="AL3:AL13" si="18">IF(H3="","",IF(H3&gt;I3,"g",IF(H3=I3,"n",IF(H3&lt;I3,"p"))))</f>
        <v/>
      </c>
      <c r="AM3" s="26"/>
      <c r="AN3" s="26" t="str">
        <f t="shared" ref="AN3:AN13" si="19">IF(J3="","",IF(J3&gt;K3,"g",IF(J3=K3,"n",IF(J3&lt;K3,"p"))))</f>
        <v/>
      </c>
      <c r="AO3" s="26"/>
      <c r="AP3" s="26" t="str">
        <f t="shared" ref="AP3:AP13" si="20">IF(L3="","",IF(L3&gt;M3,"g",IF(L3=M3,"n",IF(L3&lt;M3,"p"))))</f>
        <v/>
      </c>
      <c r="AQ3" s="26"/>
      <c r="AR3" s="26" t="str">
        <f t="shared" ref="AR3:AR13" si="21">IF(N3="","",IF(N3&gt;O3,"g",IF(N3=O3,"n",IF(N3&lt;O3,"p"))))</f>
        <v/>
      </c>
      <c r="AS3" s="26"/>
      <c r="AT3" s="26" t="str">
        <f t="shared" ref="AT3:AT13" si="22">IF(P3="","",IF(P3&gt;Q3,"g",IF(P3=Q3,"n",IF(P3&lt;Q3,"p"))))</f>
        <v/>
      </c>
      <c r="AU3" s="26"/>
      <c r="AV3" s="26" t="str">
        <f t="shared" ref="AV3:AV13" si="23">IF(R3="","",IF(R3&gt;S3,"g",IF(R3=S3,"n",IF(R3&lt;S3,"p"))))</f>
        <v/>
      </c>
      <c r="AW3" s="26"/>
      <c r="AX3" s="26" t="str">
        <f t="shared" ref="AX3:AX13" si="24">IF(T3="","",IF(T3&gt;U3,"g",IF(T3=U3,"n",IF(T3&lt;U3,"p"))))</f>
        <v/>
      </c>
      <c r="AY3" s="26"/>
      <c r="AZ3" s="26" t="str">
        <f t="shared" ref="AZ3:AZ13" si="25">IF(V3="","",IF(V3&gt;W3,"g",IF(V3=W3,"n",IF(V3&lt;W3,"p"))))</f>
        <v/>
      </c>
      <c r="BA3" s="26"/>
      <c r="BB3" s="26" t="str">
        <f t="shared" ref="BB3:BB13" si="26">IF(X3="","",IF(X3&gt;Y3,"g",IF(X3=Y3,"n",IF(X3&lt;Y3,"p"))))</f>
        <v/>
      </c>
      <c r="BC3" s="26"/>
    </row>
    <row r="4" spans="1:55" ht="25.15" customHeight="1" x14ac:dyDescent="0.25">
      <c r="A4" s="31" t="str">
        <f t="array" ref="A4">'J01'!AN7:AR7</f>
        <v>BREST</v>
      </c>
      <c r="B4" s="26" t="str">
        <f>IF(ISERROR(VLOOKUP(Feuil1!$Q23,Feuil1!$R$1:$T$132,2,0)),"",(VLOOKUP(Feuil1!$Q23,Feuil1!$R$1:$T$132,2,0)))</f>
        <v/>
      </c>
      <c r="C4" s="26" t="str">
        <f>IF(ISERROR(VLOOKUP(Feuil1!$Q23,Feuil1!$R$1:$T$132,3,0)),"",(VLOOKUP(Feuil1!$Q23,Feuil1!$R$1:$T$132,3,0)))</f>
        <v/>
      </c>
      <c r="D4" s="26" t="str">
        <f>IF(ISERROR(VLOOKUP(Feuil1!$Q24,Feuil1!$R$1:$T$132,2,0)),"",(VLOOKUP(Feuil1!$Q24,Feuil1!$R$1:$T$132,2,0)))</f>
        <v/>
      </c>
      <c r="E4" s="26" t="str">
        <f>IF(ISERROR(VLOOKUP(Feuil1!$Q24,Feuil1!$R$1:$T$132,3,0)),"",(VLOOKUP(Feuil1!$Q24,Feuil1!$R$1:$T$132,3,0)))</f>
        <v/>
      </c>
      <c r="F4" s="37"/>
      <c r="G4" s="38"/>
      <c r="H4" s="26" t="str">
        <f>IF(ISERROR(VLOOKUP(Feuil1!$Q25,Feuil1!$R$1:$T$132,2,0)),"",(VLOOKUP(Feuil1!$Q25,Feuil1!$R$1:$T$132,2,0)))</f>
        <v/>
      </c>
      <c r="I4" s="26" t="str">
        <f>IF(ISERROR(VLOOKUP(Feuil1!$Q25,Feuil1!$R$1:$T$132,3,0)),"",(VLOOKUP(Feuil1!$Q25,Feuil1!$R$1:$T$132,3,0)))</f>
        <v/>
      </c>
      <c r="J4" s="26" t="str">
        <f>IF(ISERROR(VLOOKUP(Feuil1!$Q26,Feuil1!$R$1:$T$132,2,0)),"",(VLOOKUP(Feuil1!$Q26,Feuil1!$R$1:$T$132,2,0)))</f>
        <v/>
      </c>
      <c r="K4" s="26" t="str">
        <f>IF(ISERROR(VLOOKUP(Feuil1!$Q26,Feuil1!$R$1:$T$132,3,0)),"",(VLOOKUP(Feuil1!$Q26,Feuil1!$R$1:$T$132,3,0)))</f>
        <v/>
      </c>
      <c r="L4" s="26" t="str">
        <f>IF(ISERROR(VLOOKUP(Feuil1!$Q27,Feuil1!$R$1:$T$132,2,0)),"",(VLOOKUP(Feuil1!$Q27,Feuil1!$R$1:$T$132,2,0)))</f>
        <v/>
      </c>
      <c r="M4" s="26" t="str">
        <f>IF(ISERROR(VLOOKUP(Feuil1!$Q27,Feuil1!$R$1:$T$132,3,0)),"",(VLOOKUP(Feuil1!$Q27,Feuil1!$R$1:$T$132,3,0)))</f>
        <v/>
      </c>
      <c r="N4" s="26" t="str">
        <f>IF(ISERROR(VLOOKUP(Feuil1!$Q28,Feuil1!$R$1:$T$132,2,0)),"",(VLOOKUP(Feuil1!$Q28,Feuil1!$R$1:$T$132,2,0)))</f>
        <v/>
      </c>
      <c r="O4" s="26" t="str">
        <f>IF(ISERROR(VLOOKUP(Feuil1!$Q28,Feuil1!$R$1:$T$132,3,0)),"",(VLOOKUP(Feuil1!$Q28,Feuil1!$R$1:$T$132,3,0)))</f>
        <v/>
      </c>
      <c r="P4" s="26" t="str">
        <f>IF(ISERROR(VLOOKUP(Feuil1!$Q29,Feuil1!$R$1:$T$132,2,0)),"",(VLOOKUP(Feuil1!$Q29,Feuil1!$R$1:$T$132,2,0)))</f>
        <v/>
      </c>
      <c r="Q4" s="26" t="str">
        <f>IF(ISERROR(VLOOKUP(Feuil1!$Q29,Feuil1!$R$1:$T$132,3,0)),"",(VLOOKUP(Feuil1!$Q29,Feuil1!$R$1:$T$132,3,0)))</f>
        <v/>
      </c>
      <c r="R4" s="26" t="str">
        <f>IF(ISERROR(VLOOKUP(Feuil1!$Q30,Feuil1!$R$1:$T$132,2,0)),"",(VLOOKUP(Feuil1!$Q30,Feuil1!$R$1:$T$132,2,0)))</f>
        <v/>
      </c>
      <c r="S4" s="26" t="str">
        <f>IF(ISERROR(VLOOKUP(Feuil1!$Q30,Feuil1!$R$1:$T$132,3,0)),"",(VLOOKUP(Feuil1!$Q30,Feuil1!$R$1:$T$132,3,0)))</f>
        <v/>
      </c>
      <c r="T4" s="26" t="str">
        <f>IF(ISERROR(VLOOKUP(Feuil1!$Q31,Feuil1!$R$1:$T$132,2,0)),"",(VLOOKUP(Feuil1!$Q31,Feuil1!$R$1:$T$132,2,0)))</f>
        <v/>
      </c>
      <c r="U4" s="26" t="str">
        <f>IF(ISERROR(VLOOKUP(Feuil1!$Q31,Feuil1!$R$1:$T$132,3,0)),"",(VLOOKUP(Feuil1!$Q31,Feuil1!$R$1:$T$132,3,0)))</f>
        <v/>
      </c>
      <c r="V4" s="26" t="str">
        <f>IF(ISERROR(VLOOKUP(Feuil1!$Q32,Feuil1!$R$1:$T$132,2,0)),"",(VLOOKUP(Feuil1!$Q32,Feuil1!$R$1:$T$132,2,0)))</f>
        <v/>
      </c>
      <c r="W4" s="26" t="str">
        <f>IF(ISERROR(VLOOKUP(Feuil1!$Q32,Feuil1!$R$1:$T$132,3,0)),"",(VLOOKUP(Feuil1!$Q32,Feuil1!$R$1:$T$132,3,0)))</f>
        <v/>
      </c>
      <c r="X4" s="26" t="str">
        <f>IF(ISERROR(VLOOKUP(Feuil1!$Q33,Feuil1!$R$1:$T$132,2,0)),"",(VLOOKUP(Feuil1!$Q33,Feuil1!$R$1:$T$132,2,0)))</f>
        <v/>
      </c>
      <c r="Y4" s="26" t="str">
        <f>IF(ISERROR(VLOOKUP(Feuil1!$Q33,Feuil1!$R$1:$T$132,3,0)),"",(VLOOKUP(Feuil1!$Q33,Feuil1!$R$1:$T$132,3,0)))</f>
        <v/>
      </c>
      <c r="Z4" s="35">
        <f t="shared" si="12"/>
        <v>0</v>
      </c>
      <c r="AB4" s="35">
        <f t="shared" si="13"/>
        <v>0</v>
      </c>
      <c r="AD4" s="35">
        <f t="shared" si="14"/>
        <v>0</v>
      </c>
      <c r="AF4" s="26" t="str">
        <f t="shared" si="15"/>
        <v/>
      </c>
      <c r="AG4" s="26"/>
      <c r="AH4" s="26" t="str">
        <f t="shared" si="16"/>
        <v/>
      </c>
      <c r="AI4" s="26"/>
      <c r="AJ4" s="26" t="str">
        <f t="shared" si="17"/>
        <v/>
      </c>
      <c r="AK4" s="26"/>
      <c r="AL4" s="26" t="str">
        <f t="shared" si="18"/>
        <v/>
      </c>
      <c r="AM4" s="26"/>
      <c r="AN4" s="26" t="str">
        <f t="shared" si="19"/>
        <v/>
      </c>
      <c r="AO4" s="26"/>
      <c r="AP4" s="26" t="str">
        <f t="shared" si="20"/>
        <v/>
      </c>
      <c r="AQ4" s="26"/>
      <c r="AR4" s="26" t="str">
        <f t="shared" si="21"/>
        <v/>
      </c>
      <c r="AS4" s="26"/>
      <c r="AT4" s="26" t="str">
        <f t="shared" si="22"/>
        <v/>
      </c>
      <c r="AU4" s="26"/>
      <c r="AV4" s="26" t="str">
        <f t="shared" si="23"/>
        <v/>
      </c>
      <c r="AW4" s="26"/>
      <c r="AX4" s="26" t="str">
        <f t="shared" si="24"/>
        <v/>
      </c>
      <c r="AY4" s="26"/>
      <c r="AZ4" s="26" t="str">
        <f t="shared" si="25"/>
        <v/>
      </c>
      <c r="BA4" s="26"/>
      <c r="BB4" s="26" t="str">
        <f t="shared" si="26"/>
        <v/>
      </c>
      <c r="BC4" s="26"/>
    </row>
    <row r="5" spans="1:55" ht="25.15" customHeight="1" x14ac:dyDescent="0.25">
      <c r="A5" s="31" t="str">
        <f t="array" ref="A5">'J01'!AN8:AR8</f>
        <v>CHAMBRAY</v>
      </c>
      <c r="B5" s="26" t="str">
        <f>IF(ISERROR(VLOOKUP(Feuil1!$Q34,Feuil1!$R$1:$T$132,2,0)),"",(VLOOKUP(Feuil1!$Q34,Feuil1!$R$1:$T$132,2,0)))</f>
        <v/>
      </c>
      <c r="C5" s="26" t="str">
        <f>IF(ISERROR(VLOOKUP(Feuil1!$Q34,Feuil1!$R$1:$T$132,3,0)),"",(VLOOKUP(Feuil1!$Q34,Feuil1!$R$1:$T$132,3,0)))</f>
        <v/>
      </c>
      <c r="D5" s="26" t="str">
        <f>IF(ISERROR(VLOOKUP(Feuil1!$Q35,Feuil1!$R$1:$T$132,2,0)),"",(VLOOKUP(Feuil1!$Q35,Feuil1!$R$1:$T$132,2,0)))</f>
        <v/>
      </c>
      <c r="E5" s="26" t="str">
        <f>IF(ISERROR(VLOOKUP(Feuil1!$Q35,Feuil1!$R$1:$T$132,3,0)),"",(VLOOKUP(Feuil1!$Q35,Feuil1!$R$1:$T$132,3,0)))</f>
        <v/>
      </c>
      <c r="F5" s="26" t="str">
        <f>IF(ISERROR(VLOOKUP(Feuil1!$Q36,Feuil1!$R$1:$T$132,2,0)),"",(VLOOKUP(Feuil1!$Q36,Feuil1!$R$1:$T$132,2,0)))</f>
        <v/>
      </c>
      <c r="G5" s="26" t="str">
        <f>IF(ISERROR(VLOOKUP(Feuil1!$Q36,Feuil1!$R$1:$T$132,3,0)),"",(VLOOKUP(Feuil1!$Q36,Feuil1!$R$1:$T$132,3,0)))</f>
        <v/>
      </c>
      <c r="H5" s="37"/>
      <c r="I5" s="38"/>
      <c r="J5" s="26" t="str">
        <f>IF(ISERROR(VLOOKUP(Feuil1!$Q37,Feuil1!$R$1:$T$132,2,0)),"",(VLOOKUP(Feuil1!$Q37,Feuil1!$R$1:$T$132,2,0)))</f>
        <v/>
      </c>
      <c r="K5" s="26" t="str">
        <f>IF(ISERROR(VLOOKUP(Feuil1!$Q37,Feuil1!$R$1:$T$132,3,0)),"",(VLOOKUP(Feuil1!$Q37,Feuil1!$R$1:$T$132,3,0)))</f>
        <v/>
      </c>
      <c r="L5" s="26" t="str">
        <f>IF(ISERROR(VLOOKUP(Feuil1!$Q38,Feuil1!$R$1:$T$132,2,0)),"",(VLOOKUP(Feuil1!$Q38,Feuil1!$R$1:$T$132,2,0)))</f>
        <v/>
      </c>
      <c r="M5" s="26" t="str">
        <f>IF(ISERROR(VLOOKUP(Feuil1!$Q38,Feuil1!$R$1:$T$132,3,0)),"",(VLOOKUP(Feuil1!$Q38,Feuil1!$R$1:$T$132,3,0)))</f>
        <v/>
      </c>
      <c r="N5" s="26" t="str">
        <f>IF(ISERROR(VLOOKUP(Feuil1!$Q39,Feuil1!$R$1:$T$132,2,0)),"",(VLOOKUP(Feuil1!$Q39,Feuil1!$R$1:$T$132,2,0)))</f>
        <v/>
      </c>
      <c r="O5" s="26" t="str">
        <f>IF(ISERROR(VLOOKUP(Feuil1!$Q39,Feuil1!$R$1:$T$132,3,0)),"",(VLOOKUP(Feuil1!$Q39,Feuil1!$R$1:$T$132,3,0)))</f>
        <v/>
      </c>
      <c r="P5" s="26" t="str">
        <f>IF(ISERROR(VLOOKUP(Feuil1!$Q40,Feuil1!$R$1:$T$132,2,0)),"",(VLOOKUP(Feuil1!$Q40,Feuil1!$R$1:$T$132,2,0)))</f>
        <v/>
      </c>
      <c r="Q5" s="26" t="str">
        <f>IF(ISERROR(VLOOKUP(Feuil1!$Q40,Feuil1!$R$1:$T$132,3,0)),"",(VLOOKUP(Feuil1!$Q40,Feuil1!$R$1:$T$132,3,0)))</f>
        <v/>
      </c>
      <c r="R5" s="26" t="str">
        <f>IF(ISERROR(VLOOKUP(Feuil1!$Q41,Feuil1!$R$1:$T$132,2,0)),"",(VLOOKUP(Feuil1!$Q41,Feuil1!$R$1:$T$132,2,0)))</f>
        <v/>
      </c>
      <c r="S5" s="26" t="str">
        <f>IF(ISERROR(VLOOKUP(Feuil1!$Q41,Feuil1!$R$1:$T$132,3,0)),"",(VLOOKUP(Feuil1!$Q41,Feuil1!$R$1:$T$132,3,0)))</f>
        <v/>
      </c>
      <c r="T5" s="26" t="str">
        <f>IF(ISERROR(VLOOKUP(Feuil1!$Q42,Feuil1!$R$1:$T$132,2,0)),"",(VLOOKUP(Feuil1!$Q42,Feuil1!$R$1:$T$132,2,0)))</f>
        <v/>
      </c>
      <c r="U5" s="26" t="str">
        <f>IF(ISERROR(VLOOKUP(Feuil1!$Q42,Feuil1!$R$1:$T$132,3,0)),"",(VLOOKUP(Feuil1!$Q42,Feuil1!$R$1:$T$132,3,0)))</f>
        <v/>
      </c>
      <c r="V5" s="26" t="str">
        <f>IF(ISERROR(VLOOKUP(Feuil1!$Q43,Feuil1!$R$1:$T$132,2,0)),"",(VLOOKUP(Feuil1!$Q43,Feuil1!$R$1:$T$132,2,0)))</f>
        <v/>
      </c>
      <c r="W5" s="26" t="str">
        <f>IF(ISERROR(VLOOKUP(Feuil1!$Q43,Feuil1!$R$1:$T$132,3,0)),"",(VLOOKUP(Feuil1!$Q43,Feuil1!$R$1:$T$132,3,0)))</f>
        <v/>
      </c>
      <c r="X5" s="26" t="str">
        <f>IF(ISERROR(VLOOKUP(Feuil1!$Q44,Feuil1!$R$1:$T$132,2,0)),"",(VLOOKUP(Feuil1!$Q44,Feuil1!$R$1:$T$132,2,0)))</f>
        <v/>
      </c>
      <c r="Y5" s="26" t="str">
        <f>IF(ISERROR(VLOOKUP(Feuil1!$Q44,Feuil1!$R$1:$T$132,3,0)),"",(VLOOKUP(Feuil1!$Q44,Feuil1!$R$1:$T$132,3,0)))</f>
        <v/>
      </c>
      <c r="Z5" s="35">
        <f t="shared" si="12"/>
        <v>0</v>
      </c>
      <c r="AB5" s="35">
        <f t="shared" si="13"/>
        <v>0</v>
      </c>
      <c r="AD5" s="35">
        <f t="shared" si="14"/>
        <v>0</v>
      </c>
      <c r="AF5" s="26" t="str">
        <f t="shared" si="15"/>
        <v/>
      </c>
      <c r="AG5" s="26"/>
      <c r="AH5" s="26" t="str">
        <f t="shared" si="16"/>
        <v/>
      </c>
      <c r="AI5" s="26"/>
      <c r="AJ5" s="26" t="str">
        <f t="shared" si="17"/>
        <v/>
      </c>
      <c r="AK5" s="26"/>
      <c r="AL5" s="26" t="str">
        <f t="shared" si="18"/>
        <v/>
      </c>
      <c r="AM5" s="26"/>
      <c r="AN5" s="26" t="str">
        <f t="shared" si="19"/>
        <v/>
      </c>
      <c r="AO5" s="26"/>
      <c r="AP5" s="26" t="str">
        <f t="shared" si="20"/>
        <v/>
      </c>
      <c r="AQ5" s="26"/>
      <c r="AR5" s="26" t="str">
        <f t="shared" si="21"/>
        <v/>
      </c>
      <c r="AS5" s="26"/>
      <c r="AT5" s="26" t="str">
        <f t="shared" si="22"/>
        <v/>
      </c>
      <c r="AU5" s="26"/>
      <c r="AV5" s="26" t="str">
        <f t="shared" si="23"/>
        <v/>
      </c>
      <c r="AW5" s="26"/>
      <c r="AX5" s="26" t="str">
        <f t="shared" si="24"/>
        <v/>
      </c>
      <c r="AY5" s="26"/>
      <c r="AZ5" s="26" t="str">
        <f t="shared" si="25"/>
        <v/>
      </c>
      <c r="BA5" s="26"/>
      <c r="BB5" s="26" t="str">
        <f t="shared" si="26"/>
        <v/>
      </c>
      <c r="BC5" s="26"/>
    </row>
    <row r="6" spans="1:55" ht="25.15" customHeight="1" x14ac:dyDescent="0.25">
      <c r="A6" s="31" t="str">
        <f t="array" ref="A6">'J01'!AN9:AR9</f>
        <v>DIJON</v>
      </c>
      <c r="B6" s="26" t="str">
        <f>IF(ISERROR(VLOOKUP(Feuil1!$Q45,Feuil1!$R$1:$T$132,2,0)),"",(VLOOKUP(Feuil1!$Q45,Feuil1!$R$1:$T$132,2,0)))</f>
        <v/>
      </c>
      <c r="C6" s="26" t="str">
        <f>IF(ISERROR(VLOOKUP(Feuil1!$Q45,Feuil1!$R$1:$T$132,3,0)),"",(VLOOKUP(Feuil1!$Q45,Feuil1!$R$1:$T$132,3,0)))</f>
        <v/>
      </c>
      <c r="D6" s="26" t="str">
        <f>IF(ISERROR(VLOOKUP(Feuil1!$Q46,Feuil1!$R$1:$T$132,2,0)),"",(VLOOKUP(Feuil1!$Q46,Feuil1!$R$1:$T$132,2,0)))</f>
        <v/>
      </c>
      <c r="E6" s="26" t="str">
        <f>IF(ISERROR(VLOOKUP(Feuil1!$Q46,Feuil1!$R$1:$T$132,3,0)),"",(VLOOKUP(Feuil1!$Q46,Feuil1!$R$1:$T$132,3,0)))</f>
        <v/>
      </c>
      <c r="F6" s="26" t="str">
        <f>IF(ISERROR(VLOOKUP(Feuil1!$Q47,Feuil1!$R$1:$T$132,2,0)),"",(VLOOKUP(Feuil1!$Q47,Feuil1!$R$1:$T$132,2,0)))</f>
        <v/>
      </c>
      <c r="G6" s="26" t="str">
        <f>IF(ISERROR(VLOOKUP(Feuil1!$Q47,Feuil1!$R$1:$T$132,3,0)),"",(VLOOKUP(Feuil1!$Q47,Feuil1!$R$1:$T$132,3,0)))</f>
        <v/>
      </c>
      <c r="H6" s="26" t="str">
        <f>IF(ISERROR(VLOOKUP(Feuil1!$Q48,Feuil1!$R$1:$T$132,2,0)),"",(VLOOKUP(Feuil1!$Q48,Feuil1!$R$1:$T$132,2,0)))</f>
        <v/>
      </c>
      <c r="I6" s="26" t="str">
        <f>IF(ISERROR(VLOOKUP(Feuil1!$Q48,Feuil1!$R$1:$T$132,3,0)),"",(VLOOKUP(Feuil1!$Q48,Feuil1!$R$1:$T$132,3,0)))</f>
        <v/>
      </c>
      <c r="J6" s="37"/>
      <c r="K6" s="38"/>
      <c r="L6" s="26" t="str">
        <f>IF(ISERROR(VLOOKUP(Feuil1!$Q49,Feuil1!$R$1:$T$132,2,0)),"",(VLOOKUP(Feuil1!$Q49,Feuil1!$R$1:$T$132,2,0)))</f>
        <v/>
      </c>
      <c r="M6" s="26" t="str">
        <f>IF(ISERROR(VLOOKUP(Feuil1!$Q49,Feuil1!$R$1:$T$132,3,0)),"",(VLOOKUP(Feuil1!$Q49,Feuil1!$R$1:$T$132,3,0)))</f>
        <v/>
      </c>
      <c r="N6" s="26" t="str">
        <f>IF(ISERROR(VLOOKUP(Feuil1!$Q50,Feuil1!$R$1:$T$132,2,0)),"",(VLOOKUP(Feuil1!$Q50,Feuil1!$R$1:$T$132,2,0)))</f>
        <v/>
      </c>
      <c r="O6" s="26" t="str">
        <f>IF(ISERROR(VLOOKUP(Feuil1!$Q50,Feuil1!$R$1:$T$132,3,0)),"",(VLOOKUP(Feuil1!$Q50,Feuil1!$R$1:$T$132,3,0)))</f>
        <v/>
      </c>
      <c r="P6" s="26" t="str">
        <f>IF(ISERROR(VLOOKUP(Feuil1!$Q51,Feuil1!$R$1:$T$132,2,0)),"",(VLOOKUP(Feuil1!$Q51,Feuil1!$R$1:$T$132,2,0)))</f>
        <v/>
      </c>
      <c r="Q6" s="26" t="str">
        <f>IF(ISERROR(VLOOKUP(Feuil1!$Q51,Feuil1!$R$1:$T$132,3,0)),"",(VLOOKUP(Feuil1!$Q51,Feuil1!$R$1:$T$132,3,0)))</f>
        <v/>
      </c>
      <c r="R6" s="26" t="str">
        <f>IF(ISERROR(VLOOKUP(Feuil1!$Q52,Feuil1!$R$1:$T$132,2,0)),"",(VLOOKUP(Feuil1!$Q52,Feuil1!$R$1:$T$132,2,0)))</f>
        <v/>
      </c>
      <c r="S6" s="26" t="str">
        <f>IF(ISERROR(VLOOKUP(Feuil1!$Q52,Feuil1!$R$1:$T$132,3,0)),"",(VLOOKUP(Feuil1!$Q52,Feuil1!$R$1:$T$132,3,0)))</f>
        <v/>
      </c>
      <c r="T6" s="26" t="str">
        <f>IF(ISERROR(VLOOKUP(Feuil1!$Q53,Feuil1!$R$1:$T$132,2,0)),"",(VLOOKUP(Feuil1!$Q53,Feuil1!$R$1:$T$132,2,0)))</f>
        <v/>
      </c>
      <c r="U6" s="26" t="str">
        <f>IF(ISERROR(VLOOKUP(Feuil1!$Q53,Feuil1!$R$1:$T$132,3,0)),"",(VLOOKUP(Feuil1!$Q53,Feuil1!$R$1:$T$132,3,0)))</f>
        <v/>
      </c>
      <c r="V6" s="26" t="str">
        <f>IF(ISERROR(VLOOKUP(Feuil1!$Q54,Feuil1!$R$1:$T$132,2,0)),"",(VLOOKUP(Feuil1!$Q54,Feuil1!$R$1:$T$132,2,0)))</f>
        <v/>
      </c>
      <c r="W6" s="26" t="str">
        <f>IF(ISERROR(VLOOKUP(Feuil1!$Q54,Feuil1!$R$1:$T$132,3,0)),"",(VLOOKUP(Feuil1!$Q54,Feuil1!$R$1:$T$132,3,0)))</f>
        <v/>
      </c>
      <c r="X6" s="26" t="str">
        <f>IF(ISERROR(VLOOKUP(Feuil1!$Q55,Feuil1!$R$1:$T$132,2,0)),"",(VLOOKUP(Feuil1!$Q55,Feuil1!$R$1:$T$132,2,0)))</f>
        <v/>
      </c>
      <c r="Y6" s="26" t="str">
        <f>IF(ISERROR(VLOOKUP(Feuil1!$Q55,Feuil1!$R$1:$T$132,3,0)),"",(VLOOKUP(Feuil1!$Q55,Feuil1!$R$1:$T$132,3,0)))</f>
        <v/>
      </c>
      <c r="Z6" s="35">
        <f t="shared" si="12"/>
        <v>0</v>
      </c>
      <c r="AB6" s="35">
        <f t="shared" si="13"/>
        <v>0</v>
      </c>
      <c r="AD6" s="35">
        <f t="shared" si="14"/>
        <v>0</v>
      </c>
      <c r="AF6" s="26" t="str">
        <f t="shared" si="15"/>
        <v/>
      </c>
      <c r="AG6" s="26"/>
      <c r="AH6" s="26" t="str">
        <f t="shared" si="16"/>
        <v/>
      </c>
      <c r="AI6" s="26"/>
      <c r="AJ6" s="26" t="str">
        <f t="shared" si="17"/>
        <v/>
      </c>
      <c r="AK6" s="26"/>
      <c r="AL6" s="26" t="str">
        <f t="shared" si="18"/>
        <v/>
      </c>
      <c r="AM6" s="26"/>
      <c r="AN6" s="26" t="str">
        <f t="shared" si="19"/>
        <v/>
      </c>
      <c r="AO6" s="26"/>
      <c r="AP6" s="26" t="str">
        <f t="shared" si="20"/>
        <v/>
      </c>
      <c r="AQ6" s="26"/>
      <c r="AR6" s="26" t="str">
        <f t="shared" si="21"/>
        <v/>
      </c>
      <c r="AS6" s="26"/>
      <c r="AT6" s="26" t="str">
        <f t="shared" si="22"/>
        <v/>
      </c>
      <c r="AU6" s="26"/>
      <c r="AV6" s="26" t="str">
        <f t="shared" si="23"/>
        <v/>
      </c>
      <c r="AW6" s="26"/>
      <c r="AX6" s="26" t="str">
        <f t="shared" si="24"/>
        <v/>
      </c>
      <c r="AY6" s="26"/>
      <c r="AZ6" s="26" t="str">
        <f t="shared" si="25"/>
        <v/>
      </c>
      <c r="BA6" s="26"/>
      <c r="BB6" s="26" t="str">
        <f t="shared" si="26"/>
        <v/>
      </c>
      <c r="BC6" s="26"/>
    </row>
    <row r="7" spans="1:55" ht="25.15" customHeight="1" x14ac:dyDescent="0.25">
      <c r="A7" s="31" t="str">
        <f t="array" ref="A7">'J01'!AN10:AR10</f>
        <v>FLEURY</v>
      </c>
      <c r="B7" s="26" t="str">
        <f>IF(ISERROR(VLOOKUP(Feuil1!$Q56,Feuil1!$R$1:$T$132,2,0)),"",(VLOOKUP(Feuil1!$Q56,Feuil1!$R$1:$T$132,2,0)))</f>
        <v/>
      </c>
      <c r="C7" s="26" t="str">
        <f>IF(ISERROR(VLOOKUP(Feuil1!$Q56,Feuil1!$R$1:$T$132,3,0)),"",(VLOOKUP(Feuil1!$Q56,Feuil1!$R$1:$T$132,3,0)))</f>
        <v/>
      </c>
      <c r="D7" s="26" t="str">
        <f>IF(ISERROR(VLOOKUP(Feuil1!$Q57,Feuil1!$R$1:$T$132,2,0)),"",(VLOOKUP(Feuil1!$Q57,Feuil1!$R$1:$T$132,2,0)))</f>
        <v/>
      </c>
      <c r="E7" s="26" t="str">
        <f>IF(ISERROR(VLOOKUP(Feuil1!$Q57,Feuil1!$R$1:$T$132,3,0)),"",(VLOOKUP(Feuil1!$Q57,Feuil1!$R$1:$T$132,3,0)))</f>
        <v/>
      </c>
      <c r="F7" s="26" t="str">
        <f>IF(ISERROR(VLOOKUP(Feuil1!$Q58,Feuil1!$R$1:$T$132,2,0)),"",(VLOOKUP(Feuil1!$Q58,Feuil1!$R$1:$T$132,2,0)))</f>
        <v/>
      </c>
      <c r="G7" s="26" t="str">
        <f>IF(ISERROR(VLOOKUP(Feuil1!$Q58,Feuil1!$R$1:$T$132,3,0)),"",(VLOOKUP(Feuil1!$Q58,Feuil1!$R$1:$T$132,3,0)))</f>
        <v/>
      </c>
      <c r="H7" s="26" t="str">
        <f>IF(ISERROR(VLOOKUP(Feuil1!$Q59,Feuil1!$R$1:$T$132,2,0)),"",(VLOOKUP(Feuil1!$Q59,Feuil1!$R$1:$T$132,2,0)))</f>
        <v/>
      </c>
      <c r="I7" s="26" t="str">
        <f>IF(ISERROR(VLOOKUP(Feuil1!$Q59,Feuil1!$R$1:$T$132,3,0)),"",(VLOOKUP(Feuil1!$Q59,Feuil1!$R$1:$T$132,3,0)))</f>
        <v/>
      </c>
      <c r="J7" s="26" t="str">
        <f>IF(ISERROR(VLOOKUP(Feuil1!$Q60,Feuil1!$R$1:$T$132,2,0)),"",(VLOOKUP(Feuil1!$Q60,Feuil1!$R$1:$T$132,2,0)))</f>
        <v/>
      </c>
      <c r="K7" s="26" t="str">
        <f>IF(ISERROR(VLOOKUP(Feuil1!$Q60,Feuil1!$R$1:$T$132,3,0)),"",(VLOOKUP(Feuil1!$Q60,Feuil1!$R$1:$T$132,3,0)))</f>
        <v/>
      </c>
      <c r="L7" s="37"/>
      <c r="M7" s="38"/>
      <c r="N7" s="26" t="str">
        <f>IF(ISERROR(VLOOKUP(Feuil1!$Q61,Feuil1!$R$1:$T$132,2,0)),"",(VLOOKUP(Feuil1!$Q61,Feuil1!$R$1:$T$132,2,0)))</f>
        <v/>
      </c>
      <c r="O7" s="26" t="str">
        <f>IF(ISERROR(VLOOKUP(Feuil1!$Q61,Feuil1!$R$1:$T$132,3,0)),"",(VLOOKUP(Feuil1!$Q61,Feuil1!$R$1:$T$132,3,0)))</f>
        <v/>
      </c>
      <c r="P7" s="26" t="str">
        <f>IF(ISERROR(VLOOKUP(Feuil1!$Q62,Feuil1!$R$1:$T$132,2,0)),"",(VLOOKUP(Feuil1!$Q62,Feuil1!$R$1:$T$132,2,0)))</f>
        <v/>
      </c>
      <c r="Q7" s="26" t="str">
        <f>IF(ISERROR(VLOOKUP(Feuil1!$Q62,Feuil1!$R$1:$T$132,3,0)),"",(VLOOKUP(Feuil1!$Q62,Feuil1!$R$1:$T$132,3,0)))</f>
        <v/>
      </c>
      <c r="R7" s="26" t="str">
        <f>IF(ISERROR(VLOOKUP(Feuil1!$Q63,Feuil1!$R$1:$T$132,2,0)),"",(VLOOKUP(Feuil1!$Q63,Feuil1!$R$1:$T$132,2,0)))</f>
        <v/>
      </c>
      <c r="S7" s="26" t="str">
        <f>IF(ISERROR(VLOOKUP(Feuil1!$Q63,Feuil1!$R$1:$T$132,3,0)),"",(VLOOKUP(Feuil1!$Q63,Feuil1!$R$1:$T$132,3,0)))</f>
        <v/>
      </c>
      <c r="T7" s="26" t="str">
        <f>IF(ISERROR(VLOOKUP(Feuil1!$Q64,Feuil1!$R$1:$T$132,2,0)),"",(VLOOKUP(Feuil1!$Q64,Feuil1!$R$1:$T$132,2,0)))</f>
        <v/>
      </c>
      <c r="U7" s="26" t="str">
        <f>IF(ISERROR(VLOOKUP(Feuil1!$Q64,Feuil1!$R$1:$T$132,3,0)),"",(VLOOKUP(Feuil1!$Q64,Feuil1!$R$1:$T$132,3,0)))</f>
        <v/>
      </c>
      <c r="V7" s="26" t="str">
        <f>IF(ISERROR(VLOOKUP(Feuil1!$Q65,Feuil1!$R$1:$T$132,2,0)),"",(VLOOKUP(Feuil1!$Q65,Feuil1!$R$1:$T$132,2,0)))</f>
        <v/>
      </c>
      <c r="W7" s="26" t="str">
        <f>IF(ISERROR(VLOOKUP(Feuil1!$Q65,Feuil1!$R$1:$T$132,3,0)),"",(VLOOKUP(Feuil1!$Q65,Feuil1!$R$1:$T$132,3,0)))</f>
        <v/>
      </c>
      <c r="X7" s="26" t="str">
        <f>IF(ISERROR(VLOOKUP(Feuil1!$Q66,Feuil1!$R$1:$T$132,2,0)),"",(VLOOKUP(Feuil1!$Q66,Feuil1!$R$1:$T$132,2,0)))</f>
        <v/>
      </c>
      <c r="Y7" s="26" t="str">
        <f>IF(ISERROR(VLOOKUP(Feuil1!$Q66,Feuil1!$R$1:$T$132,3,0)),"",(VLOOKUP(Feuil1!$Q66,Feuil1!$R$1:$T$132,3,0)))</f>
        <v/>
      </c>
      <c r="Z7" s="35">
        <f t="shared" si="12"/>
        <v>0</v>
      </c>
      <c r="AB7" s="35">
        <f t="shared" si="13"/>
        <v>0</v>
      </c>
      <c r="AD7" s="35">
        <f t="shared" si="14"/>
        <v>0</v>
      </c>
      <c r="AF7" s="26" t="str">
        <f t="shared" si="15"/>
        <v/>
      </c>
      <c r="AG7" s="26"/>
      <c r="AH7" s="26" t="str">
        <f t="shared" si="16"/>
        <v/>
      </c>
      <c r="AI7" s="26"/>
      <c r="AJ7" s="26" t="str">
        <f t="shared" si="17"/>
        <v/>
      </c>
      <c r="AK7" s="26"/>
      <c r="AL7" s="26" t="str">
        <f t="shared" si="18"/>
        <v/>
      </c>
      <c r="AM7" s="26"/>
      <c r="AN7" s="26" t="str">
        <f t="shared" si="19"/>
        <v/>
      </c>
      <c r="AO7" s="26"/>
      <c r="AP7" s="26" t="str">
        <f t="shared" si="20"/>
        <v/>
      </c>
      <c r="AQ7" s="26"/>
      <c r="AR7" s="26" t="str">
        <f t="shared" si="21"/>
        <v/>
      </c>
      <c r="AS7" s="26"/>
      <c r="AT7" s="26" t="str">
        <f t="shared" si="22"/>
        <v/>
      </c>
      <c r="AU7" s="26"/>
      <c r="AV7" s="26" t="str">
        <f t="shared" si="23"/>
        <v/>
      </c>
      <c r="AW7" s="26"/>
      <c r="AX7" s="26" t="str">
        <f t="shared" si="24"/>
        <v/>
      </c>
      <c r="AY7" s="26"/>
      <c r="AZ7" s="26" t="str">
        <f t="shared" si="25"/>
        <v/>
      </c>
      <c r="BA7" s="26"/>
      <c r="BB7" s="26" t="str">
        <f t="shared" si="26"/>
        <v/>
      </c>
      <c r="BC7" s="26"/>
    </row>
    <row r="8" spans="1:55" ht="25.15" customHeight="1" x14ac:dyDescent="0.25">
      <c r="A8" s="31" t="str">
        <f t="array" ref="A8">'J01'!AN11:AR11</f>
        <v>ISSY - PARIS</v>
      </c>
      <c r="B8" s="26" t="str">
        <f>IF(ISERROR(VLOOKUP(Feuil1!$Q67,Feuil1!$R$1:$T$132,2,0)),"",(VLOOKUP(Feuil1!$Q67,Feuil1!$R$1:$T$132,2,0)))</f>
        <v/>
      </c>
      <c r="C8" s="26" t="str">
        <f>IF(ISERROR(VLOOKUP(Feuil1!$Q67,Feuil1!$R$1:$T$132,3,0)),"",(VLOOKUP(Feuil1!$Q67,Feuil1!$R$1:$T$132,3,0)))</f>
        <v/>
      </c>
      <c r="D8" s="26" t="str">
        <f>IF(ISERROR(VLOOKUP(Feuil1!$Q68,Feuil1!$R$1:$T$132,2,0)),"",(VLOOKUP(Feuil1!$Q68,Feuil1!$R$1:$T$132,2,0)))</f>
        <v/>
      </c>
      <c r="E8" s="26" t="str">
        <f>IF(ISERROR(VLOOKUP(Feuil1!$Q68,Feuil1!$R$1:$T$132,3,0)),"",(VLOOKUP(Feuil1!$Q68,Feuil1!$R$1:$T$132,3,0)))</f>
        <v/>
      </c>
      <c r="F8" s="26" t="str">
        <f>IF(ISERROR(VLOOKUP(Feuil1!$Q69,Feuil1!$R$1:$T$132,2,0)),"",(VLOOKUP(Feuil1!$Q69,Feuil1!$R$1:$T$132,2,0)))</f>
        <v/>
      </c>
      <c r="G8" s="26" t="str">
        <f>IF(ISERROR(VLOOKUP(Feuil1!$Q69,Feuil1!$R$1:$T$132,3,0)),"",(VLOOKUP(Feuil1!$Q69,Feuil1!$R$1:$T$132,3,0)))</f>
        <v/>
      </c>
      <c r="H8" s="26" t="str">
        <f>IF(ISERROR(VLOOKUP(Feuil1!$Q70,Feuil1!$R$1:$T$132,2,0)),"",(VLOOKUP(Feuil1!$Q70,Feuil1!$R$1:$T$132,2,0)))</f>
        <v/>
      </c>
      <c r="I8" s="26" t="str">
        <f>IF(ISERROR(VLOOKUP(Feuil1!$Q70,Feuil1!$R$1:$T$132,3,0)),"",(VLOOKUP(Feuil1!$Q70,Feuil1!$R$1:$T$132,3,0)))</f>
        <v/>
      </c>
      <c r="J8" s="26" t="str">
        <f>IF(ISERROR(VLOOKUP(Feuil1!$Q71,Feuil1!$R$1:$T$132,2,0)),"",(VLOOKUP(Feuil1!$Q71,Feuil1!$R$1:$T$132,2,0)))</f>
        <v/>
      </c>
      <c r="K8" s="26" t="str">
        <f>IF(ISERROR(VLOOKUP(Feuil1!$Q71,Feuil1!$R$1:$T$132,3,0)),"",(VLOOKUP(Feuil1!$Q71,Feuil1!$R$1:$T$132,3,0)))</f>
        <v/>
      </c>
      <c r="L8" s="26" t="str">
        <f>IF(ISERROR(VLOOKUP(Feuil1!$Q72,Feuil1!$R$1:$T$132,2,0)),"",(VLOOKUP(Feuil1!$Q72,Feuil1!$R$1:$T$132,2,0)))</f>
        <v/>
      </c>
      <c r="M8" s="26" t="str">
        <f>IF(ISERROR(VLOOKUP(Feuil1!$Q72,Feuil1!$R$1:$T$132,3,0)),"",(VLOOKUP(Feuil1!$Q72,Feuil1!$R$1:$T$132,3,0)))</f>
        <v/>
      </c>
      <c r="N8" s="37"/>
      <c r="O8" s="38"/>
      <c r="P8" s="26" t="str">
        <f>IF(ISERROR(VLOOKUP(Feuil1!$Q73,Feuil1!$R$1:$T$132,2,0)),"",(VLOOKUP(Feuil1!$Q73,Feuil1!$R$1:$T$132,2,0)))</f>
        <v/>
      </c>
      <c r="Q8" s="26" t="str">
        <f>IF(ISERROR(VLOOKUP(Feuil1!$Q73,Feuil1!$R$1:$T$132,3,0)),"",(VLOOKUP(Feuil1!$Q73,Feuil1!$R$1:$T$132,3,0)))</f>
        <v/>
      </c>
      <c r="R8" s="26" t="str">
        <f>IF(ISERROR(VLOOKUP(Feuil1!$Q74,Feuil1!$R$1:$T$132,2,0)),"",(VLOOKUP(Feuil1!$Q74,Feuil1!$R$1:$T$132,2,0)))</f>
        <v/>
      </c>
      <c r="S8" s="26" t="str">
        <f>IF(ISERROR(VLOOKUP(Feuil1!$Q74,Feuil1!$R$1:$T$132,3,0)),"",(VLOOKUP(Feuil1!$Q74,Feuil1!$R$1:$T$132,3,0)))</f>
        <v/>
      </c>
      <c r="T8" s="26" t="str">
        <f>IF(ISERROR(VLOOKUP(Feuil1!$Q75,Feuil1!$R$1:$T$132,2,0)),"",(VLOOKUP(Feuil1!$Q75,Feuil1!$R$1:$T$132,2,0)))</f>
        <v/>
      </c>
      <c r="U8" s="26" t="str">
        <f>IF(ISERROR(VLOOKUP(Feuil1!$Q75,Feuil1!$R$1:$T$132,3,0)),"",(VLOOKUP(Feuil1!$Q75,Feuil1!$R$1:$T$132,3,0)))</f>
        <v/>
      </c>
      <c r="V8" s="26" t="str">
        <f>IF(ISERROR(VLOOKUP(Feuil1!$Q76,Feuil1!$R$1:$T$132,2,0)),"",(VLOOKUP(Feuil1!$Q76,Feuil1!$R$1:$T$132,2,0)))</f>
        <v/>
      </c>
      <c r="W8" s="26" t="str">
        <f>IF(ISERROR(VLOOKUP(Feuil1!$Q76,Feuil1!$R$1:$T$132,3,0)),"",(VLOOKUP(Feuil1!$Q76,Feuil1!$R$1:$T$132,3,0)))</f>
        <v/>
      </c>
      <c r="X8" s="26" t="str">
        <f>IF(ISERROR(VLOOKUP(Feuil1!$Q77,Feuil1!$R$1:$T$132,2,0)),"",(VLOOKUP(Feuil1!$Q77,Feuil1!$R$1:$T$132,2,0)))</f>
        <v/>
      </c>
      <c r="Y8" s="26" t="str">
        <f>IF(ISERROR(VLOOKUP(Feuil1!$Q77,Feuil1!$R$1:$T$132,3,0)),"",(VLOOKUP(Feuil1!$Q77,Feuil1!$R$1:$T$132,3,0)))</f>
        <v/>
      </c>
      <c r="Z8" s="35">
        <f t="shared" si="12"/>
        <v>0</v>
      </c>
      <c r="AB8" s="35">
        <f t="shared" si="13"/>
        <v>0</v>
      </c>
      <c r="AD8" s="35">
        <f t="shared" si="14"/>
        <v>0</v>
      </c>
      <c r="AF8" s="26" t="str">
        <f t="shared" si="15"/>
        <v/>
      </c>
      <c r="AG8" s="26"/>
      <c r="AH8" s="26" t="str">
        <f t="shared" si="16"/>
        <v/>
      </c>
      <c r="AI8" s="26"/>
      <c r="AJ8" s="26" t="str">
        <f t="shared" si="17"/>
        <v/>
      </c>
      <c r="AK8" s="26"/>
      <c r="AL8" s="26" t="str">
        <f t="shared" si="18"/>
        <v/>
      </c>
      <c r="AM8" s="26"/>
      <c r="AN8" s="26" t="str">
        <f t="shared" si="19"/>
        <v/>
      </c>
      <c r="AO8" s="26"/>
      <c r="AP8" s="26" t="str">
        <f t="shared" si="20"/>
        <v/>
      </c>
      <c r="AQ8" s="26"/>
      <c r="AR8" s="26" t="str">
        <f t="shared" si="21"/>
        <v/>
      </c>
      <c r="AS8" s="26"/>
      <c r="AT8" s="26" t="str">
        <f t="shared" si="22"/>
        <v/>
      </c>
      <c r="AU8" s="26"/>
      <c r="AV8" s="26" t="str">
        <f t="shared" si="23"/>
        <v/>
      </c>
      <c r="AW8" s="26"/>
      <c r="AX8" s="26" t="str">
        <f t="shared" si="24"/>
        <v/>
      </c>
      <c r="AY8" s="26"/>
      <c r="AZ8" s="26" t="str">
        <f t="shared" si="25"/>
        <v/>
      </c>
      <c r="BA8" s="26"/>
      <c r="BB8" s="26" t="str">
        <f t="shared" si="26"/>
        <v/>
      </c>
      <c r="BC8" s="26"/>
    </row>
    <row r="9" spans="1:55" ht="25.15" customHeight="1" x14ac:dyDescent="0.25">
      <c r="A9" s="31" t="str">
        <f t="array" ref="A9">'J01'!AN12:AR12</f>
        <v>METZ</v>
      </c>
      <c r="B9" s="26" t="str">
        <f>IF(ISERROR(VLOOKUP(Feuil1!$Q78,Feuil1!$R$1:$T$132,2,0)),"",(VLOOKUP(Feuil1!$Q78,Feuil1!$R$1:$T$132,2,0)))</f>
        <v/>
      </c>
      <c r="C9" s="26" t="str">
        <f>IF(ISERROR(VLOOKUP(Feuil1!$Q78,Feuil1!$R$1:$T$132,3,0)),"",(VLOOKUP(Feuil1!$Q78,Feuil1!$R$1:$T$132,3,0)))</f>
        <v/>
      </c>
      <c r="D9" s="26" t="str">
        <f>IF(ISERROR(VLOOKUP(Feuil1!$Q79,Feuil1!$R$1:$T$132,2,0)),"",(VLOOKUP(Feuil1!$Q79,Feuil1!$R$1:$T$132,2,0)))</f>
        <v/>
      </c>
      <c r="E9" s="26" t="str">
        <f>IF(ISERROR(VLOOKUP(Feuil1!$Q79,Feuil1!$R$1:$T$132,3,0)),"",(VLOOKUP(Feuil1!$Q79,Feuil1!$R$1:$T$132,3,0)))</f>
        <v/>
      </c>
      <c r="F9" s="26" t="str">
        <f>IF(ISERROR(VLOOKUP(Feuil1!$Q80,Feuil1!$R$1:$T$132,2,0)),"",(VLOOKUP(Feuil1!$Q80,Feuil1!$R$1:$T$132,2,0)))</f>
        <v/>
      </c>
      <c r="G9" s="26" t="str">
        <f>IF(ISERROR(VLOOKUP(Feuil1!$Q80,Feuil1!$R$1:$T$132,3,0)),"",(VLOOKUP(Feuil1!$Q80,Feuil1!$R$1:$T$132,3,0)))</f>
        <v/>
      </c>
      <c r="H9" s="26" t="str">
        <f>IF(ISERROR(VLOOKUP(Feuil1!$Q81,Feuil1!$R$1:$T$132,2,0)),"",(VLOOKUP(Feuil1!$Q81,Feuil1!$R$1:$T$132,2,0)))</f>
        <v/>
      </c>
      <c r="I9" s="26" t="str">
        <f>IF(ISERROR(VLOOKUP(Feuil1!$Q81,Feuil1!$R$1:$T$132,3,0)),"",(VLOOKUP(Feuil1!$Q81,Feuil1!$R$1:$T$132,3,0)))</f>
        <v/>
      </c>
      <c r="J9" s="26" t="str">
        <f>IF(ISERROR(VLOOKUP(Feuil1!$Q82,Feuil1!$R$1:$T$132,2,0)),"",(VLOOKUP(Feuil1!$Q82,Feuil1!$R$1:$T$132,2,0)))</f>
        <v/>
      </c>
      <c r="K9" s="26" t="str">
        <f>IF(ISERROR(VLOOKUP(Feuil1!$Q82,Feuil1!$R$1:$T$132,3,0)),"",(VLOOKUP(Feuil1!$Q82,Feuil1!$R$1:$T$132,3,0)))</f>
        <v/>
      </c>
      <c r="L9" s="26" t="str">
        <f>IF(ISERROR(VLOOKUP(Feuil1!$Q83,Feuil1!$R$1:$T$132,2,0)),"",(VLOOKUP(Feuil1!$Q83,Feuil1!$R$1:$T$132,2,0)))</f>
        <v/>
      </c>
      <c r="M9" s="26" t="str">
        <f>IF(ISERROR(VLOOKUP(Feuil1!$Q83,Feuil1!$R$1:$T$132,3,0)),"",(VLOOKUP(Feuil1!$Q83,Feuil1!$R$1:$T$132,3,0)))</f>
        <v/>
      </c>
      <c r="N9" s="26" t="str">
        <f>IF(ISERROR(VLOOKUP(Feuil1!$Q84,Feuil1!$R$1:$T$132,2,0)),"",(VLOOKUP(Feuil1!$Q84,Feuil1!$R$1:$T$132,2,0)))</f>
        <v/>
      </c>
      <c r="O9" s="26" t="str">
        <f>IF(ISERROR(VLOOKUP(Feuil1!$Q84,Feuil1!$R$1:$T$132,3,0)),"",(VLOOKUP(Feuil1!$Q84,Feuil1!$R$1:$T$132,3,0)))</f>
        <v/>
      </c>
      <c r="P9" s="37"/>
      <c r="Q9" s="38"/>
      <c r="R9" s="26" t="str">
        <f>IF(ISERROR(VLOOKUP(Feuil1!$Q85,Feuil1!$R$1:$T$132,2,0)),"",(VLOOKUP(Feuil1!$Q85,Feuil1!$R$1:$T$132,2,0)))</f>
        <v/>
      </c>
      <c r="S9" s="26" t="str">
        <f>IF(ISERROR(VLOOKUP(Feuil1!$Q85,Feuil1!$R$1:$T$132,3,0)),"",(VLOOKUP(Feuil1!$Q85,Feuil1!$R$1:$T$132,3,0)))</f>
        <v/>
      </c>
      <c r="T9" s="26" t="str">
        <f>IF(ISERROR(VLOOKUP(Feuil1!$Q86,Feuil1!$R$1:$T$132,2,0)),"",(VLOOKUP(Feuil1!$Q86,Feuil1!$R$1:$T$132,2,0)))</f>
        <v/>
      </c>
      <c r="U9" s="26" t="str">
        <f>IF(ISERROR(VLOOKUP(Feuil1!$Q86,Feuil1!$R$1:$T$132,3,0)),"",(VLOOKUP(Feuil1!$Q86,Feuil1!$R$1:$T$132,3,0)))</f>
        <v/>
      </c>
      <c r="V9" s="26" t="str">
        <f>IF(ISERROR(VLOOKUP(Feuil1!$Q87,Feuil1!$R$1:$T$132,2,0)),"",(VLOOKUP(Feuil1!$Q87,Feuil1!$R$1:$T$132,2,0)))</f>
        <v/>
      </c>
      <c r="W9" s="26" t="str">
        <f>IF(ISERROR(VLOOKUP(Feuil1!$Q87,Feuil1!$R$1:$T$132,3,0)),"",(VLOOKUP(Feuil1!$Q87,Feuil1!$R$1:$T$132,3,0)))</f>
        <v/>
      </c>
      <c r="X9" s="26" t="str">
        <f>IF(ISERROR(VLOOKUP(Feuil1!$Q88,Feuil1!$R$1:$T$132,2,0)),"",(VLOOKUP(Feuil1!$Q88,Feuil1!$R$1:$T$132,2,0)))</f>
        <v/>
      </c>
      <c r="Y9" s="26" t="str">
        <f>IF(ISERROR(VLOOKUP(Feuil1!$Q88,Feuil1!$R$1:$T$132,3,0)),"",(VLOOKUP(Feuil1!$Q88,Feuil1!$R$1:$T$132,3,0)))</f>
        <v/>
      </c>
      <c r="Z9" s="35">
        <f t="shared" si="12"/>
        <v>0</v>
      </c>
      <c r="AB9" s="35">
        <f t="shared" si="13"/>
        <v>0</v>
      </c>
      <c r="AD9" s="35">
        <f t="shared" si="14"/>
        <v>0</v>
      </c>
      <c r="AF9" s="26" t="str">
        <f t="shared" si="15"/>
        <v/>
      </c>
      <c r="AG9" s="26"/>
      <c r="AH9" s="26" t="str">
        <f t="shared" si="16"/>
        <v/>
      </c>
      <c r="AI9" s="26"/>
      <c r="AJ9" s="26" t="str">
        <f t="shared" si="17"/>
        <v/>
      </c>
      <c r="AK9" s="26"/>
      <c r="AL9" s="26" t="str">
        <f t="shared" si="18"/>
        <v/>
      </c>
      <c r="AM9" s="26"/>
      <c r="AN9" s="26" t="str">
        <f t="shared" si="19"/>
        <v/>
      </c>
      <c r="AO9" s="26"/>
      <c r="AP9" s="26" t="str">
        <f t="shared" si="20"/>
        <v/>
      </c>
      <c r="AQ9" s="26"/>
      <c r="AR9" s="26" t="str">
        <f t="shared" si="21"/>
        <v/>
      </c>
      <c r="AS9" s="26"/>
      <c r="AT9" s="26" t="str">
        <f t="shared" si="22"/>
        <v/>
      </c>
      <c r="AU9" s="26"/>
      <c r="AV9" s="26" t="str">
        <f t="shared" si="23"/>
        <v/>
      </c>
      <c r="AW9" s="26"/>
      <c r="AX9" s="26" t="str">
        <f t="shared" si="24"/>
        <v/>
      </c>
      <c r="AY9" s="26"/>
      <c r="AZ9" s="26" t="str">
        <f t="shared" si="25"/>
        <v/>
      </c>
      <c r="BA9" s="26"/>
      <c r="BB9" s="26" t="str">
        <f t="shared" si="26"/>
        <v/>
      </c>
      <c r="BC9" s="26"/>
    </row>
    <row r="10" spans="1:55" ht="25.15" customHeight="1" x14ac:dyDescent="0.25">
      <c r="A10" s="31" t="str">
        <f t="array" ref="A10">'J01'!AN13:AR13</f>
        <v>NANTES</v>
      </c>
      <c r="B10" s="26" t="str">
        <f>IF(ISERROR(VLOOKUP(Feuil1!$Q89,Feuil1!$R$1:$T$132,2,0)),"",(VLOOKUP(Feuil1!$Q89,Feuil1!$R$1:$T$132,2,0)))</f>
        <v/>
      </c>
      <c r="C10" s="26" t="str">
        <f>IF(ISERROR(VLOOKUP(Feuil1!$Q89,Feuil1!$R$1:$T$132,3,0)),"",(VLOOKUP(Feuil1!$Q89,Feuil1!$R$1:$T$132,3,0)))</f>
        <v/>
      </c>
      <c r="D10" s="26" t="str">
        <f>IF(ISERROR(VLOOKUP(Feuil1!$Q90,Feuil1!$R$1:$T$132,2,0)),"",(VLOOKUP(Feuil1!$Q90,Feuil1!$R$1:$T$132,2,0)))</f>
        <v/>
      </c>
      <c r="E10" s="26" t="str">
        <f>IF(ISERROR(VLOOKUP(Feuil1!$Q90,Feuil1!$R$1:$T$132,3,0)),"",(VLOOKUP(Feuil1!$Q90,Feuil1!$R$1:$T$132,3,0)))</f>
        <v/>
      </c>
      <c r="F10" s="26" t="str">
        <f>IF(ISERROR(VLOOKUP(Feuil1!$Q91,Feuil1!$R$1:$T$132,2,0)),"",(VLOOKUP(Feuil1!$Q91,Feuil1!$R$1:$T$132,2,0)))</f>
        <v/>
      </c>
      <c r="G10" s="26" t="str">
        <f>IF(ISERROR(VLOOKUP(Feuil1!$Q91,Feuil1!$R$1:$T$132,3,0)),"",(VLOOKUP(Feuil1!$Q91,Feuil1!$R$1:$T$132,3,0)))</f>
        <v/>
      </c>
      <c r="H10" s="26" t="str">
        <f>IF(ISERROR(VLOOKUP(Feuil1!$Q92,Feuil1!$R$1:$T$132,2,0)),"",(VLOOKUP(Feuil1!$Q92,Feuil1!$R$1:$T$132,2,0)))</f>
        <v/>
      </c>
      <c r="I10" s="26" t="str">
        <f>IF(ISERROR(VLOOKUP(Feuil1!$Q92,Feuil1!$R$1:$T$132,3,0)),"",(VLOOKUP(Feuil1!$Q92,Feuil1!$R$1:$T$132,3,0)))</f>
        <v/>
      </c>
      <c r="J10" s="26" t="str">
        <f>IF(ISERROR(VLOOKUP(Feuil1!$Q93,Feuil1!$R$1:$T$132,2,0)),"",(VLOOKUP(Feuil1!$Q93,Feuil1!$R$1:$T$132,2,0)))</f>
        <v/>
      </c>
      <c r="K10" s="26" t="str">
        <f>IF(ISERROR(VLOOKUP(Feuil1!$Q93,Feuil1!$R$1:$T$132,3,0)),"",(VLOOKUP(Feuil1!$Q93,Feuil1!$R$1:$T$132,3,0)))</f>
        <v/>
      </c>
      <c r="L10" s="26" t="str">
        <f>IF(ISERROR(VLOOKUP(Feuil1!$Q94,Feuil1!$R$1:$T$132,2,0)),"",(VLOOKUP(Feuil1!$Q94,Feuil1!$R$1:$T$132,2,0)))</f>
        <v/>
      </c>
      <c r="M10" s="26" t="str">
        <f>IF(ISERROR(VLOOKUP(Feuil1!$Q94,Feuil1!$R$1:$T$132,3,0)),"",(VLOOKUP(Feuil1!$Q94,Feuil1!$R$1:$T$132,3,0)))</f>
        <v/>
      </c>
      <c r="N10" s="26" t="str">
        <f>IF(ISERROR(VLOOKUP(Feuil1!$Q95,Feuil1!$R$1:$T$132,2,0)),"",(VLOOKUP(Feuil1!$Q95,Feuil1!$R$1:$T$132,2,0)))</f>
        <v/>
      </c>
      <c r="O10" s="26" t="str">
        <f>IF(ISERROR(VLOOKUP(Feuil1!$Q95,Feuil1!$R$1:$T$132,3,0)),"",(VLOOKUP(Feuil1!$Q95,Feuil1!$R$1:$T$132,3,0)))</f>
        <v/>
      </c>
      <c r="P10" s="26" t="str">
        <f>IF(ISERROR(VLOOKUP(Feuil1!$Q96,Feuil1!$R$1:$T$132,2,0)),"",(VLOOKUP(Feuil1!$Q96,Feuil1!$R$1:$T$132,2,0)))</f>
        <v/>
      </c>
      <c r="Q10" s="26" t="str">
        <f>IF(ISERROR(VLOOKUP(Feuil1!$Q96,Feuil1!$R$1:$T$132,3,0)),"",(VLOOKUP(Feuil1!$Q96,Feuil1!$R$1:$T$132,3,0)))</f>
        <v/>
      </c>
      <c r="R10" s="37"/>
      <c r="S10" s="38"/>
      <c r="T10" s="26" t="str">
        <f>IF(ISERROR(VLOOKUP(Feuil1!$Q97,Feuil1!$R$1:$T$132,2,0)),"",(VLOOKUP(Feuil1!$Q97,Feuil1!$R$1:$T$132,2,0)))</f>
        <v/>
      </c>
      <c r="U10" s="26" t="str">
        <f>IF(ISERROR(VLOOKUP(Feuil1!$Q97,Feuil1!$R$1:$T$132,3,0)),"",(VLOOKUP(Feuil1!$Q97,Feuil1!$R$1:$T$132,3,0)))</f>
        <v/>
      </c>
      <c r="V10" s="26" t="str">
        <f>IF(ISERROR(VLOOKUP(Feuil1!$Q98,Feuil1!$R$1:$T$132,2,0)),"",(VLOOKUP(Feuil1!$Q98,Feuil1!$R$1:$T$132,2,0)))</f>
        <v/>
      </c>
      <c r="W10" s="26" t="str">
        <f>IF(ISERROR(VLOOKUP(Feuil1!$Q98,Feuil1!$R$1:$T$132,3,0)),"",(VLOOKUP(Feuil1!$Q98,Feuil1!$R$1:$T$132,3,0)))</f>
        <v/>
      </c>
      <c r="X10" s="26" t="str">
        <f>IF(ISERROR(VLOOKUP(Feuil1!$Q99,Feuil1!$R$1:$T$132,2,0)),"",(VLOOKUP(Feuil1!$Q99,Feuil1!$R$1:$T$132,2,0)))</f>
        <v/>
      </c>
      <c r="Y10" s="26" t="str">
        <f>IF(ISERROR(VLOOKUP(Feuil1!$Q99,Feuil1!$R$1:$T$132,3,0)),"",(VLOOKUP(Feuil1!$Q99,Feuil1!$R$1:$T$132,3,0)))</f>
        <v/>
      </c>
      <c r="Z10" s="35">
        <f t="shared" si="12"/>
        <v>0</v>
      </c>
      <c r="AB10" s="35">
        <f t="shared" si="13"/>
        <v>0</v>
      </c>
      <c r="AD10" s="35">
        <f t="shared" si="14"/>
        <v>0</v>
      </c>
      <c r="AF10" s="26" t="str">
        <f t="shared" si="15"/>
        <v/>
      </c>
      <c r="AG10" s="26"/>
      <c r="AH10" s="26" t="str">
        <f t="shared" si="16"/>
        <v/>
      </c>
      <c r="AI10" s="26"/>
      <c r="AJ10" s="26" t="str">
        <f t="shared" si="17"/>
        <v/>
      </c>
      <c r="AK10" s="26"/>
      <c r="AL10" s="26" t="str">
        <f t="shared" si="18"/>
        <v/>
      </c>
      <c r="AM10" s="26"/>
      <c r="AN10" s="26" t="str">
        <f t="shared" si="19"/>
        <v/>
      </c>
      <c r="AO10" s="26"/>
      <c r="AP10" s="26" t="str">
        <f t="shared" si="20"/>
        <v/>
      </c>
      <c r="AQ10" s="26"/>
      <c r="AR10" s="26" t="str">
        <f t="shared" si="21"/>
        <v/>
      </c>
      <c r="AS10" s="26"/>
      <c r="AT10" s="26" t="str">
        <f t="shared" si="22"/>
        <v/>
      </c>
      <c r="AU10" s="26"/>
      <c r="AV10" s="26" t="str">
        <f t="shared" si="23"/>
        <v/>
      </c>
      <c r="AW10" s="26"/>
      <c r="AX10" s="26" t="str">
        <f t="shared" si="24"/>
        <v/>
      </c>
      <c r="AY10" s="26"/>
      <c r="AZ10" s="26" t="str">
        <f t="shared" si="25"/>
        <v/>
      </c>
      <c r="BA10" s="26"/>
      <c r="BB10" s="26" t="str">
        <f t="shared" si="26"/>
        <v/>
      </c>
      <c r="BC10" s="26"/>
    </row>
    <row r="11" spans="1:55" ht="25.15" customHeight="1" x14ac:dyDescent="0.25">
      <c r="A11" s="31" t="str">
        <f t="array" ref="A11">'J01'!AN14:AR14</f>
        <v>NICE</v>
      </c>
      <c r="B11" s="26" t="str">
        <f>IF(ISERROR(VLOOKUP(Feuil1!$Q100,Feuil1!$R$1:$T$132,2,0)),"",(VLOOKUP(Feuil1!$Q100,Feuil1!$R$1:$T$132,2,0)))</f>
        <v/>
      </c>
      <c r="C11" s="26" t="str">
        <f>IF(ISERROR(VLOOKUP(Feuil1!$Q100,Feuil1!$R$1:$T$132,3,0)),"",(VLOOKUP(Feuil1!$Q100,Feuil1!$R$1:$T$132,3,0)))</f>
        <v/>
      </c>
      <c r="D11" s="26" t="str">
        <f>IF(ISERROR(VLOOKUP(Feuil1!$Q101,Feuil1!$R$1:$T$132,2,0)),"",(VLOOKUP(Feuil1!$Q101,Feuil1!$R$1:$T$132,2,0)))</f>
        <v/>
      </c>
      <c r="E11" s="26" t="str">
        <f>IF(ISERROR(VLOOKUP(Feuil1!$Q101,Feuil1!$R$1:$T$132,3,0)),"",(VLOOKUP(Feuil1!$Q101,Feuil1!$R$1:$T$132,3,0)))</f>
        <v/>
      </c>
      <c r="F11" s="26" t="str">
        <f>IF(ISERROR(VLOOKUP(Feuil1!$Q102,Feuil1!$R$1:$T$132,2,0)),"",(VLOOKUP(Feuil1!$Q102,Feuil1!$R$1:$T$132,2,0)))</f>
        <v/>
      </c>
      <c r="G11" s="26" t="str">
        <f>IF(ISERROR(VLOOKUP(Feuil1!$Q102,Feuil1!$R$1:$T$132,3,0)),"",(VLOOKUP(Feuil1!$Q102,Feuil1!$R$1:$T$132,3,0)))</f>
        <v/>
      </c>
      <c r="H11" s="26" t="str">
        <f>IF(ISERROR(VLOOKUP(Feuil1!$Q103,Feuil1!$R$1:$T$132,2,0)),"",(VLOOKUP(Feuil1!$Q103,Feuil1!$R$1:$T$132,2,0)))</f>
        <v/>
      </c>
      <c r="I11" s="26" t="str">
        <f>IF(ISERROR(VLOOKUP(Feuil1!$Q103,Feuil1!$R$1:$T$132,3,0)),"",(VLOOKUP(Feuil1!$Q103,Feuil1!$R$1:$T$132,3,0)))</f>
        <v/>
      </c>
      <c r="J11" s="26" t="str">
        <f>IF(ISERROR(VLOOKUP(Feuil1!$Q104,Feuil1!$R$1:$T$132,2,0)),"",(VLOOKUP(Feuil1!$Q104,Feuil1!$R$1:$T$132,2,0)))</f>
        <v/>
      </c>
      <c r="K11" s="26" t="str">
        <f>IF(ISERROR(VLOOKUP(Feuil1!$Q104,Feuil1!$R$1:$T$132,3,0)),"",(VLOOKUP(Feuil1!$Q104,Feuil1!$R$1:$T$132,3,0)))</f>
        <v/>
      </c>
      <c r="L11" s="26" t="str">
        <f>IF(ISERROR(VLOOKUP(Feuil1!$Q105,Feuil1!$R$1:$T$132,2,0)),"",(VLOOKUP(Feuil1!$Q105,Feuil1!$R$1:$T$132,2,0)))</f>
        <v/>
      </c>
      <c r="M11" s="26" t="str">
        <f>IF(ISERROR(VLOOKUP(Feuil1!$Q105,Feuil1!$R$1:$T$132,3,0)),"",(VLOOKUP(Feuil1!$Q105,Feuil1!$R$1:$T$132,3,0)))</f>
        <v/>
      </c>
      <c r="N11" s="26" t="str">
        <f>IF(ISERROR(VLOOKUP(Feuil1!$Q106,Feuil1!$R$1:$T$132,2,0)),"",(VLOOKUP(Feuil1!$Q106,Feuil1!$R$1:$T$132,2,0)))</f>
        <v/>
      </c>
      <c r="O11" s="26" t="str">
        <f>IF(ISERROR(VLOOKUP(Feuil1!$Q106,Feuil1!$R$1:$T$132,3,0)),"",(VLOOKUP(Feuil1!$Q106,Feuil1!$R$1:$T$132,3,0)))</f>
        <v/>
      </c>
      <c r="P11" s="26" t="str">
        <f>IF(ISERROR(VLOOKUP(Feuil1!$Q107,Feuil1!$R$1:$T$132,2,0)),"",(VLOOKUP(Feuil1!$Q107,Feuil1!$R$1:$T$132,2,0)))</f>
        <v/>
      </c>
      <c r="Q11" s="26" t="str">
        <f>IF(ISERROR(VLOOKUP(Feuil1!$Q107,Feuil1!$R$1:$T$132,3,0)),"",(VLOOKUP(Feuil1!$Q107,Feuil1!$R$1:$T$132,3,0)))</f>
        <v/>
      </c>
      <c r="R11" s="26" t="str">
        <f>IF(ISERROR(VLOOKUP(Feuil1!$Q108,Feuil1!$R$1:$T$132,2,0)),"",(VLOOKUP(Feuil1!$Q108,Feuil1!$R$1:$T$132,2,0)))</f>
        <v/>
      </c>
      <c r="S11" s="26" t="str">
        <f>IF(ISERROR(VLOOKUP(Feuil1!$Q108,Feuil1!$R$1:$T$132,3,0)),"",(VLOOKUP(Feuil1!$Q108,Feuil1!$R$1:$T$132,3,0)))</f>
        <v/>
      </c>
      <c r="T11" s="37"/>
      <c r="U11" s="38"/>
      <c r="V11" s="26" t="str">
        <f>IF(ISERROR(VLOOKUP(Feuil1!$Q109,Feuil1!$R$1:$T$132,2,0)),"",(VLOOKUP(Feuil1!$Q109,Feuil1!$R$1:$T$132,2,0)))</f>
        <v/>
      </c>
      <c r="W11" s="26" t="str">
        <f>IF(ISERROR(VLOOKUP(Feuil1!$Q109,Feuil1!$R$1:$T$132,3,0)),"",(VLOOKUP(Feuil1!$Q109,Feuil1!$R$1:$T$132,3,0)))</f>
        <v/>
      </c>
      <c r="X11" s="26" t="str">
        <f>IF(ISERROR(VLOOKUP(Feuil1!$Q110,Feuil1!$R$1:$T$132,2,0)),"",(VLOOKUP(Feuil1!$Q110,Feuil1!$R$1:$T$132,2,0)))</f>
        <v/>
      </c>
      <c r="Y11" s="26" t="str">
        <f>IF(ISERROR(VLOOKUP(Feuil1!$Q110,Feuil1!$R$1:$T$132,3,0)),"",(VLOOKUP(Feuil1!$Q110,Feuil1!$R$1:$T$132,3,0)))</f>
        <v/>
      </c>
      <c r="Z11" s="35">
        <f t="shared" si="12"/>
        <v>0</v>
      </c>
      <c r="AB11" s="35">
        <f t="shared" si="13"/>
        <v>0</v>
      </c>
      <c r="AD11" s="35">
        <f t="shared" si="14"/>
        <v>0</v>
      </c>
      <c r="AF11" s="26" t="str">
        <f t="shared" si="15"/>
        <v/>
      </c>
      <c r="AG11" s="26"/>
      <c r="AH11" s="26" t="str">
        <f t="shared" si="16"/>
        <v/>
      </c>
      <c r="AI11" s="26"/>
      <c r="AJ11" s="26" t="str">
        <f t="shared" si="17"/>
        <v/>
      </c>
      <c r="AK11" s="26"/>
      <c r="AL11" s="26" t="str">
        <f t="shared" si="18"/>
        <v/>
      </c>
      <c r="AM11" s="26"/>
      <c r="AN11" s="26" t="str">
        <f t="shared" si="19"/>
        <v/>
      </c>
      <c r="AO11" s="26"/>
      <c r="AP11" s="26" t="str">
        <f t="shared" si="20"/>
        <v/>
      </c>
      <c r="AQ11" s="26"/>
      <c r="AR11" s="26" t="str">
        <f t="shared" si="21"/>
        <v/>
      </c>
      <c r="AS11" s="26"/>
      <c r="AT11" s="26" t="str">
        <f t="shared" si="22"/>
        <v/>
      </c>
      <c r="AU11" s="26"/>
      <c r="AV11" s="26" t="str">
        <f t="shared" si="23"/>
        <v/>
      </c>
      <c r="AW11" s="26"/>
      <c r="AX11" s="26" t="str">
        <f t="shared" si="24"/>
        <v/>
      </c>
      <c r="AY11" s="26"/>
      <c r="AZ11" s="26" t="str">
        <f t="shared" si="25"/>
        <v/>
      </c>
      <c r="BA11" s="26"/>
      <c r="BB11" s="26" t="str">
        <f t="shared" si="26"/>
        <v/>
      </c>
      <c r="BC11" s="26"/>
    </row>
    <row r="12" spans="1:55" ht="25.15" customHeight="1" x14ac:dyDescent="0.25">
      <c r="A12" s="31" t="str">
        <f t="array" ref="A12">'J01'!AN15:AR15</f>
        <v>ST AMAND</v>
      </c>
      <c r="B12" s="26" t="str">
        <f>IF(ISERROR(VLOOKUP(Feuil1!$Q111,Feuil1!$R$1:$T$132,2,0)),"",(VLOOKUP(Feuil1!$Q111,Feuil1!$R$1:$T$132,2,0)))</f>
        <v/>
      </c>
      <c r="C12" s="26" t="str">
        <f>IF(ISERROR(VLOOKUP(Feuil1!$Q111,Feuil1!$R$1:$T$132,3,0)),"",(VLOOKUP(Feuil1!$Q111,Feuil1!$R$1:$T$132,3,0)))</f>
        <v/>
      </c>
      <c r="D12" s="26" t="str">
        <f>IF(ISERROR(VLOOKUP(Feuil1!$Q112,Feuil1!$R$1:$T$132,2,0)),"",(VLOOKUP(Feuil1!$Q112,Feuil1!$R$1:$T$132,2,0)))</f>
        <v/>
      </c>
      <c r="E12" s="26" t="str">
        <f>IF(ISERROR(VLOOKUP(Feuil1!$Q112,Feuil1!$R$1:$T$132,3,0)),"",(VLOOKUP(Feuil1!$Q112,Feuil1!$R$1:$T$132,3,0)))</f>
        <v/>
      </c>
      <c r="F12" s="26" t="str">
        <f>IF(ISERROR(VLOOKUP(Feuil1!$Q113,Feuil1!$R$1:$T$132,2,0)),"",(VLOOKUP(Feuil1!$Q113,Feuil1!$R$1:$T$132,2,0)))</f>
        <v/>
      </c>
      <c r="G12" s="26" t="str">
        <f>IF(ISERROR(VLOOKUP(Feuil1!$Q113,Feuil1!$R$1:$T$132,3,0)),"",(VLOOKUP(Feuil1!$Q113,Feuil1!$R$1:$T$132,3,0)))</f>
        <v/>
      </c>
      <c r="H12" s="26" t="str">
        <f>IF(ISERROR(VLOOKUP(Feuil1!$Q114,Feuil1!$R$1:$T$132,2,0)),"",(VLOOKUP(Feuil1!$Q114,Feuil1!$R$1:$T$132,2,0)))</f>
        <v/>
      </c>
      <c r="I12" s="26" t="str">
        <f>IF(ISERROR(VLOOKUP(Feuil1!$Q114,Feuil1!$R$1:$T$132,3,0)),"",(VLOOKUP(Feuil1!$Q114,Feuil1!$R$1:$T$132,3,0)))</f>
        <v/>
      </c>
      <c r="J12" s="26" t="str">
        <f>IF(ISERROR(VLOOKUP(Feuil1!$Q115,Feuil1!$R$1:$T$132,2,0)),"",(VLOOKUP(Feuil1!$Q115,Feuil1!$R$1:$T$132,2,0)))</f>
        <v/>
      </c>
      <c r="K12" s="26" t="str">
        <f>IF(ISERROR(VLOOKUP(Feuil1!$Q115,Feuil1!$R$1:$T$132,3,0)),"",(VLOOKUP(Feuil1!$Q115,Feuil1!$R$1:$T$132,3,0)))</f>
        <v/>
      </c>
      <c r="L12" s="26" t="str">
        <f>IF(ISERROR(VLOOKUP(Feuil1!$Q116,Feuil1!$R$1:$T$132,2,0)),"",(VLOOKUP(Feuil1!$Q116,Feuil1!$R$1:$T$132,2,0)))</f>
        <v/>
      </c>
      <c r="M12" s="26" t="str">
        <f>IF(ISERROR(VLOOKUP(Feuil1!$Q116,Feuil1!$R$1:$T$132,3,0)),"",(VLOOKUP(Feuil1!$Q116,Feuil1!$R$1:$T$132,3,0)))</f>
        <v/>
      </c>
      <c r="N12" s="26" t="str">
        <f>IF(ISERROR(VLOOKUP(Feuil1!$Q117,Feuil1!$R$1:$T$132,2,0)),"",(VLOOKUP(Feuil1!$Q117,Feuil1!$R$1:$T$132,2,0)))</f>
        <v/>
      </c>
      <c r="O12" s="26" t="str">
        <f>IF(ISERROR(VLOOKUP(Feuil1!$Q117,Feuil1!$R$1:$T$132,3,0)),"",(VLOOKUP(Feuil1!$Q117,Feuil1!$R$1:$T$132,3,0)))</f>
        <v/>
      </c>
      <c r="P12" s="26" t="str">
        <f>IF(ISERROR(VLOOKUP(Feuil1!$Q118,Feuil1!$R$1:$T$132,2,0)),"",(VLOOKUP(Feuil1!$Q118,Feuil1!$R$1:$T$132,2,0)))</f>
        <v/>
      </c>
      <c r="Q12" s="26" t="str">
        <f>IF(ISERROR(VLOOKUP(Feuil1!$Q118,Feuil1!$R$1:$T$132,3,0)),"",(VLOOKUP(Feuil1!$Q118,Feuil1!$R$1:$T$132,3,0)))</f>
        <v/>
      </c>
      <c r="R12" s="26" t="str">
        <f>IF(ISERROR(VLOOKUP(Feuil1!$Q119,Feuil1!$R$1:$T$132,2,0)),"",(VLOOKUP(Feuil1!$Q119,Feuil1!$R$1:$T$132,2,0)))</f>
        <v/>
      </c>
      <c r="S12" s="26" t="str">
        <f>IF(ISERROR(VLOOKUP(Feuil1!$Q119,Feuil1!$R$1:$T$132,3,0)),"",(VLOOKUP(Feuil1!$Q119,Feuil1!$R$1:$T$132,3,0)))</f>
        <v/>
      </c>
      <c r="T12" s="26" t="str">
        <f>IF(ISERROR(VLOOKUP(Feuil1!$Q120,Feuil1!$R$1:$T$132,2,0)),"",(VLOOKUP(Feuil1!$Q120,Feuil1!$R$1:$T$132,2,0)))</f>
        <v/>
      </c>
      <c r="U12" s="26" t="str">
        <f>IF(ISERROR(VLOOKUP(Feuil1!$Q120,Feuil1!$R$1:$T$132,3,0)),"",(VLOOKUP(Feuil1!$Q120,Feuil1!$R$1:$T$132,3,0)))</f>
        <v/>
      </c>
      <c r="V12" s="37"/>
      <c r="W12" s="38"/>
      <c r="X12" s="26" t="str">
        <f>IF(ISERROR(VLOOKUP(Feuil1!$Q121,Feuil1!$R$1:$T$132,2,0)),"",(VLOOKUP(Feuil1!$Q121,Feuil1!$R$1:$T$132,2,0)))</f>
        <v/>
      </c>
      <c r="Y12" s="26" t="str">
        <f>IF(ISERROR(VLOOKUP(Feuil1!$Q121,Feuil1!$R$1:$T$132,3,0)),"",(VLOOKUP(Feuil1!$Q121,Feuil1!$R$1:$T$132,3,0)))</f>
        <v/>
      </c>
      <c r="Z12" s="35">
        <f t="shared" si="12"/>
        <v>0</v>
      </c>
      <c r="AB12" s="35">
        <f t="shared" si="13"/>
        <v>0</v>
      </c>
      <c r="AD12" s="35">
        <f t="shared" si="14"/>
        <v>0</v>
      </c>
      <c r="AF12" s="26" t="str">
        <f t="shared" si="15"/>
        <v/>
      </c>
      <c r="AG12" s="26"/>
      <c r="AH12" s="26" t="str">
        <f t="shared" si="16"/>
        <v/>
      </c>
      <c r="AI12" s="26"/>
      <c r="AJ12" s="26" t="str">
        <f t="shared" si="17"/>
        <v/>
      </c>
      <c r="AK12" s="26"/>
      <c r="AL12" s="26" t="str">
        <f t="shared" si="18"/>
        <v/>
      </c>
      <c r="AM12" s="26"/>
      <c r="AN12" s="26" t="str">
        <f t="shared" si="19"/>
        <v/>
      </c>
      <c r="AO12" s="26"/>
      <c r="AP12" s="26" t="str">
        <f t="shared" si="20"/>
        <v/>
      </c>
      <c r="AQ12" s="26"/>
      <c r="AR12" s="26" t="str">
        <f t="shared" si="21"/>
        <v/>
      </c>
      <c r="AS12" s="26"/>
      <c r="AT12" s="26" t="str">
        <f t="shared" si="22"/>
        <v/>
      </c>
      <c r="AU12" s="26"/>
      <c r="AV12" s="26" t="str">
        <f t="shared" si="23"/>
        <v/>
      </c>
      <c r="AW12" s="26"/>
      <c r="AX12" s="26" t="str">
        <f t="shared" si="24"/>
        <v/>
      </c>
      <c r="AY12" s="26"/>
      <c r="AZ12" s="26" t="str">
        <f t="shared" si="25"/>
        <v/>
      </c>
      <c r="BA12" s="26"/>
      <c r="BB12" s="26" t="str">
        <f t="shared" si="26"/>
        <v/>
      </c>
      <c r="BC12" s="26"/>
    </row>
    <row r="13" spans="1:55" ht="25.15" customHeight="1" x14ac:dyDescent="0.25">
      <c r="A13" s="31" t="str">
        <f t="array" ref="A13">'J01'!AN16:AR16</f>
        <v>TOULON ST CYR</v>
      </c>
      <c r="B13" s="26" t="str">
        <f>IF(ISERROR(VLOOKUP(Feuil1!$Q122,Feuil1!$R$1:$T$132,2,0)),"",(VLOOKUP(Feuil1!$Q122,Feuil1!$R$1:$T$132,2,0)))</f>
        <v/>
      </c>
      <c r="C13" s="26" t="str">
        <f>IF(ISERROR(VLOOKUP(Feuil1!$Q122,Feuil1!$R$1:$T$132,3,0)),"",(VLOOKUP(Feuil1!$Q122,Feuil1!$R$1:$T$132,3,0)))</f>
        <v/>
      </c>
      <c r="D13" s="26" t="str">
        <f>IF(ISERROR(VLOOKUP(Feuil1!$Q123,Feuil1!$R$1:$T$132,2,0)),"",(VLOOKUP(Feuil1!$Q123,Feuil1!$R$1:$T$132,2,0)))</f>
        <v/>
      </c>
      <c r="E13" s="26" t="str">
        <f>IF(ISERROR(VLOOKUP(Feuil1!$Q123,Feuil1!$R$1:$T$132,3,0)),"",(VLOOKUP(Feuil1!$Q123,Feuil1!$R$1:$T$132,3,0)))</f>
        <v/>
      </c>
      <c r="F13" s="26" t="str">
        <f>IF(ISERROR(VLOOKUP(Feuil1!$Q124,Feuil1!$R$1:$T$132,2,0)),"",(VLOOKUP(Feuil1!$Q124,Feuil1!$R$1:$T$132,2,0)))</f>
        <v/>
      </c>
      <c r="G13" s="26" t="str">
        <f>IF(ISERROR(VLOOKUP(Feuil1!$Q124,Feuil1!$R$1:$T$132,3,0)),"",(VLOOKUP(Feuil1!$Q124,Feuil1!$R$1:$T$132,3,0)))</f>
        <v/>
      </c>
      <c r="H13" s="26" t="str">
        <f>IF(ISERROR(VLOOKUP(Feuil1!$Q125,Feuil1!$R$1:$T$132,2,0)),"",(VLOOKUP(Feuil1!$Q125,Feuil1!$R$1:$T$132,2,0)))</f>
        <v/>
      </c>
      <c r="I13" s="26" t="str">
        <f>IF(ISERROR(VLOOKUP(Feuil1!$Q125,Feuil1!$R$1:$T$132,3,0)),"",(VLOOKUP(Feuil1!$Q125,Feuil1!$R$1:$T$132,3,0)))</f>
        <v/>
      </c>
      <c r="J13" s="26" t="str">
        <f>IF(ISERROR(VLOOKUP(Feuil1!$Q126,Feuil1!$R$1:$T$132,2,0)),"",(VLOOKUP(Feuil1!$Q126,Feuil1!$R$1:$T$132,2,0)))</f>
        <v/>
      </c>
      <c r="K13" s="26" t="str">
        <f>IF(ISERROR(VLOOKUP(Feuil1!$Q126,Feuil1!$R$1:$T$132,3,0)),"",(VLOOKUP(Feuil1!$Q126,Feuil1!$R$1:$T$132,3,0)))</f>
        <v/>
      </c>
      <c r="L13" s="26" t="str">
        <f>IF(ISERROR(VLOOKUP(Feuil1!$Q127,Feuil1!$R$1:$T$132,2,0)),"",(VLOOKUP(Feuil1!$Q127,Feuil1!$R$1:$T$132,2,0)))</f>
        <v/>
      </c>
      <c r="M13" s="26" t="str">
        <f>IF(ISERROR(VLOOKUP(Feuil1!$Q127,Feuil1!$R$1:$T$132,3,0)),"",(VLOOKUP(Feuil1!$Q127,Feuil1!$R$1:$T$132,3,0)))</f>
        <v/>
      </c>
      <c r="N13" s="26" t="str">
        <f>IF(ISERROR(VLOOKUP(Feuil1!$Q128,Feuil1!$R$1:$T$132,2,0)),"",(VLOOKUP(Feuil1!$Q128,Feuil1!$R$1:$T$132,2,0)))</f>
        <v/>
      </c>
      <c r="O13" s="26" t="str">
        <f>IF(ISERROR(VLOOKUP(Feuil1!$Q128,Feuil1!$R$1:$T$132,3,0)),"",(VLOOKUP(Feuil1!$Q128,Feuil1!$R$1:$T$132,3,0)))</f>
        <v/>
      </c>
      <c r="P13" s="26" t="str">
        <f>IF(ISERROR(VLOOKUP(Feuil1!$Q129,Feuil1!$R$1:$T$132,2,0)),"",(VLOOKUP(Feuil1!$Q129,Feuil1!$R$1:$T$132,2,0)))</f>
        <v/>
      </c>
      <c r="Q13" s="26" t="str">
        <f>IF(ISERROR(VLOOKUP(Feuil1!$Q129,Feuil1!$R$1:$T$132,3,0)),"",(VLOOKUP(Feuil1!$Q129,Feuil1!$R$1:$T$132,3,0)))</f>
        <v/>
      </c>
      <c r="R13" s="26" t="str">
        <f>IF(ISERROR(VLOOKUP(Feuil1!$Q130,Feuil1!$R$1:$T$132,2,0)),"",(VLOOKUP(Feuil1!$Q130,Feuil1!$R$1:$T$132,2,0)))</f>
        <v/>
      </c>
      <c r="S13" s="26" t="str">
        <f>IF(ISERROR(VLOOKUP(Feuil1!$Q130,Feuil1!$R$1:$T$132,3,0)),"",(VLOOKUP(Feuil1!$Q130,Feuil1!$R$1:$T$132,3,0)))</f>
        <v/>
      </c>
      <c r="T13" s="26" t="str">
        <f>IF(ISERROR(VLOOKUP(Feuil1!$Q131,Feuil1!$R$1:$T$132,2,0)),"",(VLOOKUP(Feuil1!$Q131,Feuil1!$R$1:$T$132,2,0)))</f>
        <v/>
      </c>
      <c r="U13" s="26" t="str">
        <f>IF(ISERROR(VLOOKUP(Feuil1!$Q131,Feuil1!$R$1:$T$132,3,0)),"",(VLOOKUP(Feuil1!$Q131,Feuil1!$R$1:$T$132,3,0)))</f>
        <v/>
      </c>
      <c r="V13" s="26" t="str">
        <f>IF(ISERROR(VLOOKUP(Feuil1!$Q132,Feuil1!$R$1:$T$132,2,0)),"",(VLOOKUP(Feuil1!$Q132,Feuil1!$R$1:$T$132,2,0)))</f>
        <v/>
      </c>
      <c r="W13" s="26" t="str">
        <f>IF(ISERROR(VLOOKUP(Feuil1!$Q132,Feuil1!$R$1:$T$132,3,0)),"",(VLOOKUP(Feuil1!$Q132,Feuil1!$R$1:$T$132,3,0)))</f>
        <v/>
      </c>
      <c r="X13" s="37"/>
      <c r="Y13" s="38"/>
      <c r="Z13" s="35">
        <f t="shared" si="12"/>
        <v>0</v>
      </c>
      <c r="AB13" s="35">
        <f t="shared" si="13"/>
        <v>0</v>
      </c>
      <c r="AD13" s="35">
        <f t="shared" si="14"/>
        <v>0</v>
      </c>
      <c r="AF13" s="26" t="str">
        <f t="shared" si="15"/>
        <v/>
      </c>
      <c r="AG13" s="26"/>
      <c r="AH13" s="26" t="str">
        <f t="shared" si="16"/>
        <v/>
      </c>
      <c r="AI13" s="26"/>
      <c r="AJ13" s="26" t="str">
        <f t="shared" si="17"/>
        <v/>
      </c>
      <c r="AK13" s="26"/>
      <c r="AL13" s="26" t="str">
        <f t="shared" si="18"/>
        <v/>
      </c>
      <c r="AM13" s="26"/>
      <c r="AN13" s="26" t="str">
        <f t="shared" si="19"/>
        <v/>
      </c>
      <c r="AO13" s="26"/>
      <c r="AP13" s="26" t="str">
        <f t="shared" si="20"/>
        <v/>
      </c>
      <c r="AQ13" s="26"/>
      <c r="AR13" s="26" t="str">
        <f t="shared" si="21"/>
        <v/>
      </c>
      <c r="AS13" s="26"/>
      <c r="AT13" s="26" t="str">
        <f t="shared" si="22"/>
        <v/>
      </c>
      <c r="AU13" s="26"/>
      <c r="AV13" s="26" t="str">
        <f t="shared" si="23"/>
        <v/>
      </c>
      <c r="AW13" s="26"/>
      <c r="AX13" s="26" t="str">
        <f t="shared" si="24"/>
        <v/>
      </c>
      <c r="AY13" s="26"/>
      <c r="AZ13" s="26" t="str">
        <f t="shared" si="25"/>
        <v/>
      </c>
      <c r="BA13" s="26"/>
      <c r="BB13" s="26" t="str">
        <f t="shared" si="26"/>
        <v/>
      </c>
      <c r="BC13" s="26"/>
    </row>
  </sheetData>
  <mergeCells count="12">
    <mergeCell ref="X1:Y1"/>
    <mergeCell ref="B1:C1"/>
    <mergeCell ref="D1:E1"/>
    <mergeCell ref="F1:G1"/>
    <mergeCell ref="H1:I1"/>
    <mergeCell ref="J1:K1"/>
    <mergeCell ref="L1:M1"/>
    <mergeCell ref="N1:O1"/>
    <mergeCell ref="P1:Q1"/>
    <mergeCell ref="R1:S1"/>
    <mergeCell ref="T1:U1"/>
    <mergeCell ref="V1:W1"/>
  </mergeCells>
  <conditionalFormatting sqref="A1">
    <cfRule type="expression" dxfId="6" priority="8">
      <formula>AND(C$1="",C2&lt;&gt;"",B2=C2)</formula>
    </cfRule>
    <cfRule type="expression" priority="7">
      <formula>AND(B$1&lt;&gt;"",B2&lt;&gt;"",C2&lt;&gt;"",B2=C2)</formula>
    </cfRule>
  </conditionalFormatting>
  <conditionalFormatting sqref="B2:X13">
    <cfRule type="expression" dxfId="5" priority="1">
      <formula>AND(B$1&lt;&gt;"",B2&lt;&gt;"",B2=C2)</formula>
    </cfRule>
    <cfRule type="expression" dxfId="4" priority="3">
      <formula>AND(B$1&lt;&gt;"",B2&lt;&gt;"",B2&lt;C2)</formula>
    </cfRule>
    <cfRule type="expression" dxfId="3" priority="5">
      <formula>AND(B$1&lt;&gt;"",B2&lt;&gt;"",B2&gt;C2)</formula>
    </cfRule>
  </conditionalFormatting>
  <conditionalFormatting sqref="C2:Y13">
    <cfRule type="expression" dxfId="2" priority="2">
      <formula>AND(C$1="",C2&lt;&gt;"",B2=C2)</formula>
    </cfRule>
    <cfRule type="expression" dxfId="1" priority="4">
      <formula>AND(C$1="",C2&lt;&gt;"",B2&lt;C2)</formula>
    </cfRule>
    <cfRule type="expression" dxfId="0" priority="6">
      <formula>AND(C$1="",C2&lt;&gt;"",B2&gt;C2)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J01</vt:lpstr>
      <vt:lpstr>J02</vt:lpstr>
      <vt:lpstr>J03</vt:lpstr>
      <vt:lpstr>J04</vt:lpstr>
      <vt:lpstr>J05</vt:lpstr>
      <vt:lpstr>J06</vt:lpstr>
      <vt:lpstr>J07</vt:lpstr>
      <vt:lpstr>J08</vt:lpstr>
      <vt:lpstr>J09</vt:lpstr>
      <vt:lpstr>J10</vt:lpstr>
      <vt:lpstr>J11</vt:lpstr>
      <vt:lpstr>J12</vt:lpstr>
      <vt:lpstr>J13</vt:lpstr>
      <vt:lpstr>J14</vt:lpstr>
      <vt:lpstr>J15</vt:lpstr>
      <vt:lpstr>J16</vt:lpstr>
      <vt:lpstr>J17</vt:lpstr>
      <vt:lpstr>J18</vt:lpstr>
      <vt:lpstr>J19</vt:lpstr>
      <vt:lpstr>J20</vt:lpstr>
      <vt:lpstr>J21</vt:lpstr>
      <vt:lpstr>J22</vt:lpstr>
      <vt:lpstr>Feuil1</vt:lpstr>
      <vt:lpstr>CLASSEMENT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costa</dc:creator>
  <cp:lastModifiedBy> </cp:lastModifiedBy>
  <dcterms:created xsi:type="dcterms:W3CDTF">2018-06-18T17:39:58Z</dcterms:created>
  <dcterms:modified xsi:type="dcterms:W3CDTF">2018-06-19T21:08:28Z</dcterms:modified>
</cp:coreProperties>
</file>