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3935" yWindow="480" windowWidth="13920" windowHeight="11760" tabRatio="830" firstSheet="4" activeTab="20"/>
  </bookViews>
  <sheets>
    <sheet name="HorMat" sheetId="23" state="hidden" r:id="rId1"/>
    <sheet name="HorAm" sheetId="21" state="hidden" r:id="rId2"/>
    <sheet name="HorSoir" sheetId="22" state="hidden" r:id="rId3"/>
    <sheet name="HorSup" sheetId="107" state="hidden" r:id="rId4"/>
    <sheet name="01" sheetId="171" r:id="rId5"/>
    <sheet name="02" sheetId="172" r:id="rId6"/>
    <sheet name="03" sheetId="173" r:id="rId7"/>
    <sheet name="04" sheetId="174" r:id="rId8"/>
    <sheet name="05" sheetId="175" r:id="rId9"/>
    <sheet name="06" sheetId="176" r:id="rId10"/>
    <sheet name="07" sheetId="177" r:id="rId11"/>
    <sheet name="08" sheetId="178" r:id="rId12"/>
    <sheet name="09" sheetId="179" r:id="rId13"/>
    <sheet name="10" sheetId="180" r:id="rId14"/>
    <sheet name="11" sheetId="181" r:id="rId15"/>
    <sheet name="12" sheetId="182" r:id="rId16"/>
    <sheet name="13" sheetId="183" r:id="rId17"/>
    <sheet name="14" sheetId="184" r:id="rId18"/>
    <sheet name="15" sheetId="185" r:id="rId19"/>
    <sheet name="16" sheetId="186" r:id="rId20"/>
    <sheet name="17" sheetId="187" r:id="rId21"/>
    <sheet name="18" sheetId="188" r:id="rId22"/>
    <sheet name="19" sheetId="189" r:id="rId23"/>
    <sheet name="20" sheetId="190" r:id="rId24"/>
    <sheet name="21" sheetId="191" r:id="rId25"/>
    <sheet name="22" sheetId="192" r:id="rId26"/>
    <sheet name="23" sheetId="193" r:id="rId27"/>
    <sheet name="24" sheetId="194" r:id="rId28"/>
    <sheet name="25" sheetId="195" r:id="rId29"/>
    <sheet name="26" sheetId="196" r:id="rId30"/>
    <sheet name="27" sheetId="197" r:id="rId31"/>
    <sheet name="28" sheetId="198" r:id="rId32"/>
    <sheet name="29" sheetId="199" r:id="rId33"/>
    <sheet name="30" sheetId="200" r:id="rId34"/>
    <sheet name="31" sheetId="201" r:id="rId35"/>
    <sheet name="modele" sheetId="104" r:id="rId36"/>
  </sheets>
  <externalReferences>
    <externalReference r:id="rId37"/>
    <externalReference r:id="rId38"/>
    <externalReference r:id="rId39"/>
    <externalReference r:id="rId40"/>
  </externalReferences>
  <definedNames>
    <definedName name="ADMINISTRATIF">[1]ADMINISTRATIF!$A$1:$A$11</definedName>
    <definedName name="CPL">[1]CPL!$A$1:$A$16</definedName>
    <definedName name="HorAm">HorAm!$A$1:$A$12</definedName>
    <definedName name="HorMat">HorMat!$A$1:$A$23</definedName>
    <definedName name="HorSoir">HorSoir!$A$1:$A$5</definedName>
    <definedName name="HorSup">HorSup!$A$1:$A$19</definedName>
    <definedName name="HortMat">HorMat!$A$1:$A$23</definedName>
    <definedName name="Liste" localSheetId="4">OFFSET([2]Parametres!$C$2,,,COUNTA([2]Parametres!#REF!)-1)</definedName>
    <definedName name="Liste" localSheetId="5">OFFSET([2]Parametres!$C$2,,,COUNTA([2]Parametres!#REF!)-1)</definedName>
    <definedName name="Liste" localSheetId="6">OFFSET([2]Parametres!$C$2,,,COUNTA([2]Parametres!#REF!)-1)</definedName>
    <definedName name="Liste" localSheetId="7">OFFSET([2]Parametres!$C$2,,,COUNTA([2]Parametres!#REF!)-1)</definedName>
    <definedName name="Liste" localSheetId="8">OFFSET([2]Parametres!$C$2,,,COUNTA([2]Parametres!#REF!)-1)</definedName>
    <definedName name="Liste" localSheetId="9">OFFSET([2]Parametres!$C$2,,,COUNTA([2]Parametres!#REF!)-1)</definedName>
    <definedName name="Liste" localSheetId="10">OFFSET([2]Parametres!$C$2,,,COUNTA([2]Parametres!#REF!)-1)</definedName>
    <definedName name="Liste" localSheetId="11">OFFSET([2]Parametres!$C$2,,,COUNTA([2]Parametres!#REF!)-1)</definedName>
    <definedName name="Liste" localSheetId="12">OFFSET([2]Parametres!$C$2,,,COUNTA([2]Parametres!#REF!)-1)</definedName>
    <definedName name="Liste" localSheetId="13">OFFSET([2]Parametres!$C$2,,,COUNTA([2]Parametres!#REF!)-1)</definedName>
    <definedName name="Liste" localSheetId="14">OFFSET([2]Parametres!$C$2,,,COUNTA([2]Parametres!#REF!)-1)</definedName>
    <definedName name="Liste" localSheetId="15">OFFSET([2]Parametres!$C$2,,,COUNTA([2]Parametres!#REF!)-1)</definedName>
    <definedName name="Liste" localSheetId="16">OFFSET([2]Parametres!$C$2,,,COUNTA([2]Parametres!#REF!)-1)</definedName>
    <definedName name="Liste" localSheetId="17">OFFSET([2]Parametres!$C$2,,,COUNTA([2]Parametres!#REF!)-1)</definedName>
    <definedName name="Liste" localSheetId="18">OFFSET([2]Parametres!$C$2,,,COUNTA([2]Parametres!#REF!)-1)</definedName>
    <definedName name="Liste" localSheetId="19">OFFSET([2]Parametres!$C$2,,,COUNTA([2]Parametres!#REF!)-1)</definedName>
    <definedName name="Liste" localSheetId="20">OFFSET([2]Parametres!$C$2,,,COUNTA([2]Parametres!#REF!)-1)</definedName>
    <definedName name="Liste" localSheetId="21">OFFSET([2]Parametres!$C$2,,,COUNTA([2]Parametres!#REF!)-1)</definedName>
    <definedName name="Liste" localSheetId="22">OFFSET([2]Parametres!$C$2,,,COUNTA([2]Parametres!#REF!)-1)</definedName>
    <definedName name="Liste" localSheetId="23">OFFSET([2]Parametres!$C$2,,,COUNTA([2]Parametres!#REF!)-1)</definedName>
    <definedName name="Liste" localSheetId="24">OFFSET([2]Parametres!$C$2,,,COUNTA([2]Parametres!#REF!)-1)</definedName>
    <definedName name="Liste" localSheetId="25">OFFSET([2]Parametres!$C$2,,,COUNTA([2]Parametres!#REF!)-1)</definedName>
    <definedName name="Liste" localSheetId="26">OFFSET([2]Parametres!$C$2,,,COUNTA([2]Parametres!#REF!)-1)</definedName>
    <definedName name="Liste" localSheetId="27">OFFSET([2]Parametres!$C$2,,,COUNTA([2]Parametres!#REF!)-1)</definedName>
    <definedName name="Liste" localSheetId="28">OFFSET([2]Parametres!$C$2,,,COUNTA([2]Parametres!#REF!)-1)</definedName>
    <definedName name="Liste" localSheetId="29">OFFSET([2]Parametres!$C$2,,,COUNTA([2]Parametres!#REF!)-1)</definedName>
    <definedName name="Liste" localSheetId="30">OFFSET([2]Parametres!$C$2,,,COUNTA([2]Parametres!#REF!)-1)</definedName>
    <definedName name="Liste" localSheetId="31">OFFSET([2]Parametres!$C$2,,,COUNTA([2]Parametres!#REF!)-1)</definedName>
    <definedName name="Liste" localSheetId="32">OFFSET([2]Parametres!$C$2,,,COUNTA([2]Parametres!#REF!)-1)</definedName>
    <definedName name="Liste" localSheetId="33">OFFSET([2]Parametres!$C$2,,,COUNTA([2]Parametres!#REF!)-1)</definedName>
    <definedName name="Liste" localSheetId="34">OFFSET([2]Parametres!$C$2,,,COUNTA([2]Parametres!#REF!)-1)</definedName>
    <definedName name="Liste" localSheetId="35">OFFSET([2]Parametres!$C$2,,,COUNTA([2]Parametres!#REF!)-1)</definedName>
    <definedName name="Liste">OFFSET([2]Parametres!$C$2,,,COUNTA([2]Parametres!#REF!)-1)</definedName>
    <definedName name="RESPONSABLE">[1]RESPONSABLE!$A$1:$A$20</definedName>
    <definedName name="RIPPEURS">[1]RIPPEURS!$A$1:$A$22</definedName>
    <definedName name="_xlnm.Print_Area" localSheetId="4">'01'!$A$1:$M$64</definedName>
    <definedName name="_xlnm.Print_Area" localSheetId="5">'02'!$A$1:$M$64</definedName>
    <definedName name="_xlnm.Print_Area" localSheetId="6">'03'!$A$1:$M$64</definedName>
    <definedName name="_xlnm.Print_Area" localSheetId="7">'04'!$A$1:$M$64</definedName>
    <definedName name="_xlnm.Print_Area" localSheetId="8">'05'!$A$1:$M$64</definedName>
    <definedName name="_xlnm.Print_Area" localSheetId="9">'06'!$A$1:$M$64</definedName>
    <definedName name="_xlnm.Print_Area" localSheetId="10">'07'!$A$1:$M$64</definedName>
    <definedName name="_xlnm.Print_Area" localSheetId="11">'08'!$A$1:$M$64</definedName>
    <definedName name="_xlnm.Print_Area" localSheetId="12">'09'!$A$1:$M$64</definedName>
    <definedName name="_xlnm.Print_Area" localSheetId="13">'10'!$A$1:$M$64</definedName>
    <definedName name="_xlnm.Print_Area" localSheetId="14">'11'!$A$1:$M$64</definedName>
    <definedName name="_xlnm.Print_Area" localSheetId="15">'12'!$A$1:$M$64</definedName>
    <definedName name="_xlnm.Print_Area" localSheetId="16">'13'!$A$1:$M$64</definedName>
    <definedName name="_xlnm.Print_Area" localSheetId="17">'14'!$A$1:$M$64</definedName>
    <definedName name="_xlnm.Print_Area" localSheetId="18">'15'!$A$1:$M$64</definedName>
    <definedName name="_xlnm.Print_Area" localSheetId="19">'16'!$A$1:$M$64</definedName>
    <definedName name="_xlnm.Print_Area" localSheetId="20">'17'!$A$1:$M$64</definedName>
    <definedName name="_xlnm.Print_Area" localSheetId="21">'18'!$A$1:$M$64</definedName>
    <definedName name="_xlnm.Print_Area" localSheetId="22">'19'!$A$1:$M$64</definedName>
    <definedName name="_xlnm.Print_Area" localSheetId="23">'20'!$A$1:$M$64</definedName>
    <definedName name="_xlnm.Print_Area" localSheetId="24">'21'!$A$1:$M$64</definedName>
    <definedName name="_xlnm.Print_Area" localSheetId="25">'22'!$A$1:$M$64</definedName>
    <definedName name="_xlnm.Print_Area" localSheetId="26">'23'!$A$1:$M$64</definedName>
    <definedName name="_xlnm.Print_Area" localSheetId="27">'24'!$A$1:$M$64</definedName>
    <definedName name="_xlnm.Print_Area" localSheetId="28">'25'!$A$1:$M$64</definedName>
    <definedName name="_xlnm.Print_Area" localSheetId="29">'26'!$A$1:$M$64</definedName>
    <definedName name="_xlnm.Print_Area" localSheetId="30">'27'!$A$1:$M$64</definedName>
    <definedName name="_xlnm.Print_Area" localSheetId="31">'28'!$A$1:$M$64</definedName>
    <definedName name="_xlnm.Print_Area" localSheetId="32">'29'!$A$1:$M$64</definedName>
    <definedName name="_xlnm.Print_Area" localSheetId="33">'30'!$A$1:$M$64</definedName>
    <definedName name="_xlnm.Print_Area" localSheetId="34">'31'!$A$1:$M$64</definedName>
    <definedName name="_xlnm.Print_Area" localSheetId="35">modele!$A$1:$M$64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104" l="1"/>
  <c r="L9" i="104"/>
  <c r="L10" i="104"/>
  <c r="L11" i="104"/>
  <c r="L12" i="104"/>
  <c r="L13" i="104"/>
  <c r="L14" i="104"/>
  <c r="L15" i="104"/>
  <c r="L16" i="104"/>
  <c r="L17" i="104"/>
  <c r="L18" i="104"/>
  <c r="L19" i="104"/>
  <c r="L20" i="104"/>
  <c r="L21" i="104"/>
  <c r="L22" i="104"/>
  <c r="L23" i="104"/>
  <c r="L24" i="104"/>
  <c r="L25" i="104"/>
  <c r="L26" i="104"/>
  <c r="L27" i="104"/>
  <c r="L28" i="104"/>
  <c r="L29" i="104"/>
  <c r="L30" i="104"/>
  <c r="L31" i="104"/>
  <c r="L32" i="104"/>
  <c r="L33" i="104"/>
  <c r="L34" i="104"/>
  <c r="L35" i="104"/>
  <c r="L36" i="104"/>
  <c r="L37" i="104"/>
  <c r="L38" i="104"/>
  <c r="L39" i="104"/>
  <c r="L40" i="104"/>
  <c r="L41" i="104"/>
  <c r="L42" i="104"/>
  <c r="L43" i="104"/>
  <c r="L44" i="104"/>
  <c r="L45" i="104"/>
  <c r="L46" i="104"/>
  <c r="L47" i="104"/>
  <c r="L48" i="104"/>
  <c r="L49" i="104"/>
  <c r="L50" i="104"/>
  <c r="L51" i="104"/>
  <c r="L52" i="104"/>
  <c r="L53" i="104"/>
  <c r="L54" i="104"/>
  <c r="L55" i="104"/>
  <c r="L56" i="104"/>
  <c r="L57" i="104"/>
  <c r="L58" i="104"/>
  <c r="L59" i="104"/>
  <c r="L60" i="104"/>
  <c r="L61" i="104"/>
  <c r="L62" i="104"/>
  <c r="L63" i="104"/>
  <c r="L64" i="104"/>
  <c r="B9" i="200" l="1"/>
  <c r="D9" i="200" s="1"/>
  <c r="F9" i="200"/>
  <c r="B10" i="200"/>
  <c r="C10" i="200" s="1"/>
  <c r="E10" i="200"/>
  <c r="F10" i="200"/>
  <c r="B11" i="200"/>
  <c r="D11" i="200" s="1"/>
  <c r="F11" i="200"/>
  <c r="B12" i="200"/>
  <c r="E12" i="200" s="1"/>
  <c r="G12" i="200"/>
  <c r="B13" i="200"/>
  <c r="C13" i="200" s="1"/>
  <c r="D13" i="200"/>
  <c r="E13" i="200"/>
  <c r="F13" i="200"/>
  <c r="H13" i="200"/>
  <c r="B14" i="200"/>
  <c r="C14" i="200" s="1"/>
  <c r="B15" i="200"/>
  <c r="F15" i="200"/>
  <c r="B16" i="200"/>
  <c r="E16" i="200" s="1"/>
  <c r="D16" i="200"/>
  <c r="F16" i="200"/>
  <c r="G16" i="200"/>
  <c r="B17" i="200"/>
  <c r="D17" i="200" s="1"/>
  <c r="F17" i="200"/>
  <c r="B18" i="200"/>
  <c r="B19" i="200"/>
  <c r="C19" i="200" s="1"/>
  <c r="B20" i="200"/>
  <c r="E20" i="200" s="1"/>
  <c r="F20" i="200"/>
  <c r="G20" i="200"/>
  <c r="B21" i="200"/>
  <c r="C21" i="200"/>
  <c r="D21" i="200"/>
  <c r="E21" i="200"/>
  <c r="F21" i="200"/>
  <c r="G21" i="200"/>
  <c r="H21" i="200"/>
  <c r="B22" i="200"/>
  <c r="B23" i="200"/>
  <c r="C23" i="200" s="1"/>
  <c r="B24" i="200"/>
  <c r="E24" i="200" s="1"/>
  <c r="G24" i="200"/>
  <c r="B25" i="200"/>
  <c r="C25" i="200" s="1"/>
  <c r="D25" i="200"/>
  <c r="E25" i="200"/>
  <c r="F25" i="200"/>
  <c r="H25" i="200"/>
  <c r="B26" i="200"/>
  <c r="B27" i="200"/>
  <c r="C27" i="200" s="1"/>
  <c r="B28" i="200"/>
  <c r="E28" i="200" s="1"/>
  <c r="C28" i="200"/>
  <c r="D28" i="200"/>
  <c r="F28" i="200"/>
  <c r="G28" i="200"/>
  <c r="H28" i="200"/>
  <c r="B29" i="200"/>
  <c r="C29" i="200" s="1"/>
  <c r="E29" i="200"/>
  <c r="F29" i="200"/>
  <c r="B30" i="200"/>
  <c r="B31" i="200"/>
  <c r="C31" i="200" s="1"/>
  <c r="B32" i="200"/>
  <c r="E32" i="200" s="1"/>
  <c r="D32" i="200"/>
  <c r="F32" i="200"/>
  <c r="G32" i="200"/>
  <c r="B33" i="200"/>
  <c r="F33" i="200" s="1"/>
  <c r="B34" i="200"/>
  <c r="B35" i="200"/>
  <c r="C35" i="200" s="1"/>
  <c r="B36" i="200"/>
  <c r="E36" i="200" s="1"/>
  <c r="B37" i="200"/>
  <c r="C37" i="200"/>
  <c r="D37" i="200"/>
  <c r="E37" i="200"/>
  <c r="F37" i="200"/>
  <c r="G37" i="200"/>
  <c r="H37" i="200"/>
  <c r="B38" i="200"/>
  <c r="F38" i="200" s="1"/>
  <c r="H38" i="200"/>
  <c r="B39" i="200"/>
  <c r="C39" i="200" s="1"/>
  <c r="F39" i="200"/>
  <c r="G39" i="200"/>
  <c r="B40" i="200"/>
  <c r="E40" i="200" s="1"/>
  <c r="D40" i="200"/>
  <c r="G40" i="200"/>
  <c r="H40" i="200"/>
  <c r="B41" i="200"/>
  <c r="C41" i="200"/>
  <c r="D41" i="200"/>
  <c r="E41" i="200"/>
  <c r="F41" i="200"/>
  <c r="G41" i="200"/>
  <c r="H41" i="200"/>
  <c r="B42" i="200"/>
  <c r="F42" i="200" s="1"/>
  <c r="B43" i="200"/>
  <c r="G43" i="200" s="1"/>
  <c r="F43" i="200"/>
  <c r="B44" i="200"/>
  <c r="E44" i="200" s="1"/>
  <c r="C44" i="200"/>
  <c r="D44" i="200"/>
  <c r="F44" i="200"/>
  <c r="G44" i="200"/>
  <c r="H44" i="200"/>
  <c r="B45" i="200"/>
  <c r="E45" i="200"/>
  <c r="F45" i="200"/>
  <c r="B46" i="200"/>
  <c r="D46" i="200" s="1"/>
  <c r="B47" i="200"/>
  <c r="F47" i="200" s="1"/>
  <c r="B48" i="200"/>
  <c r="E48" i="200" s="1"/>
  <c r="G48" i="200"/>
  <c r="B49" i="200"/>
  <c r="B50" i="200"/>
  <c r="D50" i="200"/>
  <c r="H50" i="200"/>
  <c r="B51" i="200"/>
  <c r="G51" i="200" s="1"/>
  <c r="B52" i="200"/>
  <c r="B53" i="200"/>
  <c r="C53" i="200"/>
  <c r="D53" i="200"/>
  <c r="E53" i="200"/>
  <c r="F53" i="200"/>
  <c r="G53" i="200"/>
  <c r="H53" i="200"/>
  <c r="B54" i="200"/>
  <c r="F54" i="200" s="1"/>
  <c r="H54" i="200"/>
  <c r="B55" i="200"/>
  <c r="F55" i="200" s="1"/>
  <c r="G55" i="200"/>
  <c r="B56" i="200"/>
  <c r="E56" i="200" s="1"/>
  <c r="D56" i="200"/>
  <c r="G56" i="200"/>
  <c r="H56" i="200"/>
  <c r="B57" i="200"/>
  <c r="C57" i="200"/>
  <c r="D57" i="200"/>
  <c r="E57" i="200"/>
  <c r="F57" i="200"/>
  <c r="G57" i="200"/>
  <c r="H57" i="200"/>
  <c r="B58" i="200"/>
  <c r="D58" i="200" s="1"/>
  <c r="B59" i="200"/>
  <c r="G59" i="200" s="1"/>
  <c r="B60" i="200"/>
  <c r="E60" i="200" s="1"/>
  <c r="C60" i="200"/>
  <c r="D60" i="200"/>
  <c r="F60" i="200"/>
  <c r="G60" i="200"/>
  <c r="H60" i="200"/>
  <c r="B61" i="200"/>
  <c r="E61" i="200" s="1"/>
  <c r="B62" i="200"/>
  <c r="B63" i="200"/>
  <c r="G63" i="200" s="1"/>
  <c r="B64" i="200"/>
  <c r="E64" i="200" s="1"/>
  <c r="G64" i="200"/>
  <c r="H8" i="200"/>
  <c r="B8" i="200"/>
  <c r="B9" i="199"/>
  <c r="C9" i="199"/>
  <c r="D9" i="199"/>
  <c r="E9" i="199"/>
  <c r="F9" i="199"/>
  <c r="G9" i="199"/>
  <c r="H9" i="199"/>
  <c r="B10" i="199"/>
  <c r="C10" i="199" s="1"/>
  <c r="E10" i="199"/>
  <c r="F10" i="199"/>
  <c r="H10" i="199"/>
  <c r="B11" i="199"/>
  <c r="D11" i="199" s="1"/>
  <c r="F11" i="199"/>
  <c r="B12" i="199"/>
  <c r="C12" i="199" s="1"/>
  <c r="B13" i="199"/>
  <c r="G13" i="199"/>
  <c r="B14" i="199"/>
  <c r="D14" i="199" s="1"/>
  <c r="H14" i="199"/>
  <c r="B15" i="199"/>
  <c r="D15" i="199" s="1"/>
  <c r="B16" i="199"/>
  <c r="E16" i="199" s="1"/>
  <c r="C16" i="199"/>
  <c r="F16" i="199"/>
  <c r="G16" i="199"/>
  <c r="B17" i="199"/>
  <c r="C17" i="199"/>
  <c r="D17" i="199"/>
  <c r="E17" i="199"/>
  <c r="F17" i="199"/>
  <c r="G17" i="199"/>
  <c r="H17" i="199"/>
  <c r="B18" i="199"/>
  <c r="E18" i="199" s="1"/>
  <c r="F18" i="199"/>
  <c r="H18" i="199"/>
  <c r="B19" i="199"/>
  <c r="D19" i="199" s="1"/>
  <c r="F19" i="199"/>
  <c r="B20" i="199"/>
  <c r="B21" i="199"/>
  <c r="C21" i="199"/>
  <c r="E21" i="199"/>
  <c r="F21" i="199"/>
  <c r="G21" i="199"/>
  <c r="B22" i="199"/>
  <c r="B23" i="199"/>
  <c r="D23" i="199" s="1"/>
  <c r="B24" i="199"/>
  <c r="E24" i="199" s="1"/>
  <c r="C24" i="199"/>
  <c r="F24" i="199"/>
  <c r="G24" i="199"/>
  <c r="B25" i="199"/>
  <c r="C25" i="199"/>
  <c r="D25" i="199"/>
  <c r="E25" i="199"/>
  <c r="F25" i="199"/>
  <c r="G25" i="199"/>
  <c r="H25" i="199"/>
  <c r="B26" i="199"/>
  <c r="E26" i="199" s="1"/>
  <c r="H26" i="199"/>
  <c r="B27" i="199"/>
  <c r="D27" i="199" s="1"/>
  <c r="F27" i="199"/>
  <c r="B28" i="199"/>
  <c r="C28" i="199"/>
  <c r="G28" i="199"/>
  <c r="B29" i="199"/>
  <c r="C29" i="199" s="1"/>
  <c r="E29" i="199"/>
  <c r="F29" i="199"/>
  <c r="G29" i="199"/>
  <c r="B30" i="199"/>
  <c r="D30" i="199"/>
  <c r="E30" i="199"/>
  <c r="H30" i="199"/>
  <c r="B31" i="199"/>
  <c r="D31" i="199" s="1"/>
  <c r="F31" i="199"/>
  <c r="B32" i="199"/>
  <c r="E32" i="199" s="1"/>
  <c r="C32" i="199"/>
  <c r="F32" i="199"/>
  <c r="G32" i="199"/>
  <c r="B33" i="199"/>
  <c r="C33" i="199"/>
  <c r="D33" i="199"/>
  <c r="E33" i="199"/>
  <c r="F33" i="199"/>
  <c r="G33" i="199"/>
  <c r="H33" i="199"/>
  <c r="B34" i="199"/>
  <c r="B35" i="199"/>
  <c r="D35" i="199" s="1"/>
  <c r="F35" i="199"/>
  <c r="B36" i="199"/>
  <c r="C36" i="199"/>
  <c r="G36" i="199"/>
  <c r="B37" i="199"/>
  <c r="C37" i="199" s="1"/>
  <c r="F37" i="199"/>
  <c r="G37" i="199"/>
  <c r="B38" i="199"/>
  <c r="D38" i="199"/>
  <c r="E38" i="199"/>
  <c r="H38" i="199"/>
  <c r="B39" i="199"/>
  <c r="D39" i="199" s="1"/>
  <c r="F39" i="199"/>
  <c r="B40" i="199"/>
  <c r="E40" i="199" s="1"/>
  <c r="B41" i="199"/>
  <c r="C41" i="199" s="1"/>
  <c r="F41" i="199"/>
  <c r="B42" i="199"/>
  <c r="C42" i="199" s="1"/>
  <c r="D42" i="199"/>
  <c r="E42" i="199"/>
  <c r="H42" i="199"/>
  <c r="B43" i="199"/>
  <c r="D43" i="199" s="1"/>
  <c r="B44" i="199"/>
  <c r="E44" i="199" s="1"/>
  <c r="G44" i="199"/>
  <c r="B45" i="199"/>
  <c r="C45" i="199" s="1"/>
  <c r="E45" i="199"/>
  <c r="F45" i="199"/>
  <c r="B46" i="199"/>
  <c r="H46" i="199" s="1"/>
  <c r="B47" i="199"/>
  <c r="D47" i="199" s="1"/>
  <c r="B48" i="199"/>
  <c r="E48" i="199" s="1"/>
  <c r="C48" i="199"/>
  <c r="F48" i="199"/>
  <c r="B49" i="199"/>
  <c r="E49" i="199" s="1"/>
  <c r="C49" i="199"/>
  <c r="D49" i="199"/>
  <c r="F49" i="199"/>
  <c r="G49" i="199"/>
  <c r="H49" i="199"/>
  <c r="B50" i="199"/>
  <c r="C50" i="199" s="1"/>
  <c r="D50" i="199"/>
  <c r="E50" i="199"/>
  <c r="F50" i="199"/>
  <c r="H50" i="199"/>
  <c r="B51" i="199"/>
  <c r="D51" i="199" s="1"/>
  <c r="F51" i="199"/>
  <c r="B52" i="199"/>
  <c r="E52" i="199" s="1"/>
  <c r="B53" i="199"/>
  <c r="F53" i="199" s="1"/>
  <c r="B54" i="199"/>
  <c r="C54" i="199" s="1"/>
  <c r="D54" i="199"/>
  <c r="E54" i="199"/>
  <c r="H54" i="199"/>
  <c r="B55" i="199"/>
  <c r="D55" i="199" s="1"/>
  <c r="B56" i="199"/>
  <c r="E56" i="199" s="1"/>
  <c r="F56" i="199"/>
  <c r="G56" i="199"/>
  <c r="B57" i="199"/>
  <c r="C57" i="199" s="1"/>
  <c r="E57" i="199"/>
  <c r="F57" i="199"/>
  <c r="B58" i="199"/>
  <c r="H58" i="199"/>
  <c r="B59" i="199"/>
  <c r="D59" i="199" s="1"/>
  <c r="B60" i="199"/>
  <c r="E60" i="199" s="1"/>
  <c r="C60" i="199"/>
  <c r="F60" i="199"/>
  <c r="B61" i="199"/>
  <c r="D61" i="199" s="1"/>
  <c r="C61" i="199"/>
  <c r="F61" i="199"/>
  <c r="G61" i="199"/>
  <c r="B62" i="199"/>
  <c r="C62" i="199" s="1"/>
  <c r="D62" i="199"/>
  <c r="E62" i="199"/>
  <c r="F62" i="199"/>
  <c r="H62" i="199"/>
  <c r="B63" i="199"/>
  <c r="D63" i="199" s="1"/>
  <c r="F63" i="199"/>
  <c r="B64" i="199"/>
  <c r="E64" i="199" s="1"/>
  <c r="G64" i="199"/>
  <c r="H8" i="199"/>
  <c r="B8" i="199"/>
  <c r="B9" i="198"/>
  <c r="C9" i="198"/>
  <c r="D9" i="198"/>
  <c r="E9" i="198"/>
  <c r="F9" i="198"/>
  <c r="G9" i="198"/>
  <c r="H9" i="198"/>
  <c r="B10" i="198"/>
  <c r="C10" i="198" s="1"/>
  <c r="F10" i="198"/>
  <c r="B11" i="198"/>
  <c r="B12" i="198"/>
  <c r="E12" i="198" s="1"/>
  <c r="C12" i="198"/>
  <c r="D12" i="198"/>
  <c r="F12" i="198"/>
  <c r="G12" i="198"/>
  <c r="H12" i="198"/>
  <c r="B13" i="198"/>
  <c r="F13" i="198"/>
  <c r="B14" i="198"/>
  <c r="C14" i="198" s="1"/>
  <c r="E14" i="198"/>
  <c r="B15" i="198"/>
  <c r="D15" i="198" s="1"/>
  <c r="F15" i="198"/>
  <c r="B16" i="198"/>
  <c r="G16" i="198" s="1"/>
  <c r="B17" i="198"/>
  <c r="C17" i="198"/>
  <c r="D17" i="198"/>
  <c r="E17" i="198"/>
  <c r="F17" i="198"/>
  <c r="G17" i="198"/>
  <c r="H17" i="198"/>
  <c r="B18" i="198"/>
  <c r="C18" i="198" s="1"/>
  <c r="F18" i="198"/>
  <c r="B19" i="198"/>
  <c r="F19" i="198" s="1"/>
  <c r="B20" i="198"/>
  <c r="E20" i="198" s="1"/>
  <c r="D20" i="198"/>
  <c r="F20" i="198"/>
  <c r="G20" i="198"/>
  <c r="B21" i="198"/>
  <c r="D21" i="198" s="1"/>
  <c r="C21" i="198"/>
  <c r="F21" i="198"/>
  <c r="G21" i="198"/>
  <c r="B22" i="198"/>
  <c r="C22" i="198" s="1"/>
  <c r="E22" i="198"/>
  <c r="F22" i="198"/>
  <c r="B23" i="198"/>
  <c r="F23" i="198" s="1"/>
  <c r="B24" i="198"/>
  <c r="E24" i="198" s="1"/>
  <c r="C24" i="198"/>
  <c r="D24" i="198"/>
  <c r="F24" i="198"/>
  <c r="G24" i="198"/>
  <c r="H24" i="198"/>
  <c r="B25" i="198"/>
  <c r="F25" i="198"/>
  <c r="B26" i="198"/>
  <c r="E26" i="198"/>
  <c r="B27" i="198"/>
  <c r="C27" i="198" s="1"/>
  <c r="B28" i="198"/>
  <c r="E28" i="198" s="1"/>
  <c r="C28" i="198"/>
  <c r="D28" i="198"/>
  <c r="F28" i="198"/>
  <c r="G28" i="198"/>
  <c r="H28" i="198"/>
  <c r="B29" i="198"/>
  <c r="F29" i="198"/>
  <c r="B30" i="198"/>
  <c r="E30" i="198"/>
  <c r="B31" i="198"/>
  <c r="C31" i="198" s="1"/>
  <c r="B32" i="198"/>
  <c r="E32" i="198" s="1"/>
  <c r="C32" i="198"/>
  <c r="D32" i="198"/>
  <c r="F32" i="198"/>
  <c r="G32" i="198"/>
  <c r="H32" i="198"/>
  <c r="B33" i="198"/>
  <c r="E33" i="198" s="1"/>
  <c r="B34" i="198"/>
  <c r="B35" i="198"/>
  <c r="C35" i="198" s="1"/>
  <c r="B36" i="198"/>
  <c r="E36" i="198" s="1"/>
  <c r="D36" i="198"/>
  <c r="F36" i="198"/>
  <c r="G36" i="198"/>
  <c r="B37" i="198"/>
  <c r="C37" i="198"/>
  <c r="F37" i="198"/>
  <c r="G37" i="198"/>
  <c r="B38" i="198"/>
  <c r="B39" i="198"/>
  <c r="C39" i="198" s="1"/>
  <c r="B40" i="198"/>
  <c r="G40" i="198" s="1"/>
  <c r="F40" i="198"/>
  <c r="B41" i="198"/>
  <c r="C41" i="198"/>
  <c r="D41" i="198"/>
  <c r="E41" i="198"/>
  <c r="F41" i="198"/>
  <c r="G41" i="198"/>
  <c r="H41" i="198"/>
  <c r="B42" i="198"/>
  <c r="B43" i="198"/>
  <c r="C43" i="198" s="1"/>
  <c r="B44" i="198"/>
  <c r="G44" i="198" s="1"/>
  <c r="C44" i="198"/>
  <c r="B45" i="198"/>
  <c r="C45" i="198" s="1"/>
  <c r="D45" i="198"/>
  <c r="E45" i="198"/>
  <c r="F45" i="198"/>
  <c r="H45" i="198"/>
  <c r="B46" i="198"/>
  <c r="B47" i="198"/>
  <c r="C47" i="198" s="1"/>
  <c r="B48" i="198"/>
  <c r="C48" i="198"/>
  <c r="H48" i="198"/>
  <c r="B49" i="198"/>
  <c r="E49" i="198"/>
  <c r="F49" i="198"/>
  <c r="B50" i="198"/>
  <c r="E50" i="198" s="1"/>
  <c r="B51" i="198"/>
  <c r="C51" i="198" s="1"/>
  <c r="F51" i="198"/>
  <c r="G51" i="198"/>
  <c r="B52" i="198"/>
  <c r="E52" i="198" s="1"/>
  <c r="D52" i="198"/>
  <c r="F52" i="198"/>
  <c r="G52" i="198"/>
  <c r="B53" i="198"/>
  <c r="C53" i="198"/>
  <c r="F53" i="198"/>
  <c r="G53" i="198"/>
  <c r="B54" i="198"/>
  <c r="E54" i="198"/>
  <c r="B55" i="198"/>
  <c r="G55" i="198"/>
  <c r="B56" i="198"/>
  <c r="F56" i="198"/>
  <c r="G56" i="198"/>
  <c r="B57" i="198"/>
  <c r="C57" i="198"/>
  <c r="D57" i="198"/>
  <c r="E57" i="198"/>
  <c r="F57" i="198"/>
  <c r="G57" i="198"/>
  <c r="H57" i="198"/>
  <c r="B58" i="198"/>
  <c r="E58" i="198" s="1"/>
  <c r="B59" i="198"/>
  <c r="C59" i="198" s="1"/>
  <c r="B60" i="198"/>
  <c r="C60" i="198"/>
  <c r="G60" i="198"/>
  <c r="B61" i="198"/>
  <c r="C61" i="198" s="1"/>
  <c r="D61" i="198"/>
  <c r="E61" i="198"/>
  <c r="F61" i="198"/>
  <c r="H61" i="198"/>
  <c r="B62" i="198"/>
  <c r="B63" i="198"/>
  <c r="F63" i="198" s="1"/>
  <c r="C63" i="198"/>
  <c r="G63" i="198"/>
  <c r="B64" i="198"/>
  <c r="E64" i="198" s="1"/>
  <c r="H8" i="198"/>
  <c r="B8" i="198"/>
  <c r="B9" i="197"/>
  <c r="C9" i="197" s="1"/>
  <c r="D9" i="197"/>
  <c r="E9" i="197"/>
  <c r="F9" i="197"/>
  <c r="H9" i="197"/>
  <c r="B10" i="197"/>
  <c r="B11" i="197"/>
  <c r="F11" i="197" s="1"/>
  <c r="B12" i="197"/>
  <c r="E12" i="197" s="1"/>
  <c r="D12" i="197"/>
  <c r="F12" i="197"/>
  <c r="G12" i="197"/>
  <c r="B13" i="197"/>
  <c r="C13" i="197"/>
  <c r="F13" i="197"/>
  <c r="B14" i="197"/>
  <c r="E14" i="197"/>
  <c r="F14" i="197"/>
  <c r="B15" i="197"/>
  <c r="C15" i="197" s="1"/>
  <c r="F15" i="197"/>
  <c r="G15" i="197"/>
  <c r="B16" i="197"/>
  <c r="E16" i="197" s="1"/>
  <c r="D16" i="197"/>
  <c r="F16" i="197"/>
  <c r="G16" i="197"/>
  <c r="B17" i="197"/>
  <c r="C17" i="197" s="1"/>
  <c r="B18" i="197"/>
  <c r="E18" i="197" s="1"/>
  <c r="B19" i="197"/>
  <c r="C19" i="197"/>
  <c r="B20" i="197"/>
  <c r="G20" i="197" s="1"/>
  <c r="C20" i="197"/>
  <c r="B21" i="197"/>
  <c r="C21" i="197" s="1"/>
  <c r="D21" i="197"/>
  <c r="E21" i="197"/>
  <c r="F21" i="197"/>
  <c r="H21" i="197"/>
  <c r="B22" i="197"/>
  <c r="E22" i="197" s="1"/>
  <c r="B23" i="197"/>
  <c r="G23" i="197" s="1"/>
  <c r="F23" i="197"/>
  <c r="B24" i="197"/>
  <c r="G24" i="197" s="1"/>
  <c r="F24" i="197"/>
  <c r="B25" i="197"/>
  <c r="C25" i="197"/>
  <c r="D25" i="197"/>
  <c r="E25" i="197"/>
  <c r="F25" i="197"/>
  <c r="G25" i="197"/>
  <c r="H25" i="197"/>
  <c r="B26" i="197"/>
  <c r="E26" i="197" s="1"/>
  <c r="B27" i="197"/>
  <c r="F27" i="197" s="1"/>
  <c r="C27" i="197"/>
  <c r="B28" i="197"/>
  <c r="F28" i="197" s="1"/>
  <c r="B29" i="197"/>
  <c r="C29" i="197"/>
  <c r="D29" i="197"/>
  <c r="E29" i="197"/>
  <c r="F29" i="197"/>
  <c r="G29" i="197"/>
  <c r="H29" i="197"/>
  <c r="B30" i="197"/>
  <c r="E30" i="197" s="1"/>
  <c r="B31" i="197"/>
  <c r="F31" i="197" s="1"/>
  <c r="C31" i="197"/>
  <c r="B32" i="197"/>
  <c r="F32" i="197"/>
  <c r="G32" i="197"/>
  <c r="B33" i="197"/>
  <c r="C33" i="197"/>
  <c r="D33" i="197"/>
  <c r="E33" i="197"/>
  <c r="F33" i="197"/>
  <c r="G33" i="197"/>
  <c r="H33" i="197"/>
  <c r="B34" i="197"/>
  <c r="E34" i="197" s="1"/>
  <c r="B35" i="197"/>
  <c r="F35" i="197" s="1"/>
  <c r="C35" i="197"/>
  <c r="B36" i="197"/>
  <c r="F36" i="197"/>
  <c r="G36" i="197"/>
  <c r="B37" i="197"/>
  <c r="C37" i="197"/>
  <c r="D37" i="197"/>
  <c r="E37" i="197"/>
  <c r="F37" i="197"/>
  <c r="G37" i="197"/>
  <c r="H37" i="197"/>
  <c r="B38" i="197"/>
  <c r="E38" i="197" s="1"/>
  <c r="B39" i="197"/>
  <c r="F39" i="197" s="1"/>
  <c r="C39" i="197"/>
  <c r="B40" i="197"/>
  <c r="H40" i="197"/>
  <c r="B41" i="197"/>
  <c r="E41" i="197"/>
  <c r="F41" i="197"/>
  <c r="B42" i="197"/>
  <c r="E42" i="197" s="1"/>
  <c r="B43" i="197"/>
  <c r="C43" i="197" s="1"/>
  <c r="F43" i="197"/>
  <c r="G43" i="197"/>
  <c r="B44" i="197"/>
  <c r="E44" i="197" s="1"/>
  <c r="D44" i="197"/>
  <c r="F44" i="197"/>
  <c r="G44" i="197"/>
  <c r="B45" i="197"/>
  <c r="E45" i="197" s="1"/>
  <c r="C45" i="197"/>
  <c r="D45" i="197"/>
  <c r="F45" i="197"/>
  <c r="G45" i="197"/>
  <c r="H45" i="197"/>
  <c r="B46" i="197"/>
  <c r="D46" i="197"/>
  <c r="H46" i="197"/>
  <c r="B47" i="197"/>
  <c r="B48" i="197"/>
  <c r="E48" i="197" s="1"/>
  <c r="D48" i="197"/>
  <c r="F48" i="197"/>
  <c r="G48" i="197"/>
  <c r="B49" i="197"/>
  <c r="C49" i="197"/>
  <c r="D49" i="197"/>
  <c r="E49" i="197"/>
  <c r="F49" i="197"/>
  <c r="G49" i="197"/>
  <c r="H49" i="197"/>
  <c r="B50" i="197"/>
  <c r="D50" i="197" s="1"/>
  <c r="E50" i="197"/>
  <c r="F50" i="197"/>
  <c r="B51" i="197"/>
  <c r="C51" i="197"/>
  <c r="G51" i="197"/>
  <c r="B52" i="197"/>
  <c r="B53" i="197"/>
  <c r="E53" i="197" s="1"/>
  <c r="C53" i="197"/>
  <c r="D53" i="197"/>
  <c r="G53" i="197"/>
  <c r="H53" i="197"/>
  <c r="B54" i="197"/>
  <c r="D54" i="197" s="1"/>
  <c r="E54" i="197"/>
  <c r="F54" i="197"/>
  <c r="H54" i="197"/>
  <c r="B55" i="197"/>
  <c r="C55" i="197"/>
  <c r="E55" i="197"/>
  <c r="F55" i="197"/>
  <c r="G55" i="197"/>
  <c r="B56" i="197"/>
  <c r="C56" i="197"/>
  <c r="G56" i="197"/>
  <c r="B57" i="197"/>
  <c r="E57" i="197" s="1"/>
  <c r="G57" i="197"/>
  <c r="B58" i="197"/>
  <c r="D58" i="197" s="1"/>
  <c r="B59" i="197"/>
  <c r="F59" i="197" s="1"/>
  <c r="E59" i="197"/>
  <c r="B60" i="197"/>
  <c r="C60" i="197"/>
  <c r="D60" i="197"/>
  <c r="H60" i="197"/>
  <c r="B61" i="197"/>
  <c r="E61" i="197" s="1"/>
  <c r="D61" i="197"/>
  <c r="H61" i="197"/>
  <c r="B62" i="197"/>
  <c r="D62" i="197" s="1"/>
  <c r="B63" i="197"/>
  <c r="C63" i="197" s="1"/>
  <c r="G63" i="197"/>
  <c r="B64" i="197"/>
  <c r="F64" i="197" s="1"/>
  <c r="H8" i="197"/>
  <c r="B8" i="197"/>
  <c r="B9" i="196"/>
  <c r="E9" i="196" s="1"/>
  <c r="C9" i="196"/>
  <c r="D9" i="196"/>
  <c r="F9" i="196"/>
  <c r="G9" i="196"/>
  <c r="H9" i="196"/>
  <c r="B10" i="196"/>
  <c r="C10" i="196" s="1"/>
  <c r="E10" i="196"/>
  <c r="F10" i="196"/>
  <c r="B11" i="196"/>
  <c r="B12" i="196"/>
  <c r="D12" i="196" s="1"/>
  <c r="C12" i="196"/>
  <c r="H12" i="196"/>
  <c r="B13" i="196"/>
  <c r="F13" i="196"/>
  <c r="H13" i="196"/>
  <c r="B14" i="196"/>
  <c r="E14" i="196"/>
  <c r="B15" i="196"/>
  <c r="F15" i="196"/>
  <c r="B16" i="196"/>
  <c r="D16" i="196"/>
  <c r="F16" i="196"/>
  <c r="G16" i="196"/>
  <c r="B17" i="196"/>
  <c r="E17" i="196" s="1"/>
  <c r="C17" i="196"/>
  <c r="D17" i="196"/>
  <c r="F17" i="196"/>
  <c r="G17" i="196"/>
  <c r="H17" i="196"/>
  <c r="B18" i="196"/>
  <c r="C18" i="196" s="1"/>
  <c r="E18" i="196"/>
  <c r="F18" i="196"/>
  <c r="B19" i="196"/>
  <c r="F19" i="196" s="1"/>
  <c r="B20" i="196"/>
  <c r="E20" i="196" s="1"/>
  <c r="C20" i="196"/>
  <c r="D20" i="196"/>
  <c r="F20" i="196"/>
  <c r="G20" i="196"/>
  <c r="H20" i="196"/>
  <c r="B21" i="196"/>
  <c r="C21" i="196"/>
  <c r="E21" i="196"/>
  <c r="F21" i="196"/>
  <c r="G21" i="196"/>
  <c r="B22" i="196"/>
  <c r="E22" i="196"/>
  <c r="F22" i="196"/>
  <c r="B23" i="196"/>
  <c r="C23" i="196"/>
  <c r="F23" i="196"/>
  <c r="G23" i="196"/>
  <c r="B24" i="196"/>
  <c r="E24" i="196" s="1"/>
  <c r="C24" i="196"/>
  <c r="D24" i="196"/>
  <c r="F24" i="196"/>
  <c r="G24" i="196"/>
  <c r="H24" i="196"/>
  <c r="B25" i="196"/>
  <c r="G25" i="196" s="1"/>
  <c r="C25" i="196"/>
  <c r="B26" i="196"/>
  <c r="B27" i="196"/>
  <c r="C27" i="196" s="1"/>
  <c r="F27" i="196"/>
  <c r="G27" i="196"/>
  <c r="B28" i="196"/>
  <c r="D28" i="196"/>
  <c r="G28" i="196"/>
  <c r="H28" i="196"/>
  <c r="B29" i="196"/>
  <c r="C29" i="196"/>
  <c r="D29" i="196"/>
  <c r="E29" i="196"/>
  <c r="F29" i="196"/>
  <c r="G29" i="196"/>
  <c r="H29" i="196"/>
  <c r="B30" i="196"/>
  <c r="B31" i="196"/>
  <c r="G31" i="196" s="1"/>
  <c r="F31" i="196"/>
  <c r="B32" i="196"/>
  <c r="D32" i="196" s="1"/>
  <c r="B33" i="196"/>
  <c r="D33" i="196"/>
  <c r="E33" i="196"/>
  <c r="F33" i="196"/>
  <c r="H33" i="196"/>
  <c r="B34" i="196"/>
  <c r="F34" i="196" s="1"/>
  <c r="E34" i="196"/>
  <c r="B35" i="196"/>
  <c r="F35" i="196"/>
  <c r="B36" i="196"/>
  <c r="C36" i="196"/>
  <c r="G36" i="196"/>
  <c r="H36" i="196"/>
  <c r="B37" i="196"/>
  <c r="E37" i="196"/>
  <c r="F37" i="196"/>
  <c r="H37" i="196"/>
  <c r="B38" i="196"/>
  <c r="F38" i="196" s="1"/>
  <c r="E38" i="196"/>
  <c r="B39" i="196"/>
  <c r="C39" i="196"/>
  <c r="F39" i="196"/>
  <c r="B40" i="196"/>
  <c r="D40" i="196"/>
  <c r="F40" i="196"/>
  <c r="B41" i="196"/>
  <c r="C41" i="196"/>
  <c r="D41" i="196"/>
  <c r="G41" i="196"/>
  <c r="H41" i="196"/>
  <c r="B42" i="196"/>
  <c r="E42" i="196" s="1"/>
  <c r="B43" i="196"/>
  <c r="C43" i="196"/>
  <c r="F43" i="196"/>
  <c r="B44" i="196"/>
  <c r="E44" i="196" s="1"/>
  <c r="C44" i="196"/>
  <c r="D44" i="196"/>
  <c r="F44" i="196"/>
  <c r="G44" i="196"/>
  <c r="H44" i="196"/>
  <c r="B45" i="196"/>
  <c r="C45" i="196" s="1"/>
  <c r="B46" i="196"/>
  <c r="E46" i="196" s="1"/>
  <c r="B47" i="196"/>
  <c r="B48" i="196"/>
  <c r="H48" i="196" s="1"/>
  <c r="C48" i="196"/>
  <c r="D48" i="196"/>
  <c r="B49" i="196"/>
  <c r="H49" i="196" s="1"/>
  <c r="D49" i="196"/>
  <c r="F49" i="196"/>
  <c r="B50" i="196"/>
  <c r="E50" i="196" s="1"/>
  <c r="B51" i="196"/>
  <c r="C51" i="196" s="1"/>
  <c r="F51" i="196"/>
  <c r="B52" i="196"/>
  <c r="C52" i="196"/>
  <c r="G52" i="196"/>
  <c r="H52" i="196"/>
  <c r="B53" i="196"/>
  <c r="C53" i="196"/>
  <c r="D53" i="196"/>
  <c r="E53" i="196"/>
  <c r="F53" i="196"/>
  <c r="G53" i="196"/>
  <c r="H53" i="196"/>
  <c r="B54" i="196"/>
  <c r="F54" i="196" s="1"/>
  <c r="B55" i="196"/>
  <c r="C55" i="196"/>
  <c r="F55" i="196"/>
  <c r="B56" i="196"/>
  <c r="D56" i="196" s="1"/>
  <c r="B57" i="196"/>
  <c r="F57" i="196" s="1"/>
  <c r="C57" i="196"/>
  <c r="H57" i="196"/>
  <c r="B58" i="196"/>
  <c r="B59" i="196"/>
  <c r="G59" i="196" s="1"/>
  <c r="C59" i="196"/>
  <c r="E59" i="196"/>
  <c r="B60" i="196"/>
  <c r="E60" i="196" s="1"/>
  <c r="G60" i="196"/>
  <c r="B61" i="196"/>
  <c r="H61" i="196" s="1"/>
  <c r="D61" i="196"/>
  <c r="F61" i="196"/>
  <c r="B62" i="196"/>
  <c r="B63" i="196"/>
  <c r="E63" i="196" s="1"/>
  <c r="C63" i="196"/>
  <c r="B64" i="196"/>
  <c r="C64" i="196"/>
  <c r="G64" i="196"/>
  <c r="H8" i="196"/>
  <c r="B8" i="196"/>
  <c r="B9" i="195"/>
  <c r="F9" i="195" s="1"/>
  <c r="D9" i="195"/>
  <c r="B10" i="195"/>
  <c r="C10" i="195" s="1"/>
  <c r="D10" i="195"/>
  <c r="E10" i="195"/>
  <c r="F10" i="195"/>
  <c r="H10" i="195"/>
  <c r="B11" i="195"/>
  <c r="D11" i="195" s="1"/>
  <c r="B12" i="195"/>
  <c r="F12" i="195"/>
  <c r="G12" i="195"/>
  <c r="B13" i="195"/>
  <c r="E13" i="195"/>
  <c r="F13" i="195"/>
  <c r="H13" i="195"/>
  <c r="B14" i="195"/>
  <c r="D14" i="195"/>
  <c r="F14" i="195"/>
  <c r="H14" i="195"/>
  <c r="B15" i="195"/>
  <c r="B16" i="195"/>
  <c r="C16" i="195"/>
  <c r="F16" i="195"/>
  <c r="B17" i="195"/>
  <c r="E17" i="195" s="1"/>
  <c r="C17" i="195"/>
  <c r="D17" i="195"/>
  <c r="F17" i="195"/>
  <c r="G17" i="195"/>
  <c r="H17" i="195"/>
  <c r="B18" i="195"/>
  <c r="C18" i="195" s="1"/>
  <c r="D18" i="195"/>
  <c r="E18" i="195"/>
  <c r="F18" i="195"/>
  <c r="H18" i="195"/>
  <c r="B19" i="195"/>
  <c r="B20" i="195"/>
  <c r="F20" i="195"/>
  <c r="G20" i="195"/>
  <c r="B21" i="195"/>
  <c r="D21" i="195"/>
  <c r="E21" i="195"/>
  <c r="F21" i="195"/>
  <c r="H21" i="195"/>
  <c r="B22" i="195"/>
  <c r="D22" i="195"/>
  <c r="F22" i="195"/>
  <c r="B23" i="195"/>
  <c r="B24" i="195"/>
  <c r="C24" i="195"/>
  <c r="B25" i="195"/>
  <c r="E25" i="195" s="1"/>
  <c r="C25" i="195"/>
  <c r="G25" i="195"/>
  <c r="H25" i="195"/>
  <c r="B26" i="195"/>
  <c r="C26" i="195" s="1"/>
  <c r="D26" i="195"/>
  <c r="E26" i="195"/>
  <c r="F26" i="195"/>
  <c r="H26" i="195"/>
  <c r="B27" i="195"/>
  <c r="D27" i="195" s="1"/>
  <c r="F27" i="195"/>
  <c r="B28" i="195"/>
  <c r="F28" i="195" s="1"/>
  <c r="B29" i="195"/>
  <c r="E29" i="195" s="1"/>
  <c r="D29" i="195"/>
  <c r="H29" i="195"/>
  <c r="B30" i="195"/>
  <c r="D30" i="195" s="1"/>
  <c r="B31" i="195"/>
  <c r="D31" i="195" s="1"/>
  <c r="B32" i="195"/>
  <c r="E32" i="195" s="1"/>
  <c r="C32" i="195"/>
  <c r="G32" i="195"/>
  <c r="B33" i="195"/>
  <c r="D33" i="195" s="1"/>
  <c r="H33" i="195"/>
  <c r="B34" i="195"/>
  <c r="D34" i="195"/>
  <c r="F34" i="195"/>
  <c r="H34" i="195"/>
  <c r="B35" i="195"/>
  <c r="B36" i="195"/>
  <c r="C36" i="195"/>
  <c r="F36" i="195"/>
  <c r="B37" i="195"/>
  <c r="E37" i="195" s="1"/>
  <c r="C37" i="195"/>
  <c r="D37" i="195"/>
  <c r="F37" i="195"/>
  <c r="G37" i="195"/>
  <c r="H37" i="195"/>
  <c r="B38" i="195"/>
  <c r="C38" i="195" s="1"/>
  <c r="D38" i="195"/>
  <c r="E38" i="195"/>
  <c r="F38" i="195"/>
  <c r="H38" i="195"/>
  <c r="B39" i="195"/>
  <c r="D39" i="195" s="1"/>
  <c r="B40" i="195"/>
  <c r="F40" i="195"/>
  <c r="G40" i="195"/>
  <c r="B41" i="195"/>
  <c r="D41" i="195"/>
  <c r="E41" i="195"/>
  <c r="F41" i="195"/>
  <c r="H41" i="195"/>
  <c r="B42" i="195"/>
  <c r="H42" i="195" s="1"/>
  <c r="D42" i="195"/>
  <c r="F42" i="195"/>
  <c r="B43" i="195"/>
  <c r="B44" i="195"/>
  <c r="F44" i="195" s="1"/>
  <c r="C44" i="195"/>
  <c r="B45" i="195"/>
  <c r="E45" i="195" s="1"/>
  <c r="C45" i="195"/>
  <c r="D45" i="195"/>
  <c r="G45" i="195"/>
  <c r="H45" i="195"/>
  <c r="B46" i="195"/>
  <c r="C46" i="195" s="1"/>
  <c r="D46" i="195"/>
  <c r="E46" i="195"/>
  <c r="F46" i="195"/>
  <c r="H46" i="195"/>
  <c r="B47" i="195"/>
  <c r="D47" i="195" s="1"/>
  <c r="F47" i="195"/>
  <c r="B48" i="195"/>
  <c r="G48" i="195" s="1"/>
  <c r="F48" i="195"/>
  <c r="B49" i="195"/>
  <c r="F49" i="195" s="1"/>
  <c r="D49" i="195"/>
  <c r="E49" i="195"/>
  <c r="H49" i="195"/>
  <c r="B50" i="195"/>
  <c r="F50" i="195" s="1"/>
  <c r="D50" i="195"/>
  <c r="B51" i="195"/>
  <c r="B52" i="195"/>
  <c r="B53" i="195"/>
  <c r="E53" i="195" s="1"/>
  <c r="C53" i="195"/>
  <c r="G53" i="195"/>
  <c r="H53" i="195"/>
  <c r="B54" i="195"/>
  <c r="C54" i="195" s="1"/>
  <c r="D54" i="195"/>
  <c r="E54" i="195"/>
  <c r="F54" i="195"/>
  <c r="H54" i="195"/>
  <c r="B55" i="195"/>
  <c r="D55" i="195" s="1"/>
  <c r="F55" i="195"/>
  <c r="B56" i="195"/>
  <c r="B57" i="195"/>
  <c r="F57" i="195" s="1"/>
  <c r="B58" i="195"/>
  <c r="C58" i="195" s="1"/>
  <c r="D58" i="195"/>
  <c r="H58" i="195"/>
  <c r="B59" i="195"/>
  <c r="B60" i="195"/>
  <c r="E60" i="195" s="1"/>
  <c r="C60" i="195"/>
  <c r="F60" i="195"/>
  <c r="B61" i="195"/>
  <c r="E61" i="195" s="1"/>
  <c r="C61" i="195"/>
  <c r="D61" i="195"/>
  <c r="F61" i="195"/>
  <c r="G61" i="195"/>
  <c r="H61" i="195"/>
  <c r="B62" i="195"/>
  <c r="C62" i="195" s="1"/>
  <c r="D62" i="195"/>
  <c r="E62" i="195"/>
  <c r="F62" i="195"/>
  <c r="H62" i="195"/>
  <c r="B63" i="195"/>
  <c r="D63" i="195" s="1"/>
  <c r="B64" i="195"/>
  <c r="E64" i="195" s="1"/>
  <c r="C64" i="195"/>
  <c r="B8" i="195"/>
  <c r="H8" i="195" s="1"/>
  <c r="B9" i="194"/>
  <c r="C9" i="194"/>
  <c r="D9" i="194"/>
  <c r="E9" i="194"/>
  <c r="F9" i="194"/>
  <c r="G9" i="194"/>
  <c r="H9" i="194"/>
  <c r="B10" i="194"/>
  <c r="B11" i="194"/>
  <c r="F11" i="194" s="1"/>
  <c r="B12" i="194"/>
  <c r="E12" i="194" s="1"/>
  <c r="C12" i="194"/>
  <c r="D12" i="194"/>
  <c r="F12" i="194"/>
  <c r="G12" i="194"/>
  <c r="H12" i="194"/>
  <c r="B13" i="194"/>
  <c r="C13" i="194" s="1"/>
  <c r="F13" i="194"/>
  <c r="G13" i="194"/>
  <c r="B14" i="194"/>
  <c r="E14" i="194"/>
  <c r="F14" i="194"/>
  <c r="B15" i="194"/>
  <c r="C15" i="194"/>
  <c r="F15" i="194"/>
  <c r="G15" i="194"/>
  <c r="B16" i="194"/>
  <c r="E16" i="194" s="1"/>
  <c r="C16" i="194"/>
  <c r="D16" i="194"/>
  <c r="F16" i="194"/>
  <c r="G16" i="194"/>
  <c r="H16" i="194"/>
  <c r="B17" i="194"/>
  <c r="C17" i="194"/>
  <c r="F17" i="194"/>
  <c r="G17" i="194"/>
  <c r="B18" i="194"/>
  <c r="E18" i="194" s="1"/>
  <c r="B19" i="194"/>
  <c r="B20" i="194"/>
  <c r="C20" i="194" s="1"/>
  <c r="G20" i="194"/>
  <c r="H20" i="194"/>
  <c r="B21" i="194"/>
  <c r="C21" i="194"/>
  <c r="D21" i="194"/>
  <c r="E21" i="194"/>
  <c r="F21" i="194"/>
  <c r="G21" i="194"/>
  <c r="H21" i="194"/>
  <c r="B22" i="194"/>
  <c r="E22" i="194" s="1"/>
  <c r="B23" i="194"/>
  <c r="C23" i="194"/>
  <c r="F23" i="194"/>
  <c r="G23" i="194"/>
  <c r="B24" i="194"/>
  <c r="E24" i="194" s="1"/>
  <c r="C24" i="194"/>
  <c r="D24" i="194"/>
  <c r="G24" i="194"/>
  <c r="H24" i="194"/>
  <c r="B25" i="194"/>
  <c r="E25" i="194" s="1"/>
  <c r="C25" i="194"/>
  <c r="D25" i="194"/>
  <c r="G25" i="194"/>
  <c r="H25" i="194"/>
  <c r="B26" i="194"/>
  <c r="E26" i="194"/>
  <c r="F26" i="194"/>
  <c r="B27" i="194"/>
  <c r="F27" i="194" s="1"/>
  <c r="B28" i="194"/>
  <c r="C28" i="194"/>
  <c r="F28" i="194"/>
  <c r="G28" i="194"/>
  <c r="H28" i="194"/>
  <c r="B29" i="194"/>
  <c r="C29" i="194"/>
  <c r="D29" i="194"/>
  <c r="E29" i="194"/>
  <c r="F29" i="194"/>
  <c r="G29" i="194"/>
  <c r="H29" i="194"/>
  <c r="B30" i="194"/>
  <c r="B31" i="194"/>
  <c r="F31" i="194"/>
  <c r="B32" i="194"/>
  <c r="D32" i="194" s="1"/>
  <c r="H32" i="194"/>
  <c r="B33" i="194"/>
  <c r="C33" i="194"/>
  <c r="D33" i="194"/>
  <c r="E33" i="194"/>
  <c r="F33" i="194"/>
  <c r="G33" i="194"/>
  <c r="H33" i="194"/>
  <c r="B34" i="194"/>
  <c r="F34" i="194" s="1"/>
  <c r="B35" i="194"/>
  <c r="C35" i="194" s="1"/>
  <c r="B36" i="194"/>
  <c r="E36" i="194" s="1"/>
  <c r="C36" i="194"/>
  <c r="D36" i="194"/>
  <c r="F36" i="194"/>
  <c r="G36" i="194"/>
  <c r="H36" i="194"/>
  <c r="B37" i="194"/>
  <c r="C37" i="194"/>
  <c r="E37" i="194"/>
  <c r="F37" i="194"/>
  <c r="G37" i="194"/>
  <c r="B38" i="194"/>
  <c r="F38" i="194"/>
  <c r="B39" i="194"/>
  <c r="C39" i="194" s="1"/>
  <c r="B40" i="194"/>
  <c r="B41" i="194"/>
  <c r="C41" i="194"/>
  <c r="E41" i="194"/>
  <c r="F41" i="194"/>
  <c r="G41" i="194"/>
  <c r="B42" i="194"/>
  <c r="F42" i="194" s="1"/>
  <c r="D42" i="194"/>
  <c r="E42" i="194"/>
  <c r="B43" i="194"/>
  <c r="C43" i="194" s="1"/>
  <c r="G43" i="194"/>
  <c r="B44" i="194"/>
  <c r="E44" i="194" s="1"/>
  <c r="C44" i="194"/>
  <c r="F44" i="194"/>
  <c r="G44" i="194"/>
  <c r="H44" i="194"/>
  <c r="B45" i="194"/>
  <c r="E45" i="194" s="1"/>
  <c r="C45" i="194"/>
  <c r="D45" i="194"/>
  <c r="F45" i="194"/>
  <c r="G45" i="194"/>
  <c r="H45" i="194"/>
  <c r="B46" i="194"/>
  <c r="H46" i="194"/>
  <c r="B47" i="194"/>
  <c r="E47" i="194" s="1"/>
  <c r="C47" i="194"/>
  <c r="F47" i="194"/>
  <c r="G47" i="194"/>
  <c r="B48" i="194"/>
  <c r="G48" i="194"/>
  <c r="B49" i="194"/>
  <c r="G49" i="194"/>
  <c r="B50" i="194"/>
  <c r="H50" i="194" s="1"/>
  <c r="F50" i="194"/>
  <c r="B51" i="194"/>
  <c r="G51" i="194" s="1"/>
  <c r="B52" i="194"/>
  <c r="D52" i="194"/>
  <c r="F52" i="194"/>
  <c r="G52" i="194"/>
  <c r="B53" i="194"/>
  <c r="E53" i="194" s="1"/>
  <c r="C53" i="194"/>
  <c r="D53" i="194"/>
  <c r="F53" i="194"/>
  <c r="G53" i="194"/>
  <c r="H53" i="194"/>
  <c r="B54" i="194"/>
  <c r="D54" i="194" s="1"/>
  <c r="E54" i="194"/>
  <c r="H54" i="194"/>
  <c r="B55" i="194"/>
  <c r="C55" i="194" s="1"/>
  <c r="B56" i="194"/>
  <c r="B57" i="194"/>
  <c r="E57" i="194" s="1"/>
  <c r="G57" i="194"/>
  <c r="B58" i="194"/>
  <c r="D58" i="194"/>
  <c r="E58" i="194"/>
  <c r="F58" i="194"/>
  <c r="H58" i="194"/>
  <c r="B59" i="194"/>
  <c r="C59" i="194" s="1"/>
  <c r="E59" i="194"/>
  <c r="G59" i="194"/>
  <c r="B60" i="194"/>
  <c r="E60" i="194" s="1"/>
  <c r="C60" i="194"/>
  <c r="F60" i="194"/>
  <c r="G60" i="194"/>
  <c r="H60" i="194"/>
  <c r="B61" i="194"/>
  <c r="E61" i="194" s="1"/>
  <c r="C61" i="194"/>
  <c r="D61" i="194"/>
  <c r="F61" i="194"/>
  <c r="G61" i="194"/>
  <c r="H61" i="194"/>
  <c r="B62" i="194"/>
  <c r="E62" i="194" s="1"/>
  <c r="H62" i="194"/>
  <c r="B63" i="194"/>
  <c r="E63" i="194" s="1"/>
  <c r="C63" i="194"/>
  <c r="F63" i="194"/>
  <c r="G63" i="194"/>
  <c r="B64" i="194"/>
  <c r="D64" i="194"/>
  <c r="G64" i="194"/>
  <c r="H64" i="194"/>
  <c r="B8" i="194"/>
  <c r="H8" i="194" s="1"/>
  <c r="B9" i="193"/>
  <c r="C9" i="193" s="1"/>
  <c r="G9" i="193"/>
  <c r="B10" i="193"/>
  <c r="C10" i="193" s="1"/>
  <c r="B11" i="193"/>
  <c r="D11" i="193" s="1"/>
  <c r="F11" i="193"/>
  <c r="B12" i="193"/>
  <c r="C12" i="193" s="1"/>
  <c r="G12" i="193"/>
  <c r="H12" i="193"/>
  <c r="B13" i="193"/>
  <c r="D13" i="193" s="1"/>
  <c r="E13" i="193"/>
  <c r="F13" i="193"/>
  <c r="H13" i="193"/>
  <c r="B14" i="193"/>
  <c r="E14" i="193"/>
  <c r="B15" i="193"/>
  <c r="D15" i="193" s="1"/>
  <c r="B16" i="193"/>
  <c r="D16" i="193"/>
  <c r="F16" i="193"/>
  <c r="G16" i="193"/>
  <c r="B17" i="193"/>
  <c r="E17" i="193" s="1"/>
  <c r="C17" i="193"/>
  <c r="D17" i="193"/>
  <c r="F17" i="193"/>
  <c r="G17" i="193"/>
  <c r="H17" i="193"/>
  <c r="B18" i="193"/>
  <c r="C18" i="193" s="1"/>
  <c r="E18" i="193"/>
  <c r="F18" i="193"/>
  <c r="B19" i="193"/>
  <c r="F19" i="193" s="1"/>
  <c r="B20" i="193"/>
  <c r="G20" i="193"/>
  <c r="H20" i="193"/>
  <c r="B21" i="193"/>
  <c r="C21" i="193" s="1"/>
  <c r="E21" i="193"/>
  <c r="F21" i="193"/>
  <c r="G21" i="193"/>
  <c r="B22" i="193"/>
  <c r="E22" i="193" s="1"/>
  <c r="B23" i="193"/>
  <c r="B24" i="193"/>
  <c r="E24" i="193" s="1"/>
  <c r="D24" i="193"/>
  <c r="F24" i="193"/>
  <c r="G24" i="193"/>
  <c r="B25" i="193"/>
  <c r="D25" i="193" s="1"/>
  <c r="F25" i="193"/>
  <c r="B26" i="193"/>
  <c r="E26" i="193" s="1"/>
  <c r="B27" i="193"/>
  <c r="B28" i="193"/>
  <c r="E28" i="193" s="1"/>
  <c r="C28" i="193"/>
  <c r="G28" i="193"/>
  <c r="H28" i="193"/>
  <c r="B29" i="193"/>
  <c r="C29" i="193" s="1"/>
  <c r="D29" i="193"/>
  <c r="F29" i="193"/>
  <c r="H29" i="193"/>
  <c r="B30" i="193"/>
  <c r="B31" i="193"/>
  <c r="C31" i="193" s="1"/>
  <c r="F31" i="193"/>
  <c r="B32" i="193"/>
  <c r="E32" i="193" s="1"/>
  <c r="C32" i="193"/>
  <c r="F32" i="193"/>
  <c r="G32" i="193"/>
  <c r="H32" i="193"/>
  <c r="B33" i="193"/>
  <c r="C33" i="193"/>
  <c r="D33" i="193"/>
  <c r="E33" i="193"/>
  <c r="F33" i="193"/>
  <c r="G33" i="193"/>
  <c r="H33" i="193"/>
  <c r="B34" i="193"/>
  <c r="B35" i="193"/>
  <c r="C35" i="193"/>
  <c r="F35" i="193"/>
  <c r="B36" i="193"/>
  <c r="E36" i="193" s="1"/>
  <c r="D36" i="193"/>
  <c r="G36" i="193"/>
  <c r="B37" i="193"/>
  <c r="D37" i="193" s="1"/>
  <c r="F37" i="193"/>
  <c r="B38" i="193"/>
  <c r="B39" i="193"/>
  <c r="F39" i="193" s="1"/>
  <c r="B40" i="193"/>
  <c r="E40" i="193" s="1"/>
  <c r="C40" i="193"/>
  <c r="D40" i="193"/>
  <c r="F40" i="193"/>
  <c r="G40" i="193"/>
  <c r="H40" i="193"/>
  <c r="B41" i="193"/>
  <c r="D41" i="193" s="1"/>
  <c r="C41" i="193"/>
  <c r="E41" i="193"/>
  <c r="F41" i="193"/>
  <c r="G41" i="193"/>
  <c r="B42" i="193"/>
  <c r="B43" i="193"/>
  <c r="F43" i="193" s="1"/>
  <c r="C43" i="193"/>
  <c r="B44" i="193"/>
  <c r="E44" i="193" s="1"/>
  <c r="G44" i="193"/>
  <c r="B45" i="193"/>
  <c r="C45" i="193" s="1"/>
  <c r="D45" i="193"/>
  <c r="F45" i="193"/>
  <c r="H45" i="193"/>
  <c r="B46" i="193"/>
  <c r="B47" i="193"/>
  <c r="G47" i="193" s="1"/>
  <c r="B48" i="193"/>
  <c r="E48" i="193" s="1"/>
  <c r="B49" i="193"/>
  <c r="C49" i="193"/>
  <c r="D49" i="193"/>
  <c r="E49" i="193"/>
  <c r="F49" i="193"/>
  <c r="G49" i="193"/>
  <c r="H49" i="193"/>
  <c r="B50" i="193"/>
  <c r="D50" i="193" s="1"/>
  <c r="E50" i="193"/>
  <c r="H50" i="193"/>
  <c r="B51" i="193"/>
  <c r="C51" i="193"/>
  <c r="E51" i="193"/>
  <c r="G51" i="193"/>
  <c r="B52" i="193"/>
  <c r="E52" i="193" s="1"/>
  <c r="G52" i="193"/>
  <c r="B53" i="193"/>
  <c r="D53" i="193" s="1"/>
  <c r="C53" i="193"/>
  <c r="E53" i="193"/>
  <c r="F53" i="193"/>
  <c r="G53" i="193"/>
  <c r="B54" i="193"/>
  <c r="D54" i="193" s="1"/>
  <c r="B55" i="193"/>
  <c r="C55" i="193"/>
  <c r="E55" i="193"/>
  <c r="F55" i="193"/>
  <c r="G55" i="193"/>
  <c r="B56" i="193"/>
  <c r="E56" i="193" s="1"/>
  <c r="H56" i="193"/>
  <c r="B57" i="193"/>
  <c r="D57" i="193" s="1"/>
  <c r="C57" i="193"/>
  <c r="E57" i="193"/>
  <c r="F57" i="193"/>
  <c r="G57" i="193"/>
  <c r="B58" i="193"/>
  <c r="F58" i="193" s="1"/>
  <c r="B59" i="193"/>
  <c r="C59" i="193" s="1"/>
  <c r="G59" i="193"/>
  <c r="B60" i="193"/>
  <c r="E60" i="193" s="1"/>
  <c r="C60" i="193"/>
  <c r="F60" i="193"/>
  <c r="G60" i="193"/>
  <c r="H60" i="193"/>
  <c r="B61" i="193"/>
  <c r="C61" i="193"/>
  <c r="D61" i="193"/>
  <c r="E61" i="193"/>
  <c r="F61" i="193"/>
  <c r="G61" i="193"/>
  <c r="H61" i="193"/>
  <c r="B62" i="193"/>
  <c r="D62" i="193" s="1"/>
  <c r="B63" i="193"/>
  <c r="F63" i="193" s="1"/>
  <c r="B64" i="193"/>
  <c r="E64" i="193" s="1"/>
  <c r="G64" i="193"/>
  <c r="B8" i="193"/>
  <c r="H8" i="193" s="1"/>
  <c r="B9" i="192"/>
  <c r="D9" i="192" s="1"/>
  <c r="C9" i="192"/>
  <c r="E9" i="192"/>
  <c r="F9" i="192"/>
  <c r="G9" i="192"/>
  <c r="B10" i="192"/>
  <c r="C10" i="192" s="1"/>
  <c r="F10" i="192"/>
  <c r="B11" i="192"/>
  <c r="D11" i="192" s="1"/>
  <c r="F11" i="192"/>
  <c r="B12" i="192"/>
  <c r="E12" i="192" s="1"/>
  <c r="C12" i="192"/>
  <c r="F12" i="192"/>
  <c r="G12" i="192"/>
  <c r="H12" i="192"/>
  <c r="B13" i="192"/>
  <c r="C13" i="192"/>
  <c r="D13" i="192"/>
  <c r="E13" i="192"/>
  <c r="F13" i="192"/>
  <c r="G13" i="192"/>
  <c r="H13" i="192"/>
  <c r="B14" i="192"/>
  <c r="C14" i="192" s="1"/>
  <c r="B15" i="192"/>
  <c r="F15" i="192"/>
  <c r="B16" i="192"/>
  <c r="E16" i="192" s="1"/>
  <c r="C16" i="192"/>
  <c r="D16" i="192"/>
  <c r="G16" i="192"/>
  <c r="H16" i="192"/>
  <c r="B17" i="192"/>
  <c r="E17" i="192" s="1"/>
  <c r="D17" i="192"/>
  <c r="F17" i="192"/>
  <c r="H17" i="192"/>
  <c r="B18" i="192"/>
  <c r="C18" i="192" s="1"/>
  <c r="E18" i="192"/>
  <c r="F18" i="192"/>
  <c r="B19" i="192"/>
  <c r="F19" i="192" s="1"/>
  <c r="B20" i="192"/>
  <c r="E20" i="192" s="1"/>
  <c r="D20" i="192"/>
  <c r="G20" i="192"/>
  <c r="B21" i="192"/>
  <c r="C21" i="192" s="1"/>
  <c r="F21" i="192"/>
  <c r="B22" i="192"/>
  <c r="C22" i="192" s="1"/>
  <c r="E22" i="192"/>
  <c r="B23" i="192"/>
  <c r="B24" i="192"/>
  <c r="E24" i="192" s="1"/>
  <c r="C24" i="192"/>
  <c r="F24" i="192"/>
  <c r="G24" i="192"/>
  <c r="H24" i="192"/>
  <c r="B25" i="192"/>
  <c r="C25" i="192"/>
  <c r="D25" i="192"/>
  <c r="E25" i="192"/>
  <c r="F25" i="192"/>
  <c r="G25" i="192"/>
  <c r="H25" i="192"/>
  <c r="B26" i="192"/>
  <c r="E26" i="192" s="1"/>
  <c r="B27" i="192"/>
  <c r="C27" i="192" s="1"/>
  <c r="F27" i="192"/>
  <c r="B28" i="192"/>
  <c r="E28" i="192" s="1"/>
  <c r="C28" i="192"/>
  <c r="D28" i="192"/>
  <c r="G28" i="192"/>
  <c r="H28" i="192"/>
  <c r="B29" i="192"/>
  <c r="E29" i="192" s="1"/>
  <c r="D29" i="192"/>
  <c r="F29" i="192"/>
  <c r="H29" i="192"/>
  <c r="B30" i="192"/>
  <c r="E30" i="192"/>
  <c r="F30" i="192"/>
  <c r="B31" i="192"/>
  <c r="C31" i="192" s="1"/>
  <c r="B32" i="192"/>
  <c r="E32" i="192" s="1"/>
  <c r="G32" i="192"/>
  <c r="B33" i="192"/>
  <c r="E33" i="192" s="1"/>
  <c r="D33" i="192"/>
  <c r="F33" i="192"/>
  <c r="H33" i="192"/>
  <c r="B34" i="192"/>
  <c r="E34" i="192" s="1"/>
  <c r="B35" i="192"/>
  <c r="G35" i="192" s="1"/>
  <c r="F35" i="192"/>
  <c r="B36" i="192"/>
  <c r="E36" i="192" s="1"/>
  <c r="D36" i="192"/>
  <c r="H36" i="192"/>
  <c r="B37" i="192"/>
  <c r="D37" i="192" s="1"/>
  <c r="C37" i="192"/>
  <c r="E37" i="192"/>
  <c r="F37" i="192"/>
  <c r="G37" i="192"/>
  <c r="B38" i="192"/>
  <c r="E38" i="192" s="1"/>
  <c r="F38" i="192"/>
  <c r="B39" i="192"/>
  <c r="F39" i="192"/>
  <c r="G39" i="192"/>
  <c r="B40" i="192"/>
  <c r="E40" i="192" s="1"/>
  <c r="G40" i="192"/>
  <c r="B41" i="192"/>
  <c r="E41" i="192" s="1"/>
  <c r="D41" i="192"/>
  <c r="F41" i="192"/>
  <c r="H41" i="192"/>
  <c r="B42" i="192"/>
  <c r="E42" i="192"/>
  <c r="F42" i="192"/>
  <c r="B43" i="192"/>
  <c r="F43" i="192" s="1"/>
  <c r="B44" i="192"/>
  <c r="E44" i="192" s="1"/>
  <c r="D44" i="192"/>
  <c r="G44" i="192"/>
  <c r="B45" i="192"/>
  <c r="D45" i="192" s="1"/>
  <c r="C45" i="192"/>
  <c r="E45" i="192"/>
  <c r="F45" i="192"/>
  <c r="G45" i="192"/>
  <c r="B46" i="192"/>
  <c r="F46" i="192" s="1"/>
  <c r="E46" i="192"/>
  <c r="H46" i="192"/>
  <c r="B47" i="192"/>
  <c r="C47" i="192" s="1"/>
  <c r="G47" i="192"/>
  <c r="B48" i="192"/>
  <c r="E48" i="192" s="1"/>
  <c r="F48" i="192"/>
  <c r="G48" i="192"/>
  <c r="B49" i="192"/>
  <c r="C49" i="192" s="1"/>
  <c r="F49" i="192"/>
  <c r="B50" i="192"/>
  <c r="F50" i="192" s="1"/>
  <c r="E50" i="192"/>
  <c r="H50" i="192"/>
  <c r="B51" i="192"/>
  <c r="E51" i="192" s="1"/>
  <c r="C51" i="192"/>
  <c r="F51" i="192"/>
  <c r="G51" i="192"/>
  <c r="B52" i="192"/>
  <c r="E52" i="192" s="1"/>
  <c r="B53" i="192"/>
  <c r="C53" i="192" s="1"/>
  <c r="F53" i="192"/>
  <c r="B54" i="192"/>
  <c r="D54" i="192" s="1"/>
  <c r="H54" i="192"/>
  <c r="B55" i="192"/>
  <c r="E55" i="192"/>
  <c r="F55" i="192"/>
  <c r="G55" i="192"/>
  <c r="B56" i="192"/>
  <c r="E56" i="192" s="1"/>
  <c r="C56" i="192"/>
  <c r="D56" i="192"/>
  <c r="F56" i="192"/>
  <c r="G56" i="192"/>
  <c r="H56" i="192"/>
  <c r="B57" i="192"/>
  <c r="D57" i="192" s="1"/>
  <c r="C57" i="192"/>
  <c r="E57" i="192"/>
  <c r="F57" i="192"/>
  <c r="G57" i="192"/>
  <c r="B58" i="192"/>
  <c r="E58" i="192" s="1"/>
  <c r="H58" i="192"/>
  <c r="B59" i="192"/>
  <c r="C59" i="192" s="1"/>
  <c r="G59" i="192"/>
  <c r="B60" i="192"/>
  <c r="E60" i="192" s="1"/>
  <c r="D60" i="192"/>
  <c r="G60" i="192"/>
  <c r="B61" i="192"/>
  <c r="D61" i="192" s="1"/>
  <c r="C61" i="192"/>
  <c r="E61" i="192"/>
  <c r="F61" i="192"/>
  <c r="G61" i="192"/>
  <c r="B62" i="192"/>
  <c r="F62" i="192" s="1"/>
  <c r="E62" i="192"/>
  <c r="H62" i="192"/>
  <c r="B63" i="192"/>
  <c r="E63" i="192" s="1"/>
  <c r="C63" i="192"/>
  <c r="B64" i="192"/>
  <c r="E64" i="192" s="1"/>
  <c r="H8" i="192"/>
  <c r="B8" i="192"/>
  <c r="E8" i="193"/>
  <c r="E8" i="194"/>
  <c r="D8" i="194"/>
  <c r="G8" i="194"/>
  <c r="G8" i="195"/>
  <c r="E8" i="195"/>
  <c r="D8" i="195"/>
  <c r="C8" i="195"/>
  <c r="F8" i="195"/>
  <c r="E8" i="196"/>
  <c r="E8" i="197"/>
  <c r="E8" i="198"/>
  <c r="D8" i="198"/>
  <c r="G8" i="198"/>
  <c r="G8" i="199"/>
  <c r="E8" i="199"/>
  <c r="D8" i="199"/>
  <c r="C8" i="199"/>
  <c r="F8" i="199"/>
  <c r="E8" i="200"/>
  <c r="E8" i="201"/>
  <c r="B8" i="201"/>
  <c r="H8" i="201" s="1"/>
  <c r="E8" i="192"/>
  <c r="D8" i="192"/>
  <c r="G8" i="192"/>
  <c r="H10" i="191"/>
  <c r="H12" i="191"/>
  <c r="H14" i="191"/>
  <c r="H16" i="191"/>
  <c r="H18" i="191"/>
  <c r="H20" i="191"/>
  <c r="H22" i="191"/>
  <c r="H24" i="191"/>
  <c r="H26" i="191"/>
  <c r="H28" i="191"/>
  <c r="H30" i="191"/>
  <c r="H32" i="191"/>
  <c r="H34" i="191"/>
  <c r="H36" i="191"/>
  <c r="H38" i="191"/>
  <c r="H40" i="191"/>
  <c r="H42" i="191"/>
  <c r="H44" i="191"/>
  <c r="H46" i="191"/>
  <c r="H48" i="191"/>
  <c r="H50" i="191"/>
  <c r="H52" i="191"/>
  <c r="H54" i="191"/>
  <c r="H56" i="191"/>
  <c r="H58" i="191"/>
  <c r="H60" i="191"/>
  <c r="H62" i="191"/>
  <c r="H64" i="191"/>
  <c r="B9" i="191"/>
  <c r="H9" i="191" s="1"/>
  <c r="B10" i="191"/>
  <c r="B11" i="191"/>
  <c r="H11" i="191" s="1"/>
  <c r="B12" i="191"/>
  <c r="B13" i="191"/>
  <c r="H13" i="191" s="1"/>
  <c r="B14" i="191"/>
  <c r="B15" i="191"/>
  <c r="H15" i="191" s="1"/>
  <c r="B16" i="191"/>
  <c r="B17" i="191"/>
  <c r="H17" i="191" s="1"/>
  <c r="B18" i="191"/>
  <c r="B19" i="191"/>
  <c r="H19" i="191" s="1"/>
  <c r="B20" i="191"/>
  <c r="B21" i="191"/>
  <c r="H21" i="191" s="1"/>
  <c r="B22" i="191"/>
  <c r="B23" i="191"/>
  <c r="H23" i="191" s="1"/>
  <c r="B24" i="191"/>
  <c r="B25" i="191"/>
  <c r="H25" i="191" s="1"/>
  <c r="B26" i="191"/>
  <c r="B27" i="191"/>
  <c r="H27" i="191" s="1"/>
  <c r="B28" i="191"/>
  <c r="B29" i="191"/>
  <c r="H29" i="191" s="1"/>
  <c r="B30" i="191"/>
  <c r="B31" i="191"/>
  <c r="H31" i="191" s="1"/>
  <c r="B32" i="191"/>
  <c r="B33" i="191"/>
  <c r="H33" i="191" s="1"/>
  <c r="B34" i="191"/>
  <c r="B35" i="191"/>
  <c r="H35" i="191" s="1"/>
  <c r="B36" i="191"/>
  <c r="B37" i="191"/>
  <c r="H37" i="191" s="1"/>
  <c r="B38" i="191"/>
  <c r="B39" i="191"/>
  <c r="H39" i="191" s="1"/>
  <c r="B40" i="191"/>
  <c r="B41" i="191"/>
  <c r="H41" i="191" s="1"/>
  <c r="B42" i="191"/>
  <c r="B43" i="191"/>
  <c r="H43" i="191" s="1"/>
  <c r="B44" i="191"/>
  <c r="B45" i="191"/>
  <c r="H45" i="191" s="1"/>
  <c r="B46" i="191"/>
  <c r="B47" i="191"/>
  <c r="H47" i="191" s="1"/>
  <c r="B48" i="191"/>
  <c r="B49" i="191"/>
  <c r="H49" i="191" s="1"/>
  <c r="B50" i="191"/>
  <c r="B51" i="191"/>
  <c r="H51" i="191" s="1"/>
  <c r="B52" i="191"/>
  <c r="B53" i="191"/>
  <c r="H53" i="191" s="1"/>
  <c r="B54" i="191"/>
  <c r="B55" i="191"/>
  <c r="H55" i="191" s="1"/>
  <c r="B56" i="191"/>
  <c r="B57" i="191"/>
  <c r="H57" i="191" s="1"/>
  <c r="B58" i="191"/>
  <c r="B59" i="191"/>
  <c r="H59" i="191" s="1"/>
  <c r="B60" i="191"/>
  <c r="B61" i="191"/>
  <c r="H61" i="191" s="1"/>
  <c r="B62" i="191"/>
  <c r="B63" i="191"/>
  <c r="H63" i="191" s="1"/>
  <c r="B64" i="191"/>
  <c r="B8" i="191"/>
  <c r="H8" i="191" s="1"/>
  <c r="G64" i="192" l="1"/>
  <c r="D62" i="192"/>
  <c r="D58" i="192"/>
  <c r="E53" i="192"/>
  <c r="H52" i="192"/>
  <c r="E49" i="192"/>
  <c r="D46" i="192"/>
  <c r="G41" i="192"/>
  <c r="C41" i="192"/>
  <c r="F40" i="192"/>
  <c r="C36" i="192"/>
  <c r="C35" i="192"/>
  <c r="G33" i="192"/>
  <c r="C33" i="192"/>
  <c r="F32" i="192"/>
  <c r="G31" i="192"/>
  <c r="G29" i="192"/>
  <c r="C29" i="192"/>
  <c r="E21" i="192"/>
  <c r="H20" i="192"/>
  <c r="C20" i="192"/>
  <c r="G17" i="192"/>
  <c r="C17" i="192"/>
  <c r="E10" i="192"/>
  <c r="F64" i="193"/>
  <c r="H62" i="193"/>
  <c r="H58" i="193"/>
  <c r="C56" i="193"/>
  <c r="F54" i="193"/>
  <c r="F50" i="193"/>
  <c r="F48" i="193"/>
  <c r="E45" i="193"/>
  <c r="H44" i="193"/>
  <c r="C44" i="193"/>
  <c r="C39" i="193"/>
  <c r="G37" i="193"/>
  <c r="C37" i="193"/>
  <c r="F36" i="193"/>
  <c r="E29" i="193"/>
  <c r="G25" i="193"/>
  <c r="C25" i="193"/>
  <c r="E20" i="193"/>
  <c r="F20" i="193"/>
  <c r="H57" i="194"/>
  <c r="C57" i="194"/>
  <c r="F55" i="194"/>
  <c r="D49" i="194"/>
  <c r="H49" i="194"/>
  <c r="E40" i="194"/>
  <c r="D40" i="194"/>
  <c r="G19" i="194"/>
  <c r="F19" i="194"/>
  <c r="H53" i="192"/>
  <c r="D53" i="192"/>
  <c r="G52" i="192"/>
  <c r="H21" i="192"/>
  <c r="D21" i="192"/>
  <c r="D9" i="193"/>
  <c r="H9" i="193"/>
  <c r="F49" i="194"/>
  <c r="G39" i="194"/>
  <c r="G35" i="194"/>
  <c r="G32" i="194"/>
  <c r="E17" i="194"/>
  <c r="D17" i="194"/>
  <c r="H17" i="194"/>
  <c r="D59" i="195"/>
  <c r="F59" i="195"/>
  <c r="H49" i="192"/>
  <c r="D49" i="192"/>
  <c r="G43" i="192"/>
  <c r="D40" i="192"/>
  <c r="D32" i="192"/>
  <c r="F31" i="192"/>
  <c r="F14" i="192"/>
  <c r="E62" i="193"/>
  <c r="G63" i="192"/>
  <c r="H61" i="192"/>
  <c r="F60" i="192"/>
  <c r="H57" i="192"/>
  <c r="G53" i="192"/>
  <c r="C52" i="192"/>
  <c r="G49" i="192"/>
  <c r="H45" i="192"/>
  <c r="F44" i="192"/>
  <c r="H40" i="192"/>
  <c r="C40" i="192"/>
  <c r="H37" i="192"/>
  <c r="G36" i="192"/>
  <c r="H32" i="192"/>
  <c r="C32" i="192"/>
  <c r="D24" i="192"/>
  <c r="F22" i="192"/>
  <c r="G21" i="192"/>
  <c r="F20" i="192"/>
  <c r="E14" i="192"/>
  <c r="D12" i="192"/>
  <c r="H9" i="192"/>
  <c r="G63" i="193"/>
  <c r="D60" i="193"/>
  <c r="F59" i="193"/>
  <c r="H57" i="193"/>
  <c r="G56" i="193"/>
  <c r="H53" i="193"/>
  <c r="G45" i="193"/>
  <c r="F44" i="193"/>
  <c r="H41" i="193"/>
  <c r="E37" i="193"/>
  <c r="H36" i="193"/>
  <c r="C36" i="193"/>
  <c r="D32" i="193"/>
  <c r="G29" i="193"/>
  <c r="D28" i="193"/>
  <c r="E25" i="193"/>
  <c r="H24" i="193"/>
  <c r="C24" i="193"/>
  <c r="H21" i="193"/>
  <c r="D21" i="193"/>
  <c r="D20" i="193"/>
  <c r="E16" i="193"/>
  <c r="C16" i="193"/>
  <c r="H16" i="193"/>
  <c r="C14" i="193"/>
  <c r="F14" i="193"/>
  <c r="F10" i="193"/>
  <c r="F9" i="193"/>
  <c r="E64" i="194"/>
  <c r="C64" i="194"/>
  <c r="F57" i="194"/>
  <c r="E56" i="194"/>
  <c r="G56" i="194"/>
  <c r="E52" i="194"/>
  <c r="C52" i="194"/>
  <c r="H52" i="194"/>
  <c r="D50" i="194"/>
  <c r="E49" i="194"/>
  <c r="E48" i="194"/>
  <c r="D48" i="194"/>
  <c r="H42" i="194"/>
  <c r="D41" i="194"/>
  <c r="H41" i="194"/>
  <c r="F39" i="194"/>
  <c r="D37" i="194"/>
  <c r="H37" i="194"/>
  <c r="F30" i="194"/>
  <c r="E30" i="194"/>
  <c r="E28" i="194"/>
  <c r="D28" i="194"/>
  <c r="F25" i="194"/>
  <c r="E20" i="194"/>
  <c r="F20" i="194"/>
  <c r="D20" i="194"/>
  <c r="E13" i="194"/>
  <c r="D13" i="194"/>
  <c r="H13" i="194"/>
  <c r="D57" i="195"/>
  <c r="H57" i="195"/>
  <c r="E57" i="195"/>
  <c r="C57" i="195"/>
  <c r="G57" i="195"/>
  <c r="D56" i="193"/>
  <c r="H54" i="193"/>
  <c r="G48" i="193"/>
  <c r="D44" i="193"/>
  <c r="H37" i="193"/>
  <c r="H25" i="193"/>
  <c r="C20" i="193"/>
  <c r="F15" i="193"/>
  <c r="C13" i="193"/>
  <c r="G13" i="193"/>
  <c r="E12" i="193"/>
  <c r="D12" i="193"/>
  <c r="E10" i="193"/>
  <c r="E9" i="193"/>
  <c r="D57" i="194"/>
  <c r="G55" i="194"/>
  <c r="C49" i="194"/>
  <c r="G40" i="194"/>
  <c r="E32" i="194"/>
  <c r="C32" i="194"/>
  <c r="G27" i="194"/>
  <c r="C19" i="194"/>
  <c r="C10" i="194"/>
  <c r="F10" i="194"/>
  <c r="E10" i="194"/>
  <c r="E56" i="195"/>
  <c r="F56" i="195"/>
  <c r="G56" i="195"/>
  <c r="C56" i="195"/>
  <c r="E52" i="195"/>
  <c r="G52" i="195"/>
  <c r="F52" i="195"/>
  <c r="C52" i="195"/>
  <c r="F64" i="195"/>
  <c r="G60" i="195"/>
  <c r="E58" i="195"/>
  <c r="D53" i="195"/>
  <c r="F45" i="195"/>
  <c r="C41" i="195"/>
  <c r="G41" i="195"/>
  <c r="F39" i="195"/>
  <c r="D35" i="195"/>
  <c r="F35" i="195"/>
  <c r="C34" i="195"/>
  <c r="E34" i="195"/>
  <c r="D25" i="195"/>
  <c r="E24" i="195"/>
  <c r="G24" i="195"/>
  <c r="F24" i="195"/>
  <c r="C22" i="195"/>
  <c r="E22" i="195"/>
  <c r="H22" i="195"/>
  <c r="E20" i="195"/>
  <c r="C20" i="195"/>
  <c r="C13" i="195"/>
  <c r="G13" i="195"/>
  <c r="D13" i="195"/>
  <c r="F11" i="195"/>
  <c r="E52" i="196"/>
  <c r="D52" i="196"/>
  <c r="F52" i="196"/>
  <c r="F47" i="196"/>
  <c r="C47" i="196"/>
  <c r="E41" i="196"/>
  <c r="F41" i="196"/>
  <c r="C37" i="196"/>
  <c r="G37" i="196"/>
  <c r="D37" i="196"/>
  <c r="E36" i="196"/>
  <c r="F36" i="196"/>
  <c r="D36" i="196"/>
  <c r="E30" i="196"/>
  <c r="F30" i="196"/>
  <c r="C33" i="195"/>
  <c r="G33" i="195"/>
  <c r="C30" i="195"/>
  <c r="E30" i="195"/>
  <c r="E28" i="195"/>
  <c r="C28" i="195"/>
  <c r="D23" i="195"/>
  <c r="F23" i="195"/>
  <c r="D19" i="195"/>
  <c r="F19" i="195"/>
  <c r="E56" i="196"/>
  <c r="C56" i="196"/>
  <c r="H56" i="196"/>
  <c r="F56" i="196"/>
  <c r="D45" i="196"/>
  <c r="H45" i="196"/>
  <c r="F45" i="196"/>
  <c r="E32" i="196"/>
  <c r="F32" i="196"/>
  <c r="C32" i="196"/>
  <c r="D51" i="195"/>
  <c r="F51" i="195"/>
  <c r="C50" i="195"/>
  <c r="E50" i="195"/>
  <c r="E48" i="195"/>
  <c r="C48" i="195"/>
  <c r="E44" i="195"/>
  <c r="G44" i="195"/>
  <c r="F33" i="195"/>
  <c r="H30" i="195"/>
  <c r="C29" i="195"/>
  <c r="G29" i="195"/>
  <c r="E9" i="195"/>
  <c r="C9" i="195"/>
  <c r="H9" i="195"/>
  <c r="F63" i="196"/>
  <c r="G63" i="196"/>
  <c r="E57" i="196"/>
  <c r="D57" i="196"/>
  <c r="G45" i="196"/>
  <c r="G35" i="196"/>
  <c r="C35" i="196"/>
  <c r="H32" i="196"/>
  <c r="D25" i="196"/>
  <c r="H25" i="196"/>
  <c r="E25" i="196"/>
  <c r="F25" i="196"/>
  <c r="G64" i="195"/>
  <c r="F58" i="195"/>
  <c r="F53" i="195"/>
  <c r="H50" i="195"/>
  <c r="C49" i="195"/>
  <c r="G49" i="195"/>
  <c r="D43" i="195"/>
  <c r="F43" i="195"/>
  <c r="C42" i="195"/>
  <c r="E42" i="195"/>
  <c r="E40" i="195"/>
  <c r="C40" i="195"/>
  <c r="E36" i="195"/>
  <c r="G36" i="195"/>
  <c r="E33" i="195"/>
  <c r="F30" i="195"/>
  <c r="F29" i="195"/>
  <c r="G28" i="195"/>
  <c r="F25" i="195"/>
  <c r="E16" i="195"/>
  <c r="G16" i="195"/>
  <c r="G9" i="195"/>
  <c r="E64" i="196"/>
  <c r="D64" i="196"/>
  <c r="H64" i="196"/>
  <c r="D62" i="196"/>
  <c r="H62" i="196"/>
  <c r="F62" i="196"/>
  <c r="C61" i="196"/>
  <c r="G61" i="196"/>
  <c r="E61" i="196"/>
  <c r="G57" i="196"/>
  <c r="G56" i="196"/>
  <c r="C49" i="196"/>
  <c r="G49" i="196"/>
  <c r="E49" i="196"/>
  <c r="E48" i="196"/>
  <c r="F48" i="196"/>
  <c r="G48" i="196"/>
  <c r="E45" i="196"/>
  <c r="E40" i="196"/>
  <c r="C40" i="196"/>
  <c r="H40" i="196"/>
  <c r="G40" i="196"/>
  <c r="G32" i="196"/>
  <c r="F26" i="196"/>
  <c r="E26" i="196"/>
  <c r="C13" i="196"/>
  <c r="G13" i="196"/>
  <c r="D13" i="196"/>
  <c r="E13" i="196"/>
  <c r="G12" i="196"/>
  <c r="D11" i="196"/>
  <c r="F11" i="196"/>
  <c r="G64" i="197"/>
  <c r="F61" i="197"/>
  <c r="E60" i="197"/>
  <c r="F60" i="197"/>
  <c r="D57" i="197"/>
  <c r="E36" i="197"/>
  <c r="C36" i="197"/>
  <c r="H36" i="197"/>
  <c r="D36" i="197"/>
  <c r="G28" i="197"/>
  <c r="H20" i="197"/>
  <c r="F17" i="197"/>
  <c r="D13" i="197"/>
  <c r="H13" i="197"/>
  <c r="E13" i="197"/>
  <c r="E60" i="198"/>
  <c r="D60" i="198"/>
  <c r="F60" i="198"/>
  <c r="E48" i="198"/>
  <c r="D48" i="198"/>
  <c r="G48" i="198"/>
  <c r="H44" i="198"/>
  <c r="F33" i="198"/>
  <c r="C25" i="198"/>
  <c r="G25" i="198"/>
  <c r="D25" i="198"/>
  <c r="H25" i="198"/>
  <c r="E25" i="198"/>
  <c r="C13" i="198"/>
  <c r="G13" i="198"/>
  <c r="D13" i="198"/>
  <c r="H13" i="198"/>
  <c r="E13" i="198"/>
  <c r="C21" i="195"/>
  <c r="G21" i="195"/>
  <c r="D15" i="195"/>
  <c r="F15" i="195"/>
  <c r="C14" i="195"/>
  <c r="E14" i="195"/>
  <c r="E12" i="195"/>
  <c r="C12" i="195"/>
  <c r="C33" i="196"/>
  <c r="G33" i="196"/>
  <c r="E28" i="196"/>
  <c r="C28" i="196"/>
  <c r="D21" i="196"/>
  <c r="H21" i="196"/>
  <c r="E16" i="196"/>
  <c r="C16" i="196"/>
  <c r="H16" i="196"/>
  <c r="C14" i="196"/>
  <c r="F14" i="196"/>
  <c r="G60" i="197"/>
  <c r="H57" i="197"/>
  <c r="C57" i="197"/>
  <c r="E56" i="197"/>
  <c r="H56" i="197"/>
  <c r="F53" i="197"/>
  <c r="E52" i="197"/>
  <c r="G52" i="197"/>
  <c r="H50" i="197"/>
  <c r="H42" i="197"/>
  <c r="C41" i="197"/>
  <c r="G41" i="197"/>
  <c r="D41" i="197"/>
  <c r="H41" i="197"/>
  <c r="E32" i="197"/>
  <c r="C32" i="197"/>
  <c r="H32" i="197"/>
  <c r="D32" i="197"/>
  <c r="F19" i="197"/>
  <c r="G19" i="197"/>
  <c r="G13" i="197"/>
  <c r="H60" i="198"/>
  <c r="E56" i="198"/>
  <c r="C56" i="198"/>
  <c r="H56" i="198"/>
  <c r="D56" i="198"/>
  <c r="D53" i="198"/>
  <c r="H53" i="198"/>
  <c r="E53" i="198"/>
  <c r="C49" i="198"/>
  <c r="G49" i="198"/>
  <c r="D49" i="198"/>
  <c r="H49" i="198"/>
  <c r="D37" i="198"/>
  <c r="H37" i="198"/>
  <c r="E37" i="198"/>
  <c r="C29" i="198"/>
  <c r="G29" i="198"/>
  <c r="D29" i="198"/>
  <c r="H29" i="198"/>
  <c r="E29" i="198"/>
  <c r="C58" i="199"/>
  <c r="D58" i="199"/>
  <c r="E58" i="199"/>
  <c r="F58" i="199"/>
  <c r="E64" i="197"/>
  <c r="D64" i="197"/>
  <c r="F62" i="197"/>
  <c r="H62" i="197"/>
  <c r="E28" i="197"/>
  <c r="C28" i="197"/>
  <c r="H28" i="197"/>
  <c r="D28" i="197"/>
  <c r="D17" i="197"/>
  <c r="H17" i="197"/>
  <c r="E17" i="197"/>
  <c r="F59" i="198"/>
  <c r="G59" i="198"/>
  <c r="C33" i="198"/>
  <c r="G33" i="198"/>
  <c r="D33" i="198"/>
  <c r="H33" i="198"/>
  <c r="E16" i="198"/>
  <c r="C16" i="198"/>
  <c r="H16" i="198"/>
  <c r="D16" i="198"/>
  <c r="F16" i="198"/>
  <c r="C53" i="199"/>
  <c r="G53" i="199"/>
  <c r="D53" i="199"/>
  <c r="H53" i="199"/>
  <c r="E53" i="199"/>
  <c r="C46" i="199"/>
  <c r="D46" i="199"/>
  <c r="E46" i="199"/>
  <c r="F46" i="199"/>
  <c r="E12" i="196"/>
  <c r="F12" i="196"/>
  <c r="C61" i="197"/>
  <c r="G61" i="197"/>
  <c r="C59" i="197"/>
  <c r="G59" i="197"/>
  <c r="F57" i="197"/>
  <c r="E40" i="197"/>
  <c r="C40" i="197"/>
  <c r="G40" i="197"/>
  <c r="E24" i="197"/>
  <c r="C24" i="197"/>
  <c r="H24" i="197"/>
  <c r="D24" i="197"/>
  <c r="E20" i="197"/>
  <c r="D20" i="197"/>
  <c r="F20" i="197"/>
  <c r="G17" i="197"/>
  <c r="C10" i="197"/>
  <c r="E10" i="197"/>
  <c r="F10" i="197"/>
  <c r="H62" i="198"/>
  <c r="E62" i="198"/>
  <c r="C55" i="198"/>
  <c r="F55" i="198"/>
  <c r="E44" i="198"/>
  <c r="D44" i="198"/>
  <c r="F44" i="198"/>
  <c r="E40" i="198"/>
  <c r="C40" i="198"/>
  <c r="H40" i="198"/>
  <c r="D40" i="198"/>
  <c r="D11" i="198"/>
  <c r="F11" i="198"/>
  <c r="C34" i="199"/>
  <c r="D34" i="199"/>
  <c r="C22" i="199"/>
  <c r="F22" i="199"/>
  <c r="E20" i="199"/>
  <c r="F20" i="199"/>
  <c r="D13" i="199"/>
  <c r="H13" i="199"/>
  <c r="E62" i="200"/>
  <c r="H62" i="200"/>
  <c r="E52" i="200"/>
  <c r="G52" i="200"/>
  <c r="C49" i="200"/>
  <c r="G49" i="200"/>
  <c r="D49" i="200"/>
  <c r="H49" i="200"/>
  <c r="H57" i="199"/>
  <c r="D57" i="199"/>
  <c r="G52" i="199"/>
  <c r="H45" i="199"/>
  <c r="D45" i="199"/>
  <c r="F44" i="199"/>
  <c r="E41" i="199"/>
  <c r="G40" i="199"/>
  <c r="E37" i="199"/>
  <c r="H34" i="199"/>
  <c r="C30" i="199"/>
  <c r="F30" i="199"/>
  <c r="E28" i="199"/>
  <c r="F28" i="199"/>
  <c r="F26" i="199"/>
  <c r="H22" i="199"/>
  <c r="D21" i="199"/>
  <c r="H21" i="199"/>
  <c r="E14" i="199"/>
  <c r="F13" i="199"/>
  <c r="G12" i="199"/>
  <c r="C63" i="200"/>
  <c r="F61" i="200"/>
  <c r="E50" i="200"/>
  <c r="F50" i="200"/>
  <c r="C45" i="200"/>
  <c r="G45" i="200"/>
  <c r="D45" i="200"/>
  <c r="H45" i="200"/>
  <c r="H44" i="197"/>
  <c r="C44" i="197"/>
  <c r="E43" i="197"/>
  <c r="C23" i="197"/>
  <c r="G21" i="197"/>
  <c r="H16" i="197"/>
  <c r="C16" i="197"/>
  <c r="H12" i="197"/>
  <c r="C12" i="197"/>
  <c r="G9" i="197"/>
  <c r="G64" i="198"/>
  <c r="G61" i="198"/>
  <c r="H52" i="198"/>
  <c r="C52" i="198"/>
  <c r="G45" i="198"/>
  <c r="H36" i="198"/>
  <c r="C36" i="198"/>
  <c r="E21" i="198"/>
  <c r="H20" i="198"/>
  <c r="C20" i="198"/>
  <c r="E18" i="198"/>
  <c r="E10" i="198"/>
  <c r="C64" i="199"/>
  <c r="E61" i="199"/>
  <c r="G60" i="199"/>
  <c r="F59" i="199"/>
  <c r="G57" i="199"/>
  <c r="C56" i="199"/>
  <c r="F54" i="199"/>
  <c r="C52" i="199"/>
  <c r="G48" i="199"/>
  <c r="F47" i="199"/>
  <c r="G45" i="199"/>
  <c r="C44" i="199"/>
  <c r="F42" i="199"/>
  <c r="H41" i="199"/>
  <c r="D41" i="199"/>
  <c r="F40" i="199"/>
  <c r="C38" i="199"/>
  <c r="F38" i="199"/>
  <c r="E36" i="199"/>
  <c r="F36" i="199"/>
  <c r="F34" i="199"/>
  <c r="D29" i="199"/>
  <c r="H29" i="199"/>
  <c r="E22" i="199"/>
  <c r="G20" i="199"/>
  <c r="C18" i="199"/>
  <c r="D18" i="199"/>
  <c r="F15" i="199"/>
  <c r="E13" i="199"/>
  <c r="F59" i="200"/>
  <c r="C55" i="200"/>
  <c r="E55" i="200"/>
  <c r="C51" i="200"/>
  <c r="E51" i="200"/>
  <c r="F49" i="200"/>
  <c r="E46" i="200"/>
  <c r="H46" i="200"/>
  <c r="D33" i="200"/>
  <c r="H33" i="200"/>
  <c r="E33" i="200"/>
  <c r="C33" i="200"/>
  <c r="G33" i="200"/>
  <c r="H21" i="198"/>
  <c r="F14" i="198"/>
  <c r="H61" i="199"/>
  <c r="G41" i="199"/>
  <c r="C40" i="199"/>
  <c r="D37" i="199"/>
  <c r="H37" i="199"/>
  <c r="E34" i="199"/>
  <c r="C26" i="199"/>
  <c r="D26" i="199"/>
  <c r="F23" i="199"/>
  <c r="D22" i="199"/>
  <c r="C20" i="199"/>
  <c r="C14" i="199"/>
  <c r="F14" i="199"/>
  <c r="C13" i="199"/>
  <c r="E12" i="199"/>
  <c r="F12" i="199"/>
  <c r="D62" i="200"/>
  <c r="C61" i="200"/>
  <c r="G61" i="200"/>
  <c r="D61" i="200"/>
  <c r="H61" i="200"/>
  <c r="E49" i="200"/>
  <c r="G47" i="200"/>
  <c r="H24" i="200"/>
  <c r="C24" i="200"/>
  <c r="G17" i="200"/>
  <c r="C17" i="200"/>
  <c r="H12" i="200"/>
  <c r="C12" i="200"/>
  <c r="G9" i="200"/>
  <c r="C9" i="200"/>
  <c r="D10" i="199"/>
  <c r="H58" i="200"/>
  <c r="C56" i="200"/>
  <c r="F48" i="200"/>
  <c r="H42" i="200"/>
  <c r="C40" i="200"/>
  <c r="E39" i="200"/>
  <c r="H32" i="200"/>
  <c r="C32" i="200"/>
  <c r="H29" i="200"/>
  <c r="D29" i="200"/>
  <c r="G25" i="200"/>
  <c r="F24" i="200"/>
  <c r="D20" i="200"/>
  <c r="E17" i="200"/>
  <c r="H16" i="200"/>
  <c r="C16" i="200"/>
  <c r="F14" i="200"/>
  <c r="G13" i="200"/>
  <c r="F12" i="200"/>
  <c r="E9" i="200"/>
  <c r="G36" i="200"/>
  <c r="G29" i="200"/>
  <c r="D24" i="200"/>
  <c r="H20" i="200"/>
  <c r="C20" i="200"/>
  <c r="H17" i="200"/>
  <c r="E14" i="200"/>
  <c r="D12" i="200"/>
  <c r="H9" i="200"/>
  <c r="D59" i="200"/>
  <c r="H59" i="200"/>
  <c r="C54" i="200"/>
  <c r="G54" i="200"/>
  <c r="H52" i="200"/>
  <c r="C52" i="200"/>
  <c r="C47" i="200"/>
  <c r="D43" i="200"/>
  <c r="H43" i="200"/>
  <c r="D42" i="200"/>
  <c r="C38" i="200"/>
  <c r="G38" i="200"/>
  <c r="H36" i="200"/>
  <c r="C36" i="200"/>
  <c r="C34" i="200"/>
  <c r="G34" i="200"/>
  <c r="D34" i="200"/>
  <c r="H34" i="200"/>
  <c r="C30" i="200"/>
  <c r="G30" i="200"/>
  <c r="D30" i="200"/>
  <c r="H30" i="200"/>
  <c r="C26" i="200"/>
  <c r="G26" i="200"/>
  <c r="D26" i="200"/>
  <c r="H26" i="200"/>
  <c r="C22" i="200"/>
  <c r="G22" i="200"/>
  <c r="D22" i="200"/>
  <c r="H22" i="200"/>
  <c r="C18" i="200"/>
  <c r="G18" i="200"/>
  <c r="D18" i="200"/>
  <c r="H18" i="200"/>
  <c r="C58" i="200"/>
  <c r="G58" i="200"/>
  <c r="D35" i="200"/>
  <c r="H35" i="200"/>
  <c r="E35" i="200"/>
  <c r="D31" i="200"/>
  <c r="H31" i="200"/>
  <c r="E31" i="200"/>
  <c r="D27" i="200"/>
  <c r="H27" i="200"/>
  <c r="E27" i="200"/>
  <c r="D23" i="200"/>
  <c r="H23" i="200"/>
  <c r="E23" i="200"/>
  <c r="D19" i="200"/>
  <c r="H19" i="200"/>
  <c r="E19" i="200"/>
  <c r="C62" i="200"/>
  <c r="G62" i="200"/>
  <c r="E54" i="200"/>
  <c r="F52" i="200"/>
  <c r="D51" i="200"/>
  <c r="H51" i="200"/>
  <c r="D48" i="200"/>
  <c r="C46" i="200"/>
  <c r="G46" i="200"/>
  <c r="E43" i="200"/>
  <c r="E38" i="200"/>
  <c r="F36" i="200"/>
  <c r="G35" i="200"/>
  <c r="F34" i="200"/>
  <c r="G31" i="200"/>
  <c r="F30" i="200"/>
  <c r="G27" i="200"/>
  <c r="F26" i="200"/>
  <c r="G23" i="200"/>
  <c r="F22" i="200"/>
  <c r="G19" i="200"/>
  <c r="F18" i="200"/>
  <c r="F64" i="200"/>
  <c r="D63" i="200"/>
  <c r="H63" i="200"/>
  <c r="D47" i="200"/>
  <c r="H47" i="200"/>
  <c r="C42" i="200"/>
  <c r="G42" i="200"/>
  <c r="D64" i="200"/>
  <c r="F63" i="200"/>
  <c r="E59" i="200"/>
  <c r="F58" i="200"/>
  <c r="H64" i="200"/>
  <c r="C64" i="200"/>
  <c r="E63" i="200"/>
  <c r="F62" i="200"/>
  <c r="C59" i="200"/>
  <c r="E58" i="200"/>
  <c r="F56" i="200"/>
  <c r="D55" i="200"/>
  <c r="H55" i="200"/>
  <c r="D54" i="200"/>
  <c r="D52" i="200"/>
  <c r="F51" i="200"/>
  <c r="C50" i="200"/>
  <c r="G50" i="200"/>
  <c r="H48" i="200"/>
  <c r="C48" i="200"/>
  <c r="E47" i="200"/>
  <c r="F46" i="200"/>
  <c r="C43" i="200"/>
  <c r="E42" i="200"/>
  <c r="F40" i="200"/>
  <c r="D39" i="200"/>
  <c r="H39" i="200"/>
  <c r="D38" i="200"/>
  <c r="D36" i="200"/>
  <c r="F35" i="200"/>
  <c r="E34" i="200"/>
  <c r="F31" i="200"/>
  <c r="E30" i="200"/>
  <c r="F27" i="200"/>
  <c r="E26" i="200"/>
  <c r="F23" i="200"/>
  <c r="E22" i="200"/>
  <c r="F19" i="200"/>
  <c r="E18" i="200"/>
  <c r="D15" i="200"/>
  <c r="H15" i="200"/>
  <c r="E15" i="200"/>
  <c r="C15" i="200"/>
  <c r="G15" i="200"/>
  <c r="G11" i="200"/>
  <c r="C11" i="200"/>
  <c r="H14" i="200"/>
  <c r="D14" i="200"/>
  <c r="E11" i="200"/>
  <c r="H10" i="200"/>
  <c r="D10" i="200"/>
  <c r="G14" i="200"/>
  <c r="H11" i="200"/>
  <c r="G10" i="200"/>
  <c r="F64" i="199"/>
  <c r="E63" i="199"/>
  <c r="E55" i="199"/>
  <c r="E39" i="199"/>
  <c r="E27" i="199"/>
  <c r="H64" i="199"/>
  <c r="D64" i="199"/>
  <c r="G63" i="199"/>
  <c r="C63" i="199"/>
  <c r="H60" i="199"/>
  <c r="D60" i="199"/>
  <c r="G59" i="199"/>
  <c r="C59" i="199"/>
  <c r="H56" i="199"/>
  <c r="D56" i="199"/>
  <c r="G55" i="199"/>
  <c r="C55" i="199"/>
  <c r="H52" i="199"/>
  <c r="D52" i="199"/>
  <c r="G51" i="199"/>
  <c r="C51" i="199"/>
  <c r="H48" i="199"/>
  <c r="D48" i="199"/>
  <c r="G47" i="199"/>
  <c r="C47" i="199"/>
  <c r="H44" i="199"/>
  <c r="D44" i="199"/>
  <c r="G43" i="199"/>
  <c r="C43" i="199"/>
  <c r="H40" i="199"/>
  <c r="D40" i="199"/>
  <c r="G39" i="199"/>
  <c r="C39" i="199"/>
  <c r="H36" i="199"/>
  <c r="D36" i="199"/>
  <c r="G35" i="199"/>
  <c r="C35" i="199"/>
  <c r="H32" i="199"/>
  <c r="D32" i="199"/>
  <c r="G31" i="199"/>
  <c r="C31" i="199"/>
  <c r="H28" i="199"/>
  <c r="D28" i="199"/>
  <c r="G27" i="199"/>
  <c r="C27" i="199"/>
  <c r="H24" i="199"/>
  <c r="D24" i="199"/>
  <c r="G23" i="199"/>
  <c r="C23" i="199"/>
  <c r="H20" i="199"/>
  <c r="D20" i="199"/>
  <c r="G19" i="199"/>
  <c r="C19" i="199"/>
  <c r="H16" i="199"/>
  <c r="D16" i="199"/>
  <c r="G15" i="199"/>
  <c r="C15" i="199"/>
  <c r="H12" i="199"/>
  <c r="D12" i="199"/>
  <c r="G11" i="199"/>
  <c r="C11" i="199"/>
  <c r="F55" i="199"/>
  <c r="F43" i="199"/>
  <c r="E51" i="199"/>
  <c r="E47" i="199"/>
  <c r="E23" i="199"/>
  <c r="E59" i="199"/>
  <c r="F52" i="199"/>
  <c r="E43" i="199"/>
  <c r="E35" i="199"/>
  <c r="E31" i="199"/>
  <c r="E19" i="199"/>
  <c r="E15" i="199"/>
  <c r="E11" i="199"/>
  <c r="H63" i="199"/>
  <c r="G62" i="199"/>
  <c r="H59" i="199"/>
  <c r="G58" i="199"/>
  <c r="H55" i="199"/>
  <c r="G54" i="199"/>
  <c r="H51" i="199"/>
  <c r="G50" i="199"/>
  <c r="H47" i="199"/>
  <c r="G46" i="199"/>
  <c r="H43" i="199"/>
  <c r="G42" i="199"/>
  <c r="H39" i="199"/>
  <c r="G38" i="199"/>
  <c r="H35" i="199"/>
  <c r="G34" i="199"/>
  <c r="H31" i="199"/>
  <c r="G30" i="199"/>
  <c r="H27" i="199"/>
  <c r="G26" i="199"/>
  <c r="H23" i="199"/>
  <c r="G22" i="199"/>
  <c r="H19" i="199"/>
  <c r="G18" i="199"/>
  <c r="H15" i="199"/>
  <c r="G14" i="199"/>
  <c r="H11" i="199"/>
  <c r="G10" i="199"/>
  <c r="C46" i="198"/>
  <c r="G46" i="198"/>
  <c r="D46" i="198"/>
  <c r="H46" i="198"/>
  <c r="C42" i="198"/>
  <c r="G42" i="198"/>
  <c r="D42" i="198"/>
  <c r="H42" i="198"/>
  <c r="C38" i="198"/>
  <c r="G38" i="198"/>
  <c r="D38" i="198"/>
  <c r="H38" i="198"/>
  <c r="C34" i="198"/>
  <c r="G34" i="198"/>
  <c r="D34" i="198"/>
  <c r="H34" i="198"/>
  <c r="C30" i="198"/>
  <c r="G30" i="198"/>
  <c r="D30" i="198"/>
  <c r="H30" i="198"/>
  <c r="C26" i="198"/>
  <c r="G26" i="198"/>
  <c r="D26" i="198"/>
  <c r="H26" i="198"/>
  <c r="D35" i="198"/>
  <c r="H35" i="198"/>
  <c r="E35" i="198"/>
  <c r="D31" i="198"/>
  <c r="H31" i="198"/>
  <c r="E31" i="198"/>
  <c r="D27" i="198"/>
  <c r="H27" i="198"/>
  <c r="E27" i="198"/>
  <c r="D19" i="198"/>
  <c r="H19" i="198"/>
  <c r="E19" i="198"/>
  <c r="C19" i="198"/>
  <c r="G19" i="198"/>
  <c r="F64" i="198"/>
  <c r="C54" i="198"/>
  <c r="G54" i="198"/>
  <c r="D54" i="198"/>
  <c r="H54" i="198"/>
  <c r="D47" i="198"/>
  <c r="H47" i="198"/>
  <c r="E47" i="198"/>
  <c r="D43" i="198"/>
  <c r="H43" i="198"/>
  <c r="E43" i="198"/>
  <c r="D39" i="198"/>
  <c r="H39" i="198"/>
  <c r="E39" i="198"/>
  <c r="D64" i="198"/>
  <c r="D59" i="198"/>
  <c r="H59" i="198"/>
  <c r="E59" i="198"/>
  <c r="D55" i="198"/>
  <c r="H55" i="198"/>
  <c r="E55" i="198"/>
  <c r="D51" i="198"/>
  <c r="H51" i="198"/>
  <c r="E51" i="198"/>
  <c r="G47" i="198"/>
  <c r="F46" i="198"/>
  <c r="G43" i="198"/>
  <c r="F42" i="198"/>
  <c r="G39" i="198"/>
  <c r="F38" i="198"/>
  <c r="G35" i="198"/>
  <c r="F34" i="198"/>
  <c r="G31" i="198"/>
  <c r="F30" i="198"/>
  <c r="G27" i="198"/>
  <c r="F26" i="198"/>
  <c r="D63" i="198"/>
  <c r="H63" i="198"/>
  <c r="C62" i="198"/>
  <c r="G62" i="198"/>
  <c r="D62" i="198"/>
  <c r="C58" i="198"/>
  <c r="G58" i="198"/>
  <c r="D58" i="198"/>
  <c r="H58" i="198"/>
  <c r="C50" i="198"/>
  <c r="G50" i="198"/>
  <c r="D50" i="198"/>
  <c r="H50" i="198"/>
  <c r="H64" i="198"/>
  <c r="C64" i="198"/>
  <c r="E63" i="198"/>
  <c r="F62" i="198"/>
  <c r="F58" i="198"/>
  <c r="F54" i="198"/>
  <c r="F50" i="198"/>
  <c r="F47" i="198"/>
  <c r="E46" i="198"/>
  <c r="F43" i="198"/>
  <c r="E42" i="198"/>
  <c r="F39" i="198"/>
  <c r="E38" i="198"/>
  <c r="F35" i="198"/>
  <c r="E34" i="198"/>
  <c r="F31" i="198"/>
  <c r="F27" i="198"/>
  <c r="D23" i="198"/>
  <c r="H23" i="198"/>
  <c r="E23" i="198"/>
  <c r="C23" i="198"/>
  <c r="G23" i="198"/>
  <c r="G15" i="198"/>
  <c r="C15" i="198"/>
  <c r="G11" i="198"/>
  <c r="C11" i="198"/>
  <c r="H18" i="198"/>
  <c r="D18" i="198"/>
  <c r="E15" i="198"/>
  <c r="H14" i="198"/>
  <c r="D14" i="198"/>
  <c r="E11" i="198"/>
  <c r="H10" i="198"/>
  <c r="D10" i="198"/>
  <c r="F48" i="198"/>
  <c r="H22" i="198"/>
  <c r="D22" i="198"/>
  <c r="G22" i="198"/>
  <c r="G18" i="198"/>
  <c r="H15" i="198"/>
  <c r="G14" i="198"/>
  <c r="H11" i="198"/>
  <c r="G10" i="198"/>
  <c r="D47" i="197"/>
  <c r="H47" i="197"/>
  <c r="F58" i="197"/>
  <c r="F52" i="197"/>
  <c r="D51" i="197"/>
  <c r="H51" i="197"/>
  <c r="C46" i="197"/>
  <c r="G46" i="197"/>
  <c r="F42" i="197"/>
  <c r="H64" i="197"/>
  <c r="C64" i="197"/>
  <c r="E63" i="197"/>
  <c r="E58" i="197"/>
  <c r="F56" i="197"/>
  <c r="D55" i="197"/>
  <c r="H55" i="197"/>
  <c r="D52" i="197"/>
  <c r="F51" i="197"/>
  <c r="C50" i="197"/>
  <c r="G50" i="197"/>
  <c r="H48" i="197"/>
  <c r="C48" i="197"/>
  <c r="E47" i="197"/>
  <c r="F46" i="197"/>
  <c r="F40" i="197"/>
  <c r="G39" i="197"/>
  <c r="F38" i="197"/>
  <c r="G35" i="197"/>
  <c r="F34" i="197"/>
  <c r="G31" i="197"/>
  <c r="F30" i="197"/>
  <c r="G27" i="197"/>
  <c r="F26" i="197"/>
  <c r="F22" i="197"/>
  <c r="F18" i="197"/>
  <c r="H58" i="197"/>
  <c r="G47" i="197"/>
  <c r="C42" i="197"/>
  <c r="G42" i="197"/>
  <c r="C62" i="197"/>
  <c r="G62" i="197"/>
  <c r="E62" i="197"/>
  <c r="D59" i="197"/>
  <c r="H59" i="197"/>
  <c r="D56" i="197"/>
  <c r="C54" i="197"/>
  <c r="G54" i="197"/>
  <c r="H52" i="197"/>
  <c r="C52" i="197"/>
  <c r="E51" i="197"/>
  <c r="C47" i="197"/>
  <c r="E46" i="197"/>
  <c r="D43" i="197"/>
  <c r="H43" i="197"/>
  <c r="D42" i="197"/>
  <c r="D40" i="197"/>
  <c r="D11" i="197"/>
  <c r="H11" i="197"/>
  <c r="E11" i="197"/>
  <c r="C11" i="197"/>
  <c r="G11" i="197"/>
  <c r="D63" i="197"/>
  <c r="H63" i="197"/>
  <c r="C38" i="197"/>
  <c r="G38" i="197"/>
  <c r="D38" i="197"/>
  <c r="H38" i="197"/>
  <c r="C34" i="197"/>
  <c r="G34" i="197"/>
  <c r="D34" i="197"/>
  <c r="H34" i="197"/>
  <c r="C30" i="197"/>
  <c r="G30" i="197"/>
  <c r="D30" i="197"/>
  <c r="H30" i="197"/>
  <c r="C26" i="197"/>
  <c r="G26" i="197"/>
  <c r="D26" i="197"/>
  <c r="H26" i="197"/>
  <c r="C22" i="197"/>
  <c r="G22" i="197"/>
  <c r="D22" i="197"/>
  <c r="H22" i="197"/>
  <c r="C18" i="197"/>
  <c r="G18" i="197"/>
  <c r="D18" i="197"/>
  <c r="H18" i="197"/>
  <c r="C14" i="197"/>
  <c r="G14" i="197"/>
  <c r="D14" i="197"/>
  <c r="H14" i="197"/>
  <c r="C58" i="197"/>
  <c r="G58" i="197"/>
  <c r="F63" i="197"/>
  <c r="F47" i="197"/>
  <c r="D39" i="197"/>
  <c r="H39" i="197"/>
  <c r="E39" i="197"/>
  <c r="D35" i="197"/>
  <c r="H35" i="197"/>
  <c r="E35" i="197"/>
  <c r="D31" i="197"/>
  <c r="H31" i="197"/>
  <c r="E31" i="197"/>
  <c r="D27" i="197"/>
  <c r="H27" i="197"/>
  <c r="E27" i="197"/>
  <c r="D23" i="197"/>
  <c r="H23" i="197"/>
  <c r="E23" i="197"/>
  <c r="D19" i="197"/>
  <c r="H19" i="197"/>
  <c r="E19" i="197"/>
  <c r="D15" i="197"/>
  <c r="H15" i="197"/>
  <c r="E15" i="197"/>
  <c r="H10" i="197"/>
  <c r="D10" i="197"/>
  <c r="G10" i="197"/>
  <c r="C58" i="196"/>
  <c r="G58" i="196"/>
  <c r="D58" i="196"/>
  <c r="H58" i="196"/>
  <c r="F60" i="196"/>
  <c r="D59" i="196"/>
  <c r="H59" i="196"/>
  <c r="D55" i="196"/>
  <c r="H55" i="196"/>
  <c r="E55" i="196"/>
  <c r="D51" i="196"/>
  <c r="H51" i="196"/>
  <c r="E51" i="196"/>
  <c r="D43" i="196"/>
  <c r="H43" i="196"/>
  <c r="E43" i="196"/>
  <c r="D39" i="196"/>
  <c r="H39" i="196"/>
  <c r="E39" i="196"/>
  <c r="D35" i="196"/>
  <c r="H35" i="196"/>
  <c r="E35" i="196"/>
  <c r="D31" i="196"/>
  <c r="H31" i="196"/>
  <c r="E31" i="196"/>
  <c r="E62" i="196"/>
  <c r="D47" i="196"/>
  <c r="H47" i="196"/>
  <c r="E47" i="196"/>
  <c r="F64" i="196"/>
  <c r="D63" i="196"/>
  <c r="H63" i="196"/>
  <c r="D60" i="196"/>
  <c r="F59" i="196"/>
  <c r="F58" i="196"/>
  <c r="G55" i="196"/>
  <c r="G51" i="196"/>
  <c r="F50" i="196"/>
  <c r="G47" i="196"/>
  <c r="F46" i="196"/>
  <c r="G43" i="196"/>
  <c r="F42" i="196"/>
  <c r="G39" i="196"/>
  <c r="D19" i="196"/>
  <c r="H19" i="196"/>
  <c r="E19" i="196"/>
  <c r="C19" i="196"/>
  <c r="G19" i="196"/>
  <c r="C54" i="196"/>
  <c r="G54" i="196"/>
  <c r="D54" i="196"/>
  <c r="H54" i="196"/>
  <c r="C62" i="196"/>
  <c r="G62" i="196"/>
  <c r="H60" i="196"/>
  <c r="C60" i="196"/>
  <c r="E58" i="196"/>
  <c r="E54" i="196"/>
  <c r="C26" i="196"/>
  <c r="G26" i="196"/>
  <c r="D26" i="196"/>
  <c r="H26" i="196"/>
  <c r="C22" i="196"/>
  <c r="G22" i="196"/>
  <c r="D22" i="196"/>
  <c r="H22" i="196"/>
  <c r="C50" i="196"/>
  <c r="G50" i="196"/>
  <c r="D50" i="196"/>
  <c r="H50" i="196"/>
  <c r="C46" i="196"/>
  <c r="G46" i="196"/>
  <c r="D46" i="196"/>
  <c r="H46" i="196"/>
  <c r="C42" i="196"/>
  <c r="G42" i="196"/>
  <c r="D42" i="196"/>
  <c r="H42" i="196"/>
  <c r="C38" i="196"/>
  <c r="G38" i="196"/>
  <c r="D38" i="196"/>
  <c r="H38" i="196"/>
  <c r="C34" i="196"/>
  <c r="G34" i="196"/>
  <c r="D34" i="196"/>
  <c r="H34" i="196"/>
  <c r="C31" i="196"/>
  <c r="C30" i="196"/>
  <c r="G30" i="196"/>
  <c r="D30" i="196"/>
  <c r="H30" i="196"/>
  <c r="D27" i="196"/>
  <c r="H27" i="196"/>
  <c r="E27" i="196"/>
  <c r="D23" i="196"/>
  <c r="H23" i="196"/>
  <c r="E23" i="196"/>
  <c r="D15" i="196"/>
  <c r="H15" i="196"/>
  <c r="E15" i="196"/>
  <c r="C15" i="196"/>
  <c r="G15" i="196"/>
  <c r="G11" i="196"/>
  <c r="C11" i="196"/>
  <c r="H14" i="196"/>
  <c r="D14" i="196"/>
  <c r="E11" i="196"/>
  <c r="H10" i="196"/>
  <c r="D10" i="196"/>
  <c r="F28" i="196"/>
  <c r="H18" i="196"/>
  <c r="D18" i="196"/>
  <c r="G18" i="196"/>
  <c r="G14" i="196"/>
  <c r="H11" i="196"/>
  <c r="G10" i="196"/>
  <c r="F63" i="195"/>
  <c r="F32" i="195"/>
  <c r="E31" i="195"/>
  <c r="H64" i="195"/>
  <c r="D64" i="195"/>
  <c r="G63" i="195"/>
  <c r="C63" i="195"/>
  <c r="H60" i="195"/>
  <c r="D60" i="195"/>
  <c r="G59" i="195"/>
  <c r="C59" i="195"/>
  <c r="H56" i="195"/>
  <c r="D56" i="195"/>
  <c r="G55" i="195"/>
  <c r="C55" i="195"/>
  <c r="H52" i="195"/>
  <c r="D52" i="195"/>
  <c r="G51" i="195"/>
  <c r="C51" i="195"/>
  <c r="H48" i="195"/>
  <c r="D48" i="195"/>
  <c r="G47" i="195"/>
  <c r="C47" i="195"/>
  <c r="H44" i="195"/>
  <c r="D44" i="195"/>
  <c r="G43" i="195"/>
  <c r="C43" i="195"/>
  <c r="H40" i="195"/>
  <c r="D40" i="195"/>
  <c r="G39" i="195"/>
  <c r="C39" i="195"/>
  <c r="H36" i="195"/>
  <c r="D36" i="195"/>
  <c r="G35" i="195"/>
  <c r="C35" i="195"/>
  <c r="H32" i="195"/>
  <c r="D32" i="195"/>
  <c r="G31" i="195"/>
  <c r="C31" i="195"/>
  <c r="H28" i="195"/>
  <c r="D28" i="195"/>
  <c r="G27" i="195"/>
  <c r="C27" i="195"/>
  <c r="H24" i="195"/>
  <c r="D24" i="195"/>
  <c r="G23" i="195"/>
  <c r="C23" i="195"/>
  <c r="H20" i="195"/>
  <c r="D20" i="195"/>
  <c r="G19" i="195"/>
  <c r="C19" i="195"/>
  <c r="H16" i="195"/>
  <c r="D16" i="195"/>
  <c r="G15" i="195"/>
  <c r="C15" i="195"/>
  <c r="H12" i="195"/>
  <c r="D12" i="195"/>
  <c r="G11" i="195"/>
  <c r="C11" i="195"/>
  <c r="F31" i="195"/>
  <c r="E63" i="195"/>
  <c r="E59" i="195"/>
  <c r="E27" i="195"/>
  <c r="E19" i="195"/>
  <c r="E11" i="195"/>
  <c r="E55" i="195"/>
  <c r="E51" i="195"/>
  <c r="E47" i="195"/>
  <c r="E43" i="195"/>
  <c r="E39" i="195"/>
  <c r="E35" i="195"/>
  <c r="E23" i="195"/>
  <c r="E15" i="195"/>
  <c r="H63" i="195"/>
  <c r="G62" i="195"/>
  <c r="H59" i="195"/>
  <c r="G58" i="195"/>
  <c r="H55" i="195"/>
  <c r="G54" i="195"/>
  <c r="H51" i="195"/>
  <c r="G50" i="195"/>
  <c r="H47" i="195"/>
  <c r="G46" i="195"/>
  <c r="H43" i="195"/>
  <c r="G42" i="195"/>
  <c r="H39" i="195"/>
  <c r="G38" i="195"/>
  <c r="H35" i="195"/>
  <c r="G34" i="195"/>
  <c r="H31" i="195"/>
  <c r="G30" i="195"/>
  <c r="H27" i="195"/>
  <c r="G26" i="195"/>
  <c r="H23" i="195"/>
  <c r="G22" i="195"/>
  <c r="H19" i="195"/>
  <c r="G18" i="195"/>
  <c r="H15" i="195"/>
  <c r="G14" i="195"/>
  <c r="H11" i="195"/>
  <c r="G10" i="195"/>
  <c r="D51" i="194"/>
  <c r="H51" i="194"/>
  <c r="C46" i="194"/>
  <c r="G46" i="194"/>
  <c r="E43" i="194"/>
  <c r="C38" i="194"/>
  <c r="G38" i="194"/>
  <c r="D38" i="194"/>
  <c r="H38" i="194"/>
  <c r="C34" i="194"/>
  <c r="G34" i="194"/>
  <c r="D34" i="194"/>
  <c r="H34" i="194"/>
  <c r="D31" i="194"/>
  <c r="H31" i="194"/>
  <c r="E31" i="194"/>
  <c r="D27" i="194"/>
  <c r="H27" i="194"/>
  <c r="E27" i="194"/>
  <c r="F22" i="194"/>
  <c r="F18" i="194"/>
  <c r="F62" i="194"/>
  <c r="F56" i="194"/>
  <c r="D55" i="194"/>
  <c r="H55" i="194"/>
  <c r="F51" i="194"/>
  <c r="C50" i="194"/>
  <c r="G50" i="194"/>
  <c r="H48" i="194"/>
  <c r="C48" i="194"/>
  <c r="F46" i="194"/>
  <c r="F40" i="194"/>
  <c r="D39" i="194"/>
  <c r="H39" i="194"/>
  <c r="D35" i="194"/>
  <c r="H35" i="194"/>
  <c r="E35" i="194"/>
  <c r="G31" i="194"/>
  <c r="D11" i="194"/>
  <c r="H11" i="194"/>
  <c r="E11" i="194"/>
  <c r="C11" i="194"/>
  <c r="G11" i="194"/>
  <c r="D56" i="194"/>
  <c r="E51" i="194"/>
  <c r="D43" i="194"/>
  <c r="H43" i="194"/>
  <c r="C22" i="194"/>
  <c r="G22" i="194"/>
  <c r="D22" i="194"/>
  <c r="H22" i="194"/>
  <c r="C18" i="194"/>
  <c r="G18" i="194"/>
  <c r="D18" i="194"/>
  <c r="H18" i="194"/>
  <c r="C14" i="194"/>
  <c r="G14" i="194"/>
  <c r="D14" i="194"/>
  <c r="H14" i="194"/>
  <c r="C62" i="194"/>
  <c r="G62" i="194"/>
  <c r="D59" i="194"/>
  <c r="H59" i="194"/>
  <c r="C54" i="194"/>
  <c r="G54" i="194"/>
  <c r="E46" i="194"/>
  <c r="F64" i="194"/>
  <c r="D63" i="194"/>
  <c r="H63" i="194"/>
  <c r="D62" i="194"/>
  <c r="D60" i="194"/>
  <c r="F59" i="194"/>
  <c r="C58" i="194"/>
  <c r="G58" i="194"/>
  <c r="H56" i="194"/>
  <c r="C56" i="194"/>
  <c r="E55" i="194"/>
  <c r="F54" i="194"/>
  <c r="C51" i="194"/>
  <c r="E50" i="194"/>
  <c r="F48" i="194"/>
  <c r="D47" i="194"/>
  <c r="H47" i="194"/>
  <c r="D46" i="194"/>
  <c r="D44" i="194"/>
  <c r="F43" i="194"/>
  <c r="C42" i="194"/>
  <c r="G42" i="194"/>
  <c r="H40" i="194"/>
  <c r="C40" i="194"/>
  <c r="E39" i="194"/>
  <c r="E38" i="194"/>
  <c r="F35" i="194"/>
  <c r="E34" i="194"/>
  <c r="C31" i="194"/>
  <c r="C30" i="194"/>
  <c r="G30" i="194"/>
  <c r="D30" i="194"/>
  <c r="H30" i="194"/>
  <c r="C27" i="194"/>
  <c r="C26" i="194"/>
  <c r="G26" i="194"/>
  <c r="D26" i="194"/>
  <c r="H26" i="194"/>
  <c r="D23" i="194"/>
  <c r="H23" i="194"/>
  <c r="E23" i="194"/>
  <c r="D19" i="194"/>
  <c r="H19" i="194"/>
  <c r="E19" i="194"/>
  <c r="D15" i="194"/>
  <c r="H15" i="194"/>
  <c r="E15" i="194"/>
  <c r="F32" i="194"/>
  <c r="F24" i="194"/>
  <c r="H10" i="194"/>
  <c r="D10" i="194"/>
  <c r="G10" i="194"/>
  <c r="C34" i="193"/>
  <c r="G34" i="193"/>
  <c r="D34" i="193"/>
  <c r="H34" i="193"/>
  <c r="C30" i="193"/>
  <c r="G30" i="193"/>
  <c r="D30" i="193"/>
  <c r="H30" i="193"/>
  <c r="D27" i="193"/>
  <c r="H27" i="193"/>
  <c r="E27" i="193"/>
  <c r="D23" i="193"/>
  <c r="H23" i="193"/>
  <c r="E23" i="193"/>
  <c r="D64" i="193"/>
  <c r="E59" i="193"/>
  <c r="E54" i="193"/>
  <c r="F52" i="193"/>
  <c r="D51" i="193"/>
  <c r="H51" i="193"/>
  <c r="D43" i="193"/>
  <c r="H43" i="193"/>
  <c r="E43" i="193"/>
  <c r="D31" i="193"/>
  <c r="H31" i="193"/>
  <c r="E31" i="193"/>
  <c r="G27" i="193"/>
  <c r="F26" i="193"/>
  <c r="G23" i="193"/>
  <c r="F22" i="193"/>
  <c r="D63" i="193"/>
  <c r="H63" i="193"/>
  <c r="C58" i="193"/>
  <c r="G58" i="193"/>
  <c r="D47" i="193"/>
  <c r="H47" i="193"/>
  <c r="C46" i="193"/>
  <c r="G46" i="193"/>
  <c r="D46" i="193"/>
  <c r="C42" i="193"/>
  <c r="G42" i="193"/>
  <c r="D42" i="193"/>
  <c r="H42" i="193"/>
  <c r="C38" i="193"/>
  <c r="G38" i="193"/>
  <c r="D38" i="193"/>
  <c r="H38" i="193"/>
  <c r="C62" i="193"/>
  <c r="G62" i="193"/>
  <c r="D48" i="193"/>
  <c r="F47" i="193"/>
  <c r="H46" i="193"/>
  <c r="D39" i="193"/>
  <c r="H39" i="193"/>
  <c r="E39" i="193"/>
  <c r="D35" i="193"/>
  <c r="H35" i="193"/>
  <c r="E35" i="193"/>
  <c r="H64" i="193"/>
  <c r="C64" i="193"/>
  <c r="E63" i="193"/>
  <c r="F62" i="193"/>
  <c r="E58" i="193"/>
  <c r="F56" i="193"/>
  <c r="D55" i="193"/>
  <c r="H55" i="193"/>
  <c r="D52" i="193"/>
  <c r="F51" i="193"/>
  <c r="C50" i="193"/>
  <c r="G50" i="193"/>
  <c r="H48" i="193"/>
  <c r="C48" i="193"/>
  <c r="E47" i="193"/>
  <c r="F46" i="193"/>
  <c r="G43" i="193"/>
  <c r="F42" i="193"/>
  <c r="G39" i="193"/>
  <c r="F38" i="193"/>
  <c r="G35" i="193"/>
  <c r="F34" i="193"/>
  <c r="G31" i="193"/>
  <c r="F30" i="193"/>
  <c r="F27" i="193"/>
  <c r="F23" i="193"/>
  <c r="D19" i="193"/>
  <c r="H19" i="193"/>
  <c r="E19" i="193"/>
  <c r="C19" i="193"/>
  <c r="G19" i="193"/>
  <c r="C63" i="193"/>
  <c r="D59" i="193"/>
  <c r="H59" i="193"/>
  <c r="D58" i="193"/>
  <c r="C54" i="193"/>
  <c r="G54" i="193"/>
  <c r="H52" i="193"/>
  <c r="C52" i="193"/>
  <c r="C47" i="193"/>
  <c r="E46" i="193"/>
  <c r="E42" i="193"/>
  <c r="E38" i="193"/>
  <c r="E34" i="193"/>
  <c r="E30" i="193"/>
  <c r="C27" i="193"/>
  <c r="C26" i="193"/>
  <c r="G26" i="193"/>
  <c r="D26" i="193"/>
  <c r="H26" i="193"/>
  <c r="C23" i="193"/>
  <c r="C22" i="193"/>
  <c r="G22" i="193"/>
  <c r="D22" i="193"/>
  <c r="H22" i="193"/>
  <c r="G15" i="193"/>
  <c r="C15" i="193"/>
  <c r="G11" i="193"/>
  <c r="C11" i="193"/>
  <c r="H18" i="193"/>
  <c r="D18" i="193"/>
  <c r="E15" i="193"/>
  <c r="H14" i="193"/>
  <c r="D14" i="193"/>
  <c r="E11" i="193"/>
  <c r="H10" i="193"/>
  <c r="D10" i="193"/>
  <c r="F28" i="193"/>
  <c r="F12" i="193"/>
  <c r="G18" i="193"/>
  <c r="H15" i="193"/>
  <c r="G14" i="193"/>
  <c r="H11" i="193"/>
  <c r="G10" i="193"/>
  <c r="F59" i="192"/>
  <c r="H64" i="192"/>
  <c r="C64" i="192"/>
  <c r="D55" i="192"/>
  <c r="H55" i="192"/>
  <c r="D52" i="192"/>
  <c r="C50" i="192"/>
  <c r="G50" i="192"/>
  <c r="H48" i="192"/>
  <c r="C48" i="192"/>
  <c r="E47" i="192"/>
  <c r="D43" i="192"/>
  <c r="H43" i="192"/>
  <c r="E43" i="192"/>
  <c r="D39" i="192"/>
  <c r="H39" i="192"/>
  <c r="E39" i="192"/>
  <c r="F34" i="192"/>
  <c r="D23" i="192"/>
  <c r="H23" i="192"/>
  <c r="E23" i="192"/>
  <c r="C23" i="192"/>
  <c r="G23" i="192"/>
  <c r="C54" i="192"/>
  <c r="G54" i="192"/>
  <c r="C26" i="192"/>
  <c r="G26" i="192"/>
  <c r="D26" i="192"/>
  <c r="H26" i="192"/>
  <c r="D59" i="192"/>
  <c r="H59" i="192"/>
  <c r="D47" i="192"/>
  <c r="H47" i="192"/>
  <c r="C34" i="192"/>
  <c r="G34" i="192"/>
  <c r="H34" i="192"/>
  <c r="D34" i="192"/>
  <c r="C30" i="192"/>
  <c r="G30" i="192"/>
  <c r="D30" i="192"/>
  <c r="H30" i="192"/>
  <c r="D27" i="192"/>
  <c r="H27" i="192"/>
  <c r="E27" i="192"/>
  <c r="D19" i="192"/>
  <c r="H19" i="192"/>
  <c r="E19" i="192"/>
  <c r="C19" i="192"/>
  <c r="G19" i="192"/>
  <c r="F64" i="192"/>
  <c r="D63" i="192"/>
  <c r="H63" i="192"/>
  <c r="C58" i="192"/>
  <c r="G58" i="192"/>
  <c r="F54" i="192"/>
  <c r="D64" i="192"/>
  <c r="F63" i="192"/>
  <c r="C62" i="192"/>
  <c r="G62" i="192"/>
  <c r="H60" i="192"/>
  <c r="C60" i="192"/>
  <c r="E59" i="192"/>
  <c r="F58" i="192"/>
  <c r="C55" i="192"/>
  <c r="E54" i="192"/>
  <c r="F52" i="192"/>
  <c r="D51" i="192"/>
  <c r="H51" i="192"/>
  <c r="D50" i="192"/>
  <c r="D48" i="192"/>
  <c r="F47" i="192"/>
  <c r="C46" i="192"/>
  <c r="G46" i="192"/>
  <c r="H44" i="192"/>
  <c r="C44" i="192"/>
  <c r="C43" i="192"/>
  <c r="C42" i="192"/>
  <c r="G42" i="192"/>
  <c r="D42" i="192"/>
  <c r="H42" i="192"/>
  <c r="C39" i="192"/>
  <c r="C38" i="192"/>
  <c r="G38" i="192"/>
  <c r="D38" i="192"/>
  <c r="H38" i="192"/>
  <c r="D35" i="192"/>
  <c r="H35" i="192"/>
  <c r="E35" i="192"/>
  <c r="D31" i="192"/>
  <c r="H31" i="192"/>
  <c r="E31" i="192"/>
  <c r="G27" i="192"/>
  <c r="F26" i="192"/>
  <c r="F23" i="192"/>
  <c r="D15" i="192"/>
  <c r="H15" i="192"/>
  <c r="E15" i="192"/>
  <c r="C15" i="192"/>
  <c r="G15" i="192"/>
  <c r="G11" i="192"/>
  <c r="C11" i="192"/>
  <c r="F28" i="192"/>
  <c r="H18" i="192"/>
  <c r="D18" i="192"/>
  <c r="H14" i="192"/>
  <c r="D14" i="192"/>
  <c r="F36" i="192"/>
  <c r="H22" i="192"/>
  <c r="D22" i="192"/>
  <c r="F16" i="192"/>
  <c r="E11" i="192"/>
  <c r="H10" i="192"/>
  <c r="D10" i="192"/>
  <c r="G22" i="192"/>
  <c r="G18" i="192"/>
  <c r="G14" i="192"/>
  <c r="H11" i="192"/>
  <c r="G10" i="192"/>
  <c r="F8" i="196"/>
  <c r="F8" i="200"/>
  <c r="F8" i="201"/>
  <c r="C8" i="200"/>
  <c r="G8" i="200"/>
  <c r="F8" i="197"/>
  <c r="C8" i="196"/>
  <c r="G8" i="196"/>
  <c r="F8" i="193"/>
  <c r="F8" i="192"/>
  <c r="C8" i="201"/>
  <c r="G8" i="201"/>
  <c r="D8" i="200"/>
  <c r="F8" i="198"/>
  <c r="C8" i="197"/>
  <c r="G8" i="197"/>
  <c r="D8" i="196"/>
  <c r="F8" i="194"/>
  <c r="C8" i="193"/>
  <c r="G8" i="193"/>
  <c r="C8" i="192"/>
  <c r="D8" i="201"/>
  <c r="C8" i="198"/>
  <c r="D8" i="197"/>
  <c r="C8" i="194"/>
  <c r="D8" i="193"/>
  <c r="E64" i="191"/>
  <c r="D63" i="191"/>
  <c r="G63" i="191"/>
  <c r="G62" i="191"/>
  <c r="E62" i="191"/>
  <c r="D62" i="191"/>
  <c r="C62" i="191"/>
  <c r="F62" i="191"/>
  <c r="G61" i="191"/>
  <c r="C61" i="191"/>
  <c r="F60" i="191"/>
  <c r="E59" i="191"/>
  <c r="D59" i="191"/>
  <c r="G59" i="191"/>
  <c r="G58" i="191"/>
  <c r="E58" i="191"/>
  <c r="D58" i="191"/>
  <c r="C58" i="191"/>
  <c r="F58" i="191"/>
  <c r="D57" i="191"/>
  <c r="E57" i="191"/>
  <c r="F56" i="191"/>
  <c r="C56" i="191"/>
  <c r="G54" i="191"/>
  <c r="E54" i="191"/>
  <c r="D54" i="191"/>
  <c r="C54" i="191"/>
  <c r="F54" i="191"/>
  <c r="E53" i="191"/>
  <c r="F52" i="191"/>
  <c r="E52" i="191"/>
  <c r="C52" i="191"/>
  <c r="E51" i="191"/>
  <c r="F51" i="191"/>
  <c r="G50" i="191"/>
  <c r="E50" i="191"/>
  <c r="D50" i="191"/>
  <c r="C50" i="191"/>
  <c r="F50" i="191"/>
  <c r="D49" i="191"/>
  <c r="E49" i="191"/>
  <c r="F48" i="191"/>
  <c r="C48" i="191"/>
  <c r="G46" i="191"/>
  <c r="E46" i="191"/>
  <c r="D46" i="191"/>
  <c r="C46" i="191"/>
  <c r="F46" i="191"/>
  <c r="E45" i="191"/>
  <c r="F44" i="191"/>
  <c r="E44" i="191"/>
  <c r="C44" i="191"/>
  <c r="E43" i="191"/>
  <c r="F43" i="191"/>
  <c r="G42" i="191"/>
  <c r="E42" i="191"/>
  <c r="D42" i="191"/>
  <c r="C42" i="191"/>
  <c r="F42" i="191"/>
  <c r="F41" i="191"/>
  <c r="D41" i="191"/>
  <c r="E41" i="191"/>
  <c r="F40" i="191"/>
  <c r="G38" i="191"/>
  <c r="E38" i="191"/>
  <c r="D38" i="191"/>
  <c r="C38" i="191"/>
  <c r="F38" i="191"/>
  <c r="E37" i="191"/>
  <c r="F36" i="191"/>
  <c r="E36" i="191"/>
  <c r="C36" i="191"/>
  <c r="F35" i="191"/>
  <c r="E35" i="191"/>
  <c r="G34" i="191"/>
  <c r="E34" i="191"/>
  <c r="D34" i="191"/>
  <c r="C34" i="191"/>
  <c r="F34" i="191"/>
  <c r="F33" i="191"/>
  <c r="D33" i="191"/>
  <c r="E33" i="191"/>
  <c r="F32" i="191"/>
  <c r="G30" i="191"/>
  <c r="E30" i="191"/>
  <c r="D30" i="191"/>
  <c r="C30" i="191"/>
  <c r="F30" i="191"/>
  <c r="E29" i="191"/>
  <c r="F28" i="191"/>
  <c r="E28" i="191"/>
  <c r="C28" i="191"/>
  <c r="F27" i="191"/>
  <c r="E27" i="191"/>
  <c r="G26" i="191"/>
  <c r="E26" i="191"/>
  <c r="D26" i="191"/>
  <c r="C26" i="191"/>
  <c r="F26" i="191"/>
  <c r="F25" i="191"/>
  <c r="D25" i="191"/>
  <c r="E25" i="191"/>
  <c r="F24" i="191"/>
  <c r="G22" i="191"/>
  <c r="E22" i="191"/>
  <c r="D22" i="191"/>
  <c r="C22" i="191"/>
  <c r="F22" i="191"/>
  <c r="E21" i="191"/>
  <c r="F20" i="191"/>
  <c r="E20" i="191"/>
  <c r="C20" i="191"/>
  <c r="F19" i="191"/>
  <c r="E19" i="191"/>
  <c r="G18" i="191"/>
  <c r="E18" i="191"/>
  <c r="D18" i="191"/>
  <c r="C18" i="191"/>
  <c r="F18" i="191"/>
  <c r="F17" i="191"/>
  <c r="D17" i="191"/>
  <c r="E17" i="191"/>
  <c r="F16" i="191"/>
  <c r="G14" i="191"/>
  <c r="E14" i="191"/>
  <c r="D14" i="191"/>
  <c r="C14" i="191"/>
  <c r="F14" i="191"/>
  <c r="E13" i="191"/>
  <c r="F12" i="191"/>
  <c r="E12" i="191"/>
  <c r="C12" i="191"/>
  <c r="F11" i="191"/>
  <c r="E11" i="191"/>
  <c r="G10" i="191"/>
  <c r="E10" i="191"/>
  <c r="D10" i="191"/>
  <c r="C10" i="191"/>
  <c r="F10" i="191"/>
  <c r="F9" i="191"/>
  <c r="D9" i="191"/>
  <c r="E9" i="191"/>
  <c r="B64" i="190"/>
  <c r="B63" i="190"/>
  <c r="G63" i="190" s="1"/>
  <c r="D62" i="190"/>
  <c r="B62" i="190"/>
  <c r="F62" i="190" s="1"/>
  <c r="B61" i="190"/>
  <c r="E61" i="190" s="1"/>
  <c r="B60" i="190"/>
  <c r="F59" i="190"/>
  <c r="B59" i="190"/>
  <c r="E59" i="190" s="1"/>
  <c r="E58" i="190"/>
  <c r="C58" i="190"/>
  <c r="B58" i="190"/>
  <c r="F58" i="190" s="1"/>
  <c r="B57" i="190"/>
  <c r="E57" i="190" s="1"/>
  <c r="E56" i="190"/>
  <c r="B56" i="190"/>
  <c r="F56" i="190" s="1"/>
  <c r="F55" i="190"/>
  <c r="B55" i="190"/>
  <c r="D54" i="190"/>
  <c r="B54" i="190"/>
  <c r="F54" i="190" s="1"/>
  <c r="B53" i="190"/>
  <c r="E53" i="190" s="1"/>
  <c r="B52" i="190"/>
  <c r="B51" i="190"/>
  <c r="E51" i="190" s="1"/>
  <c r="B50" i="190"/>
  <c r="F50" i="190" s="1"/>
  <c r="C49" i="190"/>
  <c r="B49" i="190"/>
  <c r="E49" i="190" s="1"/>
  <c r="F48" i="190"/>
  <c r="B48" i="190"/>
  <c r="E48" i="190" s="1"/>
  <c r="B47" i="190"/>
  <c r="F47" i="190" s="1"/>
  <c r="B46" i="190"/>
  <c r="F46" i="190" s="1"/>
  <c r="B45" i="190"/>
  <c r="E45" i="190" s="1"/>
  <c r="B44" i="190"/>
  <c r="E43" i="190"/>
  <c r="B43" i="190"/>
  <c r="D43" i="190" s="1"/>
  <c r="E42" i="190"/>
  <c r="B42" i="190"/>
  <c r="F42" i="190" s="1"/>
  <c r="B41" i="190"/>
  <c r="E41" i="190" s="1"/>
  <c r="E40" i="190"/>
  <c r="B40" i="190"/>
  <c r="F40" i="190" s="1"/>
  <c r="F39" i="190"/>
  <c r="B39" i="190"/>
  <c r="H38" i="190"/>
  <c r="C38" i="190"/>
  <c r="B38" i="190"/>
  <c r="F38" i="190" s="1"/>
  <c r="F37" i="190"/>
  <c r="B37" i="190"/>
  <c r="E37" i="190" s="1"/>
  <c r="B36" i="190"/>
  <c r="B35" i="190"/>
  <c r="F35" i="190" s="1"/>
  <c r="D34" i="190"/>
  <c r="B34" i="190"/>
  <c r="F34" i="190" s="1"/>
  <c r="F33" i="190"/>
  <c r="D33" i="190"/>
  <c r="C33" i="190"/>
  <c r="B33" i="190"/>
  <c r="E33" i="190" s="1"/>
  <c r="F32" i="190"/>
  <c r="B32" i="190"/>
  <c r="E32" i="190" s="1"/>
  <c r="B31" i="190"/>
  <c r="F31" i="190" s="1"/>
  <c r="B30" i="190"/>
  <c r="F30" i="190" s="1"/>
  <c r="B29" i="190"/>
  <c r="B28" i="190"/>
  <c r="D27" i="190"/>
  <c r="B27" i="190"/>
  <c r="E27" i="190" s="1"/>
  <c r="B26" i="190"/>
  <c r="F26" i="190" s="1"/>
  <c r="B25" i="190"/>
  <c r="H25" i="190" s="1"/>
  <c r="B24" i="190"/>
  <c r="F24" i="190" s="1"/>
  <c r="B23" i="190"/>
  <c r="F23" i="190" s="1"/>
  <c r="E22" i="190"/>
  <c r="C22" i="190"/>
  <c r="B22" i="190"/>
  <c r="F22" i="190" s="1"/>
  <c r="F21" i="190"/>
  <c r="B21" i="190"/>
  <c r="E21" i="190" s="1"/>
  <c r="B20" i="190"/>
  <c r="B19" i="190"/>
  <c r="E19" i="190" s="1"/>
  <c r="B18" i="190"/>
  <c r="D18" i="190" s="1"/>
  <c r="F17" i="190"/>
  <c r="C17" i="190"/>
  <c r="B17" i="190"/>
  <c r="E17" i="190" s="1"/>
  <c r="F16" i="190"/>
  <c r="B16" i="190"/>
  <c r="E16" i="190" s="1"/>
  <c r="B15" i="190"/>
  <c r="F15" i="190" s="1"/>
  <c r="D14" i="190"/>
  <c r="B14" i="190"/>
  <c r="G14" i="190" s="1"/>
  <c r="B13" i="190"/>
  <c r="B12" i="190"/>
  <c r="F11" i="190"/>
  <c r="E11" i="190"/>
  <c r="D11" i="190"/>
  <c r="B11" i="190"/>
  <c r="H10" i="190"/>
  <c r="E10" i="190"/>
  <c r="C10" i="190"/>
  <c r="B10" i="190"/>
  <c r="F10" i="190" s="1"/>
  <c r="B9" i="190"/>
  <c r="H9" i="190" s="1"/>
  <c r="B8" i="190"/>
  <c r="E64" i="189"/>
  <c r="B64" i="189"/>
  <c r="L35" i="189" s="1"/>
  <c r="B63" i="189"/>
  <c r="L38" i="189" s="1"/>
  <c r="B62" i="189"/>
  <c r="H62" i="189" s="1"/>
  <c r="B61" i="189"/>
  <c r="L36" i="189" s="1"/>
  <c r="B60" i="189"/>
  <c r="B59" i="189"/>
  <c r="L34" i="189" s="1"/>
  <c r="B58" i="189"/>
  <c r="H58" i="189" s="1"/>
  <c r="B57" i="189"/>
  <c r="L33" i="189" s="1"/>
  <c r="E56" i="189"/>
  <c r="B56" i="189"/>
  <c r="L57" i="189" s="1"/>
  <c r="F55" i="189"/>
  <c r="B55" i="189"/>
  <c r="L13" i="189" s="1"/>
  <c r="E54" i="189"/>
  <c r="B54" i="189"/>
  <c r="H54" i="189" s="1"/>
  <c r="B53" i="189"/>
  <c r="L32" i="189" s="1"/>
  <c r="B52" i="189"/>
  <c r="B51" i="189"/>
  <c r="L39" i="189" s="1"/>
  <c r="E50" i="189"/>
  <c r="B50" i="189"/>
  <c r="H50" i="189" s="1"/>
  <c r="B49" i="189"/>
  <c r="L11" i="189" s="1"/>
  <c r="E48" i="189"/>
  <c r="B48" i="189"/>
  <c r="L47" i="189" s="1"/>
  <c r="B47" i="189"/>
  <c r="L19" i="189" s="1"/>
  <c r="B46" i="189"/>
  <c r="H46" i="189" s="1"/>
  <c r="B45" i="189"/>
  <c r="L16" i="189" s="1"/>
  <c r="B44" i="189"/>
  <c r="B43" i="189"/>
  <c r="L15" i="189" s="1"/>
  <c r="B42" i="189"/>
  <c r="B41" i="189"/>
  <c r="L58" i="189" s="1"/>
  <c r="B40" i="189"/>
  <c r="B39" i="189"/>
  <c r="L18" i="189" s="1"/>
  <c r="B38" i="189"/>
  <c r="F37" i="189"/>
  <c r="B37" i="189"/>
  <c r="L30" i="189" s="1"/>
  <c r="B36" i="189"/>
  <c r="B35" i="189"/>
  <c r="L29" i="189" s="1"/>
  <c r="E34" i="189"/>
  <c r="B34" i="189"/>
  <c r="L28" i="189" s="1"/>
  <c r="B33" i="189"/>
  <c r="L27" i="189" s="1"/>
  <c r="F32" i="189"/>
  <c r="B32" i="189"/>
  <c r="B31" i="189"/>
  <c r="L21" i="189" s="1"/>
  <c r="E30" i="189"/>
  <c r="B30" i="189"/>
  <c r="L26" i="189" s="1"/>
  <c r="F29" i="189"/>
  <c r="B29" i="189"/>
  <c r="L42" i="189" s="1"/>
  <c r="B28" i="189"/>
  <c r="B27" i="189"/>
  <c r="L37" i="189" s="1"/>
  <c r="C26" i="189"/>
  <c r="B26" i="189"/>
  <c r="L64" i="189" s="1"/>
  <c r="B25" i="189"/>
  <c r="L25" i="189" s="1"/>
  <c r="E24" i="189"/>
  <c r="B24" i="189"/>
  <c r="F23" i="189"/>
  <c r="B23" i="189"/>
  <c r="L49" i="189" s="1"/>
  <c r="E22" i="189"/>
  <c r="B22" i="189"/>
  <c r="L24" i="189" s="1"/>
  <c r="B21" i="189"/>
  <c r="L59" i="189" s="1"/>
  <c r="B20" i="189"/>
  <c r="B19" i="189"/>
  <c r="L48" i="189" s="1"/>
  <c r="B18" i="189"/>
  <c r="H17" i="189"/>
  <c r="B17" i="189"/>
  <c r="L53" i="189" s="1"/>
  <c r="B16" i="189"/>
  <c r="E16" i="189" s="1"/>
  <c r="B15" i="189"/>
  <c r="L8" i="189" s="1"/>
  <c r="B14" i="189"/>
  <c r="L55" i="189" s="1"/>
  <c r="B13" i="189"/>
  <c r="L54" i="189" s="1"/>
  <c r="B12" i="189"/>
  <c r="D11" i="189"/>
  <c r="B11" i="189"/>
  <c r="L17" i="189" s="1"/>
  <c r="B10" i="189"/>
  <c r="E10" i="189" s="1"/>
  <c r="B9" i="189"/>
  <c r="D8" i="189"/>
  <c r="B8" i="189"/>
  <c r="E8" i="189" s="1"/>
  <c r="B64" i="188"/>
  <c r="L34" i="188" s="1"/>
  <c r="E63" i="188"/>
  <c r="B63" i="188"/>
  <c r="L37" i="188" s="1"/>
  <c r="G62" i="188"/>
  <c r="D62" i="188"/>
  <c r="C62" i="188"/>
  <c r="B62" i="188"/>
  <c r="L20" i="188" s="1"/>
  <c r="B61" i="188"/>
  <c r="L35" i="188" s="1"/>
  <c r="B60" i="188"/>
  <c r="L62" i="188" s="1"/>
  <c r="F59" i="188"/>
  <c r="B59" i="188"/>
  <c r="D58" i="188"/>
  <c r="B58" i="188"/>
  <c r="E58" i="188" s="1"/>
  <c r="B57" i="188"/>
  <c r="L31" i="188" s="1"/>
  <c r="F56" i="188"/>
  <c r="B56" i="188"/>
  <c r="L58" i="188" s="1"/>
  <c r="B55" i="188"/>
  <c r="L13" i="188" s="1"/>
  <c r="E54" i="188"/>
  <c r="D54" i="188"/>
  <c r="C54" i="188"/>
  <c r="B54" i="188"/>
  <c r="B53" i="188"/>
  <c r="L30" i="188" s="1"/>
  <c r="B52" i="188"/>
  <c r="L12" i="188" s="1"/>
  <c r="B51" i="188"/>
  <c r="L38" i="188" s="1"/>
  <c r="B50" i="188"/>
  <c r="L39" i="188" s="1"/>
  <c r="B49" i="188"/>
  <c r="L11" i="188" s="1"/>
  <c r="B48" i="188"/>
  <c r="F48" i="188" s="1"/>
  <c r="B47" i="188"/>
  <c r="C46" i="188"/>
  <c r="B46" i="188"/>
  <c r="L52" i="188" s="1"/>
  <c r="B45" i="188"/>
  <c r="B44" i="188"/>
  <c r="L46" i="188" s="1"/>
  <c r="B43" i="188"/>
  <c r="L15" i="188" s="1"/>
  <c r="E42" i="188"/>
  <c r="C42" i="188"/>
  <c r="B42" i="188"/>
  <c r="F41" i="188"/>
  <c r="B41" i="188"/>
  <c r="F40" i="188"/>
  <c r="E40" i="188"/>
  <c r="B40" i="188"/>
  <c r="L43" i="188" s="1"/>
  <c r="B39" i="188"/>
  <c r="E38" i="188"/>
  <c r="C38" i="188"/>
  <c r="B38" i="188"/>
  <c r="B37" i="188"/>
  <c r="L28" i="188" s="1"/>
  <c r="B36" i="188"/>
  <c r="L51" i="188" s="1"/>
  <c r="B35" i="188"/>
  <c r="L27" i="188" s="1"/>
  <c r="E34" i="188"/>
  <c r="D34" i="188"/>
  <c r="B34" i="188"/>
  <c r="B33" i="188"/>
  <c r="L26" i="188" s="1"/>
  <c r="B32" i="188"/>
  <c r="B31" i="188"/>
  <c r="L21" i="188" s="1"/>
  <c r="D30" i="188"/>
  <c r="B30" i="188"/>
  <c r="F29" i="188"/>
  <c r="B29" i="188"/>
  <c r="B28" i="188"/>
  <c r="L9" i="188" s="1"/>
  <c r="E27" i="188"/>
  <c r="B27" i="188"/>
  <c r="L36" i="188" s="1"/>
  <c r="G26" i="188"/>
  <c r="E26" i="188"/>
  <c r="B26" i="188"/>
  <c r="L64" i="188" s="1"/>
  <c r="B25" i="188"/>
  <c r="L57" i="188" s="1"/>
  <c r="B24" i="188"/>
  <c r="L50" i="188" s="1"/>
  <c r="F23" i="188"/>
  <c r="B23" i="188"/>
  <c r="L49" i="188" s="1"/>
  <c r="B22" i="188"/>
  <c r="B21" i="188"/>
  <c r="B20" i="188"/>
  <c r="L40" i="188" s="1"/>
  <c r="F19" i="188"/>
  <c r="B19" i="188"/>
  <c r="G18" i="188"/>
  <c r="C18" i="188"/>
  <c r="B18" i="188"/>
  <c r="L61" i="188" s="1"/>
  <c r="F17" i="188"/>
  <c r="D17" i="188"/>
  <c r="C17" i="188"/>
  <c r="B17" i="188"/>
  <c r="B16" i="188"/>
  <c r="B15" i="188"/>
  <c r="B14" i="188"/>
  <c r="B13" i="188"/>
  <c r="B12" i="188"/>
  <c r="L23" i="188" s="1"/>
  <c r="B11" i="188"/>
  <c r="L17" i="188" s="1"/>
  <c r="B10" i="188"/>
  <c r="E10" i="188" s="1"/>
  <c r="D9" i="188"/>
  <c r="B9" i="188"/>
  <c r="E8" i="188"/>
  <c r="B8" i="188"/>
  <c r="B64" i="187"/>
  <c r="E63" i="187"/>
  <c r="B63" i="187"/>
  <c r="G63" i="187" s="1"/>
  <c r="G62" i="187"/>
  <c r="E62" i="187"/>
  <c r="B62" i="187"/>
  <c r="F61" i="187"/>
  <c r="B61" i="187"/>
  <c r="E61" i="187" s="1"/>
  <c r="B60" i="187"/>
  <c r="E59" i="187"/>
  <c r="B59" i="187"/>
  <c r="D59" i="187" s="1"/>
  <c r="B58" i="187"/>
  <c r="H58" i="187" s="1"/>
  <c r="B57" i="187"/>
  <c r="E57" i="187" s="1"/>
  <c r="B56" i="187"/>
  <c r="F56" i="187" s="1"/>
  <c r="B55" i="187"/>
  <c r="F55" i="187" s="1"/>
  <c r="B54" i="187"/>
  <c r="H54" i="187" s="1"/>
  <c r="B53" i="187"/>
  <c r="E53" i="187" s="1"/>
  <c r="B52" i="187"/>
  <c r="B51" i="187"/>
  <c r="E51" i="187" s="1"/>
  <c r="E50" i="187"/>
  <c r="D50" i="187"/>
  <c r="C50" i="187"/>
  <c r="B50" i="187"/>
  <c r="F50" i="187" s="1"/>
  <c r="B49" i="187"/>
  <c r="F49" i="187" s="1"/>
  <c r="E48" i="187"/>
  <c r="B48" i="187"/>
  <c r="F48" i="187" s="1"/>
  <c r="F47" i="187"/>
  <c r="B47" i="187"/>
  <c r="D46" i="187"/>
  <c r="B46" i="187"/>
  <c r="F46" i="187" s="1"/>
  <c r="B45" i="187"/>
  <c r="E45" i="187" s="1"/>
  <c r="B44" i="187"/>
  <c r="B43" i="187"/>
  <c r="F43" i="187" s="1"/>
  <c r="D42" i="187"/>
  <c r="B42" i="187"/>
  <c r="E42" i="187" s="1"/>
  <c r="F41" i="187"/>
  <c r="B41" i="187"/>
  <c r="C41" i="187" s="1"/>
  <c r="B40" i="187"/>
  <c r="E40" i="187" s="1"/>
  <c r="F39" i="187"/>
  <c r="B39" i="187"/>
  <c r="B38" i="187"/>
  <c r="E38" i="187" s="1"/>
  <c r="B37" i="187"/>
  <c r="E37" i="187" s="1"/>
  <c r="B36" i="187"/>
  <c r="E35" i="187"/>
  <c r="B35" i="187"/>
  <c r="D35" i="187" s="1"/>
  <c r="E34" i="187"/>
  <c r="C34" i="187"/>
  <c r="B34" i="187"/>
  <c r="B33" i="187"/>
  <c r="D33" i="187" s="1"/>
  <c r="B32" i="187"/>
  <c r="F32" i="187" s="1"/>
  <c r="F31" i="187"/>
  <c r="B31" i="187"/>
  <c r="G30" i="187"/>
  <c r="C30" i="187"/>
  <c r="B30" i="187"/>
  <c r="E30" i="187" s="1"/>
  <c r="F29" i="187"/>
  <c r="B29" i="187"/>
  <c r="E29" i="187" s="1"/>
  <c r="B28" i="187"/>
  <c r="B27" i="187"/>
  <c r="D27" i="187" s="1"/>
  <c r="C26" i="187"/>
  <c r="B26" i="187"/>
  <c r="D26" i="187" s="1"/>
  <c r="F25" i="187"/>
  <c r="C25" i="187"/>
  <c r="B25" i="187"/>
  <c r="E25" i="187" s="1"/>
  <c r="B24" i="187"/>
  <c r="F24" i="187" s="1"/>
  <c r="B23" i="187"/>
  <c r="F23" i="187" s="1"/>
  <c r="G22" i="187"/>
  <c r="D22" i="187"/>
  <c r="C22" i="187"/>
  <c r="B22" i="187"/>
  <c r="B21" i="187"/>
  <c r="B20" i="187"/>
  <c r="B19" i="187"/>
  <c r="E19" i="187" s="1"/>
  <c r="E18" i="187"/>
  <c r="D18" i="187"/>
  <c r="C18" i="187"/>
  <c r="B18" i="187"/>
  <c r="F18" i="187" s="1"/>
  <c r="B17" i="187"/>
  <c r="H17" i="187" s="1"/>
  <c r="F16" i="187"/>
  <c r="E16" i="187"/>
  <c r="B16" i="187"/>
  <c r="F15" i="187"/>
  <c r="B15" i="187"/>
  <c r="B14" i="187"/>
  <c r="F14" i="187" s="1"/>
  <c r="B13" i="187"/>
  <c r="E13" i="187" s="1"/>
  <c r="B12" i="187"/>
  <c r="B11" i="187"/>
  <c r="F11" i="187" s="1"/>
  <c r="B10" i="187"/>
  <c r="F10" i="187" s="1"/>
  <c r="B9" i="187"/>
  <c r="E9" i="187" s="1"/>
  <c r="B8" i="187"/>
  <c r="H8" i="187" s="1"/>
  <c r="B64" i="186"/>
  <c r="H63" i="186"/>
  <c r="E63" i="186"/>
  <c r="D63" i="186"/>
  <c r="B63" i="186"/>
  <c r="G63" i="186" s="1"/>
  <c r="B62" i="186"/>
  <c r="B61" i="186"/>
  <c r="G61" i="186" s="1"/>
  <c r="F60" i="186"/>
  <c r="B60" i="186"/>
  <c r="H59" i="186"/>
  <c r="E59" i="186"/>
  <c r="D59" i="186"/>
  <c r="B59" i="186"/>
  <c r="G59" i="186" s="1"/>
  <c r="H58" i="186"/>
  <c r="B58" i="186"/>
  <c r="G58" i="186" s="1"/>
  <c r="B57" i="186"/>
  <c r="G57" i="186" s="1"/>
  <c r="B56" i="186"/>
  <c r="B55" i="186"/>
  <c r="H55" i="186" s="1"/>
  <c r="H54" i="186"/>
  <c r="C54" i="186"/>
  <c r="B54" i="186"/>
  <c r="B53" i="186"/>
  <c r="G53" i="186" s="1"/>
  <c r="B52" i="186"/>
  <c r="F52" i="186" s="1"/>
  <c r="B51" i="186"/>
  <c r="D51" i="186" s="1"/>
  <c r="C50" i="186"/>
  <c r="B50" i="186"/>
  <c r="F50" i="186" s="1"/>
  <c r="B49" i="186"/>
  <c r="G49" i="186" s="1"/>
  <c r="B48" i="186"/>
  <c r="F48" i="186" s="1"/>
  <c r="B47" i="186"/>
  <c r="D47" i="186" s="1"/>
  <c r="D46" i="186"/>
  <c r="C46" i="186"/>
  <c r="B46" i="186"/>
  <c r="F46" i="186" s="1"/>
  <c r="B45" i="186"/>
  <c r="G45" i="186" s="1"/>
  <c r="B44" i="186"/>
  <c r="F44" i="186" s="1"/>
  <c r="B43" i="186"/>
  <c r="D43" i="186" s="1"/>
  <c r="C42" i="186"/>
  <c r="B42" i="186"/>
  <c r="F42" i="186" s="1"/>
  <c r="B41" i="186"/>
  <c r="B40" i="186"/>
  <c r="F40" i="186" s="1"/>
  <c r="E39" i="186"/>
  <c r="D39" i="186"/>
  <c r="B39" i="186"/>
  <c r="G39" i="186" s="1"/>
  <c r="G38" i="186"/>
  <c r="D38" i="186"/>
  <c r="C38" i="186"/>
  <c r="B38" i="186"/>
  <c r="F38" i="186" s="1"/>
  <c r="F37" i="186"/>
  <c r="B37" i="186"/>
  <c r="G37" i="186" s="1"/>
  <c r="E36" i="186"/>
  <c r="B36" i="186"/>
  <c r="F36" i="186" s="1"/>
  <c r="H35" i="186"/>
  <c r="E35" i="186"/>
  <c r="D35" i="186"/>
  <c r="B35" i="186"/>
  <c r="G35" i="186" s="1"/>
  <c r="H34" i="186"/>
  <c r="B34" i="186"/>
  <c r="G34" i="186" s="1"/>
  <c r="B33" i="186"/>
  <c r="G33" i="186" s="1"/>
  <c r="B32" i="186"/>
  <c r="F32" i="186" s="1"/>
  <c r="E31" i="186"/>
  <c r="B31" i="186"/>
  <c r="G31" i="186" s="1"/>
  <c r="B30" i="186"/>
  <c r="B29" i="186"/>
  <c r="G29" i="186" s="1"/>
  <c r="B28" i="186"/>
  <c r="F28" i="186" s="1"/>
  <c r="E27" i="186"/>
  <c r="B27" i="186"/>
  <c r="G27" i="186" s="1"/>
  <c r="B26" i="186"/>
  <c r="B25" i="186"/>
  <c r="G25" i="186" s="1"/>
  <c r="B24" i="186"/>
  <c r="F24" i="186" s="1"/>
  <c r="E23" i="186"/>
  <c r="D23" i="186"/>
  <c r="B23" i="186"/>
  <c r="G23" i="186" s="1"/>
  <c r="G22" i="186"/>
  <c r="D22" i="186"/>
  <c r="C22" i="186"/>
  <c r="B22" i="186"/>
  <c r="F22" i="186" s="1"/>
  <c r="B21" i="186"/>
  <c r="G21" i="186" s="1"/>
  <c r="B20" i="186"/>
  <c r="F20" i="186" s="1"/>
  <c r="B19" i="186"/>
  <c r="C18" i="186"/>
  <c r="B18" i="186"/>
  <c r="F18" i="186" s="1"/>
  <c r="B17" i="186"/>
  <c r="G17" i="186" s="1"/>
  <c r="B16" i="186"/>
  <c r="F16" i="186" s="1"/>
  <c r="B15" i="186"/>
  <c r="H15" i="186" s="1"/>
  <c r="H14" i="186"/>
  <c r="C14" i="186"/>
  <c r="B14" i="186"/>
  <c r="B13" i="186"/>
  <c r="G13" i="186" s="1"/>
  <c r="B12" i="186"/>
  <c r="F12" i="186" s="1"/>
  <c r="H11" i="186"/>
  <c r="D11" i="186"/>
  <c r="B11" i="186"/>
  <c r="G11" i="186" s="1"/>
  <c r="H10" i="186"/>
  <c r="B10" i="186"/>
  <c r="G10" i="186" s="1"/>
  <c r="B9" i="186"/>
  <c r="G9" i="186" s="1"/>
  <c r="B8" i="186"/>
  <c r="C8" i="186" s="1"/>
  <c r="B64" i="185"/>
  <c r="B63" i="185"/>
  <c r="B62" i="185"/>
  <c r="B61" i="185"/>
  <c r="H61" i="185" s="1"/>
  <c r="B60" i="185"/>
  <c r="D59" i="185"/>
  <c r="B59" i="185"/>
  <c r="F59" i="185" s="1"/>
  <c r="B58" i="185"/>
  <c r="G58" i="185" s="1"/>
  <c r="B57" i="185"/>
  <c r="H57" i="185" s="1"/>
  <c r="B56" i="185"/>
  <c r="B55" i="185"/>
  <c r="E54" i="185"/>
  <c r="D54" i="185"/>
  <c r="C54" i="185"/>
  <c r="B54" i="185"/>
  <c r="F54" i="185" s="1"/>
  <c r="B53" i="185"/>
  <c r="B52" i="185"/>
  <c r="B51" i="185"/>
  <c r="F51" i="185" s="1"/>
  <c r="B50" i="185"/>
  <c r="F49" i="185"/>
  <c r="B49" i="185"/>
  <c r="B48" i="185"/>
  <c r="B47" i="185"/>
  <c r="D46" i="185"/>
  <c r="B46" i="185"/>
  <c r="B45" i="185"/>
  <c r="B44" i="185"/>
  <c r="F44" i="185" s="1"/>
  <c r="B43" i="185"/>
  <c r="D43" i="185" s="1"/>
  <c r="B42" i="185"/>
  <c r="B41" i="185"/>
  <c r="B40" i="185"/>
  <c r="B39" i="185"/>
  <c r="B38" i="185"/>
  <c r="B37" i="185"/>
  <c r="B36" i="185"/>
  <c r="B35" i="185"/>
  <c r="D35" i="185" s="1"/>
  <c r="C34" i="185"/>
  <c r="B34" i="185"/>
  <c r="E34" i="185" s="1"/>
  <c r="H33" i="185"/>
  <c r="B33" i="185"/>
  <c r="C33" i="185" s="1"/>
  <c r="B32" i="185"/>
  <c r="C32" i="185" s="1"/>
  <c r="B31" i="185"/>
  <c r="B30" i="185"/>
  <c r="B29" i="185"/>
  <c r="B28" i="185"/>
  <c r="E28" i="185" s="1"/>
  <c r="B27" i="185"/>
  <c r="F27" i="185" s="1"/>
  <c r="B26" i="185"/>
  <c r="B25" i="185"/>
  <c r="E25" i="185" s="1"/>
  <c r="B24" i="185"/>
  <c r="B23" i="185"/>
  <c r="B22" i="185"/>
  <c r="B21" i="185"/>
  <c r="B20" i="185"/>
  <c r="F20" i="185" s="1"/>
  <c r="F19" i="185"/>
  <c r="B19" i="185"/>
  <c r="G18" i="185"/>
  <c r="B18" i="185"/>
  <c r="B17" i="185"/>
  <c r="B16" i="185"/>
  <c r="C16" i="185" s="1"/>
  <c r="F15" i="185"/>
  <c r="B15" i="185"/>
  <c r="B14" i="185"/>
  <c r="D13" i="185"/>
  <c r="B13" i="185"/>
  <c r="E12" i="185"/>
  <c r="B12" i="185"/>
  <c r="F12" i="185" s="1"/>
  <c r="B11" i="185"/>
  <c r="F11" i="185" s="1"/>
  <c r="C10" i="185"/>
  <c r="B10" i="185"/>
  <c r="D10" i="185" s="1"/>
  <c r="F9" i="185"/>
  <c r="B9" i="185"/>
  <c r="G8" i="185"/>
  <c r="D8" i="185"/>
  <c r="C8" i="185"/>
  <c r="B8" i="185"/>
  <c r="B64" i="184"/>
  <c r="F64" i="184" s="1"/>
  <c r="B63" i="184"/>
  <c r="F63" i="184" s="1"/>
  <c r="D62" i="184"/>
  <c r="B62" i="184"/>
  <c r="H62" i="184" s="1"/>
  <c r="B61" i="184"/>
  <c r="B60" i="184"/>
  <c r="F60" i="184" s="1"/>
  <c r="D59" i="184"/>
  <c r="B59" i="184"/>
  <c r="B58" i="184"/>
  <c r="H57" i="184"/>
  <c r="C57" i="184"/>
  <c r="B57" i="184"/>
  <c r="E57" i="184" s="1"/>
  <c r="B56" i="184"/>
  <c r="F56" i="184" s="1"/>
  <c r="B55" i="184"/>
  <c r="F55" i="184" s="1"/>
  <c r="B54" i="184"/>
  <c r="B53" i="184"/>
  <c r="B52" i="184"/>
  <c r="F52" i="184" s="1"/>
  <c r="D51" i="184"/>
  <c r="B51" i="184"/>
  <c r="H50" i="184"/>
  <c r="B50" i="184"/>
  <c r="H49" i="184"/>
  <c r="C49" i="184"/>
  <c r="B49" i="184"/>
  <c r="E49" i="184" s="1"/>
  <c r="B48" i="184"/>
  <c r="F48" i="184" s="1"/>
  <c r="B47" i="184"/>
  <c r="F47" i="184" s="1"/>
  <c r="H46" i="184"/>
  <c r="B46" i="184"/>
  <c r="B45" i="184"/>
  <c r="B44" i="184"/>
  <c r="F44" i="184" s="1"/>
  <c r="D43" i="184"/>
  <c r="B43" i="184"/>
  <c r="H42" i="184"/>
  <c r="D42" i="184"/>
  <c r="B42" i="184"/>
  <c r="H41" i="184"/>
  <c r="C41" i="184"/>
  <c r="B41" i="184"/>
  <c r="E41" i="184" s="1"/>
  <c r="B40" i="184"/>
  <c r="F40" i="184" s="1"/>
  <c r="B39" i="184"/>
  <c r="F39" i="184" s="1"/>
  <c r="H38" i="184"/>
  <c r="D38" i="184"/>
  <c r="B38" i="184"/>
  <c r="B37" i="184"/>
  <c r="B36" i="184"/>
  <c r="F36" i="184" s="1"/>
  <c r="D35" i="184"/>
  <c r="B35" i="184"/>
  <c r="D34" i="184"/>
  <c r="B34" i="184"/>
  <c r="H34" i="184" s="1"/>
  <c r="H33" i="184"/>
  <c r="C33" i="184"/>
  <c r="B33" i="184"/>
  <c r="E33" i="184" s="1"/>
  <c r="C32" i="184"/>
  <c r="B32" i="184"/>
  <c r="F31" i="184"/>
  <c r="B31" i="184"/>
  <c r="E31" i="184" s="1"/>
  <c r="H30" i="184"/>
  <c r="B30" i="184"/>
  <c r="H29" i="184"/>
  <c r="D29" i="184"/>
  <c r="B29" i="184"/>
  <c r="F29" i="184" s="1"/>
  <c r="B28" i="184"/>
  <c r="F28" i="184" s="1"/>
  <c r="B27" i="184"/>
  <c r="D27" i="184" s="1"/>
  <c r="C26" i="184"/>
  <c r="B26" i="184"/>
  <c r="E26" i="184" s="1"/>
  <c r="H25" i="184"/>
  <c r="B25" i="184"/>
  <c r="E24" i="184"/>
  <c r="B24" i="184"/>
  <c r="B23" i="184"/>
  <c r="E22" i="184"/>
  <c r="B22" i="184"/>
  <c r="B21" i="184"/>
  <c r="B20" i="184"/>
  <c r="F20" i="184" s="1"/>
  <c r="B19" i="184"/>
  <c r="D19" i="184" s="1"/>
  <c r="E18" i="184"/>
  <c r="C18" i="184"/>
  <c r="B18" i="184"/>
  <c r="F18" i="184" s="1"/>
  <c r="B17" i="184"/>
  <c r="E17" i="184" s="1"/>
  <c r="B16" i="184"/>
  <c r="C16" i="184" s="1"/>
  <c r="F15" i="184"/>
  <c r="B15" i="184"/>
  <c r="E14" i="184"/>
  <c r="D14" i="184"/>
  <c r="C14" i="184"/>
  <c r="B14" i="184"/>
  <c r="F14" i="184" s="1"/>
  <c r="F13" i="184"/>
  <c r="B13" i="184"/>
  <c r="H13" i="184" s="1"/>
  <c r="B12" i="184"/>
  <c r="G12" i="184" s="1"/>
  <c r="B11" i="184"/>
  <c r="D11" i="184" s="1"/>
  <c r="B10" i="184"/>
  <c r="B9" i="184"/>
  <c r="B8" i="184"/>
  <c r="B64" i="183"/>
  <c r="B63" i="183"/>
  <c r="B62" i="183"/>
  <c r="D62" i="183" s="1"/>
  <c r="B61" i="183"/>
  <c r="B60" i="183"/>
  <c r="F60" i="183" s="1"/>
  <c r="B59" i="183"/>
  <c r="D59" i="183" s="1"/>
  <c r="B58" i="183"/>
  <c r="B57" i="183"/>
  <c r="C57" i="183" s="1"/>
  <c r="B56" i="183"/>
  <c r="F56" i="183" s="1"/>
  <c r="B55" i="183"/>
  <c r="G54" i="183"/>
  <c r="C54" i="183"/>
  <c r="B54" i="183"/>
  <c r="D54" i="183" s="1"/>
  <c r="D53" i="183"/>
  <c r="B53" i="183"/>
  <c r="B52" i="183"/>
  <c r="F52" i="183" s="1"/>
  <c r="B51" i="183"/>
  <c r="D51" i="183" s="1"/>
  <c r="H50" i="183"/>
  <c r="B50" i="183"/>
  <c r="B49" i="183"/>
  <c r="C48" i="183"/>
  <c r="B48" i="183"/>
  <c r="E48" i="183" s="1"/>
  <c r="F47" i="183"/>
  <c r="B47" i="183"/>
  <c r="E47" i="183" s="1"/>
  <c r="B46" i="183"/>
  <c r="H46" i="183" s="1"/>
  <c r="B45" i="183"/>
  <c r="B44" i="183"/>
  <c r="F44" i="183" s="1"/>
  <c r="B43" i="183"/>
  <c r="D43" i="183" s="1"/>
  <c r="G42" i="183"/>
  <c r="D42" i="183"/>
  <c r="C42" i="183"/>
  <c r="B42" i="183"/>
  <c r="C41" i="183"/>
  <c r="B41" i="183"/>
  <c r="B40" i="183"/>
  <c r="B39" i="183"/>
  <c r="G38" i="183"/>
  <c r="D38" i="183"/>
  <c r="C38" i="183"/>
  <c r="B38" i="183"/>
  <c r="D37" i="183"/>
  <c r="B37" i="183"/>
  <c r="B36" i="183"/>
  <c r="F36" i="183" s="1"/>
  <c r="B35" i="183"/>
  <c r="D35" i="183" s="1"/>
  <c r="H34" i="183"/>
  <c r="B34" i="183"/>
  <c r="B33" i="183"/>
  <c r="B32" i="183"/>
  <c r="B31" i="183"/>
  <c r="B30" i="183"/>
  <c r="H30" i="183" s="1"/>
  <c r="B29" i="183"/>
  <c r="B28" i="183"/>
  <c r="F28" i="183" s="1"/>
  <c r="B27" i="183"/>
  <c r="D27" i="183" s="1"/>
  <c r="B26" i="183"/>
  <c r="B25" i="183"/>
  <c r="C25" i="183" s="1"/>
  <c r="B24" i="183"/>
  <c r="E24" i="183" s="1"/>
  <c r="B23" i="183"/>
  <c r="G22" i="183"/>
  <c r="B22" i="183"/>
  <c r="B21" i="183"/>
  <c r="B20" i="183"/>
  <c r="F20" i="183" s="1"/>
  <c r="B19" i="183"/>
  <c r="D19" i="183" s="1"/>
  <c r="B18" i="183"/>
  <c r="E18" i="183" s="1"/>
  <c r="C17" i="183"/>
  <c r="B17" i="183"/>
  <c r="E17" i="183" s="1"/>
  <c r="E16" i="183"/>
  <c r="B16" i="183"/>
  <c r="D15" i="183"/>
  <c r="B15" i="183"/>
  <c r="F15" i="183" s="1"/>
  <c r="H14" i="183"/>
  <c r="B14" i="183"/>
  <c r="B13" i="183"/>
  <c r="H13" i="183" s="1"/>
  <c r="B12" i="183"/>
  <c r="C12" i="183" s="1"/>
  <c r="B11" i="183"/>
  <c r="D11" i="183" s="1"/>
  <c r="B10" i="183"/>
  <c r="B9" i="183"/>
  <c r="H9" i="183" s="1"/>
  <c r="E8" i="183"/>
  <c r="C8" i="183"/>
  <c r="B8" i="183"/>
  <c r="H8" i="183" s="1"/>
  <c r="C64" i="182"/>
  <c r="B64" i="182"/>
  <c r="F64" i="182" s="1"/>
  <c r="B63" i="182"/>
  <c r="B62" i="182"/>
  <c r="G62" i="182" s="1"/>
  <c r="F61" i="182"/>
  <c r="B61" i="182"/>
  <c r="B60" i="182"/>
  <c r="E60" i="182" s="1"/>
  <c r="B59" i="182"/>
  <c r="E58" i="182"/>
  <c r="C58" i="182"/>
  <c r="B58" i="182"/>
  <c r="F58" i="182" s="1"/>
  <c r="B57" i="182"/>
  <c r="E57" i="182" s="1"/>
  <c r="B56" i="182"/>
  <c r="F56" i="182" s="1"/>
  <c r="B55" i="182"/>
  <c r="F55" i="182" s="1"/>
  <c r="B54" i="182"/>
  <c r="G54" i="182" s="1"/>
  <c r="B53" i="182"/>
  <c r="H53" i="182" s="1"/>
  <c r="B52" i="182"/>
  <c r="B51" i="182"/>
  <c r="F51" i="182" s="1"/>
  <c r="B50" i="182"/>
  <c r="G50" i="182" s="1"/>
  <c r="B49" i="182"/>
  <c r="B48" i="182"/>
  <c r="F48" i="182" s="1"/>
  <c r="F47" i="182"/>
  <c r="D47" i="182"/>
  <c r="B47" i="182"/>
  <c r="E47" i="182" s="1"/>
  <c r="B46" i="182"/>
  <c r="G46" i="182" s="1"/>
  <c r="B45" i="182"/>
  <c r="H45" i="182" s="1"/>
  <c r="E44" i="182"/>
  <c r="B44" i="182"/>
  <c r="F44" i="182" s="1"/>
  <c r="F43" i="182"/>
  <c r="B43" i="182"/>
  <c r="B42" i="182"/>
  <c r="B41" i="182"/>
  <c r="B40" i="182"/>
  <c r="F40" i="182" s="1"/>
  <c r="B39" i="182"/>
  <c r="D39" i="182" s="1"/>
  <c r="B38" i="182"/>
  <c r="G38" i="182" s="1"/>
  <c r="F37" i="182"/>
  <c r="D37" i="182"/>
  <c r="C37" i="182"/>
  <c r="B37" i="182"/>
  <c r="E37" i="182" s="1"/>
  <c r="B36" i="182"/>
  <c r="F36" i="182" s="1"/>
  <c r="B35" i="182"/>
  <c r="F35" i="182" s="1"/>
  <c r="B34" i="182"/>
  <c r="B33" i="182"/>
  <c r="B32" i="182"/>
  <c r="F32" i="182" s="1"/>
  <c r="D31" i="182"/>
  <c r="B31" i="182"/>
  <c r="E31" i="182" s="1"/>
  <c r="H30" i="182"/>
  <c r="B30" i="182"/>
  <c r="B29" i="182"/>
  <c r="F28" i="182"/>
  <c r="E28" i="182"/>
  <c r="B28" i="182"/>
  <c r="B27" i="182"/>
  <c r="F27" i="182" s="1"/>
  <c r="E26" i="182"/>
  <c r="C26" i="182"/>
  <c r="B26" i="182"/>
  <c r="F26" i="182" s="1"/>
  <c r="B25" i="182"/>
  <c r="E25" i="182" s="1"/>
  <c r="B24" i="182"/>
  <c r="F24" i="182" s="1"/>
  <c r="B23" i="182"/>
  <c r="F23" i="182" s="1"/>
  <c r="B22" i="182"/>
  <c r="B21" i="182"/>
  <c r="B20" i="182"/>
  <c r="B19" i="182"/>
  <c r="F19" i="182" s="1"/>
  <c r="G18" i="182"/>
  <c r="B18" i="182"/>
  <c r="E18" i="182" s="1"/>
  <c r="F17" i="182"/>
  <c r="B17" i="182"/>
  <c r="E17" i="182" s="1"/>
  <c r="B16" i="182"/>
  <c r="E15" i="182"/>
  <c r="B15" i="182"/>
  <c r="B14" i="182"/>
  <c r="B13" i="182"/>
  <c r="B12" i="182"/>
  <c r="B11" i="182"/>
  <c r="F11" i="182" s="1"/>
  <c r="B10" i="182"/>
  <c r="G10" i="182" s="1"/>
  <c r="F9" i="182"/>
  <c r="B9" i="182"/>
  <c r="E9" i="182" s="1"/>
  <c r="G8" i="182"/>
  <c r="E8" i="182"/>
  <c r="D8" i="182"/>
  <c r="B8" i="182"/>
  <c r="F64" i="181"/>
  <c r="B64" i="181"/>
  <c r="E63" i="181"/>
  <c r="B63" i="181"/>
  <c r="F63" i="181" s="1"/>
  <c r="E62" i="181"/>
  <c r="B62" i="181"/>
  <c r="B61" i="181"/>
  <c r="F61" i="181" s="1"/>
  <c r="F60" i="181"/>
  <c r="B60" i="181"/>
  <c r="B59" i="181"/>
  <c r="B58" i="181"/>
  <c r="B57" i="181"/>
  <c r="E57" i="181" s="1"/>
  <c r="B56" i="181"/>
  <c r="F56" i="181" s="1"/>
  <c r="B55" i="181"/>
  <c r="E54" i="181"/>
  <c r="D54" i="181"/>
  <c r="C54" i="181"/>
  <c r="B54" i="181"/>
  <c r="F54" i="181" s="1"/>
  <c r="B53" i="181"/>
  <c r="B52" i="181"/>
  <c r="F52" i="181" s="1"/>
  <c r="B51" i="181"/>
  <c r="D51" i="181" s="1"/>
  <c r="E50" i="181"/>
  <c r="C50" i="181"/>
  <c r="B50" i="181"/>
  <c r="F50" i="181" s="1"/>
  <c r="B49" i="181"/>
  <c r="E49" i="181" s="1"/>
  <c r="B48" i="181"/>
  <c r="C48" i="181" s="1"/>
  <c r="F47" i="181"/>
  <c r="B47" i="181"/>
  <c r="E47" i="181" s="1"/>
  <c r="B46" i="181"/>
  <c r="G46" i="181" s="1"/>
  <c r="F45" i="181"/>
  <c r="B45" i="181"/>
  <c r="B44" i="181"/>
  <c r="F44" i="181" s="1"/>
  <c r="B43" i="181"/>
  <c r="G42" i="181"/>
  <c r="E42" i="181"/>
  <c r="C42" i="181"/>
  <c r="B42" i="181"/>
  <c r="B41" i="181"/>
  <c r="E41" i="181" s="1"/>
  <c r="E40" i="181"/>
  <c r="C40" i="181"/>
  <c r="B40" i="181"/>
  <c r="F40" i="181" s="1"/>
  <c r="B39" i="181"/>
  <c r="F39" i="181" s="1"/>
  <c r="E38" i="181"/>
  <c r="C38" i="181"/>
  <c r="B38" i="181"/>
  <c r="F38" i="181" s="1"/>
  <c r="B37" i="181"/>
  <c r="E37" i="181" s="1"/>
  <c r="B36" i="181"/>
  <c r="F36" i="181" s="1"/>
  <c r="B35" i="181"/>
  <c r="D35" i="181" s="1"/>
  <c r="E34" i="181"/>
  <c r="C34" i="181"/>
  <c r="B34" i="181"/>
  <c r="F34" i="181" s="1"/>
  <c r="B33" i="181"/>
  <c r="E33" i="181" s="1"/>
  <c r="B32" i="181"/>
  <c r="C32" i="181" s="1"/>
  <c r="B31" i="181"/>
  <c r="E31" i="181" s="1"/>
  <c r="B30" i="181"/>
  <c r="B29" i="181"/>
  <c r="F29" i="181" s="1"/>
  <c r="B28" i="181"/>
  <c r="F28" i="181" s="1"/>
  <c r="B27" i="181"/>
  <c r="E26" i="181"/>
  <c r="C26" i="181"/>
  <c r="B26" i="181"/>
  <c r="G26" i="181" s="1"/>
  <c r="B25" i="181"/>
  <c r="E25" i="181" s="1"/>
  <c r="E24" i="181"/>
  <c r="C24" i="181"/>
  <c r="B24" i="181"/>
  <c r="F24" i="181" s="1"/>
  <c r="B23" i="181"/>
  <c r="F23" i="181" s="1"/>
  <c r="E22" i="181"/>
  <c r="C22" i="181"/>
  <c r="B22" i="181"/>
  <c r="F22" i="181" s="1"/>
  <c r="B21" i="181"/>
  <c r="E21" i="181" s="1"/>
  <c r="B20" i="181"/>
  <c r="F20" i="181" s="1"/>
  <c r="B19" i="181"/>
  <c r="E18" i="181"/>
  <c r="C18" i="181"/>
  <c r="B18" i="181"/>
  <c r="F18" i="181" s="1"/>
  <c r="B17" i="181"/>
  <c r="E17" i="181" s="1"/>
  <c r="C16" i="181"/>
  <c r="B16" i="181"/>
  <c r="F16" i="181" s="1"/>
  <c r="F15" i="181"/>
  <c r="D15" i="181"/>
  <c r="B15" i="181"/>
  <c r="E15" i="181" s="1"/>
  <c r="G14" i="181"/>
  <c r="B14" i="181"/>
  <c r="E14" i="181" s="1"/>
  <c r="H13" i="181"/>
  <c r="B13" i="181"/>
  <c r="D13" i="181" s="1"/>
  <c r="B12" i="181"/>
  <c r="B11" i="181"/>
  <c r="B10" i="181"/>
  <c r="B9" i="181"/>
  <c r="E9" i="181" s="1"/>
  <c r="G8" i="181"/>
  <c r="B8" i="181"/>
  <c r="E8" i="181" s="1"/>
  <c r="F64" i="180"/>
  <c r="B64" i="180"/>
  <c r="B63" i="180"/>
  <c r="E63" i="180" s="1"/>
  <c r="B62" i="180"/>
  <c r="B61" i="180"/>
  <c r="D61" i="180" s="1"/>
  <c r="B60" i="180"/>
  <c r="F60" i="180" s="1"/>
  <c r="B59" i="180"/>
  <c r="D59" i="180" s="1"/>
  <c r="G58" i="180"/>
  <c r="C58" i="180"/>
  <c r="B58" i="180"/>
  <c r="D58" i="180" s="1"/>
  <c r="B57" i="180"/>
  <c r="B56" i="180"/>
  <c r="B55" i="180"/>
  <c r="B54" i="180"/>
  <c r="B53" i="180"/>
  <c r="B52" i="180"/>
  <c r="F52" i="180" s="1"/>
  <c r="B51" i="180"/>
  <c r="D51" i="180" s="1"/>
  <c r="B50" i="180"/>
  <c r="B49" i="180"/>
  <c r="C49" i="180" s="1"/>
  <c r="B48" i="180"/>
  <c r="E48" i="180" s="1"/>
  <c r="F47" i="180"/>
  <c r="B47" i="180"/>
  <c r="E47" i="180" s="1"/>
  <c r="G46" i="180"/>
  <c r="B46" i="180"/>
  <c r="B45" i="180"/>
  <c r="D45" i="180" s="1"/>
  <c r="B44" i="180"/>
  <c r="F44" i="180" s="1"/>
  <c r="B43" i="180"/>
  <c r="D43" i="180" s="1"/>
  <c r="B42" i="180"/>
  <c r="G42" i="180" s="1"/>
  <c r="C41" i="180"/>
  <c r="B41" i="180"/>
  <c r="C40" i="180"/>
  <c r="B40" i="180"/>
  <c r="E40" i="180" s="1"/>
  <c r="B39" i="180"/>
  <c r="E39" i="180" s="1"/>
  <c r="B38" i="180"/>
  <c r="G38" i="180" s="1"/>
  <c r="D37" i="180"/>
  <c r="B37" i="180"/>
  <c r="B36" i="180"/>
  <c r="F36" i="180" s="1"/>
  <c r="B35" i="180"/>
  <c r="D35" i="180" s="1"/>
  <c r="H34" i="180"/>
  <c r="B34" i="180"/>
  <c r="B33" i="180"/>
  <c r="B32" i="180"/>
  <c r="B31" i="180"/>
  <c r="E31" i="180" s="1"/>
  <c r="B30" i="180"/>
  <c r="H30" i="180" s="1"/>
  <c r="B29" i="180"/>
  <c r="B28" i="180"/>
  <c r="C28" i="180" s="1"/>
  <c r="B27" i="180"/>
  <c r="D27" i="180" s="1"/>
  <c r="E26" i="180"/>
  <c r="D26" i="180"/>
  <c r="C26" i="180"/>
  <c r="B26" i="180"/>
  <c r="F26" i="180" s="1"/>
  <c r="C25" i="180"/>
  <c r="B25" i="180"/>
  <c r="E25" i="180" s="1"/>
  <c r="C24" i="180"/>
  <c r="B24" i="180"/>
  <c r="E24" i="180" s="1"/>
  <c r="B23" i="180"/>
  <c r="E23" i="180" s="1"/>
  <c r="E22" i="180"/>
  <c r="C22" i="180"/>
  <c r="B22" i="180"/>
  <c r="F22" i="180" s="1"/>
  <c r="D21" i="180"/>
  <c r="B21" i="180"/>
  <c r="E21" i="180" s="1"/>
  <c r="B20" i="180"/>
  <c r="F20" i="180" s="1"/>
  <c r="B19" i="180"/>
  <c r="D19" i="180" s="1"/>
  <c r="H18" i="180"/>
  <c r="B18" i="180"/>
  <c r="B17" i="180"/>
  <c r="B16" i="180"/>
  <c r="F16" i="180" s="1"/>
  <c r="B15" i="180"/>
  <c r="D15" i="180" s="1"/>
  <c r="E14" i="180"/>
  <c r="D14" i="180"/>
  <c r="C14" i="180"/>
  <c r="B14" i="180"/>
  <c r="F14" i="180" s="1"/>
  <c r="B13" i="180"/>
  <c r="B12" i="180"/>
  <c r="F12" i="180" s="1"/>
  <c r="D11" i="180"/>
  <c r="B11" i="180"/>
  <c r="B10" i="180"/>
  <c r="F10" i="180" s="1"/>
  <c r="B9" i="180"/>
  <c r="B8" i="180"/>
  <c r="H8" i="180" s="1"/>
  <c r="B64" i="179"/>
  <c r="H64" i="179" s="1"/>
  <c r="B63" i="179"/>
  <c r="C62" i="179"/>
  <c r="B62" i="179"/>
  <c r="F62" i="179" s="1"/>
  <c r="B61" i="179"/>
  <c r="D60" i="179"/>
  <c r="B60" i="179"/>
  <c r="H60" i="179" s="1"/>
  <c r="F59" i="179"/>
  <c r="B59" i="179"/>
  <c r="E59" i="179" s="1"/>
  <c r="B58" i="179"/>
  <c r="E57" i="179"/>
  <c r="B57" i="179"/>
  <c r="B56" i="179"/>
  <c r="F56" i="179" s="1"/>
  <c r="C55" i="179"/>
  <c r="B55" i="179"/>
  <c r="E55" i="179" s="1"/>
  <c r="B54" i="179"/>
  <c r="E54" i="179" s="1"/>
  <c r="B53" i="179"/>
  <c r="F53" i="179" s="1"/>
  <c r="B52" i="179"/>
  <c r="F52" i="179" s="1"/>
  <c r="F51" i="179"/>
  <c r="B51" i="179"/>
  <c r="E51" i="179" s="1"/>
  <c r="B50" i="179"/>
  <c r="E49" i="179"/>
  <c r="B49" i="179"/>
  <c r="D49" i="179" s="1"/>
  <c r="B48" i="179"/>
  <c r="B47" i="179"/>
  <c r="D47" i="179" s="1"/>
  <c r="B46" i="179"/>
  <c r="B45" i="179"/>
  <c r="F45" i="179" s="1"/>
  <c r="B44" i="179"/>
  <c r="H44" i="179" s="1"/>
  <c r="B43" i="179"/>
  <c r="E43" i="179" s="1"/>
  <c r="B42" i="179"/>
  <c r="B41" i="179"/>
  <c r="D41" i="179" s="1"/>
  <c r="H40" i="179"/>
  <c r="B40" i="179"/>
  <c r="D39" i="179"/>
  <c r="B39" i="179"/>
  <c r="B38" i="179"/>
  <c r="E38" i="179" s="1"/>
  <c r="B37" i="179"/>
  <c r="F37" i="179" s="1"/>
  <c r="B36" i="179"/>
  <c r="H36" i="179" s="1"/>
  <c r="B35" i="179"/>
  <c r="E35" i="179" s="1"/>
  <c r="B34" i="179"/>
  <c r="B33" i="179"/>
  <c r="E33" i="179" s="1"/>
  <c r="B32" i="179"/>
  <c r="B31" i="179"/>
  <c r="E31" i="179" s="1"/>
  <c r="B30" i="179"/>
  <c r="B29" i="179"/>
  <c r="F29" i="179" s="1"/>
  <c r="B28" i="179"/>
  <c r="D28" i="179" s="1"/>
  <c r="F27" i="179"/>
  <c r="B27" i="179"/>
  <c r="E27" i="179" s="1"/>
  <c r="B26" i="179"/>
  <c r="F25" i="179"/>
  <c r="B25" i="179"/>
  <c r="D25" i="179" s="1"/>
  <c r="B24" i="179"/>
  <c r="F24" i="179" s="1"/>
  <c r="C23" i="179"/>
  <c r="B23" i="179"/>
  <c r="E23" i="179" s="1"/>
  <c r="B22" i="179"/>
  <c r="E22" i="179" s="1"/>
  <c r="B21" i="179"/>
  <c r="F21" i="179" s="1"/>
  <c r="B20" i="179"/>
  <c r="F20" i="179" s="1"/>
  <c r="B19" i="179"/>
  <c r="E19" i="179" s="1"/>
  <c r="B18" i="179"/>
  <c r="B17" i="179"/>
  <c r="B16" i="179"/>
  <c r="H16" i="179" s="1"/>
  <c r="B15" i="179"/>
  <c r="E14" i="179"/>
  <c r="B14" i="179"/>
  <c r="F14" i="179" s="1"/>
  <c r="B13" i="179"/>
  <c r="F13" i="179" s="1"/>
  <c r="H12" i="179"/>
  <c r="C12" i="179"/>
  <c r="B12" i="179"/>
  <c r="F12" i="179" s="1"/>
  <c r="B11" i="179"/>
  <c r="E11" i="179" s="1"/>
  <c r="B10" i="179"/>
  <c r="B9" i="179"/>
  <c r="D9" i="179" s="1"/>
  <c r="E8" i="179"/>
  <c r="B8" i="179"/>
  <c r="F8" i="179" s="1"/>
  <c r="B64" i="178"/>
  <c r="H64" i="178" s="1"/>
  <c r="B63" i="178"/>
  <c r="G63" i="178" s="1"/>
  <c r="B62" i="178"/>
  <c r="H62" i="178" s="1"/>
  <c r="B61" i="178"/>
  <c r="C61" i="178" s="1"/>
  <c r="B60" i="178"/>
  <c r="B59" i="178"/>
  <c r="G59" i="178" s="1"/>
  <c r="B58" i="178"/>
  <c r="B57" i="178"/>
  <c r="E57" i="178" s="1"/>
  <c r="B56" i="178"/>
  <c r="C56" i="178" s="1"/>
  <c r="B55" i="178"/>
  <c r="F55" i="178" s="1"/>
  <c r="B54" i="178"/>
  <c r="D54" i="178" s="1"/>
  <c r="B53" i="178"/>
  <c r="E53" i="178" s="1"/>
  <c r="B52" i="178"/>
  <c r="B51" i="178"/>
  <c r="F51" i="178" s="1"/>
  <c r="H50" i="178"/>
  <c r="B50" i="178"/>
  <c r="B49" i="178"/>
  <c r="E49" i="178" s="1"/>
  <c r="B48" i="178"/>
  <c r="C48" i="178" s="1"/>
  <c r="B47" i="178"/>
  <c r="B46" i="178"/>
  <c r="H46" i="178" s="1"/>
  <c r="F45" i="178"/>
  <c r="D45" i="178"/>
  <c r="B45" i="178"/>
  <c r="E45" i="178" s="1"/>
  <c r="F44" i="178"/>
  <c r="B44" i="178"/>
  <c r="E44" i="178" s="1"/>
  <c r="B43" i="178"/>
  <c r="F43" i="178" s="1"/>
  <c r="H42" i="178"/>
  <c r="B42" i="178"/>
  <c r="F42" i="178" s="1"/>
  <c r="B41" i="178"/>
  <c r="E41" i="178" s="1"/>
  <c r="B40" i="178"/>
  <c r="C40" i="178" s="1"/>
  <c r="B39" i="178"/>
  <c r="H38" i="178"/>
  <c r="D38" i="178"/>
  <c r="C38" i="178"/>
  <c r="B38" i="178"/>
  <c r="B37" i="178"/>
  <c r="F36" i="178"/>
  <c r="B36" i="178"/>
  <c r="E36" i="178" s="1"/>
  <c r="B35" i="178"/>
  <c r="F35" i="178" s="1"/>
  <c r="B34" i="178"/>
  <c r="H34" i="178" s="1"/>
  <c r="B33" i="178"/>
  <c r="E33" i="178" s="1"/>
  <c r="B32" i="178"/>
  <c r="C32" i="178" s="1"/>
  <c r="B31" i="178"/>
  <c r="H30" i="178"/>
  <c r="B30" i="178"/>
  <c r="F29" i="178"/>
  <c r="D29" i="178"/>
  <c r="B29" i="178"/>
  <c r="E29" i="178" s="1"/>
  <c r="F28" i="178"/>
  <c r="E28" i="178"/>
  <c r="B28" i="178"/>
  <c r="B27" i="178"/>
  <c r="F27" i="178" s="1"/>
  <c r="H26" i="178"/>
  <c r="E26" i="178"/>
  <c r="B26" i="178"/>
  <c r="B25" i="178"/>
  <c r="B24" i="178"/>
  <c r="B23" i="178"/>
  <c r="E22" i="178"/>
  <c r="D22" i="178"/>
  <c r="B22" i="178"/>
  <c r="F22" i="178" s="1"/>
  <c r="B21" i="178"/>
  <c r="H21" i="178" s="1"/>
  <c r="F20" i="178"/>
  <c r="B20" i="178"/>
  <c r="E20" i="178" s="1"/>
  <c r="B19" i="178"/>
  <c r="F19" i="178" s="1"/>
  <c r="B18" i="178"/>
  <c r="E18" i="178" s="1"/>
  <c r="B17" i="178"/>
  <c r="E17" i="178" s="1"/>
  <c r="B16" i="178"/>
  <c r="F15" i="178"/>
  <c r="E15" i="178"/>
  <c r="D15" i="178"/>
  <c r="B15" i="178"/>
  <c r="B14" i="178"/>
  <c r="B13" i="178"/>
  <c r="E13" i="178" s="1"/>
  <c r="B12" i="178"/>
  <c r="F11" i="178"/>
  <c r="B11" i="178"/>
  <c r="B10" i="178"/>
  <c r="G10" i="178" s="1"/>
  <c r="B9" i="178"/>
  <c r="E8" i="178"/>
  <c r="D8" i="178"/>
  <c r="B8" i="178"/>
  <c r="H8" i="178" s="1"/>
  <c r="B64" i="177"/>
  <c r="H64" i="177" s="1"/>
  <c r="E63" i="177"/>
  <c r="B63" i="177"/>
  <c r="G63" i="177" s="1"/>
  <c r="B62" i="177"/>
  <c r="E61" i="177"/>
  <c r="D61" i="177"/>
  <c r="B61" i="177"/>
  <c r="F61" i="177" s="1"/>
  <c r="B60" i="177"/>
  <c r="E60" i="177" s="1"/>
  <c r="B59" i="177"/>
  <c r="F59" i="177" s="1"/>
  <c r="B58" i="177"/>
  <c r="D58" i="177" s="1"/>
  <c r="E57" i="177"/>
  <c r="B57" i="177"/>
  <c r="H56" i="177"/>
  <c r="C56" i="177"/>
  <c r="B56" i="177"/>
  <c r="E56" i="177" s="1"/>
  <c r="F55" i="177"/>
  <c r="E55" i="177"/>
  <c r="C55" i="177"/>
  <c r="B55" i="177"/>
  <c r="B54" i="177"/>
  <c r="F54" i="177" s="1"/>
  <c r="B53" i="177"/>
  <c r="E53" i="177" s="1"/>
  <c r="F52" i="177"/>
  <c r="D52" i="177"/>
  <c r="B52" i="177"/>
  <c r="E52" i="177" s="1"/>
  <c r="B51" i="177"/>
  <c r="F51" i="177" s="1"/>
  <c r="B50" i="177"/>
  <c r="D50" i="177" s="1"/>
  <c r="B49" i="177"/>
  <c r="D49" i="177" s="1"/>
  <c r="B48" i="177"/>
  <c r="F47" i="177"/>
  <c r="E47" i="177"/>
  <c r="B47" i="177"/>
  <c r="C47" i="177" s="1"/>
  <c r="B46" i="177"/>
  <c r="F46" i="177" s="1"/>
  <c r="D45" i="177"/>
  <c r="B45" i="177"/>
  <c r="B44" i="177"/>
  <c r="B43" i="177"/>
  <c r="F43" i="177" s="1"/>
  <c r="B42" i="177"/>
  <c r="D42" i="177" s="1"/>
  <c r="B41" i="177"/>
  <c r="H40" i="177"/>
  <c r="B40" i="177"/>
  <c r="B39" i="177"/>
  <c r="D38" i="177"/>
  <c r="B38" i="177"/>
  <c r="B37" i="177"/>
  <c r="F37" i="177" s="1"/>
  <c r="B36" i="177"/>
  <c r="H36" i="177" s="1"/>
  <c r="B35" i="177"/>
  <c r="F35" i="177" s="1"/>
  <c r="B34" i="177"/>
  <c r="D34" i="177" s="1"/>
  <c r="B33" i="177"/>
  <c r="C33" i="177" s="1"/>
  <c r="B32" i="177"/>
  <c r="E31" i="177"/>
  <c r="B31" i="177"/>
  <c r="F31" i="177" s="1"/>
  <c r="F30" i="177"/>
  <c r="B30" i="177"/>
  <c r="D30" i="177" s="1"/>
  <c r="B29" i="177"/>
  <c r="F28" i="177"/>
  <c r="B28" i="177"/>
  <c r="B27" i="177"/>
  <c r="F27" i="177" s="1"/>
  <c r="D26" i="177"/>
  <c r="B26" i="177"/>
  <c r="B25" i="177"/>
  <c r="F25" i="177" s="1"/>
  <c r="B24" i="177"/>
  <c r="C23" i="177"/>
  <c r="B23" i="177"/>
  <c r="B22" i="177"/>
  <c r="E21" i="177"/>
  <c r="D21" i="177"/>
  <c r="B21" i="177"/>
  <c r="F21" i="177" s="1"/>
  <c r="B20" i="177"/>
  <c r="H20" i="177" s="1"/>
  <c r="B19" i="177"/>
  <c r="F19" i="177" s="1"/>
  <c r="B18" i="177"/>
  <c r="D18" i="177" s="1"/>
  <c r="B17" i="177"/>
  <c r="H17" i="177" s="1"/>
  <c r="B16" i="177"/>
  <c r="B15" i="177"/>
  <c r="F14" i="177"/>
  <c r="E14" i="177"/>
  <c r="B14" i="177"/>
  <c r="D14" i="177" s="1"/>
  <c r="H13" i="177"/>
  <c r="G13" i="177"/>
  <c r="C13" i="177"/>
  <c r="B13" i="177"/>
  <c r="F12" i="177"/>
  <c r="D12" i="177"/>
  <c r="C12" i="177"/>
  <c r="B12" i="177"/>
  <c r="E12" i="177" s="1"/>
  <c r="B11" i="177"/>
  <c r="F11" i="177" s="1"/>
  <c r="B10" i="177"/>
  <c r="D10" i="177" s="1"/>
  <c r="B9" i="177"/>
  <c r="D9" i="177" s="1"/>
  <c r="B8" i="177"/>
  <c r="F64" i="176"/>
  <c r="E64" i="176"/>
  <c r="B64" i="176"/>
  <c r="C64" i="176" s="1"/>
  <c r="B63" i="176"/>
  <c r="F63" i="176" s="1"/>
  <c r="D62" i="176"/>
  <c r="B62" i="176"/>
  <c r="B61" i="176"/>
  <c r="B60" i="176"/>
  <c r="F60" i="176" s="1"/>
  <c r="D59" i="176"/>
  <c r="B59" i="176"/>
  <c r="E58" i="176"/>
  <c r="D58" i="176"/>
  <c r="B58" i="176"/>
  <c r="F58" i="176" s="1"/>
  <c r="B57" i="176"/>
  <c r="F56" i="176"/>
  <c r="B56" i="176"/>
  <c r="E56" i="176" s="1"/>
  <c r="B55" i="176"/>
  <c r="F55" i="176" s="1"/>
  <c r="D54" i="176"/>
  <c r="B54" i="176"/>
  <c r="B53" i="176"/>
  <c r="B52" i="176"/>
  <c r="F52" i="176" s="1"/>
  <c r="B51" i="176"/>
  <c r="D51" i="176" s="1"/>
  <c r="B50" i="176"/>
  <c r="H49" i="176"/>
  <c r="B49" i="176"/>
  <c r="B48" i="176"/>
  <c r="C48" i="176" s="1"/>
  <c r="B47" i="176"/>
  <c r="F47" i="176" s="1"/>
  <c r="B46" i="176"/>
  <c r="F45" i="176"/>
  <c r="D45" i="176"/>
  <c r="B45" i="176"/>
  <c r="E45" i="176" s="1"/>
  <c r="B44" i="176"/>
  <c r="F44" i="176" s="1"/>
  <c r="B43" i="176"/>
  <c r="D43" i="176" s="1"/>
  <c r="B42" i="176"/>
  <c r="H41" i="176"/>
  <c r="C41" i="176"/>
  <c r="B41" i="176"/>
  <c r="E41" i="176" s="1"/>
  <c r="F40" i="176"/>
  <c r="E40" i="176"/>
  <c r="C40" i="176"/>
  <c r="B40" i="176"/>
  <c r="B39" i="176"/>
  <c r="F39" i="176" s="1"/>
  <c r="E38" i="176"/>
  <c r="D38" i="176"/>
  <c r="B38" i="176"/>
  <c r="F38" i="176" s="1"/>
  <c r="B37" i="176"/>
  <c r="E37" i="176" s="1"/>
  <c r="B36" i="176"/>
  <c r="F36" i="176" s="1"/>
  <c r="B35" i="176"/>
  <c r="D35" i="176" s="1"/>
  <c r="E34" i="176"/>
  <c r="B34" i="176"/>
  <c r="H33" i="176"/>
  <c r="C33" i="176"/>
  <c r="B33" i="176"/>
  <c r="E33" i="176" s="1"/>
  <c r="B32" i="176"/>
  <c r="C32" i="176" s="1"/>
  <c r="B31" i="176"/>
  <c r="D30" i="176"/>
  <c r="B30" i="176"/>
  <c r="F29" i="176"/>
  <c r="B29" i="176"/>
  <c r="B28" i="176"/>
  <c r="G28" i="176" s="1"/>
  <c r="B27" i="176"/>
  <c r="D27" i="176" s="1"/>
  <c r="B26" i="176"/>
  <c r="G26" i="176" s="1"/>
  <c r="B25" i="176"/>
  <c r="E24" i="176"/>
  <c r="B24" i="176"/>
  <c r="F24" i="176" s="1"/>
  <c r="F23" i="176"/>
  <c r="E23" i="176"/>
  <c r="B23" i="176"/>
  <c r="D23" i="176" s="1"/>
  <c r="B22" i="176"/>
  <c r="C22" i="176" s="1"/>
  <c r="F21" i="176"/>
  <c r="D21" i="176"/>
  <c r="B21" i="176"/>
  <c r="B20" i="176"/>
  <c r="F20" i="176" s="1"/>
  <c r="B19" i="176"/>
  <c r="D19" i="176" s="1"/>
  <c r="D18" i="176"/>
  <c r="B18" i="176"/>
  <c r="B17" i="176"/>
  <c r="B16" i="176"/>
  <c r="L16" i="176" s="1"/>
  <c r="D15" i="176"/>
  <c r="B15" i="176"/>
  <c r="E14" i="176"/>
  <c r="D14" i="176"/>
  <c r="B14" i="176"/>
  <c r="F14" i="176" s="1"/>
  <c r="B13" i="176"/>
  <c r="B12" i="176"/>
  <c r="F12" i="176" s="1"/>
  <c r="B11" i="176"/>
  <c r="D11" i="176" s="1"/>
  <c r="B10" i="176"/>
  <c r="G10" i="176" s="1"/>
  <c r="B9" i="176"/>
  <c r="B8" i="176"/>
  <c r="G8" i="176" s="1"/>
  <c r="B64" i="175"/>
  <c r="B63" i="175"/>
  <c r="H63" i="175" s="1"/>
  <c r="B62" i="175"/>
  <c r="H62" i="175" s="1"/>
  <c r="B61" i="175"/>
  <c r="B60" i="175"/>
  <c r="E60" i="175" s="1"/>
  <c r="B59" i="175"/>
  <c r="E58" i="175"/>
  <c r="D58" i="175"/>
  <c r="C58" i="175"/>
  <c r="B58" i="175"/>
  <c r="F58" i="175" s="1"/>
  <c r="H57" i="175"/>
  <c r="F57" i="175"/>
  <c r="C57" i="175"/>
  <c r="B57" i="175"/>
  <c r="E57" i="175" s="1"/>
  <c r="B56" i="175"/>
  <c r="F56" i="175" s="1"/>
  <c r="F55" i="175"/>
  <c r="E55" i="175"/>
  <c r="B55" i="175"/>
  <c r="D55" i="175" s="1"/>
  <c r="B54" i="175"/>
  <c r="C54" i="175" s="1"/>
  <c r="F53" i="175"/>
  <c r="C53" i="175"/>
  <c r="B53" i="175"/>
  <c r="B52" i="175"/>
  <c r="E52" i="175" s="1"/>
  <c r="B51" i="175"/>
  <c r="B50" i="175"/>
  <c r="H50" i="175" s="1"/>
  <c r="C49" i="175"/>
  <c r="B49" i="175"/>
  <c r="B48" i="175"/>
  <c r="F48" i="175" s="1"/>
  <c r="F47" i="175"/>
  <c r="B47" i="175"/>
  <c r="D47" i="175" s="1"/>
  <c r="G46" i="175"/>
  <c r="E46" i="175"/>
  <c r="B46" i="175"/>
  <c r="B45" i="175"/>
  <c r="C45" i="175" s="1"/>
  <c r="B44" i="175"/>
  <c r="E44" i="175" s="1"/>
  <c r="B43" i="175"/>
  <c r="B42" i="175"/>
  <c r="B41" i="175"/>
  <c r="H41" i="175" s="1"/>
  <c r="B40" i="175"/>
  <c r="F40" i="175" s="1"/>
  <c r="E39" i="175"/>
  <c r="D39" i="175"/>
  <c r="B39" i="175"/>
  <c r="F39" i="175" s="1"/>
  <c r="B38" i="175"/>
  <c r="G38" i="175" s="1"/>
  <c r="H37" i="175"/>
  <c r="C37" i="175"/>
  <c r="B37" i="175"/>
  <c r="B36" i="175"/>
  <c r="E36" i="175" s="1"/>
  <c r="F35" i="175"/>
  <c r="D35" i="175"/>
  <c r="B35" i="175"/>
  <c r="E35" i="175" s="1"/>
  <c r="B34" i="175"/>
  <c r="E34" i="175" s="1"/>
  <c r="B33" i="175"/>
  <c r="L33" i="175" s="1"/>
  <c r="B32" i="175"/>
  <c r="F32" i="175" s="1"/>
  <c r="B31" i="175"/>
  <c r="D31" i="175" s="1"/>
  <c r="E30" i="175"/>
  <c r="B30" i="175"/>
  <c r="B29" i="175"/>
  <c r="E28" i="175"/>
  <c r="B28" i="175"/>
  <c r="B27" i="175"/>
  <c r="E26" i="175"/>
  <c r="D26" i="175"/>
  <c r="B26" i="175"/>
  <c r="F26" i="175" s="1"/>
  <c r="B25" i="175"/>
  <c r="E25" i="175" s="1"/>
  <c r="B24" i="175"/>
  <c r="F24" i="175" s="1"/>
  <c r="B23" i="175"/>
  <c r="F23" i="175" s="1"/>
  <c r="H22" i="175"/>
  <c r="D22" i="175"/>
  <c r="B22" i="175"/>
  <c r="B21" i="175"/>
  <c r="L21" i="175" s="1"/>
  <c r="B20" i="175"/>
  <c r="E20" i="175" s="1"/>
  <c r="B19" i="175"/>
  <c r="H18" i="175"/>
  <c r="E18" i="175"/>
  <c r="B18" i="175"/>
  <c r="H17" i="175"/>
  <c r="F17" i="175"/>
  <c r="B17" i="175"/>
  <c r="B16" i="175"/>
  <c r="F16" i="175" s="1"/>
  <c r="B15" i="175"/>
  <c r="L15" i="175" s="1"/>
  <c r="B14" i="175"/>
  <c r="C14" i="175" s="1"/>
  <c r="D13" i="175"/>
  <c r="C13" i="175"/>
  <c r="B13" i="175"/>
  <c r="B12" i="175"/>
  <c r="E12" i="175" s="1"/>
  <c r="B11" i="175"/>
  <c r="E11" i="175" s="1"/>
  <c r="B10" i="175"/>
  <c r="H10" i="175" s="1"/>
  <c r="B9" i="175"/>
  <c r="C9" i="175" s="1"/>
  <c r="E8" i="175"/>
  <c r="D8" i="175"/>
  <c r="B8" i="175"/>
  <c r="B64" i="174"/>
  <c r="B63" i="174"/>
  <c r="L63" i="174" s="1"/>
  <c r="B62" i="174"/>
  <c r="C62" i="174" s="1"/>
  <c r="B61" i="174"/>
  <c r="E61" i="174" s="1"/>
  <c r="B60" i="174"/>
  <c r="B59" i="174"/>
  <c r="F59" i="174" s="1"/>
  <c r="H58" i="174"/>
  <c r="E58" i="174"/>
  <c r="B58" i="174"/>
  <c r="B57" i="174"/>
  <c r="F57" i="174" s="1"/>
  <c r="F56" i="174"/>
  <c r="E56" i="174"/>
  <c r="B56" i="174"/>
  <c r="B55" i="174"/>
  <c r="F55" i="174" s="1"/>
  <c r="B54" i="174"/>
  <c r="H54" i="174" s="1"/>
  <c r="B53" i="174"/>
  <c r="B52" i="174"/>
  <c r="B51" i="174"/>
  <c r="E50" i="174"/>
  <c r="D50" i="174"/>
  <c r="B50" i="174"/>
  <c r="F50" i="174" s="1"/>
  <c r="B49" i="174"/>
  <c r="L49" i="174" s="1"/>
  <c r="F48" i="174"/>
  <c r="B48" i="174"/>
  <c r="E48" i="174" s="1"/>
  <c r="B47" i="174"/>
  <c r="F47" i="174" s="1"/>
  <c r="B46" i="174"/>
  <c r="B45" i="174"/>
  <c r="E45" i="174" s="1"/>
  <c r="B44" i="174"/>
  <c r="F43" i="174"/>
  <c r="E43" i="174"/>
  <c r="D43" i="174"/>
  <c r="B43" i="174"/>
  <c r="B42" i="174"/>
  <c r="G42" i="174" s="1"/>
  <c r="B41" i="174"/>
  <c r="C41" i="174" s="1"/>
  <c r="B40" i="174"/>
  <c r="F39" i="174"/>
  <c r="B39" i="174"/>
  <c r="B38" i="174"/>
  <c r="G38" i="174" s="1"/>
  <c r="F37" i="174"/>
  <c r="B37" i="174"/>
  <c r="E37" i="174" s="1"/>
  <c r="B36" i="174"/>
  <c r="F35" i="174"/>
  <c r="E35" i="174"/>
  <c r="B35" i="174"/>
  <c r="D35" i="174" s="1"/>
  <c r="B34" i="174"/>
  <c r="C34" i="174" s="1"/>
  <c r="F33" i="174"/>
  <c r="C33" i="174"/>
  <c r="B33" i="174"/>
  <c r="B32" i="174"/>
  <c r="F32" i="174" s="1"/>
  <c r="B31" i="174"/>
  <c r="F31" i="174" s="1"/>
  <c r="B30" i="174"/>
  <c r="L30" i="174" s="1"/>
  <c r="B29" i="174"/>
  <c r="E29" i="174" s="1"/>
  <c r="B28" i="174"/>
  <c r="B27" i="174"/>
  <c r="H26" i="174"/>
  <c r="B26" i="174"/>
  <c r="F25" i="174"/>
  <c r="D25" i="174"/>
  <c r="B25" i="174"/>
  <c r="E25" i="174" s="1"/>
  <c r="F24" i="174"/>
  <c r="E24" i="174"/>
  <c r="B24" i="174"/>
  <c r="B23" i="174"/>
  <c r="F23" i="174" s="1"/>
  <c r="H22" i="174"/>
  <c r="E22" i="174"/>
  <c r="B22" i="174"/>
  <c r="B21" i="174"/>
  <c r="B20" i="174"/>
  <c r="B19" i="174"/>
  <c r="D19" i="174" s="1"/>
  <c r="E18" i="174"/>
  <c r="D18" i="174"/>
  <c r="B18" i="174"/>
  <c r="F18" i="174" s="1"/>
  <c r="B17" i="174"/>
  <c r="H17" i="174" s="1"/>
  <c r="F16" i="174"/>
  <c r="B16" i="174"/>
  <c r="E16" i="174" s="1"/>
  <c r="B15" i="174"/>
  <c r="H15" i="174" s="1"/>
  <c r="E14" i="174"/>
  <c r="D14" i="174"/>
  <c r="B14" i="174"/>
  <c r="F14" i="174" s="1"/>
  <c r="B13" i="174"/>
  <c r="B12" i="174"/>
  <c r="C12" i="174" s="1"/>
  <c r="F11" i="174"/>
  <c r="D11" i="174"/>
  <c r="B11" i="174"/>
  <c r="E11" i="174" s="1"/>
  <c r="B10" i="174"/>
  <c r="B9" i="174"/>
  <c r="H9" i="174" s="1"/>
  <c r="B8" i="174"/>
  <c r="H8" i="174" s="1"/>
  <c r="B64" i="173"/>
  <c r="F63" i="173"/>
  <c r="E63" i="173"/>
  <c r="B63" i="173"/>
  <c r="B62" i="173"/>
  <c r="B61" i="173"/>
  <c r="E61" i="173" s="1"/>
  <c r="B60" i="173"/>
  <c r="F60" i="173" s="1"/>
  <c r="B59" i="173"/>
  <c r="L59" i="173" s="1"/>
  <c r="E58" i="173"/>
  <c r="B58" i="173"/>
  <c r="B57" i="173"/>
  <c r="E57" i="173" s="1"/>
  <c r="F56" i="173"/>
  <c r="B56" i="173"/>
  <c r="F55" i="173"/>
  <c r="E55" i="173"/>
  <c r="B55" i="173"/>
  <c r="B54" i="173"/>
  <c r="B53" i="173"/>
  <c r="E53" i="173" s="1"/>
  <c r="B52" i="173"/>
  <c r="F52" i="173" s="1"/>
  <c r="B51" i="173"/>
  <c r="L51" i="173" s="1"/>
  <c r="B50" i="173"/>
  <c r="B49" i="173"/>
  <c r="B48" i="173"/>
  <c r="E48" i="173" s="1"/>
  <c r="B47" i="173"/>
  <c r="E47" i="173" s="1"/>
  <c r="H46" i="173"/>
  <c r="B46" i="173"/>
  <c r="B45" i="173"/>
  <c r="B44" i="173"/>
  <c r="F44" i="173" s="1"/>
  <c r="D43" i="173"/>
  <c r="B43" i="173"/>
  <c r="G42" i="173"/>
  <c r="E42" i="173"/>
  <c r="B42" i="173"/>
  <c r="L42" i="173" s="1"/>
  <c r="B41" i="173"/>
  <c r="B40" i="173"/>
  <c r="F39" i="173"/>
  <c r="E39" i="173"/>
  <c r="B39" i="173"/>
  <c r="B38" i="173"/>
  <c r="L38" i="173" s="1"/>
  <c r="F37" i="173"/>
  <c r="B37" i="173"/>
  <c r="B36" i="173"/>
  <c r="F36" i="173" s="1"/>
  <c r="D35" i="173"/>
  <c r="B35" i="173"/>
  <c r="L35" i="173" s="1"/>
  <c r="B34" i="173"/>
  <c r="G34" i="173" s="1"/>
  <c r="B33" i="173"/>
  <c r="B32" i="173"/>
  <c r="C32" i="173" s="1"/>
  <c r="F31" i="173"/>
  <c r="B31" i="173"/>
  <c r="G30" i="173"/>
  <c r="E30" i="173"/>
  <c r="B30" i="173"/>
  <c r="B29" i="173"/>
  <c r="B28" i="173"/>
  <c r="F28" i="173" s="1"/>
  <c r="D27" i="173"/>
  <c r="B27" i="173"/>
  <c r="B26" i="173"/>
  <c r="C26" i="173" s="1"/>
  <c r="B25" i="173"/>
  <c r="L25" i="173" s="1"/>
  <c r="C24" i="173"/>
  <c r="B24" i="173"/>
  <c r="B23" i="173"/>
  <c r="E23" i="173" s="1"/>
  <c r="B22" i="173"/>
  <c r="E22" i="173" s="1"/>
  <c r="H21" i="173"/>
  <c r="D21" i="173"/>
  <c r="B21" i="173"/>
  <c r="B20" i="173"/>
  <c r="C20" i="173" s="1"/>
  <c r="B19" i="173"/>
  <c r="D19" i="173" s="1"/>
  <c r="E18" i="173"/>
  <c r="D18" i="173"/>
  <c r="C18" i="173"/>
  <c r="B18" i="173"/>
  <c r="F18" i="173" s="1"/>
  <c r="B17" i="173"/>
  <c r="E17" i="173" s="1"/>
  <c r="B16" i="173"/>
  <c r="B15" i="173"/>
  <c r="E15" i="173" s="1"/>
  <c r="H14" i="173"/>
  <c r="D14" i="173"/>
  <c r="B14" i="173"/>
  <c r="B13" i="173"/>
  <c r="F12" i="173"/>
  <c r="B12" i="173"/>
  <c r="B11" i="173"/>
  <c r="B10" i="173"/>
  <c r="H10" i="173" s="1"/>
  <c r="B9" i="173"/>
  <c r="E9" i="173" s="1"/>
  <c r="B8" i="173"/>
  <c r="D8" i="173" s="1"/>
  <c r="B64" i="172"/>
  <c r="F64" i="172" s="1"/>
  <c r="B63" i="172"/>
  <c r="B62" i="172"/>
  <c r="L62" i="172" s="1"/>
  <c r="B61" i="172"/>
  <c r="F61" i="172" s="1"/>
  <c r="B60" i="172"/>
  <c r="D59" i="172"/>
  <c r="B59" i="172"/>
  <c r="G58" i="172"/>
  <c r="E58" i="172"/>
  <c r="D58" i="172"/>
  <c r="B58" i="172"/>
  <c r="H57" i="172"/>
  <c r="B57" i="172"/>
  <c r="B56" i="172"/>
  <c r="E55" i="172"/>
  <c r="B55" i="172"/>
  <c r="F55" i="172" s="1"/>
  <c r="B54" i="172"/>
  <c r="E54" i="172" s="1"/>
  <c r="H53" i="172"/>
  <c r="F53" i="172"/>
  <c r="B53" i="172"/>
  <c r="B52" i="172"/>
  <c r="B51" i="172"/>
  <c r="B50" i="172"/>
  <c r="D50" i="172" s="1"/>
  <c r="B49" i="172"/>
  <c r="B48" i="172"/>
  <c r="F48" i="172" s="1"/>
  <c r="B47" i="172"/>
  <c r="D47" i="172" s="1"/>
  <c r="B46" i="172"/>
  <c r="H46" i="172" s="1"/>
  <c r="F45" i="172"/>
  <c r="D45" i="172"/>
  <c r="C45" i="172"/>
  <c r="B45" i="172"/>
  <c r="E45" i="172" s="1"/>
  <c r="B44" i="172"/>
  <c r="F44" i="172" s="1"/>
  <c r="F43" i="172"/>
  <c r="D43" i="172"/>
  <c r="B43" i="172"/>
  <c r="B42" i="172"/>
  <c r="L42" i="172" s="1"/>
  <c r="H41" i="172"/>
  <c r="B41" i="172"/>
  <c r="B40" i="172"/>
  <c r="B39" i="172"/>
  <c r="L39" i="172" s="1"/>
  <c r="E38" i="172"/>
  <c r="B38" i="172"/>
  <c r="H37" i="172"/>
  <c r="F37" i="172"/>
  <c r="B37" i="172"/>
  <c r="B36" i="172"/>
  <c r="F36" i="172" s="1"/>
  <c r="D35" i="172"/>
  <c r="B35" i="172"/>
  <c r="F35" i="172" s="1"/>
  <c r="B34" i="172"/>
  <c r="F34" i="172" s="1"/>
  <c r="F33" i="172"/>
  <c r="B33" i="172"/>
  <c r="G32" i="172"/>
  <c r="B32" i="172"/>
  <c r="F32" i="172" s="1"/>
  <c r="B31" i="172"/>
  <c r="E30" i="172"/>
  <c r="D30" i="172"/>
  <c r="B30" i="172"/>
  <c r="F30" i="172" s="1"/>
  <c r="H29" i="172"/>
  <c r="B29" i="172"/>
  <c r="F29" i="172" s="1"/>
  <c r="B28" i="172"/>
  <c r="D27" i="172"/>
  <c r="B27" i="172"/>
  <c r="F27" i="172" s="1"/>
  <c r="B26" i="172"/>
  <c r="H25" i="172"/>
  <c r="B25" i="172"/>
  <c r="B24" i="172"/>
  <c r="F24" i="172" s="1"/>
  <c r="B23" i="172"/>
  <c r="E22" i="172"/>
  <c r="D22" i="172"/>
  <c r="C22" i="172"/>
  <c r="B22" i="172"/>
  <c r="F22" i="172" s="1"/>
  <c r="F21" i="172"/>
  <c r="B21" i="172"/>
  <c r="E21" i="172" s="1"/>
  <c r="B20" i="172"/>
  <c r="B19" i="172"/>
  <c r="B18" i="172"/>
  <c r="B17" i="172"/>
  <c r="B16" i="172"/>
  <c r="B15" i="172"/>
  <c r="D15" i="172" s="1"/>
  <c r="G14" i="172"/>
  <c r="B14" i="172"/>
  <c r="H14" i="172" s="1"/>
  <c r="B13" i="172"/>
  <c r="B12" i="172"/>
  <c r="B11" i="172"/>
  <c r="H10" i="172"/>
  <c r="G10" i="172"/>
  <c r="B10" i="172"/>
  <c r="C10" i="172" s="1"/>
  <c r="B9" i="172"/>
  <c r="E8" i="172"/>
  <c r="C8" i="172"/>
  <c r="B8" i="172"/>
  <c r="L44" i="172"/>
  <c r="B64" i="171"/>
  <c r="F63" i="171"/>
  <c r="B63" i="171"/>
  <c r="E63" i="171" s="1"/>
  <c r="B62" i="171"/>
  <c r="H62" i="171" s="1"/>
  <c r="B61" i="171"/>
  <c r="B60" i="171"/>
  <c r="F60" i="171" s="1"/>
  <c r="B59" i="171"/>
  <c r="B58" i="171"/>
  <c r="H58" i="171" s="1"/>
  <c r="B57" i="171"/>
  <c r="E57" i="171" s="1"/>
  <c r="B56" i="171"/>
  <c r="C56" i="171" s="1"/>
  <c r="B55" i="171"/>
  <c r="D54" i="171"/>
  <c r="B54" i="171"/>
  <c r="F53" i="171"/>
  <c r="B53" i="171"/>
  <c r="F52" i="171"/>
  <c r="B52" i="171"/>
  <c r="E52" i="171" s="1"/>
  <c r="B51" i="171"/>
  <c r="E50" i="171"/>
  <c r="D50" i="171"/>
  <c r="C50" i="171"/>
  <c r="B50" i="171"/>
  <c r="F50" i="171" s="1"/>
  <c r="B49" i="171"/>
  <c r="E49" i="171" s="1"/>
  <c r="B48" i="171"/>
  <c r="F48" i="171" s="1"/>
  <c r="D47" i="171"/>
  <c r="B47" i="171"/>
  <c r="E46" i="171"/>
  <c r="D46" i="171"/>
  <c r="B46" i="171"/>
  <c r="F46" i="171" s="1"/>
  <c r="B45" i="171"/>
  <c r="B44" i="171"/>
  <c r="E44" i="171" s="1"/>
  <c r="B43" i="171"/>
  <c r="E42" i="171"/>
  <c r="D42" i="171"/>
  <c r="C42" i="171"/>
  <c r="B42" i="171"/>
  <c r="F42" i="171" s="1"/>
  <c r="B41" i="171"/>
  <c r="E41" i="171" s="1"/>
  <c r="B40" i="171"/>
  <c r="F40" i="171" s="1"/>
  <c r="E39" i="171"/>
  <c r="B39" i="171"/>
  <c r="B38" i="171"/>
  <c r="D38" i="171" s="1"/>
  <c r="B37" i="171"/>
  <c r="C37" i="171" s="1"/>
  <c r="B36" i="171"/>
  <c r="E36" i="171" s="1"/>
  <c r="F35" i="171"/>
  <c r="B35" i="171"/>
  <c r="G34" i="171"/>
  <c r="E34" i="171"/>
  <c r="D34" i="171"/>
  <c r="B34" i="171"/>
  <c r="B33" i="171"/>
  <c r="E33" i="171" s="1"/>
  <c r="B32" i="171"/>
  <c r="F32" i="171" s="1"/>
  <c r="B31" i="171"/>
  <c r="E31" i="171" s="1"/>
  <c r="G30" i="171"/>
  <c r="B30" i="171"/>
  <c r="E30" i="171" s="1"/>
  <c r="H29" i="171"/>
  <c r="C29" i="171"/>
  <c r="B29" i="171"/>
  <c r="D29" i="171" s="1"/>
  <c r="B28" i="171"/>
  <c r="F28" i="171" s="1"/>
  <c r="B27" i="171"/>
  <c r="G26" i="171"/>
  <c r="E26" i="171"/>
  <c r="B26" i="171"/>
  <c r="B25" i="171"/>
  <c r="E25" i="171" s="1"/>
  <c r="B24" i="171"/>
  <c r="C24" i="171" s="1"/>
  <c r="B23" i="171"/>
  <c r="G22" i="171"/>
  <c r="D22" i="171"/>
  <c r="B22" i="171"/>
  <c r="C22" i="171" s="1"/>
  <c r="B21" i="171"/>
  <c r="B20" i="171"/>
  <c r="F20" i="171" s="1"/>
  <c r="B19" i="171"/>
  <c r="F19" i="171" s="1"/>
  <c r="G18" i="171"/>
  <c r="B18" i="171"/>
  <c r="D18" i="171" s="1"/>
  <c r="B17" i="171"/>
  <c r="B16" i="171"/>
  <c r="B15" i="171"/>
  <c r="E15" i="171" s="1"/>
  <c r="H14" i="171"/>
  <c r="D14" i="171"/>
  <c r="C14" i="171"/>
  <c r="B14" i="171"/>
  <c r="B13" i="171"/>
  <c r="D13" i="171" s="1"/>
  <c r="F12" i="171"/>
  <c r="E12" i="171"/>
  <c r="B12" i="171"/>
  <c r="B11" i="171"/>
  <c r="F11" i="171" s="1"/>
  <c r="H10" i="171"/>
  <c r="B10" i="171"/>
  <c r="B9" i="171"/>
  <c r="B8" i="171"/>
  <c r="C8" i="171" s="1"/>
  <c r="L15" i="172"/>
  <c r="L21" i="172"/>
  <c r="L22" i="172"/>
  <c r="L30" i="172"/>
  <c r="L32" i="172"/>
  <c r="L36" i="172"/>
  <c r="L37" i="172"/>
  <c r="L41" i="172"/>
  <c r="L43" i="172"/>
  <c r="L45" i="172"/>
  <c r="L46" i="172"/>
  <c r="L50" i="172"/>
  <c r="L53" i="172"/>
  <c r="L54" i="172"/>
  <c r="L55" i="172"/>
  <c r="L58" i="172"/>
  <c r="L59" i="172"/>
  <c r="L61" i="172"/>
  <c r="L64" i="172"/>
  <c r="L13" i="173"/>
  <c r="L15" i="173"/>
  <c r="L17" i="173"/>
  <c r="L18" i="173"/>
  <c r="L21" i="173"/>
  <c r="L22" i="173"/>
  <c r="L24" i="173"/>
  <c r="L27" i="173"/>
  <c r="L29" i="173"/>
  <c r="L30" i="173"/>
  <c r="L32" i="173"/>
  <c r="L33" i="173"/>
  <c r="L34" i="173"/>
  <c r="L37" i="173"/>
  <c r="L39" i="173"/>
  <c r="L43" i="173"/>
  <c r="L45" i="173"/>
  <c r="L46" i="173"/>
  <c r="L48" i="173"/>
  <c r="L49" i="173"/>
  <c r="L50" i="173"/>
  <c r="L52" i="173"/>
  <c r="L53" i="173"/>
  <c r="L54" i="173"/>
  <c r="L55" i="173"/>
  <c r="L56" i="173"/>
  <c r="L57" i="173"/>
  <c r="L58" i="173"/>
  <c r="L60" i="173"/>
  <c r="L62" i="173"/>
  <c r="L63" i="173"/>
  <c r="L64" i="173"/>
  <c r="L9" i="174"/>
  <c r="L10" i="174"/>
  <c r="L11" i="174"/>
  <c r="L14" i="174"/>
  <c r="L15" i="174"/>
  <c r="L17" i="174"/>
  <c r="L18" i="174"/>
  <c r="L19" i="174"/>
  <c r="L21" i="174"/>
  <c r="L22" i="174"/>
  <c r="L23" i="174"/>
  <c r="L25" i="174"/>
  <c r="L26" i="174"/>
  <c r="L27" i="174"/>
  <c r="L29" i="174"/>
  <c r="L31" i="174"/>
  <c r="L33" i="174"/>
  <c r="L34" i="174"/>
  <c r="L35" i="174"/>
  <c r="L37" i="174"/>
  <c r="L38" i="174"/>
  <c r="L39" i="174"/>
  <c r="L40" i="174"/>
  <c r="L41" i="174"/>
  <c r="L42" i="174"/>
  <c r="L43" i="174"/>
  <c r="L46" i="174"/>
  <c r="L47" i="174"/>
  <c r="L48" i="174"/>
  <c r="L50" i="174"/>
  <c r="L51" i="174"/>
  <c r="L53" i="174"/>
  <c r="L56" i="174"/>
  <c r="L57" i="174"/>
  <c r="L58" i="174"/>
  <c r="L59" i="174"/>
  <c r="L60" i="174"/>
  <c r="L61" i="174"/>
  <c r="L62" i="174"/>
  <c r="L64" i="174"/>
  <c r="L9" i="175"/>
  <c r="L10" i="175"/>
  <c r="L12" i="175"/>
  <c r="L13" i="175"/>
  <c r="L14" i="175"/>
  <c r="L17" i="175"/>
  <c r="L18" i="175"/>
  <c r="L20" i="175"/>
  <c r="L22" i="175"/>
  <c r="L23" i="175"/>
  <c r="L24" i="175"/>
  <c r="L25" i="175"/>
  <c r="L26" i="175"/>
  <c r="L27" i="175"/>
  <c r="L28" i="175"/>
  <c r="L29" i="175"/>
  <c r="L30" i="175"/>
  <c r="L31" i="175"/>
  <c r="L32" i="175"/>
  <c r="L34" i="175"/>
  <c r="L35" i="175"/>
  <c r="L36" i="175"/>
  <c r="L37" i="175"/>
  <c r="L38" i="175"/>
  <c r="L39" i="175"/>
  <c r="L40" i="175"/>
  <c r="L42" i="175"/>
  <c r="L43" i="175"/>
  <c r="L44" i="175"/>
  <c r="L45" i="175"/>
  <c r="L46" i="175"/>
  <c r="L47" i="175"/>
  <c r="L48" i="175"/>
  <c r="L49" i="175"/>
  <c r="L51" i="175"/>
  <c r="L52" i="175"/>
  <c r="L53" i="175"/>
  <c r="L54" i="175"/>
  <c r="L55" i="175"/>
  <c r="L56" i="175"/>
  <c r="L57" i="175"/>
  <c r="L58" i="175"/>
  <c r="L59" i="175"/>
  <c r="L60" i="175"/>
  <c r="L61" i="175"/>
  <c r="L63" i="175"/>
  <c r="L64" i="175"/>
  <c r="L10" i="176"/>
  <c r="L13" i="176"/>
  <c r="L14" i="176"/>
  <c r="L15" i="176"/>
  <c r="L18" i="176"/>
  <c r="L19" i="176"/>
  <c r="L21" i="176"/>
  <c r="L22" i="176"/>
  <c r="L23" i="176"/>
  <c r="L24" i="176"/>
  <c r="L26" i="176"/>
  <c r="L27" i="176"/>
  <c r="L28" i="176"/>
  <c r="L29" i="176"/>
  <c r="L30" i="176"/>
  <c r="L31" i="176"/>
  <c r="L32" i="176"/>
  <c r="L34" i="176"/>
  <c r="L35" i="176"/>
  <c r="L36" i="176"/>
  <c r="L37" i="176"/>
  <c r="L38" i="176"/>
  <c r="L39" i="176"/>
  <c r="L40" i="176"/>
  <c r="L41" i="176"/>
  <c r="L42" i="176"/>
  <c r="L43" i="176"/>
  <c r="L44" i="176"/>
  <c r="L45" i="176"/>
  <c r="L46" i="176"/>
  <c r="L47" i="176"/>
  <c r="L48" i="176"/>
  <c r="L49" i="176"/>
  <c r="L50" i="176"/>
  <c r="L51" i="176"/>
  <c r="L52" i="176"/>
  <c r="L53" i="176"/>
  <c r="L54" i="176"/>
  <c r="L55" i="176"/>
  <c r="L56" i="176"/>
  <c r="L57" i="176"/>
  <c r="L58" i="176"/>
  <c r="L59" i="176"/>
  <c r="L60" i="176"/>
  <c r="L61" i="176"/>
  <c r="L62" i="176"/>
  <c r="L63" i="176"/>
  <c r="L64" i="176"/>
  <c r="L9" i="177"/>
  <c r="L11" i="177"/>
  <c r="L12" i="177"/>
  <c r="L13" i="177"/>
  <c r="L14" i="177"/>
  <c r="L15" i="177"/>
  <c r="L16" i="177"/>
  <c r="L17" i="177"/>
  <c r="L19" i="177"/>
  <c r="L20" i="177"/>
  <c r="L21" i="177"/>
  <c r="L22" i="177"/>
  <c r="L23" i="177"/>
  <c r="L24" i="177"/>
  <c r="L25" i="177"/>
  <c r="L27" i="177"/>
  <c r="L28" i="177"/>
  <c r="L29" i="177"/>
  <c r="L30" i="177"/>
  <c r="L31" i="177"/>
  <c r="L32" i="177"/>
  <c r="L33" i="177"/>
  <c r="L34" i="177"/>
  <c r="L35" i="177"/>
  <c r="L36" i="177"/>
  <c r="L37" i="177"/>
  <c r="L38" i="177"/>
  <c r="L39" i="177"/>
  <c r="L40" i="177"/>
  <c r="L41" i="177"/>
  <c r="L42" i="177"/>
  <c r="L43" i="177"/>
  <c r="L44" i="177"/>
  <c r="L45" i="177"/>
  <c r="L46" i="177"/>
  <c r="L47" i="177"/>
  <c r="L48" i="177"/>
  <c r="L49" i="177"/>
  <c r="L50" i="177"/>
  <c r="L51" i="177"/>
  <c r="L52" i="177"/>
  <c r="L53" i="177"/>
  <c r="L54" i="177"/>
  <c r="L55" i="177"/>
  <c r="L56" i="177"/>
  <c r="L57" i="177"/>
  <c r="L58" i="177"/>
  <c r="L59" i="177"/>
  <c r="L60" i="177"/>
  <c r="L61" i="177"/>
  <c r="L62" i="177"/>
  <c r="L63" i="177"/>
  <c r="L64" i="177"/>
  <c r="L10" i="178"/>
  <c r="L11" i="178"/>
  <c r="L13" i="178"/>
  <c r="L14" i="178"/>
  <c r="L15" i="178"/>
  <c r="L18" i="178"/>
  <c r="L19" i="178"/>
  <c r="L21" i="178"/>
  <c r="L22" i="178"/>
  <c r="L23" i="178"/>
  <c r="L25" i="178"/>
  <c r="L26" i="178"/>
  <c r="L27" i="178"/>
  <c r="L28" i="178"/>
  <c r="L29" i="178"/>
  <c r="L30" i="178"/>
  <c r="L31" i="178"/>
  <c r="L33" i="178"/>
  <c r="L34" i="178"/>
  <c r="L35" i="178"/>
  <c r="L36" i="178"/>
  <c r="L37" i="178"/>
  <c r="L38" i="178"/>
  <c r="L39" i="178"/>
  <c r="L40" i="178"/>
  <c r="L41" i="178"/>
  <c r="L42" i="178"/>
  <c r="L43" i="178"/>
  <c r="L44" i="178"/>
  <c r="L45" i="178"/>
  <c r="L46" i="178"/>
  <c r="L47" i="178"/>
  <c r="L48" i="178"/>
  <c r="L49" i="178"/>
  <c r="L50" i="178"/>
  <c r="L51" i="178"/>
  <c r="L52" i="178"/>
  <c r="L53" i="178"/>
  <c r="L54" i="178"/>
  <c r="L55" i="178"/>
  <c r="L56" i="178"/>
  <c r="L57" i="178"/>
  <c r="L58" i="178"/>
  <c r="L59" i="178"/>
  <c r="L60" i="178"/>
  <c r="L61" i="178"/>
  <c r="L62" i="178"/>
  <c r="L63" i="178"/>
  <c r="L64" i="178"/>
  <c r="L9" i="179"/>
  <c r="L11" i="179"/>
  <c r="L12" i="179"/>
  <c r="L14" i="179"/>
  <c r="L15" i="179"/>
  <c r="L16" i="179"/>
  <c r="L17" i="179"/>
  <c r="L19" i="179"/>
  <c r="L20" i="179"/>
  <c r="L22" i="179"/>
  <c r="L23" i="179"/>
  <c r="L24" i="179"/>
  <c r="L25" i="179"/>
  <c r="L27" i="179"/>
  <c r="L28" i="179"/>
  <c r="L30" i="179"/>
  <c r="L31" i="179"/>
  <c r="L32" i="179"/>
  <c r="L33" i="179"/>
  <c r="L35" i="179"/>
  <c r="L36" i="179"/>
  <c r="L37" i="179"/>
  <c r="L38" i="179"/>
  <c r="L39" i="179"/>
  <c r="L40" i="179"/>
  <c r="L41" i="179"/>
  <c r="L43" i="179"/>
  <c r="L44" i="179"/>
  <c r="L45" i="179"/>
  <c r="L46" i="179"/>
  <c r="L47" i="179"/>
  <c r="L48" i="179"/>
  <c r="L49" i="179"/>
  <c r="L50" i="179"/>
  <c r="L51" i="179"/>
  <c r="L52" i="179"/>
  <c r="L53" i="179"/>
  <c r="L54" i="179"/>
  <c r="L55" i="179"/>
  <c r="L56" i="179"/>
  <c r="L57" i="179"/>
  <c r="L58" i="179"/>
  <c r="L59" i="179"/>
  <c r="L60" i="179"/>
  <c r="L61" i="179"/>
  <c r="L62" i="179"/>
  <c r="L63" i="179"/>
  <c r="L64" i="179"/>
  <c r="L9" i="180"/>
  <c r="L10" i="180"/>
  <c r="L13" i="180"/>
  <c r="L14" i="180"/>
  <c r="L15" i="180"/>
  <c r="L16" i="180"/>
  <c r="L17" i="180"/>
  <c r="L18" i="180"/>
  <c r="L21" i="180"/>
  <c r="L22" i="180"/>
  <c r="L23" i="180"/>
  <c r="L24" i="180"/>
  <c r="L25" i="180"/>
  <c r="L26" i="180"/>
  <c r="L27" i="180"/>
  <c r="L29" i="180"/>
  <c r="L30" i="180"/>
  <c r="L31" i="180"/>
  <c r="L32" i="180"/>
  <c r="L33" i="180"/>
  <c r="L34" i="180"/>
  <c r="L35" i="180"/>
  <c r="L37" i="180"/>
  <c r="L38" i="180"/>
  <c r="L39" i="180"/>
  <c r="L40" i="180"/>
  <c r="L41" i="180"/>
  <c r="L42" i="180"/>
  <c r="L43" i="180"/>
  <c r="L45" i="180"/>
  <c r="L46" i="180"/>
  <c r="L47" i="180"/>
  <c r="L48" i="180"/>
  <c r="L49" i="180"/>
  <c r="L50" i="180"/>
  <c r="L51" i="180"/>
  <c r="L52" i="180"/>
  <c r="L53" i="180"/>
  <c r="L54" i="180"/>
  <c r="L55" i="180"/>
  <c r="L56" i="180"/>
  <c r="L57" i="180"/>
  <c r="L58" i="180"/>
  <c r="L59" i="180"/>
  <c r="L60" i="180"/>
  <c r="L61" i="180"/>
  <c r="L62" i="180"/>
  <c r="L63" i="180"/>
  <c r="L64" i="180"/>
  <c r="L10" i="181"/>
  <c r="L13" i="181"/>
  <c r="L14" i="181"/>
  <c r="L15" i="181"/>
  <c r="L16" i="181"/>
  <c r="L18" i="181"/>
  <c r="L21" i="181"/>
  <c r="L22" i="181"/>
  <c r="L23" i="181"/>
  <c r="L24" i="181"/>
  <c r="L26" i="181"/>
  <c r="L28" i="181"/>
  <c r="L29" i="181"/>
  <c r="L30" i="181"/>
  <c r="L31" i="181"/>
  <c r="L32" i="181"/>
  <c r="L34" i="181"/>
  <c r="L36" i="181"/>
  <c r="L37" i="181"/>
  <c r="L38" i="181"/>
  <c r="L39" i="181"/>
  <c r="L40" i="181"/>
  <c r="L42" i="181"/>
  <c r="L44" i="181"/>
  <c r="L45" i="181"/>
  <c r="L46" i="181"/>
  <c r="L47" i="181"/>
  <c r="L48" i="181"/>
  <c r="L50" i="181"/>
  <c r="L52" i="181"/>
  <c r="L53" i="181"/>
  <c r="L54" i="181"/>
  <c r="L55" i="181"/>
  <c r="L56" i="181"/>
  <c r="L58" i="181"/>
  <c r="L60" i="181"/>
  <c r="L61" i="181"/>
  <c r="L62" i="181"/>
  <c r="L63" i="181"/>
  <c r="L64" i="181"/>
  <c r="L9" i="182"/>
  <c r="L10" i="182"/>
  <c r="L12" i="182"/>
  <c r="L13" i="182"/>
  <c r="L14" i="182"/>
  <c r="L15" i="182"/>
  <c r="L17" i="182"/>
  <c r="L18" i="182"/>
  <c r="L19" i="182"/>
  <c r="L20" i="182"/>
  <c r="L21" i="182"/>
  <c r="L22" i="182"/>
  <c r="L23" i="182"/>
  <c r="L25" i="182"/>
  <c r="L26" i="182"/>
  <c r="L27" i="182"/>
  <c r="L28" i="182"/>
  <c r="L29" i="182"/>
  <c r="L30" i="182"/>
  <c r="L31" i="182"/>
  <c r="L32" i="182"/>
  <c r="L33" i="182"/>
  <c r="L34" i="182"/>
  <c r="L35" i="182"/>
  <c r="L36" i="182"/>
  <c r="L37" i="182"/>
  <c r="L38" i="182"/>
  <c r="L39" i="182"/>
  <c r="L40" i="182"/>
  <c r="L41" i="182"/>
  <c r="L42" i="182"/>
  <c r="L43" i="182"/>
  <c r="L44" i="182"/>
  <c r="L45" i="182"/>
  <c r="L46" i="182"/>
  <c r="L47" i="182"/>
  <c r="L48" i="182"/>
  <c r="L49" i="182"/>
  <c r="L50" i="182"/>
  <c r="L51" i="182"/>
  <c r="L52" i="182"/>
  <c r="L53" i="182"/>
  <c r="L54" i="182"/>
  <c r="L55" i="182"/>
  <c r="L56" i="182"/>
  <c r="L57" i="182"/>
  <c r="L58" i="182"/>
  <c r="L59" i="182"/>
  <c r="L60" i="182"/>
  <c r="L61" i="182"/>
  <c r="L62" i="182"/>
  <c r="L63" i="182"/>
  <c r="L64" i="182"/>
  <c r="L9" i="183"/>
  <c r="L10" i="183"/>
  <c r="L12" i="183"/>
  <c r="L13" i="183"/>
  <c r="L14" i="183"/>
  <c r="L15" i="183"/>
  <c r="L16" i="183"/>
  <c r="L17" i="183"/>
  <c r="L18" i="183"/>
  <c r="L20" i="183"/>
  <c r="L21" i="183"/>
  <c r="L22" i="183"/>
  <c r="L23" i="183"/>
  <c r="L24" i="183"/>
  <c r="L25" i="183"/>
  <c r="L26" i="183"/>
  <c r="L28" i="183"/>
  <c r="L29" i="183"/>
  <c r="L30" i="183"/>
  <c r="L31" i="183"/>
  <c r="L32" i="183"/>
  <c r="L33" i="183"/>
  <c r="L34" i="183"/>
  <c r="L35" i="183"/>
  <c r="L36" i="183"/>
  <c r="L37" i="183"/>
  <c r="L38" i="183"/>
  <c r="L39" i="183"/>
  <c r="L40" i="183"/>
  <c r="L41" i="183"/>
  <c r="L42" i="183"/>
  <c r="L43" i="183"/>
  <c r="L44" i="183"/>
  <c r="L45" i="183"/>
  <c r="L46" i="183"/>
  <c r="L47" i="183"/>
  <c r="L48" i="183"/>
  <c r="L49" i="183"/>
  <c r="L50" i="183"/>
  <c r="L51" i="183"/>
  <c r="L52" i="183"/>
  <c r="L53" i="183"/>
  <c r="L54" i="183"/>
  <c r="L55" i="183"/>
  <c r="L56" i="183"/>
  <c r="L57" i="183"/>
  <c r="L58" i="183"/>
  <c r="L59" i="183"/>
  <c r="L60" i="183"/>
  <c r="L61" i="183"/>
  <c r="L62" i="183"/>
  <c r="L63" i="183"/>
  <c r="L64" i="183"/>
  <c r="L10" i="184"/>
  <c r="L11" i="184"/>
  <c r="L13" i="184"/>
  <c r="L14" i="184"/>
  <c r="L15" i="184"/>
  <c r="L16" i="184"/>
  <c r="L18" i="184"/>
  <c r="L19" i="184"/>
  <c r="L21" i="184"/>
  <c r="L22" i="184"/>
  <c r="L23" i="184"/>
  <c r="L24" i="184"/>
  <c r="L26" i="184"/>
  <c r="L27" i="184"/>
  <c r="L28" i="184"/>
  <c r="L29" i="184"/>
  <c r="L30" i="184"/>
  <c r="L31" i="184"/>
  <c r="L32" i="184"/>
  <c r="L33" i="184"/>
  <c r="L34" i="184"/>
  <c r="L35" i="184"/>
  <c r="L36" i="184"/>
  <c r="L37" i="184"/>
  <c r="L38" i="184"/>
  <c r="L39" i="184"/>
  <c r="L40" i="184"/>
  <c r="L41" i="184"/>
  <c r="L42" i="184"/>
  <c r="L43" i="184"/>
  <c r="L44" i="184"/>
  <c r="L45" i="184"/>
  <c r="L46" i="184"/>
  <c r="L47" i="184"/>
  <c r="L48" i="184"/>
  <c r="L49" i="184"/>
  <c r="L50" i="184"/>
  <c r="L51" i="184"/>
  <c r="L52" i="184"/>
  <c r="L53" i="184"/>
  <c r="L54" i="184"/>
  <c r="L55" i="184"/>
  <c r="L56" i="184"/>
  <c r="L57" i="184"/>
  <c r="L58" i="184"/>
  <c r="L59" i="184"/>
  <c r="L60" i="184"/>
  <c r="L61" i="184"/>
  <c r="L62" i="184"/>
  <c r="L63" i="184"/>
  <c r="L64" i="184"/>
  <c r="L9" i="185"/>
  <c r="L10" i="185"/>
  <c r="L12" i="185"/>
  <c r="L13" i="185"/>
  <c r="L14" i="185"/>
  <c r="L15" i="185"/>
  <c r="L17" i="185"/>
  <c r="L18" i="185"/>
  <c r="L20" i="185"/>
  <c r="L21" i="185"/>
  <c r="L22" i="185"/>
  <c r="L23" i="185"/>
  <c r="L25" i="185"/>
  <c r="L26" i="185"/>
  <c r="L28" i="185"/>
  <c r="L29" i="185"/>
  <c r="L30" i="185"/>
  <c r="L31" i="185"/>
  <c r="L33" i="185"/>
  <c r="L34" i="185"/>
  <c r="L36" i="185"/>
  <c r="L37" i="185"/>
  <c r="L38" i="185"/>
  <c r="L39" i="185"/>
  <c r="L41" i="185"/>
  <c r="L42" i="185"/>
  <c r="L43" i="185"/>
  <c r="L44" i="185"/>
  <c r="L45" i="185"/>
  <c r="L46" i="185"/>
  <c r="L47" i="185"/>
  <c r="L48" i="185"/>
  <c r="L49" i="185"/>
  <c r="L50" i="185"/>
  <c r="L51" i="185"/>
  <c r="L52" i="185"/>
  <c r="L53" i="185"/>
  <c r="L54" i="185"/>
  <c r="L55" i="185"/>
  <c r="L56" i="185"/>
  <c r="L57" i="185"/>
  <c r="L58" i="185"/>
  <c r="L59" i="185"/>
  <c r="L60" i="185"/>
  <c r="L61" i="185"/>
  <c r="L62" i="185"/>
  <c r="L63" i="185"/>
  <c r="L64" i="185"/>
  <c r="L10" i="186"/>
  <c r="L11" i="186"/>
  <c r="L14" i="186"/>
  <c r="L15" i="186"/>
  <c r="L18" i="186"/>
  <c r="L19" i="186"/>
  <c r="L20" i="186"/>
  <c r="L22" i="186"/>
  <c r="L23" i="186"/>
  <c r="L24" i="186"/>
  <c r="L25" i="186"/>
  <c r="L26" i="186"/>
  <c r="L27" i="186"/>
  <c r="L28" i="186"/>
  <c r="L30" i="186"/>
  <c r="L31" i="186"/>
  <c r="L32" i="186"/>
  <c r="L33" i="186"/>
  <c r="L34" i="186"/>
  <c r="L35" i="186"/>
  <c r="L36" i="186"/>
  <c r="L37" i="186"/>
  <c r="L38" i="186"/>
  <c r="L39" i="186"/>
  <c r="L40" i="186"/>
  <c r="L41" i="186"/>
  <c r="L42" i="186"/>
  <c r="L43" i="186"/>
  <c r="L44" i="186"/>
  <c r="L45" i="186"/>
  <c r="L46" i="186"/>
  <c r="L47" i="186"/>
  <c r="L48" i="186"/>
  <c r="L49" i="186"/>
  <c r="L50" i="186"/>
  <c r="L51" i="186"/>
  <c r="L52" i="186"/>
  <c r="L53" i="186"/>
  <c r="L54" i="186"/>
  <c r="L55" i="186"/>
  <c r="L56" i="186"/>
  <c r="L57" i="186"/>
  <c r="L58" i="186"/>
  <c r="L59" i="186"/>
  <c r="L60" i="186"/>
  <c r="L61" i="186"/>
  <c r="L62" i="186"/>
  <c r="L63" i="186"/>
  <c r="L64" i="186"/>
  <c r="L9" i="190"/>
  <c r="L10" i="190"/>
  <c r="L11" i="190"/>
  <c r="L13" i="190"/>
  <c r="L14" i="190"/>
  <c r="L16" i="190"/>
  <c r="L17" i="190"/>
  <c r="L18" i="190"/>
  <c r="L19" i="190"/>
  <c r="L21" i="190"/>
  <c r="L22" i="190"/>
  <c r="L23" i="190"/>
  <c r="L24" i="190"/>
  <c r="L25" i="190"/>
  <c r="L26" i="190"/>
  <c r="L27" i="190"/>
  <c r="L29" i="190"/>
  <c r="L30" i="190"/>
  <c r="L31" i="190"/>
  <c r="L32" i="190"/>
  <c r="L33" i="190"/>
  <c r="L34" i="190"/>
  <c r="L35" i="190"/>
  <c r="L36" i="190"/>
  <c r="L37" i="190"/>
  <c r="L38" i="190"/>
  <c r="L39" i="190"/>
  <c r="L40" i="190"/>
  <c r="L41" i="190"/>
  <c r="L42" i="190"/>
  <c r="L43" i="190"/>
  <c r="L44" i="190"/>
  <c r="L45" i="190"/>
  <c r="L46" i="190"/>
  <c r="L47" i="190"/>
  <c r="L48" i="190"/>
  <c r="L49" i="190"/>
  <c r="L50" i="190"/>
  <c r="L51" i="190"/>
  <c r="L52" i="190"/>
  <c r="L53" i="190"/>
  <c r="L54" i="190"/>
  <c r="L55" i="190"/>
  <c r="L56" i="190"/>
  <c r="L57" i="190"/>
  <c r="L58" i="190"/>
  <c r="L59" i="190"/>
  <c r="L60" i="190"/>
  <c r="L61" i="190"/>
  <c r="L62" i="190"/>
  <c r="L63" i="190"/>
  <c r="L64" i="190"/>
  <c r="L9" i="191"/>
  <c r="L10" i="191"/>
  <c r="L11" i="191"/>
  <c r="L13" i="191"/>
  <c r="L14" i="191"/>
  <c r="L16" i="191"/>
  <c r="L17" i="191"/>
  <c r="L18" i="191"/>
  <c r="L19" i="191"/>
  <c r="L21" i="191"/>
  <c r="L22" i="191"/>
  <c r="L24" i="191"/>
  <c r="L25" i="191"/>
  <c r="L26" i="191"/>
  <c r="L27" i="191"/>
  <c r="L28" i="191"/>
  <c r="L29" i="191"/>
  <c r="L30" i="191"/>
  <c r="L31" i="191"/>
  <c r="L32" i="191"/>
  <c r="L33" i="191"/>
  <c r="L34" i="191"/>
  <c r="L35" i="191"/>
  <c r="L36" i="191"/>
  <c r="L37" i="191"/>
  <c r="L38" i="191"/>
  <c r="L39" i="191"/>
  <c r="L40" i="191"/>
  <c r="L41" i="191"/>
  <c r="L42" i="191"/>
  <c r="L43" i="191"/>
  <c r="L44" i="191"/>
  <c r="L45" i="191"/>
  <c r="L46" i="191"/>
  <c r="L47" i="191"/>
  <c r="L48" i="191"/>
  <c r="L49" i="191"/>
  <c r="L50" i="191"/>
  <c r="L51" i="191"/>
  <c r="L52" i="191"/>
  <c r="L53" i="191"/>
  <c r="L54" i="191"/>
  <c r="L55" i="191"/>
  <c r="L56" i="191"/>
  <c r="L57" i="191"/>
  <c r="L58" i="191"/>
  <c r="L59" i="191"/>
  <c r="L60" i="191"/>
  <c r="L61" i="191"/>
  <c r="L62" i="191"/>
  <c r="L63" i="191"/>
  <c r="L64" i="191"/>
  <c r="L9" i="192"/>
  <c r="L10" i="192"/>
  <c r="L11" i="192"/>
  <c r="L12" i="192"/>
  <c r="L13" i="192"/>
  <c r="L14" i="192"/>
  <c r="L15" i="192"/>
  <c r="L16" i="192"/>
  <c r="L17" i="192"/>
  <c r="L18" i="192"/>
  <c r="L19" i="192"/>
  <c r="L20" i="192"/>
  <c r="L21" i="192"/>
  <c r="L22" i="192"/>
  <c r="L23" i="192"/>
  <c r="L24" i="192"/>
  <c r="L25" i="192"/>
  <c r="L26" i="192"/>
  <c r="L27" i="192"/>
  <c r="L28" i="192"/>
  <c r="L29" i="192"/>
  <c r="L30" i="192"/>
  <c r="L31" i="192"/>
  <c r="L32" i="192"/>
  <c r="L33" i="192"/>
  <c r="L34" i="192"/>
  <c r="L35" i="192"/>
  <c r="L36" i="192"/>
  <c r="L37" i="192"/>
  <c r="L38" i="192"/>
  <c r="L39" i="192"/>
  <c r="L40" i="192"/>
  <c r="L41" i="192"/>
  <c r="L42" i="192"/>
  <c r="L43" i="192"/>
  <c r="L44" i="192"/>
  <c r="L45" i="192"/>
  <c r="L46" i="192"/>
  <c r="L47" i="192"/>
  <c r="L48" i="192"/>
  <c r="L49" i="192"/>
  <c r="L50" i="192"/>
  <c r="L51" i="192"/>
  <c r="L52" i="192"/>
  <c r="L53" i="192"/>
  <c r="L54" i="192"/>
  <c r="L55" i="192"/>
  <c r="L56" i="192"/>
  <c r="L57" i="192"/>
  <c r="L58" i="192"/>
  <c r="L59" i="192"/>
  <c r="L60" i="192"/>
  <c r="L61" i="192"/>
  <c r="L62" i="192"/>
  <c r="L63" i="192"/>
  <c r="L64" i="192"/>
  <c r="L9" i="193"/>
  <c r="L10" i="193"/>
  <c r="L11" i="193"/>
  <c r="L12" i="193"/>
  <c r="L13" i="193"/>
  <c r="L14" i="193"/>
  <c r="L15" i="193"/>
  <c r="L16" i="193"/>
  <c r="L17" i="193"/>
  <c r="L18" i="193"/>
  <c r="L19" i="193"/>
  <c r="L20" i="193"/>
  <c r="L21" i="193"/>
  <c r="L22" i="193"/>
  <c r="L23" i="193"/>
  <c r="L24" i="193"/>
  <c r="L25" i="193"/>
  <c r="L26" i="193"/>
  <c r="L27" i="193"/>
  <c r="L28" i="193"/>
  <c r="L29" i="193"/>
  <c r="L30" i="193"/>
  <c r="L31" i="193"/>
  <c r="L32" i="193"/>
  <c r="L33" i="193"/>
  <c r="L34" i="193"/>
  <c r="L35" i="193"/>
  <c r="L36" i="193"/>
  <c r="L37" i="193"/>
  <c r="L38" i="193"/>
  <c r="L39" i="193"/>
  <c r="L40" i="193"/>
  <c r="L41" i="193"/>
  <c r="L42" i="193"/>
  <c r="L43" i="193"/>
  <c r="L44" i="193"/>
  <c r="L45" i="193"/>
  <c r="L46" i="193"/>
  <c r="L47" i="193"/>
  <c r="L48" i="193"/>
  <c r="L49" i="193"/>
  <c r="L50" i="193"/>
  <c r="L51" i="193"/>
  <c r="L52" i="193"/>
  <c r="L53" i="193"/>
  <c r="L54" i="193"/>
  <c r="L55" i="193"/>
  <c r="L56" i="193"/>
  <c r="L57" i="193"/>
  <c r="L58" i="193"/>
  <c r="L59" i="193"/>
  <c r="L60" i="193"/>
  <c r="L61" i="193"/>
  <c r="L62" i="193"/>
  <c r="L63" i="193"/>
  <c r="L64" i="193"/>
  <c r="L9" i="194"/>
  <c r="L10" i="194"/>
  <c r="L11" i="194"/>
  <c r="L12" i="194"/>
  <c r="L13" i="194"/>
  <c r="L14" i="194"/>
  <c r="L15" i="194"/>
  <c r="L16" i="194"/>
  <c r="L17" i="194"/>
  <c r="L18" i="194"/>
  <c r="L19" i="194"/>
  <c r="L20" i="194"/>
  <c r="L21" i="194"/>
  <c r="L22" i="194"/>
  <c r="L23" i="194"/>
  <c r="L24" i="194"/>
  <c r="L25" i="194"/>
  <c r="L26" i="194"/>
  <c r="L27" i="194"/>
  <c r="L28" i="194"/>
  <c r="L29" i="194"/>
  <c r="L30" i="194"/>
  <c r="L31" i="194"/>
  <c r="L32" i="194"/>
  <c r="L33" i="194"/>
  <c r="L34" i="194"/>
  <c r="L35" i="194"/>
  <c r="L36" i="194"/>
  <c r="L37" i="194"/>
  <c r="L38" i="194"/>
  <c r="L39" i="194"/>
  <c r="L40" i="194"/>
  <c r="L41" i="194"/>
  <c r="L42" i="194"/>
  <c r="L43" i="194"/>
  <c r="L44" i="194"/>
  <c r="L45" i="194"/>
  <c r="L46" i="194"/>
  <c r="L47" i="194"/>
  <c r="L48" i="194"/>
  <c r="L49" i="194"/>
  <c r="L50" i="194"/>
  <c r="L51" i="194"/>
  <c r="L52" i="194"/>
  <c r="L53" i="194"/>
  <c r="L54" i="194"/>
  <c r="L55" i="194"/>
  <c r="L56" i="194"/>
  <c r="L57" i="194"/>
  <c r="L58" i="194"/>
  <c r="L59" i="194"/>
  <c r="L60" i="194"/>
  <c r="L61" i="194"/>
  <c r="L62" i="194"/>
  <c r="L63" i="194"/>
  <c r="L64" i="194"/>
  <c r="L9" i="195"/>
  <c r="L10" i="195"/>
  <c r="L11" i="195"/>
  <c r="L12" i="195"/>
  <c r="L13" i="195"/>
  <c r="L14" i="195"/>
  <c r="L15" i="195"/>
  <c r="L16" i="195"/>
  <c r="L17" i="195"/>
  <c r="L18" i="195"/>
  <c r="L19" i="195"/>
  <c r="L20" i="195"/>
  <c r="L21" i="195"/>
  <c r="L22" i="195"/>
  <c r="L23" i="195"/>
  <c r="L24" i="195"/>
  <c r="L25" i="195"/>
  <c r="L26" i="195"/>
  <c r="L27" i="195"/>
  <c r="L28" i="195"/>
  <c r="L29" i="195"/>
  <c r="L30" i="195"/>
  <c r="L31" i="195"/>
  <c r="L32" i="195"/>
  <c r="L33" i="195"/>
  <c r="L34" i="195"/>
  <c r="L35" i="195"/>
  <c r="L36" i="195"/>
  <c r="L37" i="195"/>
  <c r="L38" i="195"/>
  <c r="L39" i="195"/>
  <c r="L40" i="195"/>
  <c r="L41" i="195"/>
  <c r="L42" i="195"/>
  <c r="L43" i="195"/>
  <c r="L44" i="195"/>
  <c r="L45" i="195"/>
  <c r="L46" i="195"/>
  <c r="L47" i="195"/>
  <c r="L48" i="195"/>
  <c r="L49" i="195"/>
  <c r="L50" i="195"/>
  <c r="L51" i="195"/>
  <c r="L52" i="195"/>
  <c r="L53" i="195"/>
  <c r="L54" i="195"/>
  <c r="L55" i="195"/>
  <c r="L56" i="195"/>
  <c r="L57" i="195"/>
  <c r="L58" i="195"/>
  <c r="L59" i="195"/>
  <c r="L60" i="195"/>
  <c r="L61" i="195"/>
  <c r="L62" i="195"/>
  <c r="L63" i="195"/>
  <c r="L64" i="195"/>
  <c r="L9" i="196"/>
  <c r="L10" i="196"/>
  <c r="L11" i="196"/>
  <c r="L12" i="196"/>
  <c r="L13" i="196"/>
  <c r="L14" i="196"/>
  <c r="L15" i="196"/>
  <c r="L16" i="196"/>
  <c r="L17" i="196"/>
  <c r="L18" i="196"/>
  <c r="L19" i="196"/>
  <c r="L20" i="196"/>
  <c r="L21" i="196"/>
  <c r="L22" i="196"/>
  <c r="L23" i="196"/>
  <c r="L24" i="196"/>
  <c r="L25" i="196"/>
  <c r="L26" i="196"/>
  <c r="L27" i="196"/>
  <c r="L28" i="196"/>
  <c r="L29" i="196"/>
  <c r="L30" i="196"/>
  <c r="L31" i="196"/>
  <c r="L32" i="196"/>
  <c r="L33" i="196"/>
  <c r="L34" i="196"/>
  <c r="L35" i="196"/>
  <c r="L36" i="196"/>
  <c r="L37" i="196"/>
  <c r="L38" i="196"/>
  <c r="L39" i="196"/>
  <c r="L40" i="196"/>
  <c r="L41" i="196"/>
  <c r="L42" i="196"/>
  <c r="L43" i="196"/>
  <c r="L44" i="196"/>
  <c r="L45" i="196"/>
  <c r="L46" i="196"/>
  <c r="L47" i="196"/>
  <c r="L48" i="196"/>
  <c r="L49" i="196"/>
  <c r="L50" i="196"/>
  <c r="L51" i="196"/>
  <c r="L52" i="196"/>
  <c r="L53" i="196"/>
  <c r="L54" i="196"/>
  <c r="L55" i="196"/>
  <c r="L56" i="196"/>
  <c r="L57" i="196"/>
  <c r="L58" i="196"/>
  <c r="L59" i="196"/>
  <c r="L60" i="196"/>
  <c r="L61" i="196"/>
  <c r="L62" i="196"/>
  <c r="L63" i="196"/>
  <c r="L64" i="196"/>
  <c r="L9" i="197"/>
  <c r="L10" i="197"/>
  <c r="L11" i="197"/>
  <c r="L12" i="197"/>
  <c r="L13" i="197"/>
  <c r="L14" i="197"/>
  <c r="L15" i="197"/>
  <c r="L16" i="197"/>
  <c r="L17" i="197"/>
  <c r="L18" i="197"/>
  <c r="L19" i="197"/>
  <c r="L20" i="197"/>
  <c r="L21" i="197"/>
  <c r="L22" i="197"/>
  <c r="L23" i="197"/>
  <c r="L24" i="197"/>
  <c r="L25" i="197"/>
  <c r="L26" i="197"/>
  <c r="L27" i="197"/>
  <c r="L28" i="197"/>
  <c r="L29" i="197"/>
  <c r="L30" i="197"/>
  <c r="L31" i="197"/>
  <c r="L32" i="197"/>
  <c r="L33" i="197"/>
  <c r="L34" i="197"/>
  <c r="L35" i="197"/>
  <c r="L36" i="197"/>
  <c r="L37" i="197"/>
  <c r="L38" i="197"/>
  <c r="L39" i="197"/>
  <c r="L40" i="197"/>
  <c r="L41" i="197"/>
  <c r="L42" i="197"/>
  <c r="L43" i="197"/>
  <c r="L44" i="197"/>
  <c r="L45" i="197"/>
  <c r="L46" i="197"/>
  <c r="L47" i="197"/>
  <c r="L48" i="197"/>
  <c r="L49" i="197"/>
  <c r="L50" i="197"/>
  <c r="L51" i="197"/>
  <c r="L52" i="197"/>
  <c r="L53" i="197"/>
  <c r="L54" i="197"/>
  <c r="L55" i="197"/>
  <c r="L56" i="197"/>
  <c r="L57" i="197"/>
  <c r="L58" i="197"/>
  <c r="L59" i="197"/>
  <c r="L60" i="197"/>
  <c r="L61" i="197"/>
  <c r="L62" i="197"/>
  <c r="L63" i="197"/>
  <c r="L64" i="197"/>
  <c r="L9" i="198"/>
  <c r="L10" i="198"/>
  <c r="L11" i="198"/>
  <c r="L12" i="198"/>
  <c r="L13" i="198"/>
  <c r="L14" i="198"/>
  <c r="L15" i="198"/>
  <c r="L16" i="198"/>
  <c r="L17" i="198"/>
  <c r="L18" i="198"/>
  <c r="L19" i="198"/>
  <c r="L20" i="198"/>
  <c r="L21" i="198"/>
  <c r="L22" i="198"/>
  <c r="L23" i="198"/>
  <c r="L24" i="198"/>
  <c r="L25" i="198"/>
  <c r="L26" i="198"/>
  <c r="L27" i="198"/>
  <c r="L28" i="198"/>
  <c r="L29" i="198"/>
  <c r="L30" i="198"/>
  <c r="L31" i="198"/>
  <c r="L32" i="198"/>
  <c r="L33" i="198"/>
  <c r="L34" i="198"/>
  <c r="L35" i="198"/>
  <c r="L36" i="198"/>
  <c r="L37" i="198"/>
  <c r="L38" i="198"/>
  <c r="L39" i="198"/>
  <c r="L40" i="198"/>
  <c r="L41" i="198"/>
  <c r="L42" i="198"/>
  <c r="L43" i="198"/>
  <c r="L44" i="198"/>
  <c r="L45" i="198"/>
  <c r="L46" i="198"/>
  <c r="L47" i="198"/>
  <c r="L48" i="198"/>
  <c r="L49" i="198"/>
  <c r="L50" i="198"/>
  <c r="L51" i="198"/>
  <c r="L52" i="198"/>
  <c r="L53" i="198"/>
  <c r="L54" i="198"/>
  <c r="L55" i="198"/>
  <c r="L56" i="198"/>
  <c r="L57" i="198"/>
  <c r="L58" i="198"/>
  <c r="L59" i="198"/>
  <c r="L60" i="198"/>
  <c r="L61" i="198"/>
  <c r="L62" i="198"/>
  <c r="L63" i="198"/>
  <c r="L64" i="198"/>
  <c r="L9" i="199"/>
  <c r="L10" i="199"/>
  <c r="L11" i="199"/>
  <c r="L12" i="199"/>
  <c r="L13" i="199"/>
  <c r="L14" i="199"/>
  <c r="L15" i="199"/>
  <c r="L16" i="199"/>
  <c r="L17" i="199"/>
  <c r="L18" i="199"/>
  <c r="L19" i="199"/>
  <c r="L20" i="199"/>
  <c r="L21" i="199"/>
  <c r="L22" i="199"/>
  <c r="L23" i="199"/>
  <c r="L24" i="199"/>
  <c r="L25" i="199"/>
  <c r="L26" i="199"/>
  <c r="L27" i="199"/>
  <c r="L28" i="199"/>
  <c r="L29" i="199"/>
  <c r="L30" i="199"/>
  <c r="L31" i="199"/>
  <c r="L32" i="199"/>
  <c r="L33" i="199"/>
  <c r="L34" i="199"/>
  <c r="L35" i="199"/>
  <c r="L36" i="199"/>
  <c r="L37" i="199"/>
  <c r="L38" i="199"/>
  <c r="L39" i="199"/>
  <c r="L40" i="199"/>
  <c r="L41" i="199"/>
  <c r="L42" i="199"/>
  <c r="L43" i="199"/>
  <c r="L44" i="199"/>
  <c r="L45" i="199"/>
  <c r="L46" i="199"/>
  <c r="L47" i="199"/>
  <c r="L48" i="199"/>
  <c r="L49" i="199"/>
  <c r="L50" i="199"/>
  <c r="L51" i="199"/>
  <c r="L52" i="199"/>
  <c r="L53" i="199"/>
  <c r="L54" i="199"/>
  <c r="L55" i="199"/>
  <c r="L56" i="199"/>
  <c r="L57" i="199"/>
  <c r="L58" i="199"/>
  <c r="L59" i="199"/>
  <c r="L60" i="199"/>
  <c r="L61" i="199"/>
  <c r="L62" i="199"/>
  <c r="L63" i="199"/>
  <c r="L64" i="199"/>
  <c r="L9" i="200"/>
  <c r="L10" i="200"/>
  <c r="L11" i="200"/>
  <c r="L12" i="200"/>
  <c r="L13" i="200"/>
  <c r="L14" i="200"/>
  <c r="L15" i="200"/>
  <c r="L16" i="200"/>
  <c r="L17" i="200"/>
  <c r="L18" i="200"/>
  <c r="L19" i="200"/>
  <c r="L20" i="200"/>
  <c r="L21" i="200"/>
  <c r="L22" i="200"/>
  <c r="L23" i="200"/>
  <c r="L24" i="200"/>
  <c r="L25" i="200"/>
  <c r="L26" i="200"/>
  <c r="L27" i="200"/>
  <c r="L28" i="200"/>
  <c r="L29" i="200"/>
  <c r="L30" i="200"/>
  <c r="L31" i="200"/>
  <c r="L32" i="200"/>
  <c r="L33" i="200"/>
  <c r="L34" i="200"/>
  <c r="L35" i="200"/>
  <c r="L36" i="200"/>
  <c r="L37" i="200"/>
  <c r="L38" i="200"/>
  <c r="L39" i="200"/>
  <c r="L40" i="200"/>
  <c r="L41" i="200"/>
  <c r="L42" i="200"/>
  <c r="L43" i="200"/>
  <c r="L44" i="200"/>
  <c r="L45" i="200"/>
  <c r="L46" i="200"/>
  <c r="L47" i="200"/>
  <c r="L48" i="200"/>
  <c r="L49" i="200"/>
  <c r="L50" i="200"/>
  <c r="L51" i="200"/>
  <c r="L52" i="200"/>
  <c r="L53" i="200"/>
  <c r="L54" i="200"/>
  <c r="L55" i="200"/>
  <c r="L56" i="200"/>
  <c r="L57" i="200"/>
  <c r="L58" i="200"/>
  <c r="L59" i="200"/>
  <c r="L60" i="200"/>
  <c r="L61" i="200"/>
  <c r="L62" i="200"/>
  <c r="L63" i="200"/>
  <c r="L64" i="200"/>
  <c r="L9" i="201"/>
  <c r="L10" i="201"/>
  <c r="L11" i="201"/>
  <c r="L12" i="201"/>
  <c r="L13" i="201"/>
  <c r="L14" i="201"/>
  <c r="L15" i="201"/>
  <c r="L16" i="201"/>
  <c r="L17" i="201"/>
  <c r="L18" i="201"/>
  <c r="L19" i="201"/>
  <c r="L20" i="201"/>
  <c r="L21" i="201"/>
  <c r="L22" i="201"/>
  <c r="L23" i="201"/>
  <c r="L24" i="201"/>
  <c r="L25" i="201"/>
  <c r="L26" i="201"/>
  <c r="L27" i="201"/>
  <c r="L28" i="201"/>
  <c r="L29" i="201"/>
  <c r="L30" i="201"/>
  <c r="L31" i="201"/>
  <c r="L32" i="201"/>
  <c r="L33" i="201"/>
  <c r="L34" i="201"/>
  <c r="L35" i="201"/>
  <c r="L36" i="201"/>
  <c r="L37" i="201"/>
  <c r="L38" i="201"/>
  <c r="L39" i="201"/>
  <c r="L40" i="201"/>
  <c r="L41" i="201"/>
  <c r="L42" i="201"/>
  <c r="L43" i="201"/>
  <c r="L44" i="201"/>
  <c r="L45" i="201"/>
  <c r="L46" i="201"/>
  <c r="L47" i="201"/>
  <c r="L48" i="201"/>
  <c r="L49" i="201"/>
  <c r="L50" i="201"/>
  <c r="L51" i="201"/>
  <c r="L52" i="201"/>
  <c r="L53" i="201"/>
  <c r="L54" i="201"/>
  <c r="L55" i="201"/>
  <c r="L56" i="201"/>
  <c r="L57" i="201"/>
  <c r="L58" i="201"/>
  <c r="L59" i="201"/>
  <c r="L60" i="201"/>
  <c r="L61" i="201"/>
  <c r="L62" i="201"/>
  <c r="L63" i="201"/>
  <c r="L64" i="201"/>
  <c r="L8" i="172"/>
  <c r="L8" i="173"/>
  <c r="L8" i="175"/>
  <c r="L8" i="176"/>
  <c r="L8" i="177"/>
  <c r="L8" i="178"/>
  <c r="L8" i="180"/>
  <c r="L8" i="181"/>
  <c r="L8" i="182"/>
  <c r="L8" i="183"/>
  <c r="L8" i="184"/>
  <c r="L8" i="185"/>
  <c r="L8" i="190"/>
  <c r="L8" i="192"/>
  <c r="L8" i="193"/>
  <c r="L8" i="194"/>
  <c r="L8" i="195"/>
  <c r="L8" i="196"/>
  <c r="L8" i="197"/>
  <c r="L8" i="198"/>
  <c r="L8" i="199"/>
  <c r="L8" i="200"/>
  <c r="L8" i="201"/>
  <c r="E21" i="171" l="1"/>
  <c r="C21" i="171"/>
  <c r="E13" i="172"/>
  <c r="D13" i="172"/>
  <c r="F18" i="172"/>
  <c r="E18" i="172"/>
  <c r="L18" i="172"/>
  <c r="D51" i="172"/>
  <c r="L51" i="172"/>
  <c r="L13" i="172"/>
  <c r="F10" i="171"/>
  <c r="E10" i="171"/>
  <c r="E38" i="171"/>
  <c r="F44" i="171"/>
  <c r="C62" i="171"/>
  <c r="C13" i="172"/>
  <c r="E17" i="172"/>
  <c r="H17" i="172"/>
  <c r="C18" i="172"/>
  <c r="F20" i="172"/>
  <c r="E20" i="172"/>
  <c r="F26" i="172"/>
  <c r="E26" i="172"/>
  <c r="F28" i="172"/>
  <c r="E28" i="172"/>
  <c r="E47" i="172"/>
  <c r="C8" i="173"/>
  <c r="G10" i="173"/>
  <c r="D23" i="173"/>
  <c r="C34" i="173"/>
  <c r="H38" i="173"/>
  <c r="F61" i="173"/>
  <c r="F26" i="174"/>
  <c r="C26" i="174"/>
  <c r="E42" i="174"/>
  <c r="F45" i="174"/>
  <c r="F49" i="174"/>
  <c r="C54" i="174"/>
  <c r="H63" i="174"/>
  <c r="F11" i="175"/>
  <c r="F15" i="175"/>
  <c r="D21" i="175"/>
  <c r="E51" i="175"/>
  <c r="F51" i="175"/>
  <c r="C62" i="175"/>
  <c r="E17" i="176"/>
  <c r="C17" i="176"/>
  <c r="D37" i="176"/>
  <c r="F46" i="176"/>
  <c r="D46" i="176"/>
  <c r="E48" i="176"/>
  <c r="F50" i="176"/>
  <c r="E50" i="176"/>
  <c r="E53" i="176"/>
  <c r="D53" i="176"/>
  <c r="E57" i="176"/>
  <c r="H57" i="176"/>
  <c r="E61" i="176"/>
  <c r="D61" i="176"/>
  <c r="D25" i="177"/>
  <c r="G29" i="177"/>
  <c r="H29" i="177"/>
  <c r="G33" i="177"/>
  <c r="F41" i="177"/>
  <c r="E41" i="177"/>
  <c r="E44" i="177"/>
  <c r="D44" i="177"/>
  <c r="D60" i="177"/>
  <c r="E9" i="178"/>
  <c r="F9" i="178"/>
  <c r="F30" i="178"/>
  <c r="C30" i="178"/>
  <c r="E37" i="178"/>
  <c r="F37" i="178"/>
  <c r="D46" i="178"/>
  <c r="D59" i="178"/>
  <c r="C62" i="178"/>
  <c r="E15" i="179"/>
  <c r="C15" i="179"/>
  <c r="D33" i="179"/>
  <c r="C36" i="179"/>
  <c r="F40" i="179"/>
  <c r="E40" i="179"/>
  <c r="E13" i="180"/>
  <c r="D13" i="180"/>
  <c r="E17" i="180"/>
  <c r="C17" i="180"/>
  <c r="D30" i="180"/>
  <c r="E33" i="180"/>
  <c r="C33" i="180"/>
  <c r="C50" i="180"/>
  <c r="D50" i="180"/>
  <c r="E56" i="180"/>
  <c r="F56" i="180"/>
  <c r="G62" i="180"/>
  <c r="C62" i="180"/>
  <c r="F10" i="181"/>
  <c r="C10" i="181"/>
  <c r="E10" i="181"/>
  <c r="E53" i="181"/>
  <c r="D53" i="181"/>
  <c r="F12" i="182"/>
  <c r="E12" i="182"/>
  <c r="F21" i="182"/>
  <c r="H21" i="182"/>
  <c r="F29" i="182"/>
  <c r="H29" i="182"/>
  <c r="G34" i="182"/>
  <c r="C34" i="182"/>
  <c r="G42" i="182"/>
  <c r="C42" i="182"/>
  <c r="E49" i="182"/>
  <c r="F49" i="182"/>
  <c r="F10" i="183"/>
  <c r="H10" i="183"/>
  <c r="C10" i="183"/>
  <c r="D26" i="183"/>
  <c r="C26" i="183"/>
  <c r="D58" i="183"/>
  <c r="C58" i="183"/>
  <c r="H21" i="184"/>
  <c r="C21" i="184"/>
  <c r="F23" i="184"/>
  <c r="D23" i="184"/>
  <c r="E45" i="184"/>
  <c r="F45" i="184"/>
  <c r="F54" i="184"/>
  <c r="E54" i="184"/>
  <c r="C54" i="184"/>
  <c r="F58" i="184"/>
  <c r="C58" i="184"/>
  <c r="E58" i="184"/>
  <c r="G22" i="185"/>
  <c r="E22" i="185"/>
  <c r="H29" i="185"/>
  <c r="F29" i="185"/>
  <c r="G38" i="185"/>
  <c r="E38" i="185"/>
  <c r="F63" i="185"/>
  <c r="D63" i="185"/>
  <c r="G26" i="186"/>
  <c r="H26" i="186"/>
  <c r="L11" i="176"/>
  <c r="L62" i="175"/>
  <c r="L50" i="175"/>
  <c r="L55" i="174"/>
  <c r="L61" i="173"/>
  <c r="L10" i="173"/>
  <c r="L28" i="172"/>
  <c r="L20" i="172"/>
  <c r="C10" i="171"/>
  <c r="F21" i="171"/>
  <c r="D23" i="171"/>
  <c r="E23" i="171"/>
  <c r="D31" i="171"/>
  <c r="F37" i="171"/>
  <c r="G38" i="171"/>
  <c r="C58" i="171"/>
  <c r="G62" i="171"/>
  <c r="D11" i="172"/>
  <c r="F11" i="172"/>
  <c r="L11" i="172"/>
  <c r="F13" i="172"/>
  <c r="E15" i="172"/>
  <c r="C17" i="172"/>
  <c r="D18" i="172"/>
  <c r="D26" i="172"/>
  <c r="D34" i="172"/>
  <c r="F40" i="172"/>
  <c r="L40" i="172"/>
  <c r="G42" i="172"/>
  <c r="F47" i="172"/>
  <c r="C50" i="172"/>
  <c r="G54" i="172"/>
  <c r="E57" i="172"/>
  <c r="L57" i="172"/>
  <c r="C64" i="172"/>
  <c r="F14" i="173"/>
  <c r="E14" i="173"/>
  <c r="L14" i="173"/>
  <c r="C17" i="173"/>
  <c r="F23" i="173"/>
  <c r="F32" i="173"/>
  <c r="E34" i="173"/>
  <c r="F53" i="173"/>
  <c r="H57" i="173"/>
  <c r="D59" i="173"/>
  <c r="C64" i="173"/>
  <c r="E64" i="173"/>
  <c r="F22" i="174"/>
  <c r="C22" i="174"/>
  <c r="D26" i="174"/>
  <c r="F46" i="174"/>
  <c r="D46" i="174"/>
  <c r="E54" i="174"/>
  <c r="F58" i="174"/>
  <c r="D58" i="174"/>
  <c r="G62" i="174"/>
  <c r="F18" i="175"/>
  <c r="C18" i="175"/>
  <c r="F22" i="175"/>
  <c r="E22" i="175"/>
  <c r="F25" i="175"/>
  <c r="E43" i="175"/>
  <c r="F43" i="175"/>
  <c r="E61" i="175"/>
  <c r="D61" i="175"/>
  <c r="E62" i="175"/>
  <c r="C10" i="176"/>
  <c r="H17" i="176"/>
  <c r="H26" i="176"/>
  <c r="F37" i="176"/>
  <c r="F42" i="176"/>
  <c r="D42" i="176"/>
  <c r="E46" i="176"/>
  <c r="F48" i="176"/>
  <c r="D50" i="176"/>
  <c r="F53" i="176"/>
  <c r="C57" i="176"/>
  <c r="F61" i="176"/>
  <c r="E63" i="176"/>
  <c r="E8" i="177"/>
  <c r="C8" i="177"/>
  <c r="F20" i="177"/>
  <c r="E24" i="177"/>
  <c r="H24" i="177"/>
  <c r="E25" i="177"/>
  <c r="E28" i="177"/>
  <c r="C28" i="177"/>
  <c r="D37" i="177"/>
  <c r="D41" i="177"/>
  <c r="F44" i="177"/>
  <c r="E46" i="177"/>
  <c r="E48" i="177"/>
  <c r="C48" i="177"/>
  <c r="F60" i="177"/>
  <c r="F62" i="177"/>
  <c r="D62" i="177"/>
  <c r="F26" i="178"/>
  <c r="C26" i="178"/>
  <c r="D30" i="178"/>
  <c r="D37" i="178"/>
  <c r="E46" i="178"/>
  <c r="E52" i="178"/>
  <c r="F52" i="178"/>
  <c r="F58" i="178"/>
  <c r="E58" i="178"/>
  <c r="D62" i="178"/>
  <c r="D15" i="179"/>
  <c r="D17" i="179"/>
  <c r="F17" i="179"/>
  <c r="F19" i="179"/>
  <c r="F32" i="179"/>
  <c r="E32" i="179"/>
  <c r="D36" i="179"/>
  <c r="F38" i="179"/>
  <c r="C40" i="179"/>
  <c r="F48" i="179"/>
  <c r="C48" i="179"/>
  <c r="F13" i="180"/>
  <c r="F18" i="180"/>
  <c r="E18" i="180"/>
  <c r="C18" i="180"/>
  <c r="F34" i="180"/>
  <c r="C34" i="180"/>
  <c r="E34" i="180"/>
  <c r="G50" i="180"/>
  <c r="G54" i="180"/>
  <c r="C54" i="180"/>
  <c r="D62" i="180"/>
  <c r="D10" i="181"/>
  <c r="F31" i="181"/>
  <c r="F53" i="181"/>
  <c r="E58" i="181"/>
  <c r="G58" i="181"/>
  <c r="D13" i="182"/>
  <c r="H13" i="182"/>
  <c r="E22" i="182"/>
  <c r="G22" i="182"/>
  <c r="F30" i="182"/>
  <c r="E30" i="182"/>
  <c r="C30" i="182"/>
  <c r="D34" i="182"/>
  <c r="E42" i="182"/>
  <c r="E10" i="183"/>
  <c r="F14" i="183"/>
  <c r="E14" i="183"/>
  <c r="C14" i="183"/>
  <c r="E21" i="183"/>
  <c r="F21" i="183"/>
  <c r="C21" i="183"/>
  <c r="G26" i="183"/>
  <c r="G58" i="183"/>
  <c r="D21" i="184"/>
  <c r="E23" i="184"/>
  <c r="F30" i="184"/>
  <c r="C30" i="184"/>
  <c r="E30" i="184"/>
  <c r="E37" i="184"/>
  <c r="F37" i="184"/>
  <c r="F46" i="184"/>
  <c r="E46" i="184"/>
  <c r="C46" i="184"/>
  <c r="F50" i="184"/>
  <c r="C50" i="184"/>
  <c r="E50" i="184"/>
  <c r="D54" i="184"/>
  <c r="D58" i="184"/>
  <c r="G14" i="185"/>
  <c r="D14" i="185"/>
  <c r="E17" i="185"/>
  <c r="F17" i="185"/>
  <c r="D23" i="185"/>
  <c r="F23" i="185"/>
  <c r="G26" i="185"/>
  <c r="E26" i="185"/>
  <c r="G30" i="185"/>
  <c r="E30" i="185"/>
  <c r="F35" i="185"/>
  <c r="F39" i="185"/>
  <c r="D39" i="185"/>
  <c r="C42" i="185"/>
  <c r="G42" i="185"/>
  <c r="E45" i="185"/>
  <c r="F45" i="185"/>
  <c r="C45" i="185"/>
  <c r="F50" i="185"/>
  <c r="C50" i="185"/>
  <c r="E50" i="185"/>
  <c r="F52" i="185"/>
  <c r="E52" i="185"/>
  <c r="F60" i="185"/>
  <c r="E60" i="185"/>
  <c r="E63" i="185"/>
  <c r="D21" i="171"/>
  <c r="F25" i="171"/>
  <c r="D27" i="171"/>
  <c r="F27" i="171"/>
  <c r="L41" i="175"/>
  <c r="L54" i="174"/>
  <c r="L45" i="174"/>
  <c r="L23" i="173"/>
  <c r="L47" i="172"/>
  <c r="L34" i="172"/>
  <c r="L26" i="172"/>
  <c r="L17" i="172"/>
  <c r="D10" i="171"/>
  <c r="F14" i="171"/>
  <c r="E14" i="171"/>
  <c r="E20" i="171"/>
  <c r="C30" i="171"/>
  <c r="F31" i="171"/>
  <c r="H37" i="171"/>
  <c r="F39" i="171"/>
  <c r="D39" i="171"/>
  <c r="F54" i="171"/>
  <c r="E54" i="171"/>
  <c r="G58" i="171"/>
  <c r="H8" i="172"/>
  <c r="D8" i="172"/>
  <c r="F15" i="172"/>
  <c r="F17" i="172"/>
  <c r="H18" i="172"/>
  <c r="D21" i="172"/>
  <c r="E25" i="172"/>
  <c r="F25" i="172"/>
  <c r="L25" i="172"/>
  <c r="E33" i="172"/>
  <c r="H33" i="172"/>
  <c r="E34" i="172"/>
  <c r="E36" i="172"/>
  <c r="F38" i="172"/>
  <c r="D38" i="172"/>
  <c r="G50" i="172"/>
  <c r="C57" i="172"/>
  <c r="G62" i="172"/>
  <c r="E64" i="172"/>
  <c r="C14" i="173"/>
  <c r="F15" i="173"/>
  <c r="H17" i="173"/>
  <c r="G22" i="173"/>
  <c r="F24" i="173"/>
  <c r="E24" i="173"/>
  <c r="E31" i="173"/>
  <c r="L31" i="173"/>
  <c r="D51" i="173"/>
  <c r="C56" i="173"/>
  <c r="E56" i="173"/>
  <c r="F64" i="173"/>
  <c r="D22" i="174"/>
  <c r="E26" i="174"/>
  <c r="E33" i="174"/>
  <c r="D33" i="174"/>
  <c r="E46" i="174"/>
  <c r="C58" i="174"/>
  <c r="H62" i="174"/>
  <c r="H8" i="175"/>
  <c r="C8" i="175"/>
  <c r="E13" i="175"/>
  <c r="F13" i="175"/>
  <c r="E17" i="175"/>
  <c r="C17" i="175"/>
  <c r="D18" i="175"/>
  <c r="C22" i="175"/>
  <c r="H25" i="175"/>
  <c r="F30" i="175"/>
  <c r="D30" i="175"/>
  <c r="E40" i="175"/>
  <c r="D43" i="175"/>
  <c r="E47" i="175"/>
  <c r="E53" i="175"/>
  <c r="D53" i="175"/>
  <c r="F61" i="175"/>
  <c r="C8" i="176"/>
  <c r="H10" i="176"/>
  <c r="F18" i="176"/>
  <c r="E18" i="176"/>
  <c r="E21" i="176"/>
  <c r="C21" i="176"/>
  <c r="F30" i="176"/>
  <c r="E30" i="176"/>
  <c r="F34" i="176"/>
  <c r="D34" i="176"/>
  <c r="E42" i="176"/>
  <c r="E49" i="176"/>
  <c r="C49" i="176"/>
  <c r="F54" i="176"/>
  <c r="E54" i="176"/>
  <c r="C56" i="176"/>
  <c r="F62" i="176"/>
  <c r="E62" i="176"/>
  <c r="H8" i="177"/>
  <c r="C24" i="177"/>
  <c r="D28" i="177"/>
  <c r="E30" i="177"/>
  <c r="E37" i="177"/>
  <c r="E40" i="177"/>
  <c r="C40" i="177"/>
  <c r="F45" i="177"/>
  <c r="E45" i="177"/>
  <c r="H48" i="177"/>
  <c r="E54" i="177"/>
  <c r="F57" i="177"/>
  <c r="D57" i="177"/>
  <c r="C13" i="178"/>
  <c r="F17" i="178"/>
  <c r="E23" i="178"/>
  <c r="D23" i="178"/>
  <c r="D26" i="178"/>
  <c r="E30" i="178"/>
  <c r="F38" i="178"/>
  <c r="E38" i="178"/>
  <c r="C42" i="178"/>
  <c r="F50" i="178"/>
  <c r="C50" i="178"/>
  <c r="D55" i="178"/>
  <c r="D58" i="178"/>
  <c r="F15" i="179"/>
  <c r="E17" i="179"/>
  <c r="E25" i="179"/>
  <c r="D32" i="179"/>
  <c r="E39" i="179"/>
  <c r="F39" i="179"/>
  <c r="D40" i="179"/>
  <c r="F46" i="179"/>
  <c r="E46" i="179"/>
  <c r="H48" i="179"/>
  <c r="D57" i="179"/>
  <c r="F57" i="179"/>
  <c r="D18" i="180"/>
  <c r="E29" i="180"/>
  <c r="D29" i="180"/>
  <c r="D34" i="180"/>
  <c r="C46" i="180"/>
  <c r="D46" i="180"/>
  <c r="D54" i="180"/>
  <c r="H10" i="181"/>
  <c r="F55" i="181"/>
  <c r="E55" i="181"/>
  <c r="G62" i="181"/>
  <c r="C62" i="181"/>
  <c r="C64" i="181"/>
  <c r="E64" i="181"/>
  <c r="E14" i="182"/>
  <c r="G14" i="182"/>
  <c r="D30" i="182"/>
  <c r="E61" i="182"/>
  <c r="C61" i="182"/>
  <c r="D14" i="183"/>
  <c r="D21" i="183"/>
  <c r="E31" i="183"/>
  <c r="F31" i="183"/>
  <c r="E63" i="183"/>
  <c r="F63" i="183"/>
  <c r="G10" i="184"/>
  <c r="E10" i="184"/>
  <c r="G22" i="184"/>
  <c r="C22" i="184"/>
  <c r="F24" i="184"/>
  <c r="C24" i="184"/>
  <c r="D30" i="184"/>
  <c r="F38" i="184"/>
  <c r="E38" i="184"/>
  <c r="C38" i="184"/>
  <c r="F42" i="184"/>
  <c r="C42" i="184"/>
  <c r="E42" i="184"/>
  <c r="D46" i="184"/>
  <c r="D50" i="184"/>
  <c r="H54" i="184"/>
  <c r="H58" i="184"/>
  <c r="E61" i="184"/>
  <c r="F61" i="184"/>
  <c r="D15" i="185"/>
  <c r="E15" i="185"/>
  <c r="E18" i="185"/>
  <c r="C18" i="185"/>
  <c r="E23" i="185"/>
  <c r="F31" i="185"/>
  <c r="E31" i="185"/>
  <c r="E39" i="185"/>
  <c r="D42" i="185"/>
  <c r="D45" i="185"/>
  <c r="D50" i="185"/>
  <c r="E9" i="171"/>
  <c r="F9" i="171"/>
  <c r="E61" i="172"/>
  <c r="D61" i="172"/>
  <c r="H8" i="173"/>
  <c r="E8" i="173"/>
  <c r="F47" i="173"/>
  <c r="L47" i="173"/>
  <c r="E49" i="173"/>
  <c r="H49" i="173"/>
  <c r="F54" i="174"/>
  <c r="D54" i="174"/>
  <c r="E57" i="174"/>
  <c r="D57" i="174"/>
  <c r="G63" i="174"/>
  <c r="E63" i="174"/>
  <c r="D15" i="175"/>
  <c r="E15" i="175"/>
  <c r="E21" i="175"/>
  <c r="F21" i="175"/>
  <c r="F62" i="175"/>
  <c r="D62" i="175"/>
  <c r="F9" i="177"/>
  <c r="E9" i="177"/>
  <c r="F15" i="177"/>
  <c r="E15" i="177"/>
  <c r="F49" i="177"/>
  <c r="E49" i="177"/>
  <c r="F53" i="177"/>
  <c r="D53" i="177"/>
  <c r="F18" i="178"/>
  <c r="D18" i="178"/>
  <c r="F34" i="178"/>
  <c r="C34" i="178"/>
  <c r="F46" i="178"/>
  <c r="C46" i="178"/>
  <c r="F54" i="178"/>
  <c r="E54" i="178"/>
  <c r="F62" i="178"/>
  <c r="E62" i="178"/>
  <c r="F16" i="179"/>
  <c r="C16" i="179"/>
  <c r="F28" i="179"/>
  <c r="E28" i="179"/>
  <c r="E30" i="179"/>
  <c r="F30" i="179"/>
  <c r="F36" i="179"/>
  <c r="E36" i="179"/>
  <c r="F44" i="179"/>
  <c r="C44" i="179"/>
  <c r="E47" i="179"/>
  <c r="C47" i="179"/>
  <c r="F47" i="179"/>
  <c r="E9" i="180"/>
  <c r="H9" i="180"/>
  <c r="F30" i="180"/>
  <c r="E30" i="180"/>
  <c r="C30" i="180"/>
  <c r="E32" i="180"/>
  <c r="C32" i="180"/>
  <c r="E55" i="180"/>
  <c r="F55" i="180"/>
  <c r="E64" i="180"/>
  <c r="C64" i="180"/>
  <c r="E30" i="181"/>
  <c r="G30" i="181"/>
  <c r="D15" i="182"/>
  <c r="F15" i="182"/>
  <c r="E20" i="182"/>
  <c r="F20" i="182"/>
  <c r="E41" i="182"/>
  <c r="F41" i="182"/>
  <c r="E52" i="182"/>
  <c r="F52" i="182"/>
  <c r="D22" i="183"/>
  <c r="C22" i="183"/>
  <c r="E32" i="183"/>
  <c r="C32" i="183"/>
  <c r="E64" i="183"/>
  <c r="C64" i="183"/>
  <c r="E15" i="184"/>
  <c r="D15" i="184"/>
  <c r="F34" i="184"/>
  <c r="C34" i="184"/>
  <c r="E34" i="184"/>
  <c r="E53" i="184"/>
  <c r="F53" i="184"/>
  <c r="F62" i="184"/>
  <c r="E62" i="184"/>
  <c r="C62" i="184"/>
  <c r="E13" i="185"/>
  <c r="F13" i="185"/>
  <c r="C13" i="185"/>
  <c r="H21" i="185"/>
  <c r="D21" i="185"/>
  <c r="H37" i="185"/>
  <c r="D37" i="185"/>
  <c r="F46" i="185"/>
  <c r="H46" i="185"/>
  <c r="C46" i="185"/>
  <c r="E49" i="185"/>
  <c r="C49" i="185"/>
  <c r="H49" i="185"/>
  <c r="H50" i="185"/>
  <c r="H22" i="180"/>
  <c r="H18" i="181"/>
  <c r="H22" i="181"/>
  <c r="H34" i="181"/>
  <c r="H38" i="181"/>
  <c r="H50" i="181"/>
  <c r="H26" i="182"/>
  <c r="H58" i="182"/>
  <c r="H18" i="184"/>
  <c r="H27" i="186"/>
  <c r="H31" i="186"/>
  <c r="E8" i="187"/>
  <c r="C10" i="187"/>
  <c r="C14" i="187"/>
  <c r="E27" i="187"/>
  <c r="C33" i="187"/>
  <c r="F35" i="187"/>
  <c r="D38" i="187"/>
  <c r="D43" i="187"/>
  <c r="F45" i="187"/>
  <c r="E46" i="187"/>
  <c r="D49" i="187"/>
  <c r="D51" i="187"/>
  <c r="C57" i="187"/>
  <c r="H63" i="187"/>
  <c r="E9" i="188"/>
  <c r="L45" i="188"/>
  <c r="C10" i="188"/>
  <c r="F15" i="188"/>
  <c r="L8" i="188"/>
  <c r="C25" i="188"/>
  <c r="F27" i="188"/>
  <c r="F30" i="188"/>
  <c r="L25" i="188"/>
  <c r="F31" i="188"/>
  <c r="F33" i="188"/>
  <c r="F38" i="188"/>
  <c r="L22" i="188"/>
  <c r="H38" i="188"/>
  <c r="F42" i="188"/>
  <c r="L29" i="188"/>
  <c r="H42" i="188"/>
  <c r="F55" i="188"/>
  <c r="C10" i="189"/>
  <c r="C13" i="189"/>
  <c r="C14" i="189"/>
  <c r="D15" i="189"/>
  <c r="C16" i="189"/>
  <c r="G18" i="189"/>
  <c r="L62" i="189"/>
  <c r="G22" i="189"/>
  <c r="C24" i="189"/>
  <c r="L50" i="189"/>
  <c r="D27" i="189"/>
  <c r="E31" i="189"/>
  <c r="G34" i="189"/>
  <c r="E39" i="189"/>
  <c r="H41" i="189"/>
  <c r="D43" i="189"/>
  <c r="C46" i="189"/>
  <c r="E47" i="189"/>
  <c r="C58" i="189"/>
  <c r="D59" i="189"/>
  <c r="C62" i="189"/>
  <c r="E63" i="189"/>
  <c r="H22" i="190"/>
  <c r="E24" i="190"/>
  <c r="C26" i="190"/>
  <c r="H42" i="190"/>
  <c r="F43" i="190"/>
  <c r="D46" i="190"/>
  <c r="D50" i="190"/>
  <c r="F53" i="190"/>
  <c r="E54" i="190"/>
  <c r="H58" i="190"/>
  <c r="D10" i="187"/>
  <c r="D14" i="187"/>
  <c r="E43" i="187"/>
  <c r="H46" i="187"/>
  <c r="D57" i="187"/>
  <c r="D10" i="188"/>
  <c r="F16" i="188"/>
  <c r="L41" i="188"/>
  <c r="D19" i="188"/>
  <c r="L48" i="188"/>
  <c r="E21" i="188"/>
  <c r="L60" i="188"/>
  <c r="H25" i="188"/>
  <c r="E32" i="188"/>
  <c r="L10" i="188"/>
  <c r="H33" i="188"/>
  <c r="F39" i="188"/>
  <c r="L18" i="188"/>
  <c r="E41" i="188"/>
  <c r="L59" i="188"/>
  <c r="F58" i="188"/>
  <c r="L32" i="188"/>
  <c r="H58" i="188"/>
  <c r="H8" i="189"/>
  <c r="L63" i="189"/>
  <c r="E9" i="189"/>
  <c r="L45" i="189"/>
  <c r="D10" i="189"/>
  <c r="D13" i="189"/>
  <c r="E14" i="189"/>
  <c r="E15" i="189"/>
  <c r="F28" i="189"/>
  <c r="L9" i="189"/>
  <c r="F31" i="189"/>
  <c r="F39" i="189"/>
  <c r="E42" i="189"/>
  <c r="L31" i="189"/>
  <c r="F44" i="189"/>
  <c r="L46" i="189"/>
  <c r="E46" i="189"/>
  <c r="F47" i="189"/>
  <c r="F50" i="189"/>
  <c r="L40" i="189"/>
  <c r="F54" i="189"/>
  <c r="L44" i="189"/>
  <c r="E58" i="189"/>
  <c r="F60" i="189"/>
  <c r="L61" i="189"/>
  <c r="E62" i="189"/>
  <c r="F63" i="189"/>
  <c r="D26" i="190"/>
  <c r="H54" i="190"/>
  <c r="H42" i="171"/>
  <c r="H50" i="171"/>
  <c r="H22" i="172"/>
  <c r="H18" i="173"/>
  <c r="H58" i="175"/>
  <c r="F49" i="179"/>
  <c r="E60" i="179"/>
  <c r="H14" i="180"/>
  <c r="D22" i="180"/>
  <c r="H26" i="180"/>
  <c r="E16" i="181"/>
  <c r="D18" i="181"/>
  <c r="D22" i="181"/>
  <c r="D34" i="181"/>
  <c r="D38" i="181"/>
  <c r="D50" i="181"/>
  <c r="H54" i="181"/>
  <c r="D26" i="182"/>
  <c r="F31" i="182"/>
  <c r="D58" i="182"/>
  <c r="H17" i="183"/>
  <c r="F48" i="183"/>
  <c r="H14" i="184"/>
  <c r="D18" i="184"/>
  <c r="G26" i="184"/>
  <c r="G10" i="185"/>
  <c r="G34" i="185"/>
  <c r="H54" i="185"/>
  <c r="E11" i="186"/>
  <c r="D18" i="186"/>
  <c r="D27" i="186"/>
  <c r="E28" i="186"/>
  <c r="D31" i="186"/>
  <c r="E32" i="186"/>
  <c r="E40" i="186"/>
  <c r="D42" i="186"/>
  <c r="D50" i="186"/>
  <c r="F9" i="187"/>
  <c r="E10" i="187"/>
  <c r="E14" i="187"/>
  <c r="H18" i="187"/>
  <c r="D25" i="187"/>
  <c r="C46" i="187"/>
  <c r="H50" i="187"/>
  <c r="E56" i="187"/>
  <c r="F57" i="187"/>
  <c r="F59" i="187"/>
  <c r="D63" i="187"/>
  <c r="H8" i="188"/>
  <c r="L63" i="188"/>
  <c r="F9" i="188"/>
  <c r="E13" i="188"/>
  <c r="L54" i="188"/>
  <c r="E17" i="188"/>
  <c r="L56" i="188"/>
  <c r="E19" i="188"/>
  <c r="F21" i="188"/>
  <c r="D27" i="188"/>
  <c r="E29" i="188"/>
  <c r="L42" i="188"/>
  <c r="E30" i="188"/>
  <c r="F32" i="188"/>
  <c r="F34" i="188"/>
  <c r="L53" i="188"/>
  <c r="D38" i="188"/>
  <c r="D41" i="188"/>
  <c r="D42" i="188"/>
  <c r="F47" i="188"/>
  <c r="L19" i="188"/>
  <c r="F54" i="188"/>
  <c r="L44" i="188"/>
  <c r="H54" i="188"/>
  <c r="E56" i="188"/>
  <c r="C58" i="188"/>
  <c r="E59" i="188"/>
  <c r="L33" i="188"/>
  <c r="C8" i="189"/>
  <c r="C9" i="189"/>
  <c r="C12" i="189"/>
  <c r="L23" i="189"/>
  <c r="H13" i="189"/>
  <c r="G14" i="189"/>
  <c r="F15" i="189"/>
  <c r="D19" i="189"/>
  <c r="C22" i="189"/>
  <c r="E23" i="189"/>
  <c r="F24" i="189"/>
  <c r="E26" i="189"/>
  <c r="G30" i="189"/>
  <c r="C32" i="189"/>
  <c r="L10" i="189"/>
  <c r="C34" i="189"/>
  <c r="D35" i="189"/>
  <c r="G38" i="189"/>
  <c r="L22" i="189"/>
  <c r="C40" i="189"/>
  <c r="L43" i="189"/>
  <c r="G42" i="189"/>
  <c r="C50" i="189"/>
  <c r="D51" i="189"/>
  <c r="C54" i="189"/>
  <c r="E55" i="189"/>
  <c r="D22" i="190"/>
  <c r="E26" i="190"/>
  <c r="F27" i="190"/>
  <c r="D30" i="190"/>
  <c r="E38" i="190"/>
  <c r="C42" i="190"/>
  <c r="F49" i="190"/>
  <c r="C54" i="190"/>
  <c r="D58" i="190"/>
  <c r="D59" i="190"/>
  <c r="H10" i="187"/>
  <c r="H14" i="187"/>
  <c r="F10" i="188"/>
  <c r="L14" i="188"/>
  <c r="H10" i="188"/>
  <c r="H14" i="188"/>
  <c r="L55" i="188"/>
  <c r="G22" i="188"/>
  <c r="L24" i="188"/>
  <c r="E45" i="188"/>
  <c r="L16" i="188"/>
  <c r="E48" i="188"/>
  <c r="L47" i="188"/>
  <c r="F10" i="189"/>
  <c r="L14" i="189"/>
  <c r="H10" i="189"/>
  <c r="F16" i="189"/>
  <c r="L60" i="189"/>
  <c r="F20" i="189"/>
  <c r="L41" i="189"/>
  <c r="F36" i="189"/>
  <c r="L51" i="189"/>
  <c r="F46" i="189"/>
  <c r="L52" i="189"/>
  <c r="F52" i="189"/>
  <c r="L12" i="189"/>
  <c r="F58" i="189"/>
  <c r="L56" i="189"/>
  <c r="F62" i="189"/>
  <c r="L20" i="189"/>
  <c r="H26" i="190"/>
  <c r="H8" i="171"/>
  <c r="E8" i="171"/>
  <c r="E13" i="171"/>
  <c r="C13" i="171"/>
  <c r="E53" i="171"/>
  <c r="D53" i="171"/>
  <c r="C53" i="171"/>
  <c r="F56" i="171"/>
  <c r="E56" i="171"/>
  <c r="E41" i="172"/>
  <c r="F41" i="172"/>
  <c r="C41" i="172"/>
  <c r="F52" i="172"/>
  <c r="L52" i="172"/>
  <c r="F26" i="173"/>
  <c r="D26" i="173"/>
  <c r="G26" i="173"/>
  <c r="L26" i="173"/>
  <c r="E26" i="173"/>
  <c r="E33" i="173"/>
  <c r="C33" i="173"/>
  <c r="H33" i="173"/>
  <c r="C40" i="173"/>
  <c r="F40" i="173"/>
  <c r="L40" i="173"/>
  <c r="E40" i="173"/>
  <c r="C48" i="173"/>
  <c r="F48" i="173"/>
  <c r="F50" i="173"/>
  <c r="H50" i="173"/>
  <c r="C50" i="173"/>
  <c r="D50" i="173"/>
  <c r="G50" i="173"/>
  <c r="E50" i="173"/>
  <c r="D27" i="174"/>
  <c r="E27" i="174"/>
  <c r="F27" i="174"/>
  <c r="E45" i="171"/>
  <c r="D45" i="171"/>
  <c r="C45" i="171"/>
  <c r="E64" i="171"/>
  <c r="C64" i="171"/>
  <c r="E9" i="172"/>
  <c r="H9" i="172"/>
  <c r="F9" i="172"/>
  <c r="F12" i="172"/>
  <c r="E12" i="172"/>
  <c r="F31" i="172"/>
  <c r="E31" i="172"/>
  <c r="F39" i="172"/>
  <c r="E39" i="172"/>
  <c r="F46" i="172"/>
  <c r="E46" i="172"/>
  <c r="D46" i="172"/>
  <c r="E49" i="172"/>
  <c r="H49" i="172"/>
  <c r="F49" i="172"/>
  <c r="F56" i="172"/>
  <c r="E56" i="172"/>
  <c r="L56" i="172"/>
  <c r="C56" i="172"/>
  <c r="F63" i="172"/>
  <c r="E63" i="172"/>
  <c r="E13" i="173"/>
  <c r="C13" i="173"/>
  <c r="F13" i="173"/>
  <c r="D13" i="173"/>
  <c r="E41" i="173"/>
  <c r="C41" i="173"/>
  <c r="F10" i="174"/>
  <c r="H10" i="174"/>
  <c r="C10" i="174"/>
  <c r="D10" i="174"/>
  <c r="G10" i="174"/>
  <c r="E10" i="174"/>
  <c r="L49" i="172"/>
  <c r="L31" i="172"/>
  <c r="L12" i="172"/>
  <c r="D8" i="171"/>
  <c r="F13" i="171"/>
  <c r="D15" i="171"/>
  <c r="F18" i="171"/>
  <c r="E18" i="171"/>
  <c r="H18" i="171"/>
  <c r="F23" i="171"/>
  <c r="F26" i="171"/>
  <c r="D26" i="171"/>
  <c r="H26" i="171"/>
  <c r="E28" i="171"/>
  <c r="F33" i="171"/>
  <c r="F36" i="171"/>
  <c r="F45" i="171"/>
  <c r="C48" i="171"/>
  <c r="H53" i="171"/>
  <c r="F55" i="171"/>
  <c r="E55" i="171"/>
  <c r="E61" i="171"/>
  <c r="F61" i="171"/>
  <c r="D61" i="171"/>
  <c r="F64" i="171"/>
  <c r="C9" i="172"/>
  <c r="F14" i="172"/>
  <c r="E14" i="172"/>
  <c r="L14" i="172"/>
  <c r="D14" i="172"/>
  <c r="E23" i="172"/>
  <c r="L23" i="172"/>
  <c r="D23" i="172"/>
  <c r="D31" i="172"/>
  <c r="D39" i="172"/>
  <c r="F42" i="172"/>
  <c r="D42" i="172"/>
  <c r="H42" i="172"/>
  <c r="C42" i="172"/>
  <c r="C46" i="172"/>
  <c r="C49" i="172"/>
  <c r="H13" i="173"/>
  <c r="F16" i="173"/>
  <c r="E16" i="173"/>
  <c r="C16" i="173"/>
  <c r="H26" i="173"/>
  <c r="E29" i="173"/>
  <c r="D29" i="173"/>
  <c r="F38" i="173"/>
  <c r="D38" i="173"/>
  <c r="E38" i="173"/>
  <c r="C38" i="173"/>
  <c r="H41" i="173"/>
  <c r="F46" i="173"/>
  <c r="D46" i="173"/>
  <c r="G46" i="173"/>
  <c r="E46" i="173"/>
  <c r="F54" i="173"/>
  <c r="H54" i="173"/>
  <c r="C54" i="173"/>
  <c r="D54" i="173"/>
  <c r="G54" i="173"/>
  <c r="E54" i="173"/>
  <c r="F62" i="173"/>
  <c r="H62" i="173"/>
  <c r="C62" i="173"/>
  <c r="D62" i="173"/>
  <c r="G62" i="173"/>
  <c r="E17" i="171"/>
  <c r="F17" i="171"/>
  <c r="L41" i="173"/>
  <c r="L63" i="172"/>
  <c r="G8" i="171"/>
  <c r="H13" i="171"/>
  <c r="F15" i="171"/>
  <c r="C18" i="171"/>
  <c r="F22" i="171"/>
  <c r="E22" i="171"/>
  <c r="H22" i="171"/>
  <c r="C26" i="171"/>
  <c r="E29" i="171"/>
  <c r="F29" i="171"/>
  <c r="F30" i="171"/>
  <c r="D30" i="171"/>
  <c r="H30" i="171"/>
  <c r="F34" i="171"/>
  <c r="H34" i="171"/>
  <c r="C34" i="171"/>
  <c r="E37" i="171"/>
  <c r="D37" i="171"/>
  <c r="F38" i="171"/>
  <c r="H38" i="171"/>
  <c r="C38" i="171"/>
  <c r="C40" i="171"/>
  <c r="H45" i="171"/>
  <c r="F47" i="171"/>
  <c r="E47" i="171"/>
  <c r="D55" i="171"/>
  <c r="F58" i="171"/>
  <c r="E58" i="171"/>
  <c r="D58" i="171"/>
  <c r="F62" i="171"/>
  <c r="E62" i="171"/>
  <c r="D62" i="171"/>
  <c r="F10" i="172"/>
  <c r="E10" i="172"/>
  <c r="L10" i="172"/>
  <c r="D10" i="172"/>
  <c r="C14" i="172"/>
  <c r="F19" i="172"/>
  <c r="L19" i="172"/>
  <c r="D19" i="172"/>
  <c r="F23" i="172"/>
  <c r="E29" i="172"/>
  <c r="D29" i="172"/>
  <c r="L29" i="172"/>
  <c r="C29" i="172"/>
  <c r="E37" i="172"/>
  <c r="D37" i="172"/>
  <c r="C37" i="172"/>
  <c r="E42" i="172"/>
  <c r="G46" i="172"/>
  <c r="F60" i="172"/>
  <c r="L60" i="172"/>
  <c r="F62" i="172"/>
  <c r="H62" i="172"/>
  <c r="C62" i="172"/>
  <c r="E62" i="172"/>
  <c r="D62" i="172"/>
  <c r="F10" i="173"/>
  <c r="D10" i="173"/>
  <c r="E10" i="173"/>
  <c r="C10" i="173"/>
  <c r="F29" i="173"/>
  <c r="G38" i="173"/>
  <c r="C46" i="173"/>
  <c r="F58" i="173"/>
  <c r="H58" i="173"/>
  <c r="C58" i="173"/>
  <c r="D58" i="173"/>
  <c r="G58" i="173"/>
  <c r="E62" i="173"/>
  <c r="E13" i="174"/>
  <c r="F13" i="174"/>
  <c r="F30" i="174"/>
  <c r="D30" i="174"/>
  <c r="E30" i="174"/>
  <c r="G30" i="174"/>
  <c r="C30" i="174"/>
  <c r="H30" i="174"/>
  <c r="E19" i="174"/>
  <c r="F19" i="174"/>
  <c r="F34" i="174"/>
  <c r="D34" i="174"/>
  <c r="E34" i="174"/>
  <c r="E41" i="174"/>
  <c r="D41" i="174"/>
  <c r="F41" i="174"/>
  <c r="E49" i="174"/>
  <c r="C49" i="174"/>
  <c r="D49" i="174"/>
  <c r="F14" i="175"/>
  <c r="D14" i="175"/>
  <c r="E14" i="175"/>
  <c r="D23" i="175"/>
  <c r="E23" i="175"/>
  <c r="F34" i="175"/>
  <c r="H34" i="175"/>
  <c r="C34" i="175"/>
  <c r="D34" i="175"/>
  <c r="E45" i="175"/>
  <c r="D45" i="175"/>
  <c r="F45" i="175"/>
  <c r="F54" i="175"/>
  <c r="D54" i="175"/>
  <c r="E54" i="175"/>
  <c r="G63" i="175"/>
  <c r="D63" i="175"/>
  <c r="E63" i="175"/>
  <c r="F22" i="176"/>
  <c r="D22" i="176"/>
  <c r="E22" i="176"/>
  <c r="E29" i="176"/>
  <c r="C29" i="176"/>
  <c r="D29" i="176"/>
  <c r="F32" i="176"/>
  <c r="E32" i="176"/>
  <c r="E55" i="176"/>
  <c r="E16" i="177"/>
  <c r="C16" i="177"/>
  <c r="H16" i="177"/>
  <c r="F33" i="177"/>
  <c r="D33" i="177"/>
  <c r="E33" i="177"/>
  <c r="E38" i="177"/>
  <c r="F38" i="177"/>
  <c r="D31" i="178"/>
  <c r="F31" i="178"/>
  <c r="E31" i="178"/>
  <c r="D47" i="178"/>
  <c r="F47" i="178"/>
  <c r="E47" i="178"/>
  <c r="E53" i="174"/>
  <c r="F53" i="174"/>
  <c r="F10" i="175"/>
  <c r="D10" i="175"/>
  <c r="E10" i="175"/>
  <c r="E19" i="175"/>
  <c r="D19" i="175"/>
  <c r="F19" i="175"/>
  <c r="E27" i="175"/>
  <c r="F27" i="175"/>
  <c r="E29" i="175"/>
  <c r="C29" i="175"/>
  <c r="D29" i="175"/>
  <c r="F42" i="175"/>
  <c r="H42" i="175"/>
  <c r="C42" i="175"/>
  <c r="D42" i="175"/>
  <c r="F50" i="175"/>
  <c r="D50" i="175"/>
  <c r="E50" i="175"/>
  <c r="E59" i="175"/>
  <c r="D59" i="175"/>
  <c r="F59" i="175"/>
  <c r="E13" i="176"/>
  <c r="C13" i="176"/>
  <c r="D13" i="176"/>
  <c r="F16" i="176"/>
  <c r="E16" i="176"/>
  <c r="E25" i="176"/>
  <c r="C25" i="176"/>
  <c r="H25" i="176"/>
  <c r="F17" i="177"/>
  <c r="D17" i="177"/>
  <c r="E17" i="177"/>
  <c r="E22" i="177"/>
  <c r="F22" i="177"/>
  <c r="G46" i="171"/>
  <c r="G54" i="171"/>
  <c r="H21" i="172"/>
  <c r="G26" i="172"/>
  <c r="G30" i="172"/>
  <c r="G34" i="172"/>
  <c r="G38" i="172"/>
  <c r="E53" i="172"/>
  <c r="D53" i="172"/>
  <c r="F54" i="172"/>
  <c r="H54" i="172"/>
  <c r="C54" i="172"/>
  <c r="E21" i="173"/>
  <c r="F21" i="173"/>
  <c r="F22" i="173"/>
  <c r="D22" i="173"/>
  <c r="H22" i="173"/>
  <c r="E25" i="173"/>
  <c r="C25" i="173"/>
  <c r="F30" i="173"/>
  <c r="D30" i="173"/>
  <c r="H30" i="173"/>
  <c r="F42" i="173"/>
  <c r="D42" i="173"/>
  <c r="H42" i="173"/>
  <c r="E45" i="173"/>
  <c r="D45" i="173"/>
  <c r="E9" i="174"/>
  <c r="D9" i="174"/>
  <c r="F9" i="174"/>
  <c r="E17" i="174"/>
  <c r="C17" i="174"/>
  <c r="D17" i="174"/>
  <c r="G34" i="174"/>
  <c r="F38" i="174"/>
  <c r="H38" i="174"/>
  <c r="C38" i="174"/>
  <c r="D38" i="174"/>
  <c r="H41" i="174"/>
  <c r="H49" i="174"/>
  <c r="E51" i="174"/>
  <c r="F51" i="174"/>
  <c r="C10" i="175"/>
  <c r="G14" i="175"/>
  <c r="D27" i="175"/>
  <c r="F29" i="175"/>
  <c r="E33" i="175"/>
  <c r="C33" i="175"/>
  <c r="F33" i="175"/>
  <c r="G34" i="175"/>
  <c r="F38" i="175"/>
  <c r="H38" i="175"/>
  <c r="C38" i="175"/>
  <c r="D38" i="175"/>
  <c r="E42" i="175"/>
  <c r="H45" i="175"/>
  <c r="C50" i="175"/>
  <c r="G54" i="175"/>
  <c r="E64" i="175"/>
  <c r="F64" i="175"/>
  <c r="E9" i="176"/>
  <c r="C9" i="176"/>
  <c r="H9" i="176"/>
  <c r="F13" i="176"/>
  <c r="C16" i="176"/>
  <c r="G22" i="176"/>
  <c r="F26" i="176"/>
  <c r="D26" i="176"/>
  <c r="E26" i="176"/>
  <c r="H29" i="176"/>
  <c r="E31" i="176"/>
  <c r="F31" i="176"/>
  <c r="E39" i="176"/>
  <c r="C17" i="177"/>
  <c r="D22" i="177"/>
  <c r="F29" i="177"/>
  <c r="D29" i="177"/>
  <c r="E29" i="177"/>
  <c r="E36" i="177"/>
  <c r="C36" i="177"/>
  <c r="D36" i="177"/>
  <c r="F39" i="177"/>
  <c r="E39" i="177"/>
  <c r="F14" i="178"/>
  <c r="H14" i="178"/>
  <c r="C14" i="178"/>
  <c r="E14" i="178"/>
  <c r="D14" i="178"/>
  <c r="E21" i="178"/>
  <c r="C21" i="178"/>
  <c r="F21" i="178"/>
  <c r="D21" i="178"/>
  <c r="E25" i="178"/>
  <c r="F25" i="178"/>
  <c r="D39" i="178"/>
  <c r="F39" i="178"/>
  <c r="E39" i="178"/>
  <c r="L48" i="172"/>
  <c r="L38" i="172"/>
  <c r="L33" i="172"/>
  <c r="G10" i="171"/>
  <c r="G14" i="171"/>
  <c r="H21" i="171"/>
  <c r="G42" i="171"/>
  <c r="C46" i="171"/>
  <c r="H46" i="171"/>
  <c r="G50" i="171"/>
  <c r="C54" i="171"/>
  <c r="H54" i="171"/>
  <c r="G8" i="172"/>
  <c r="H13" i="172"/>
  <c r="G18" i="172"/>
  <c r="C21" i="172"/>
  <c r="G22" i="172"/>
  <c r="C25" i="172"/>
  <c r="C26" i="172"/>
  <c r="H26" i="172"/>
  <c r="C30" i="172"/>
  <c r="H30" i="172"/>
  <c r="C33" i="172"/>
  <c r="C34" i="172"/>
  <c r="H34" i="172"/>
  <c r="C38" i="172"/>
  <c r="H38" i="172"/>
  <c r="H45" i="172"/>
  <c r="E48" i="172"/>
  <c r="F50" i="172"/>
  <c r="E50" i="172"/>
  <c r="H50" i="172"/>
  <c r="C53" i="172"/>
  <c r="D54" i="172"/>
  <c r="D55" i="172"/>
  <c r="F58" i="172"/>
  <c r="H58" i="172"/>
  <c r="C58" i="172"/>
  <c r="D15" i="173"/>
  <c r="C21" i="173"/>
  <c r="C22" i="173"/>
  <c r="H25" i="173"/>
  <c r="C30" i="173"/>
  <c r="E32" i="173"/>
  <c r="F34" i="173"/>
  <c r="D34" i="173"/>
  <c r="H34" i="173"/>
  <c r="E37" i="173"/>
  <c r="D37" i="173"/>
  <c r="C42" i="173"/>
  <c r="F45" i="173"/>
  <c r="C9" i="174"/>
  <c r="F15" i="174"/>
  <c r="F17" i="174"/>
  <c r="E21" i="174"/>
  <c r="F21" i="174"/>
  <c r="E32" i="174"/>
  <c r="H34" i="174"/>
  <c r="E38" i="174"/>
  <c r="E40" i="174"/>
  <c r="F40" i="174"/>
  <c r="F42" i="174"/>
  <c r="H42" i="174"/>
  <c r="C42" i="174"/>
  <c r="D42" i="174"/>
  <c r="D51" i="174"/>
  <c r="D59" i="174"/>
  <c r="E59" i="174"/>
  <c r="F62" i="174"/>
  <c r="D62" i="174"/>
  <c r="E62" i="174"/>
  <c r="E9" i="175"/>
  <c r="F9" i="175"/>
  <c r="H9" i="175"/>
  <c r="G10" i="175"/>
  <c r="H14" i="175"/>
  <c r="H29" i="175"/>
  <c r="E31" i="175"/>
  <c r="F31" i="175"/>
  <c r="H33" i="175"/>
  <c r="E37" i="175"/>
  <c r="D37" i="175"/>
  <c r="F37" i="175"/>
  <c r="E38" i="175"/>
  <c r="E41" i="175"/>
  <c r="C41" i="175"/>
  <c r="F41" i="175"/>
  <c r="G42" i="175"/>
  <c r="F46" i="175"/>
  <c r="H46" i="175"/>
  <c r="C46" i="175"/>
  <c r="D46" i="175"/>
  <c r="E49" i="175"/>
  <c r="F49" i="175"/>
  <c r="H49" i="175"/>
  <c r="G50" i="175"/>
  <c r="H54" i="175"/>
  <c r="H8" i="176"/>
  <c r="D8" i="176"/>
  <c r="E8" i="176"/>
  <c r="F10" i="176"/>
  <c r="D10" i="176"/>
  <c r="E10" i="176"/>
  <c r="H13" i="176"/>
  <c r="E15" i="176"/>
  <c r="F15" i="176"/>
  <c r="H22" i="176"/>
  <c r="C26" i="176"/>
  <c r="D31" i="176"/>
  <c r="E47" i="176"/>
  <c r="F13" i="177"/>
  <c r="D13" i="177"/>
  <c r="E13" i="177"/>
  <c r="G17" i="177"/>
  <c r="E20" i="177"/>
  <c r="C20" i="177"/>
  <c r="D20" i="177"/>
  <c r="F23" i="177"/>
  <c r="E23" i="177"/>
  <c r="C29" i="177"/>
  <c r="E32" i="177"/>
  <c r="C32" i="177"/>
  <c r="H32" i="177"/>
  <c r="H33" i="177"/>
  <c r="F36" i="177"/>
  <c r="C39" i="177"/>
  <c r="F10" i="178"/>
  <c r="H10" i="178"/>
  <c r="C10" i="178"/>
  <c r="E10" i="178"/>
  <c r="D10" i="178"/>
  <c r="E12" i="178"/>
  <c r="F12" i="178"/>
  <c r="G14" i="178"/>
  <c r="G8" i="173"/>
  <c r="G14" i="173"/>
  <c r="G18" i="173"/>
  <c r="C49" i="173"/>
  <c r="D53" i="173"/>
  <c r="C57" i="173"/>
  <c r="D61" i="173"/>
  <c r="E8" i="174"/>
  <c r="C14" i="174"/>
  <c r="H14" i="174"/>
  <c r="C18" i="174"/>
  <c r="H18" i="174"/>
  <c r="G22" i="174"/>
  <c r="C25" i="174"/>
  <c r="G26" i="174"/>
  <c r="F29" i="174"/>
  <c r="H33" i="174"/>
  <c r="C46" i="174"/>
  <c r="H46" i="174"/>
  <c r="C50" i="174"/>
  <c r="H50" i="174"/>
  <c r="G54" i="174"/>
  <c r="C57" i="174"/>
  <c r="G58" i="174"/>
  <c r="F61" i="174"/>
  <c r="D63" i="174"/>
  <c r="G8" i="175"/>
  <c r="D11" i="175"/>
  <c r="H13" i="175"/>
  <c r="G18" i="175"/>
  <c r="C21" i="175"/>
  <c r="G22" i="175"/>
  <c r="C25" i="175"/>
  <c r="C26" i="175"/>
  <c r="H26" i="175"/>
  <c r="C30" i="175"/>
  <c r="H30" i="175"/>
  <c r="D51" i="175"/>
  <c r="H53" i="175"/>
  <c r="G58" i="175"/>
  <c r="C61" i="175"/>
  <c r="G62" i="175"/>
  <c r="C14" i="176"/>
  <c r="H14" i="176"/>
  <c r="C18" i="176"/>
  <c r="H18" i="176"/>
  <c r="H21" i="176"/>
  <c r="C24" i="176"/>
  <c r="C30" i="176"/>
  <c r="H30" i="176"/>
  <c r="C34" i="176"/>
  <c r="H34" i="176"/>
  <c r="C38" i="176"/>
  <c r="H38" i="176"/>
  <c r="C42" i="176"/>
  <c r="H42" i="176"/>
  <c r="C46" i="176"/>
  <c r="H46" i="176"/>
  <c r="C50" i="176"/>
  <c r="H50" i="176"/>
  <c r="C54" i="176"/>
  <c r="H54" i="176"/>
  <c r="C58" i="176"/>
  <c r="H58" i="176"/>
  <c r="C62" i="176"/>
  <c r="H62" i="176"/>
  <c r="C9" i="177"/>
  <c r="H9" i="177"/>
  <c r="H12" i="177"/>
  <c r="C15" i="177"/>
  <c r="C21" i="177"/>
  <c r="H21" i="177"/>
  <c r="C25" i="177"/>
  <c r="H25" i="177"/>
  <c r="H28" i="177"/>
  <c r="C31" i="177"/>
  <c r="C37" i="177"/>
  <c r="H37" i="177"/>
  <c r="C41" i="177"/>
  <c r="H41" i="177"/>
  <c r="C45" i="177"/>
  <c r="H45" i="177"/>
  <c r="C49" i="177"/>
  <c r="H49" i="177"/>
  <c r="C53" i="177"/>
  <c r="H53" i="177"/>
  <c r="C57" i="177"/>
  <c r="H57" i="177"/>
  <c r="C61" i="177"/>
  <c r="H61" i="177"/>
  <c r="C8" i="178"/>
  <c r="F13" i="178"/>
  <c r="C18" i="178"/>
  <c r="H18" i="178"/>
  <c r="C22" i="178"/>
  <c r="H22" i="178"/>
  <c r="F23" i="178"/>
  <c r="G26" i="178"/>
  <c r="C29" i="178"/>
  <c r="G30" i="178"/>
  <c r="E34" i="178"/>
  <c r="C37" i="178"/>
  <c r="G38" i="178"/>
  <c r="E42" i="178"/>
  <c r="C45" i="178"/>
  <c r="G46" i="178"/>
  <c r="E50" i="178"/>
  <c r="D53" i="178"/>
  <c r="C54" i="178"/>
  <c r="H54" i="178"/>
  <c r="C58" i="178"/>
  <c r="H58" i="178"/>
  <c r="H59" i="178"/>
  <c r="G62" i="178"/>
  <c r="E63" i="178"/>
  <c r="E9" i="179"/>
  <c r="F11" i="179"/>
  <c r="E12" i="179"/>
  <c r="H15" i="179"/>
  <c r="E16" i="179"/>
  <c r="D20" i="179"/>
  <c r="F22" i="179"/>
  <c r="F23" i="179"/>
  <c r="D24" i="179"/>
  <c r="C28" i="179"/>
  <c r="H28" i="179"/>
  <c r="D31" i="179"/>
  <c r="C32" i="179"/>
  <c r="H32" i="179"/>
  <c r="F33" i="179"/>
  <c r="G36" i="179"/>
  <c r="C39" i="179"/>
  <c r="G40" i="179"/>
  <c r="E41" i="179"/>
  <c r="F43" i="179"/>
  <c r="E44" i="179"/>
  <c r="H47" i="179"/>
  <c r="E48" i="179"/>
  <c r="D52" i="179"/>
  <c r="F54" i="179"/>
  <c r="F55" i="179"/>
  <c r="D56" i="179"/>
  <c r="C60" i="179"/>
  <c r="G62" i="179"/>
  <c r="E64" i="179"/>
  <c r="D8" i="180"/>
  <c r="C9" i="180"/>
  <c r="D10" i="180"/>
  <c r="C13" i="180"/>
  <c r="G14" i="180"/>
  <c r="E15" i="180"/>
  <c r="E16" i="180"/>
  <c r="G18" i="180"/>
  <c r="G22" i="180"/>
  <c r="F23" i="180"/>
  <c r="F24" i="180"/>
  <c r="G26" i="180"/>
  <c r="G30" i="180"/>
  <c r="F31" i="180"/>
  <c r="F32" i="180"/>
  <c r="G34" i="180"/>
  <c r="E37" i="180"/>
  <c r="F37" i="180"/>
  <c r="D38" i="180"/>
  <c r="F39" i="180"/>
  <c r="E41" i="180"/>
  <c r="H41" i="180"/>
  <c r="D42" i="180"/>
  <c r="F48" i="180"/>
  <c r="F54" i="180"/>
  <c r="E54" i="180"/>
  <c r="H54" i="180"/>
  <c r="C56" i="180"/>
  <c r="F58" i="180"/>
  <c r="E58" i="180"/>
  <c r="H58" i="180"/>
  <c r="C8" i="181"/>
  <c r="C13" i="181"/>
  <c r="C14" i="181"/>
  <c r="D21" i="181"/>
  <c r="E23" i="181"/>
  <c r="C30" i="181"/>
  <c r="E32" i="181"/>
  <c r="F37" i="181"/>
  <c r="F42" i="181"/>
  <c r="D42" i="181"/>
  <c r="H42" i="181"/>
  <c r="E45" i="181"/>
  <c r="D45" i="181"/>
  <c r="E46" i="181"/>
  <c r="F48" i="181"/>
  <c r="C56" i="181"/>
  <c r="C58" i="181"/>
  <c r="H8" i="182"/>
  <c r="C8" i="182"/>
  <c r="E10" i="182"/>
  <c r="C13" i="182"/>
  <c r="C14" i="182"/>
  <c r="D18" i="182"/>
  <c r="C21" i="182"/>
  <c r="D22" i="182"/>
  <c r="D23" i="182"/>
  <c r="F25" i="182"/>
  <c r="D29" i="182"/>
  <c r="E33" i="182"/>
  <c r="F33" i="182"/>
  <c r="E36" i="182"/>
  <c r="D38" i="182"/>
  <c r="E39" i="182"/>
  <c r="D45" i="182"/>
  <c r="E46" i="182"/>
  <c r="E50" i="182"/>
  <c r="F53" i="182"/>
  <c r="E54" i="182"/>
  <c r="E55" i="182"/>
  <c r="D62" i="182"/>
  <c r="F16" i="183"/>
  <c r="C16" i="183"/>
  <c r="D23" i="183"/>
  <c r="E23" i="183"/>
  <c r="F30" i="183"/>
  <c r="E30" i="183"/>
  <c r="G30" i="183"/>
  <c r="C30" i="183"/>
  <c r="F34" i="183"/>
  <c r="E34" i="183"/>
  <c r="G34" i="183"/>
  <c r="C34" i="183"/>
  <c r="E40" i="183"/>
  <c r="C40" i="183"/>
  <c r="D46" i="183"/>
  <c r="F50" i="183"/>
  <c r="E50" i="183"/>
  <c r="C50" i="183"/>
  <c r="G50" i="183"/>
  <c r="E61" i="183"/>
  <c r="F61" i="183"/>
  <c r="D61" i="183"/>
  <c r="E9" i="184"/>
  <c r="C9" i="184"/>
  <c r="H9" i="184"/>
  <c r="H13" i="178"/>
  <c r="G34" i="178"/>
  <c r="G42" i="178"/>
  <c r="G50" i="178"/>
  <c r="F53" i="178"/>
  <c r="H63" i="178"/>
  <c r="F9" i="179"/>
  <c r="G12" i="179"/>
  <c r="G16" i="179"/>
  <c r="E20" i="179"/>
  <c r="H23" i="179"/>
  <c r="E24" i="179"/>
  <c r="F31" i="179"/>
  <c r="F41" i="179"/>
  <c r="G44" i="179"/>
  <c r="G48" i="179"/>
  <c r="E52" i="179"/>
  <c r="H55" i="179"/>
  <c r="E56" i="179"/>
  <c r="G64" i="179"/>
  <c r="E8" i="180"/>
  <c r="E10" i="180"/>
  <c r="F15" i="180"/>
  <c r="E45" i="180"/>
  <c r="F45" i="180"/>
  <c r="E49" i="180"/>
  <c r="H49" i="180"/>
  <c r="F62" i="180"/>
  <c r="E62" i="180"/>
  <c r="H62" i="180"/>
  <c r="F21" i="181"/>
  <c r="F26" i="181"/>
  <c r="D26" i="181"/>
  <c r="H26" i="181"/>
  <c r="E29" i="181"/>
  <c r="D29" i="181"/>
  <c r="F32" i="181"/>
  <c r="E56" i="181"/>
  <c r="F62" i="181"/>
  <c r="D62" i="181"/>
  <c r="H62" i="181"/>
  <c r="E23" i="182"/>
  <c r="F34" i="182"/>
  <c r="E34" i="182"/>
  <c r="H34" i="182"/>
  <c r="F39" i="182"/>
  <c r="F42" i="182"/>
  <c r="D42" i="182"/>
  <c r="H42" i="182"/>
  <c r="E9" i="183"/>
  <c r="C9" i="183"/>
  <c r="F18" i="183"/>
  <c r="H18" i="183"/>
  <c r="C18" i="183"/>
  <c r="G18" i="183"/>
  <c r="D18" i="183"/>
  <c r="F23" i="183"/>
  <c r="D30" i="183"/>
  <c r="D34" i="183"/>
  <c r="F40" i="183"/>
  <c r="D50" i="183"/>
  <c r="F62" i="183"/>
  <c r="E62" i="183"/>
  <c r="H62" i="183"/>
  <c r="G62" i="183"/>
  <c r="C62" i="183"/>
  <c r="H53" i="178"/>
  <c r="G20" i="179"/>
  <c r="G24" i="179"/>
  <c r="H31" i="179"/>
  <c r="G52" i="179"/>
  <c r="G56" i="179"/>
  <c r="G8" i="180"/>
  <c r="G10" i="180"/>
  <c r="F38" i="180"/>
  <c r="E38" i="180"/>
  <c r="H38" i="180"/>
  <c r="F42" i="180"/>
  <c r="E42" i="180"/>
  <c r="H42" i="180"/>
  <c r="E53" i="180"/>
  <c r="F53" i="180"/>
  <c r="E57" i="180"/>
  <c r="H57" i="180"/>
  <c r="G12" i="181"/>
  <c r="F12" i="181"/>
  <c r="F46" i="181"/>
  <c r="D46" i="181"/>
  <c r="H46" i="181"/>
  <c r="F10" i="182"/>
  <c r="D10" i="182"/>
  <c r="H10" i="182"/>
  <c r="F38" i="182"/>
  <c r="E38" i="182"/>
  <c r="H38" i="182"/>
  <c r="E45" i="182"/>
  <c r="F45" i="182"/>
  <c r="F46" i="182"/>
  <c r="D46" i="182"/>
  <c r="H46" i="182"/>
  <c r="F50" i="182"/>
  <c r="H50" i="182"/>
  <c r="C50" i="182"/>
  <c r="E53" i="182"/>
  <c r="D53" i="182"/>
  <c r="F54" i="182"/>
  <c r="H54" i="182"/>
  <c r="C54" i="182"/>
  <c r="F63" i="182"/>
  <c r="D63" i="182"/>
  <c r="E13" i="183"/>
  <c r="F13" i="183"/>
  <c r="C13" i="183"/>
  <c r="E45" i="183"/>
  <c r="F45" i="183"/>
  <c r="D45" i="183"/>
  <c r="E55" i="183"/>
  <c r="F55" i="183"/>
  <c r="G14" i="174"/>
  <c r="G18" i="174"/>
  <c r="H25" i="174"/>
  <c r="G46" i="174"/>
  <c r="G50" i="174"/>
  <c r="H57" i="174"/>
  <c r="H21" i="175"/>
  <c r="G26" i="175"/>
  <c r="G30" i="175"/>
  <c r="H61" i="175"/>
  <c r="G14" i="176"/>
  <c r="G18" i="176"/>
  <c r="G30" i="176"/>
  <c r="G34" i="176"/>
  <c r="G38" i="176"/>
  <c r="G42" i="176"/>
  <c r="G46" i="176"/>
  <c r="G50" i="176"/>
  <c r="G54" i="176"/>
  <c r="G58" i="176"/>
  <c r="G62" i="176"/>
  <c r="G9" i="177"/>
  <c r="G21" i="177"/>
  <c r="G25" i="177"/>
  <c r="G37" i="177"/>
  <c r="G41" i="177"/>
  <c r="G45" i="177"/>
  <c r="G49" i="177"/>
  <c r="G53" i="177"/>
  <c r="G57" i="177"/>
  <c r="G61" i="177"/>
  <c r="H62" i="177"/>
  <c r="G8" i="178"/>
  <c r="D13" i="178"/>
  <c r="G18" i="178"/>
  <c r="G22" i="178"/>
  <c r="H29" i="178"/>
  <c r="D34" i="178"/>
  <c r="H37" i="178"/>
  <c r="D42" i="178"/>
  <c r="H45" i="178"/>
  <c r="D50" i="178"/>
  <c r="C53" i="178"/>
  <c r="G54" i="178"/>
  <c r="E55" i="178"/>
  <c r="G58" i="178"/>
  <c r="E59" i="178"/>
  <c r="D63" i="178"/>
  <c r="E64" i="178"/>
  <c r="D12" i="179"/>
  <c r="D16" i="179"/>
  <c r="C20" i="179"/>
  <c r="H20" i="179"/>
  <c r="D23" i="179"/>
  <c r="C24" i="179"/>
  <c r="H24" i="179"/>
  <c r="G28" i="179"/>
  <c r="C31" i="179"/>
  <c r="G32" i="179"/>
  <c r="F35" i="179"/>
  <c r="H39" i="179"/>
  <c r="D44" i="179"/>
  <c r="D48" i="179"/>
  <c r="C52" i="179"/>
  <c r="H52" i="179"/>
  <c r="D55" i="179"/>
  <c r="C56" i="179"/>
  <c r="H56" i="179"/>
  <c r="G60" i="179"/>
  <c r="E62" i="179"/>
  <c r="C64" i="179"/>
  <c r="C8" i="180"/>
  <c r="C10" i="180"/>
  <c r="H10" i="180"/>
  <c r="H13" i="180"/>
  <c r="C16" i="180"/>
  <c r="H17" i="180"/>
  <c r="F21" i="180"/>
  <c r="H25" i="180"/>
  <c r="F29" i="180"/>
  <c r="H33" i="180"/>
  <c r="C38" i="180"/>
  <c r="F40" i="180"/>
  <c r="C42" i="180"/>
  <c r="F46" i="180"/>
  <c r="E46" i="180"/>
  <c r="H46" i="180"/>
  <c r="C48" i="180"/>
  <c r="F50" i="180"/>
  <c r="E50" i="180"/>
  <c r="H50" i="180"/>
  <c r="D53" i="180"/>
  <c r="C57" i="180"/>
  <c r="E61" i="180"/>
  <c r="F61" i="180"/>
  <c r="F63" i="180"/>
  <c r="H8" i="181"/>
  <c r="D8" i="181"/>
  <c r="E13" i="181"/>
  <c r="F13" i="181"/>
  <c r="F14" i="181"/>
  <c r="D14" i="181"/>
  <c r="H14" i="181"/>
  <c r="F30" i="181"/>
  <c r="D30" i="181"/>
  <c r="H30" i="181"/>
  <c r="D37" i="181"/>
  <c r="E39" i="181"/>
  <c r="C46" i="181"/>
  <c r="E48" i="181"/>
  <c r="F58" i="181"/>
  <c r="D58" i="181"/>
  <c r="H58" i="181"/>
  <c r="E61" i="181"/>
  <c r="D61" i="181"/>
  <c r="C10" i="182"/>
  <c r="E13" i="182"/>
  <c r="F13" i="182"/>
  <c r="F14" i="182"/>
  <c r="D14" i="182"/>
  <c r="H14" i="182"/>
  <c r="F18" i="182"/>
  <c r="H18" i="182"/>
  <c r="C18" i="182"/>
  <c r="E21" i="182"/>
  <c r="D21" i="182"/>
  <c r="F22" i="182"/>
  <c r="H22" i="182"/>
  <c r="C22" i="182"/>
  <c r="E29" i="182"/>
  <c r="C29" i="182"/>
  <c r="C38" i="182"/>
  <c r="C45" i="182"/>
  <c r="C46" i="182"/>
  <c r="D50" i="182"/>
  <c r="C53" i="182"/>
  <c r="D54" i="182"/>
  <c r="D55" i="182"/>
  <c r="F57" i="182"/>
  <c r="F60" i="182"/>
  <c r="F62" i="182"/>
  <c r="E62" i="182"/>
  <c r="H62" i="182"/>
  <c r="C62" i="182"/>
  <c r="E63" i="182"/>
  <c r="D13" i="183"/>
  <c r="E29" i="183"/>
  <c r="F29" i="183"/>
  <c r="D29" i="183"/>
  <c r="E33" i="183"/>
  <c r="H33" i="183"/>
  <c r="C33" i="183"/>
  <c r="E39" i="183"/>
  <c r="F39" i="183"/>
  <c r="F46" i="183"/>
  <c r="E46" i="183"/>
  <c r="C46" i="183"/>
  <c r="G46" i="183"/>
  <c r="E49" i="183"/>
  <c r="H49" i="183"/>
  <c r="C49" i="183"/>
  <c r="E56" i="183"/>
  <c r="C56" i="183"/>
  <c r="H8" i="184"/>
  <c r="D8" i="184"/>
  <c r="E8" i="184"/>
  <c r="C8" i="184"/>
  <c r="G8" i="184"/>
  <c r="G10" i="181"/>
  <c r="G18" i="181"/>
  <c r="G22" i="181"/>
  <c r="G34" i="181"/>
  <c r="G38" i="181"/>
  <c r="G50" i="181"/>
  <c r="G54" i="181"/>
  <c r="G26" i="182"/>
  <c r="G30" i="182"/>
  <c r="H37" i="182"/>
  <c r="G58" i="182"/>
  <c r="D61" i="182"/>
  <c r="D8" i="183"/>
  <c r="D10" i="183"/>
  <c r="G14" i="183"/>
  <c r="E15" i="183"/>
  <c r="E25" i="183"/>
  <c r="H25" i="183"/>
  <c r="F32" i="183"/>
  <c r="F38" i="183"/>
  <c r="E38" i="183"/>
  <c r="H38" i="183"/>
  <c r="F42" i="183"/>
  <c r="E42" i="183"/>
  <c r="H42" i="183"/>
  <c r="E53" i="183"/>
  <c r="F53" i="183"/>
  <c r="E57" i="183"/>
  <c r="H57" i="183"/>
  <c r="F64" i="183"/>
  <c r="C10" i="184"/>
  <c r="D13" i="184"/>
  <c r="E21" i="184"/>
  <c r="F21" i="184"/>
  <c r="F22" i="184"/>
  <c r="D22" i="184"/>
  <c r="H22" i="184"/>
  <c r="E25" i="184"/>
  <c r="C25" i="184"/>
  <c r="D31" i="184"/>
  <c r="D37" i="184"/>
  <c r="E39" i="184"/>
  <c r="D45" i="184"/>
  <c r="E47" i="184"/>
  <c r="D53" i="184"/>
  <c r="E55" i="184"/>
  <c r="D61" i="184"/>
  <c r="E63" i="184"/>
  <c r="H8" i="185"/>
  <c r="E8" i="185"/>
  <c r="E9" i="185"/>
  <c r="G9" i="185"/>
  <c r="C14" i="185"/>
  <c r="C21" i="185"/>
  <c r="C22" i="185"/>
  <c r="D26" i="185"/>
  <c r="C29" i="185"/>
  <c r="D30" i="185"/>
  <c r="D31" i="185"/>
  <c r="C37" i="185"/>
  <c r="C38" i="185"/>
  <c r="F42" i="185"/>
  <c r="E42" i="185"/>
  <c r="H42" i="185"/>
  <c r="E44" i="185"/>
  <c r="E57" i="185"/>
  <c r="C57" i="185"/>
  <c r="F57" i="185"/>
  <c r="D8" i="186"/>
  <c r="E8" i="186"/>
  <c r="F14" i="186"/>
  <c r="D14" i="186"/>
  <c r="G14" i="186"/>
  <c r="F54" i="186"/>
  <c r="D54" i="186"/>
  <c r="G54" i="186"/>
  <c r="E41" i="185"/>
  <c r="H41" i="185"/>
  <c r="D47" i="185"/>
  <c r="E47" i="185"/>
  <c r="E53" i="185"/>
  <c r="C53" i="185"/>
  <c r="D53" i="185"/>
  <c r="E55" i="185"/>
  <c r="F55" i="185"/>
  <c r="F62" i="185"/>
  <c r="H62" i="185"/>
  <c r="C62" i="185"/>
  <c r="D62" i="185"/>
  <c r="F30" i="186"/>
  <c r="C30" i="186"/>
  <c r="D30" i="186"/>
  <c r="E56" i="186"/>
  <c r="F56" i="186"/>
  <c r="F62" i="186"/>
  <c r="C62" i="186"/>
  <c r="D62" i="186"/>
  <c r="H61" i="182"/>
  <c r="G8" i="183"/>
  <c r="G10" i="183"/>
  <c r="F22" i="183"/>
  <c r="E22" i="183"/>
  <c r="H22" i="183"/>
  <c r="F24" i="183"/>
  <c r="C24" i="183"/>
  <c r="F26" i="183"/>
  <c r="E26" i="183"/>
  <c r="H26" i="183"/>
  <c r="E37" i="183"/>
  <c r="F37" i="183"/>
  <c r="E41" i="183"/>
  <c r="H41" i="183"/>
  <c r="F54" i="183"/>
  <c r="E54" i="183"/>
  <c r="H54" i="183"/>
  <c r="F58" i="183"/>
  <c r="E58" i="183"/>
  <c r="H58" i="183"/>
  <c r="C17" i="184"/>
  <c r="F26" i="184"/>
  <c r="D26" i="184"/>
  <c r="H26" i="184"/>
  <c r="E29" i="184"/>
  <c r="C29" i="184"/>
  <c r="F32" i="184"/>
  <c r="E32" i="184"/>
  <c r="C40" i="184"/>
  <c r="C48" i="184"/>
  <c r="C56" i="184"/>
  <c r="C64" i="184"/>
  <c r="F10" i="185"/>
  <c r="E10" i="185"/>
  <c r="H10" i="185"/>
  <c r="F18" i="185"/>
  <c r="D18" i="185"/>
  <c r="H18" i="185"/>
  <c r="E20" i="185"/>
  <c r="F25" i="185"/>
  <c r="F28" i="185"/>
  <c r="F34" i="185"/>
  <c r="D34" i="185"/>
  <c r="H34" i="185"/>
  <c r="F36" i="185"/>
  <c r="E36" i="185"/>
  <c r="C41" i="185"/>
  <c r="F43" i="185"/>
  <c r="F47" i="185"/>
  <c r="D51" i="185"/>
  <c r="F53" i="185"/>
  <c r="D55" i="185"/>
  <c r="F58" i="185"/>
  <c r="H58" i="185"/>
  <c r="C58" i="185"/>
  <c r="D58" i="185"/>
  <c r="E61" i="185"/>
  <c r="D61" i="185"/>
  <c r="F61" i="185"/>
  <c r="E62" i="185"/>
  <c r="G19" i="186"/>
  <c r="E19" i="186"/>
  <c r="H19" i="186"/>
  <c r="G30" i="186"/>
  <c r="E44" i="186"/>
  <c r="E48" i="186"/>
  <c r="E52" i="186"/>
  <c r="G62" i="186"/>
  <c r="F10" i="184"/>
  <c r="D10" i="184"/>
  <c r="H10" i="184"/>
  <c r="E13" i="184"/>
  <c r="C13" i="184"/>
  <c r="F16" i="184"/>
  <c r="E16" i="184"/>
  <c r="H17" i="184"/>
  <c r="E40" i="184"/>
  <c r="E48" i="184"/>
  <c r="E56" i="184"/>
  <c r="E64" i="184"/>
  <c r="F14" i="185"/>
  <c r="E14" i="185"/>
  <c r="H14" i="185"/>
  <c r="E21" i="185"/>
  <c r="F21" i="185"/>
  <c r="F22" i="185"/>
  <c r="D22" i="185"/>
  <c r="H22" i="185"/>
  <c r="F26" i="185"/>
  <c r="H26" i="185"/>
  <c r="C26" i="185"/>
  <c r="E29" i="185"/>
  <c r="D29" i="185"/>
  <c r="F30" i="185"/>
  <c r="H30" i="185"/>
  <c r="C30" i="185"/>
  <c r="E33" i="185"/>
  <c r="F33" i="185"/>
  <c r="E37" i="185"/>
  <c r="F37" i="185"/>
  <c r="F38" i="185"/>
  <c r="D38" i="185"/>
  <c r="H38" i="185"/>
  <c r="F41" i="185"/>
  <c r="H53" i="185"/>
  <c r="E58" i="185"/>
  <c r="C61" i="185"/>
  <c r="G62" i="185"/>
  <c r="F10" i="186"/>
  <c r="C10" i="186"/>
  <c r="D10" i="186"/>
  <c r="G15" i="186"/>
  <c r="D15" i="186"/>
  <c r="E15" i="186"/>
  <c r="D19" i="186"/>
  <c r="F26" i="186"/>
  <c r="C26" i="186"/>
  <c r="D26" i="186"/>
  <c r="H30" i="186"/>
  <c r="F34" i="186"/>
  <c r="C34" i="186"/>
  <c r="D34" i="186"/>
  <c r="G41" i="186"/>
  <c r="F41" i="186"/>
  <c r="G43" i="186"/>
  <c r="E43" i="186"/>
  <c r="H43" i="186"/>
  <c r="G47" i="186"/>
  <c r="E47" i="186"/>
  <c r="H47" i="186"/>
  <c r="G51" i="186"/>
  <c r="E51" i="186"/>
  <c r="H51" i="186"/>
  <c r="G55" i="186"/>
  <c r="D55" i="186"/>
  <c r="E55" i="186"/>
  <c r="F58" i="186"/>
  <c r="C58" i="186"/>
  <c r="D58" i="186"/>
  <c r="H62" i="186"/>
  <c r="G46" i="185"/>
  <c r="H18" i="186"/>
  <c r="H42" i="186"/>
  <c r="H46" i="186"/>
  <c r="H50" i="186"/>
  <c r="D9" i="187"/>
  <c r="F19" i="187"/>
  <c r="F26" i="187"/>
  <c r="E26" i="187"/>
  <c r="H26" i="187"/>
  <c r="E33" i="187"/>
  <c r="F33" i="187"/>
  <c r="F34" i="187"/>
  <c r="D34" i="187"/>
  <c r="H34" i="187"/>
  <c r="F38" i="187"/>
  <c r="H38" i="187"/>
  <c r="C38" i="187"/>
  <c r="E41" i="187"/>
  <c r="D41" i="187"/>
  <c r="F42" i="187"/>
  <c r="H42" i="187"/>
  <c r="C42" i="187"/>
  <c r="E49" i="187"/>
  <c r="C49" i="187"/>
  <c r="G54" i="187"/>
  <c r="F18" i="188"/>
  <c r="E18" i="188"/>
  <c r="D18" i="188"/>
  <c r="E25" i="188"/>
  <c r="F25" i="188"/>
  <c r="D25" i="188"/>
  <c r="E33" i="188"/>
  <c r="D33" i="188"/>
  <c r="C33" i="188"/>
  <c r="F50" i="188"/>
  <c r="H50" i="188"/>
  <c r="C50" i="188"/>
  <c r="E50" i="188"/>
  <c r="D50" i="188"/>
  <c r="G50" i="188"/>
  <c r="E17" i="187"/>
  <c r="C17" i="187"/>
  <c r="F58" i="187"/>
  <c r="E58" i="187"/>
  <c r="D58" i="187"/>
  <c r="E11" i="188"/>
  <c r="D11" i="188"/>
  <c r="F14" i="188"/>
  <c r="E14" i="188"/>
  <c r="D14" i="188"/>
  <c r="E37" i="188"/>
  <c r="F37" i="188"/>
  <c r="F51" i="188"/>
  <c r="E51" i="188"/>
  <c r="D51" i="188"/>
  <c r="H9" i="187"/>
  <c r="D11" i="187"/>
  <c r="F13" i="187"/>
  <c r="D17" i="187"/>
  <c r="E21" i="187"/>
  <c r="F21" i="187"/>
  <c r="E24" i="187"/>
  <c r="F54" i="187"/>
  <c r="E54" i="187"/>
  <c r="D54" i="187"/>
  <c r="C58" i="187"/>
  <c r="F11" i="188"/>
  <c r="C14" i="188"/>
  <c r="F22" i="188"/>
  <c r="D22" i="188"/>
  <c r="H22" i="188"/>
  <c r="C22" i="188"/>
  <c r="F35" i="188"/>
  <c r="E35" i="188"/>
  <c r="E57" i="188"/>
  <c r="C57" i="188"/>
  <c r="F57" i="188"/>
  <c r="D57" i="188"/>
  <c r="H57" i="188"/>
  <c r="H21" i="183"/>
  <c r="G14" i="184"/>
  <c r="G18" i="184"/>
  <c r="G30" i="184"/>
  <c r="G34" i="184"/>
  <c r="G38" i="184"/>
  <c r="G42" i="184"/>
  <c r="G46" i="184"/>
  <c r="G50" i="184"/>
  <c r="G54" i="184"/>
  <c r="G58" i="184"/>
  <c r="G62" i="184"/>
  <c r="H13" i="185"/>
  <c r="H45" i="185"/>
  <c r="E46" i="185"/>
  <c r="G50" i="185"/>
  <c r="G54" i="185"/>
  <c r="G18" i="186"/>
  <c r="H22" i="186"/>
  <c r="H23" i="186"/>
  <c r="H38" i="186"/>
  <c r="H39" i="186"/>
  <c r="G42" i="186"/>
  <c r="G46" i="186"/>
  <c r="G50" i="186"/>
  <c r="C9" i="187"/>
  <c r="G10" i="187"/>
  <c r="E11" i="187"/>
  <c r="F17" i="187"/>
  <c r="D19" i="187"/>
  <c r="F22" i="187"/>
  <c r="E22" i="187"/>
  <c r="H22" i="187"/>
  <c r="G26" i="187"/>
  <c r="F27" i="187"/>
  <c r="F30" i="187"/>
  <c r="D30" i="187"/>
  <c r="H30" i="187"/>
  <c r="E32" i="187"/>
  <c r="H33" i="187"/>
  <c r="G34" i="187"/>
  <c r="F37" i="187"/>
  <c r="G38" i="187"/>
  <c r="F40" i="187"/>
  <c r="H41" i="187"/>
  <c r="G42" i="187"/>
  <c r="H49" i="187"/>
  <c r="F51" i="187"/>
  <c r="C54" i="187"/>
  <c r="G58" i="187"/>
  <c r="F62" i="187"/>
  <c r="D62" i="187"/>
  <c r="H62" i="187"/>
  <c r="C62" i="187"/>
  <c r="G14" i="188"/>
  <c r="E16" i="188"/>
  <c r="H18" i="188"/>
  <c r="E22" i="188"/>
  <c r="F24" i="188"/>
  <c r="E24" i="188"/>
  <c r="F26" i="188"/>
  <c r="D26" i="188"/>
  <c r="H26" i="188"/>
  <c r="C26" i="188"/>
  <c r="D35" i="188"/>
  <c r="E43" i="188"/>
  <c r="D43" i="188"/>
  <c r="F43" i="188"/>
  <c r="E49" i="188"/>
  <c r="D49" i="188"/>
  <c r="F49" i="188"/>
  <c r="C49" i="188"/>
  <c r="H49" i="188"/>
  <c r="E53" i="188"/>
  <c r="F53" i="188"/>
  <c r="F46" i="188"/>
  <c r="H46" i="188"/>
  <c r="G46" i="188"/>
  <c r="G63" i="188"/>
  <c r="D63" i="188"/>
  <c r="F26" i="189"/>
  <c r="D26" i="189"/>
  <c r="H26" i="189"/>
  <c r="E29" i="189"/>
  <c r="D29" i="189"/>
  <c r="E41" i="189"/>
  <c r="C41" i="189"/>
  <c r="F18" i="190"/>
  <c r="E18" i="190"/>
  <c r="H18" i="190"/>
  <c r="C18" i="190"/>
  <c r="F18" i="189"/>
  <c r="D18" i="189"/>
  <c r="H18" i="189"/>
  <c r="E21" i="189"/>
  <c r="D21" i="189"/>
  <c r="E33" i="189"/>
  <c r="C33" i="189"/>
  <c r="F38" i="189"/>
  <c r="D38" i="189"/>
  <c r="H38" i="189"/>
  <c r="E49" i="189"/>
  <c r="C49" i="189"/>
  <c r="E57" i="189"/>
  <c r="C57" i="189"/>
  <c r="H8" i="190"/>
  <c r="E8" i="190"/>
  <c r="H9" i="188"/>
  <c r="G30" i="188"/>
  <c r="G34" i="188"/>
  <c r="H41" i="188"/>
  <c r="D46" i="188"/>
  <c r="E61" i="188"/>
  <c r="F61" i="188"/>
  <c r="H63" i="188"/>
  <c r="H9" i="189"/>
  <c r="C18" i="189"/>
  <c r="F21" i="189"/>
  <c r="E25" i="189"/>
  <c r="C25" i="189"/>
  <c r="F30" i="189"/>
  <c r="D30" i="189"/>
  <c r="H30" i="189"/>
  <c r="H33" i="189"/>
  <c r="C38" i="189"/>
  <c r="E40" i="189"/>
  <c r="F42" i="189"/>
  <c r="D42" i="189"/>
  <c r="H42" i="189"/>
  <c r="E45" i="189"/>
  <c r="D45" i="189"/>
  <c r="H49" i="189"/>
  <c r="E53" i="189"/>
  <c r="D53" i="189"/>
  <c r="H57" i="189"/>
  <c r="E61" i="189"/>
  <c r="D61" i="189"/>
  <c r="E9" i="190"/>
  <c r="C9" i="190"/>
  <c r="F9" i="190"/>
  <c r="E13" i="190"/>
  <c r="F13" i="190"/>
  <c r="G18" i="190"/>
  <c r="E25" i="190"/>
  <c r="F25" i="190"/>
  <c r="C25" i="190"/>
  <c r="E29" i="190"/>
  <c r="F29" i="190"/>
  <c r="G14" i="187"/>
  <c r="G18" i="187"/>
  <c r="H25" i="187"/>
  <c r="G46" i="187"/>
  <c r="G50" i="187"/>
  <c r="F53" i="187"/>
  <c r="H57" i="187"/>
  <c r="C9" i="188"/>
  <c r="G10" i="188"/>
  <c r="F13" i="188"/>
  <c r="H17" i="188"/>
  <c r="C30" i="188"/>
  <c r="H30" i="188"/>
  <c r="C34" i="188"/>
  <c r="H34" i="188"/>
  <c r="G38" i="188"/>
  <c r="C41" i="188"/>
  <c r="G42" i="188"/>
  <c r="F45" i="188"/>
  <c r="E46" i="188"/>
  <c r="D59" i="188"/>
  <c r="F62" i="188"/>
  <c r="E62" i="188"/>
  <c r="H62" i="188"/>
  <c r="E13" i="189"/>
  <c r="F13" i="189"/>
  <c r="F14" i="189"/>
  <c r="D14" i="189"/>
  <c r="H14" i="189"/>
  <c r="E17" i="189"/>
  <c r="C17" i="189"/>
  <c r="E18" i="189"/>
  <c r="F22" i="189"/>
  <c r="D22" i="189"/>
  <c r="H22" i="189"/>
  <c r="H25" i="189"/>
  <c r="G26" i="189"/>
  <c r="C30" i="189"/>
  <c r="E32" i="189"/>
  <c r="F34" i="189"/>
  <c r="D34" i="189"/>
  <c r="H34" i="189"/>
  <c r="E37" i="189"/>
  <c r="D37" i="189"/>
  <c r="E38" i="189"/>
  <c r="F40" i="189"/>
  <c r="C42" i="189"/>
  <c r="F45" i="189"/>
  <c r="F48" i="189"/>
  <c r="C48" i="189"/>
  <c r="F53" i="189"/>
  <c r="F56" i="189"/>
  <c r="C56" i="189"/>
  <c r="F61" i="189"/>
  <c r="F64" i="189"/>
  <c r="C64" i="189"/>
  <c r="D9" i="190"/>
  <c r="F14" i="190"/>
  <c r="E14" i="190"/>
  <c r="H14" i="190"/>
  <c r="C14" i="190"/>
  <c r="D19" i="190"/>
  <c r="F19" i="190"/>
  <c r="D25" i="190"/>
  <c r="G54" i="188"/>
  <c r="G58" i="188"/>
  <c r="G8" i="189"/>
  <c r="G10" i="189"/>
  <c r="D46" i="189"/>
  <c r="D50" i="189"/>
  <c r="D54" i="189"/>
  <c r="D58" i="189"/>
  <c r="D62" i="189"/>
  <c r="D10" i="190"/>
  <c r="D17" i="190"/>
  <c r="G22" i="190"/>
  <c r="G26" i="190"/>
  <c r="E30" i="190"/>
  <c r="H33" i="190"/>
  <c r="E34" i="190"/>
  <c r="D35" i="190"/>
  <c r="D38" i="190"/>
  <c r="F41" i="190"/>
  <c r="D42" i="190"/>
  <c r="C46" i="190"/>
  <c r="H46" i="190"/>
  <c r="D49" i="190"/>
  <c r="C50" i="190"/>
  <c r="H50" i="190"/>
  <c r="F51" i="190"/>
  <c r="G54" i="190"/>
  <c r="C57" i="190"/>
  <c r="G58" i="190"/>
  <c r="F61" i="190"/>
  <c r="E62" i="190"/>
  <c r="D63" i="190"/>
  <c r="G30" i="190"/>
  <c r="G34" i="190"/>
  <c r="E35" i="190"/>
  <c r="H41" i="190"/>
  <c r="D57" i="190"/>
  <c r="G62" i="190"/>
  <c r="E63" i="190"/>
  <c r="G46" i="189"/>
  <c r="G50" i="189"/>
  <c r="G54" i="189"/>
  <c r="G58" i="189"/>
  <c r="G62" i="189"/>
  <c r="G10" i="190"/>
  <c r="H17" i="190"/>
  <c r="C30" i="190"/>
  <c r="H30" i="190"/>
  <c r="C34" i="190"/>
  <c r="H34" i="190"/>
  <c r="G38" i="190"/>
  <c r="C41" i="190"/>
  <c r="G42" i="190"/>
  <c r="F45" i="190"/>
  <c r="E46" i="190"/>
  <c r="H49" i="190"/>
  <c r="E50" i="190"/>
  <c r="D51" i="190"/>
  <c r="F57" i="190"/>
  <c r="C62" i="190"/>
  <c r="H62" i="190"/>
  <c r="H63" i="190"/>
  <c r="D41" i="190"/>
  <c r="G46" i="190"/>
  <c r="G50" i="190"/>
  <c r="H57" i="190"/>
  <c r="F8" i="191"/>
  <c r="G13" i="191"/>
  <c r="G15" i="191"/>
  <c r="C15" i="191"/>
  <c r="G21" i="191"/>
  <c r="G23" i="191"/>
  <c r="C23" i="191"/>
  <c r="G29" i="191"/>
  <c r="G31" i="191"/>
  <c r="C31" i="191"/>
  <c r="G37" i="191"/>
  <c r="G39" i="191"/>
  <c r="C39" i="191"/>
  <c r="G45" i="191"/>
  <c r="G47" i="191"/>
  <c r="C47" i="191"/>
  <c r="G53" i="191"/>
  <c r="G55" i="191"/>
  <c r="C55" i="191"/>
  <c r="C8" i="191"/>
  <c r="G8" i="191"/>
  <c r="C13" i="191"/>
  <c r="D15" i="191"/>
  <c r="D16" i="191"/>
  <c r="G16" i="191"/>
  <c r="C21" i="191"/>
  <c r="D23" i="191"/>
  <c r="D24" i="191"/>
  <c r="G24" i="191"/>
  <c r="C29" i="191"/>
  <c r="D31" i="191"/>
  <c r="D32" i="191"/>
  <c r="G32" i="191"/>
  <c r="C37" i="191"/>
  <c r="D39" i="191"/>
  <c r="D40" i="191"/>
  <c r="G40" i="191"/>
  <c r="C45" i="191"/>
  <c r="D47" i="191"/>
  <c r="D48" i="191"/>
  <c r="G48" i="191"/>
  <c r="F49" i="191"/>
  <c r="C53" i="191"/>
  <c r="D55" i="191"/>
  <c r="D56" i="191"/>
  <c r="G56" i="191"/>
  <c r="F57" i="191"/>
  <c r="E61" i="191"/>
  <c r="D61" i="191"/>
  <c r="L15" i="191"/>
  <c r="D8" i="191"/>
  <c r="G9" i="191"/>
  <c r="G11" i="191"/>
  <c r="C11" i="191"/>
  <c r="D13" i="191"/>
  <c r="E15" i="191"/>
  <c r="C16" i="191"/>
  <c r="G17" i="191"/>
  <c r="G19" i="191"/>
  <c r="C19" i="191"/>
  <c r="D21" i="191"/>
  <c r="E23" i="191"/>
  <c r="C24" i="191"/>
  <c r="G25" i="191"/>
  <c r="G27" i="191"/>
  <c r="C27" i="191"/>
  <c r="D29" i="191"/>
  <c r="E31" i="191"/>
  <c r="C32" i="191"/>
  <c r="G33" i="191"/>
  <c r="G35" i="191"/>
  <c r="C35" i="191"/>
  <c r="D37" i="191"/>
  <c r="E39" i="191"/>
  <c r="C40" i="191"/>
  <c r="G41" i="191"/>
  <c r="G43" i="191"/>
  <c r="C43" i="191"/>
  <c r="D45" i="191"/>
  <c r="E47" i="191"/>
  <c r="G49" i="191"/>
  <c r="G51" i="191"/>
  <c r="C51" i="191"/>
  <c r="D53" i="191"/>
  <c r="E55" i="191"/>
  <c r="G57" i="191"/>
  <c r="D60" i="191"/>
  <c r="G60" i="191"/>
  <c r="C60" i="191"/>
  <c r="L8" i="191"/>
  <c r="L23" i="191"/>
  <c r="E8" i="191"/>
  <c r="C9" i="191"/>
  <c r="D11" i="191"/>
  <c r="D12" i="191"/>
  <c r="G12" i="191"/>
  <c r="F13" i="191"/>
  <c r="F15" i="191"/>
  <c r="E16" i="191"/>
  <c r="C17" i="191"/>
  <c r="D19" i="191"/>
  <c r="D20" i="191"/>
  <c r="G20" i="191"/>
  <c r="F21" i="191"/>
  <c r="F23" i="191"/>
  <c r="E24" i="191"/>
  <c r="C25" i="191"/>
  <c r="D27" i="191"/>
  <c r="D28" i="191"/>
  <c r="G28" i="191"/>
  <c r="F29" i="191"/>
  <c r="F31" i="191"/>
  <c r="E32" i="191"/>
  <c r="C33" i="191"/>
  <c r="D35" i="191"/>
  <c r="D36" i="191"/>
  <c r="G36" i="191"/>
  <c r="F37" i="191"/>
  <c r="F39" i="191"/>
  <c r="E40" i="191"/>
  <c r="C41" i="191"/>
  <c r="D43" i="191"/>
  <c r="D44" i="191"/>
  <c r="G44" i="191"/>
  <c r="F45" i="191"/>
  <c r="F47" i="191"/>
  <c r="E48" i="191"/>
  <c r="C49" i="191"/>
  <c r="D51" i="191"/>
  <c r="D52" i="191"/>
  <c r="G52" i="191"/>
  <c r="F53" i="191"/>
  <c r="F55" i="191"/>
  <c r="E56" i="191"/>
  <c r="C57" i="191"/>
  <c r="E60" i="191"/>
  <c r="F61" i="191"/>
  <c r="E63" i="191"/>
  <c r="F64" i="191"/>
  <c r="F59" i="191"/>
  <c r="F63" i="191"/>
  <c r="C64" i="191"/>
  <c r="G64" i="191"/>
  <c r="C59" i="191"/>
  <c r="C63" i="191"/>
  <c r="D64" i="191"/>
  <c r="L20" i="191"/>
  <c r="L12" i="191"/>
  <c r="H12" i="190"/>
  <c r="D12" i="190"/>
  <c r="G12" i="190"/>
  <c r="H28" i="190"/>
  <c r="D28" i="190"/>
  <c r="G28" i="190"/>
  <c r="H36" i="190"/>
  <c r="D36" i="190"/>
  <c r="G36" i="190"/>
  <c r="H44" i="190"/>
  <c r="D44" i="190"/>
  <c r="G44" i="190"/>
  <c r="H52" i="190"/>
  <c r="D52" i="190"/>
  <c r="G52" i="190"/>
  <c r="H60" i="190"/>
  <c r="D60" i="190"/>
  <c r="G60" i="190"/>
  <c r="H20" i="190"/>
  <c r="D20" i="190"/>
  <c r="G20" i="190"/>
  <c r="F8" i="190"/>
  <c r="C12" i="190"/>
  <c r="G13" i="190"/>
  <c r="G15" i="190"/>
  <c r="C15" i="190"/>
  <c r="H15" i="190"/>
  <c r="C20" i="190"/>
  <c r="G21" i="190"/>
  <c r="G23" i="190"/>
  <c r="C23" i="190"/>
  <c r="H23" i="190"/>
  <c r="C28" i="190"/>
  <c r="G29" i="190"/>
  <c r="G31" i="190"/>
  <c r="C31" i="190"/>
  <c r="H31" i="190"/>
  <c r="C36" i="190"/>
  <c r="G37" i="190"/>
  <c r="G39" i="190"/>
  <c r="C39" i="190"/>
  <c r="H39" i="190"/>
  <c r="C44" i="190"/>
  <c r="G45" i="190"/>
  <c r="G47" i="190"/>
  <c r="C47" i="190"/>
  <c r="H47" i="190"/>
  <c r="C52" i="190"/>
  <c r="G53" i="190"/>
  <c r="G55" i="190"/>
  <c r="C55" i="190"/>
  <c r="H55" i="190"/>
  <c r="C60" i="190"/>
  <c r="G61" i="190"/>
  <c r="H64" i="190"/>
  <c r="D64" i="190"/>
  <c r="G64" i="190"/>
  <c r="C64" i="190"/>
  <c r="L28" i="190"/>
  <c r="C8" i="190"/>
  <c r="G8" i="190"/>
  <c r="E12" i="190"/>
  <c r="C13" i="190"/>
  <c r="H13" i="190"/>
  <c r="D15" i="190"/>
  <c r="H16" i="190"/>
  <c r="D16" i="190"/>
  <c r="G16" i="190"/>
  <c r="E20" i="190"/>
  <c r="C21" i="190"/>
  <c r="H21" i="190"/>
  <c r="D23" i="190"/>
  <c r="H24" i="190"/>
  <c r="D24" i="190"/>
  <c r="G24" i="190"/>
  <c r="E28" i="190"/>
  <c r="C29" i="190"/>
  <c r="H29" i="190"/>
  <c r="D31" i="190"/>
  <c r="H32" i="190"/>
  <c r="D32" i="190"/>
  <c r="G32" i="190"/>
  <c r="E36" i="190"/>
  <c r="C37" i="190"/>
  <c r="H37" i="190"/>
  <c r="D39" i="190"/>
  <c r="H40" i="190"/>
  <c r="D40" i="190"/>
  <c r="G40" i="190"/>
  <c r="E44" i="190"/>
  <c r="C45" i="190"/>
  <c r="H45" i="190"/>
  <c r="D47" i="190"/>
  <c r="H48" i="190"/>
  <c r="D48" i="190"/>
  <c r="G48" i="190"/>
  <c r="E52" i="190"/>
  <c r="C53" i="190"/>
  <c r="H53" i="190"/>
  <c r="D55" i="190"/>
  <c r="H56" i="190"/>
  <c r="D56" i="190"/>
  <c r="G56" i="190"/>
  <c r="E60" i="190"/>
  <c r="C61" i="190"/>
  <c r="H61" i="190"/>
  <c r="E64" i="190"/>
  <c r="L20" i="190"/>
  <c r="L12" i="190"/>
  <c r="L15" i="190"/>
  <c r="D8" i="190"/>
  <c r="G9" i="190"/>
  <c r="G11" i="190"/>
  <c r="C11" i="190"/>
  <c r="H11" i="190"/>
  <c r="F12" i="190"/>
  <c r="D13" i="190"/>
  <c r="E15" i="190"/>
  <c r="C16" i="190"/>
  <c r="G17" i="190"/>
  <c r="G19" i="190"/>
  <c r="C19" i="190"/>
  <c r="H19" i="190"/>
  <c r="F20" i="190"/>
  <c r="D21" i="190"/>
  <c r="E23" i="190"/>
  <c r="C24" i="190"/>
  <c r="G25" i="190"/>
  <c r="G27" i="190"/>
  <c r="C27" i="190"/>
  <c r="H27" i="190"/>
  <c r="F28" i="190"/>
  <c r="D29" i="190"/>
  <c r="E31" i="190"/>
  <c r="C32" i="190"/>
  <c r="G33" i="190"/>
  <c r="G35" i="190"/>
  <c r="C35" i="190"/>
  <c r="H35" i="190"/>
  <c r="F36" i="190"/>
  <c r="D37" i="190"/>
  <c r="E39" i="190"/>
  <c r="C40" i="190"/>
  <c r="G41" i="190"/>
  <c r="G43" i="190"/>
  <c r="C43" i="190"/>
  <c r="H43" i="190"/>
  <c r="F44" i="190"/>
  <c r="D45" i="190"/>
  <c r="E47" i="190"/>
  <c r="C48" i="190"/>
  <c r="G49" i="190"/>
  <c r="G51" i="190"/>
  <c r="C51" i="190"/>
  <c r="H51" i="190"/>
  <c r="F52" i="190"/>
  <c r="D53" i="190"/>
  <c r="E55" i="190"/>
  <c r="C56" i="190"/>
  <c r="G57" i="190"/>
  <c r="G59" i="190"/>
  <c r="C59" i="190"/>
  <c r="H59" i="190"/>
  <c r="F60" i="190"/>
  <c r="D61" i="190"/>
  <c r="F64" i="190"/>
  <c r="F63" i="190"/>
  <c r="C63" i="190"/>
  <c r="G9" i="189"/>
  <c r="G11" i="189"/>
  <c r="C11" i="189"/>
  <c r="H11" i="189"/>
  <c r="F12" i="189"/>
  <c r="G17" i="189"/>
  <c r="G19" i="189"/>
  <c r="C19" i="189"/>
  <c r="H19" i="189"/>
  <c r="G25" i="189"/>
  <c r="G27" i="189"/>
  <c r="C27" i="189"/>
  <c r="H27" i="189"/>
  <c r="G33" i="189"/>
  <c r="G35" i="189"/>
  <c r="C35" i="189"/>
  <c r="H35" i="189"/>
  <c r="G41" i="189"/>
  <c r="G43" i="189"/>
  <c r="C43" i="189"/>
  <c r="H43" i="189"/>
  <c r="G49" i="189"/>
  <c r="G51" i="189"/>
  <c r="C51" i="189"/>
  <c r="H51" i="189"/>
  <c r="G57" i="189"/>
  <c r="G59" i="189"/>
  <c r="C59" i="189"/>
  <c r="H59" i="189"/>
  <c r="H20" i="189"/>
  <c r="D20" i="189"/>
  <c r="G20" i="189"/>
  <c r="H28" i="189"/>
  <c r="D28" i="189"/>
  <c r="G28" i="189"/>
  <c r="H36" i="189"/>
  <c r="D36" i="189"/>
  <c r="G36" i="189"/>
  <c r="H44" i="189"/>
  <c r="D44" i="189"/>
  <c r="G44" i="189"/>
  <c r="H52" i="189"/>
  <c r="D52" i="189"/>
  <c r="G52" i="189"/>
  <c r="H60" i="189"/>
  <c r="D60" i="189"/>
  <c r="G60" i="189"/>
  <c r="F8" i="189"/>
  <c r="D9" i="189"/>
  <c r="E11" i="189"/>
  <c r="G13" i="189"/>
  <c r="G15" i="189"/>
  <c r="C15" i="189"/>
  <c r="H15" i="189"/>
  <c r="D17" i="189"/>
  <c r="E19" i="189"/>
  <c r="C20" i="189"/>
  <c r="G21" i="189"/>
  <c r="G23" i="189"/>
  <c r="C23" i="189"/>
  <c r="H23" i="189"/>
  <c r="D25" i="189"/>
  <c r="E27" i="189"/>
  <c r="C28" i="189"/>
  <c r="G29" i="189"/>
  <c r="G31" i="189"/>
  <c r="C31" i="189"/>
  <c r="H31" i="189"/>
  <c r="D33" i="189"/>
  <c r="E35" i="189"/>
  <c r="C36" i="189"/>
  <c r="G37" i="189"/>
  <c r="G39" i="189"/>
  <c r="C39" i="189"/>
  <c r="H39" i="189"/>
  <c r="D41" i="189"/>
  <c r="E43" i="189"/>
  <c r="C44" i="189"/>
  <c r="G45" i="189"/>
  <c r="G47" i="189"/>
  <c r="C47" i="189"/>
  <c r="H47" i="189"/>
  <c r="D49" i="189"/>
  <c r="E51" i="189"/>
  <c r="C52" i="189"/>
  <c r="G53" i="189"/>
  <c r="G55" i="189"/>
  <c r="C55" i="189"/>
  <c r="H55" i="189"/>
  <c r="D57" i="189"/>
  <c r="E59" i="189"/>
  <c r="C60" i="189"/>
  <c r="G61" i="189"/>
  <c r="G63" i="189"/>
  <c r="C63" i="189"/>
  <c r="H63" i="189"/>
  <c r="H12" i="189"/>
  <c r="D12" i="189"/>
  <c r="G12" i="189"/>
  <c r="F9" i="189"/>
  <c r="F11" i="189"/>
  <c r="E12" i="189"/>
  <c r="H16" i="189"/>
  <c r="D16" i="189"/>
  <c r="G16" i="189"/>
  <c r="F17" i="189"/>
  <c r="F19" i="189"/>
  <c r="E20" i="189"/>
  <c r="C21" i="189"/>
  <c r="H21" i="189"/>
  <c r="D23" i="189"/>
  <c r="H24" i="189"/>
  <c r="D24" i="189"/>
  <c r="G24" i="189"/>
  <c r="F25" i="189"/>
  <c r="F27" i="189"/>
  <c r="E28" i="189"/>
  <c r="C29" i="189"/>
  <c r="H29" i="189"/>
  <c r="D31" i="189"/>
  <c r="H32" i="189"/>
  <c r="D32" i="189"/>
  <c r="G32" i="189"/>
  <c r="F33" i="189"/>
  <c r="F35" i="189"/>
  <c r="E36" i="189"/>
  <c r="C37" i="189"/>
  <c r="H37" i="189"/>
  <c r="D39" i="189"/>
  <c r="H40" i="189"/>
  <c r="D40" i="189"/>
  <c r="G40" i="189"/>
  <c r="F41" i="189"/>
  <c r="F43" i="189"/>
  <c r="E44" i="189"/>
  <c r="C45" i="189"/>
  <c r="H45" i="189"/>
  <c r="D47" i="189"/>
  <c r="H48" i="189"/>
  <c r="D48" i="189"/>
  <c r="G48" i="189"/>
  <c r="F49" i="189"/>
  <c r="F51" i="189"/>
  <c r="E52" i="189"/>
  <c r="C53" i="189"/>
  <c r="H53" i="189"/>
  <c r="D55" i="189"/>
  <c r="H56" i="189"/>
  <c r="D56" i="189"/>
  <c r="G56" i="189"/>
  <c r="F57" i="189"/>
  <c r="F59" i="189"/>
  <c r="E60" i="189"/>
  <c r="C61" i="189"/>
  <c r="H61" i="189"/>
  <c r="D63" i="189"/>
  <c r="H64" i="189"/>
  <c r="D64" i="189"/>
  <c r="G64" i="189"/>
  <c r="H20" i="188"/>
  <c r="D20" i="188"/>
  <c r="G20" i="188"/>
  <c r="H28" i="188"/>
  <c r="D28" i="188"/>
  <c r="G28" i="188"/>
  <c r="H36" i="188"/>
  <c r="D36" i="188"/>
  <c r="G36" i="188"/>
  <c r="H44" i="188"/>
  <c r="D44" i="188"/>
  <c r="G44" i="188"/>
  <c r="H52" i="188"/>
  <c r="D52" i="188"/>
  <c r="G52" i="188"/>
  <c r="H60" i="188"/>
  <c r="D60" i="188"/>
  <c r="G60" i="188"/>
  <c r="H12" i="188"/>
  <c r="D12" i="188"/>
  <c r="G12" i="188"/>
  <c r="F8" i="188"/>
  <c r="C12" i="188"/>
  <c r="G13" i="188"/>
  <c r="G15" i="188"/>
  <c r="C15" i="188"/>
  <c r="H15" i="188"/>
  <c r="C20" i="188"/>
  <c r="G21" i="188"/>
  <c r="G23" i="188"/>
  <c r="C23" i="188"/>
  <c r="H23" i="188"/>
  <c r="C28" i="188"/>
  <c r="G29" i="188"/>
  <c r="G31" i="188"/>
  <c r="C31" i="188"/>
  <c r="H31" i="188"/>
  <c r="C36" i="188"/>
  <c r="G37" i="188"/>
  <c r="G39" i="188"/>
  <c r="C39" i="188"/>
  <c r="H39" i="188"/>
  <c r="C44" i="188"/>
  <c r="G45" i="188"/>
  <c r="G47" i="188"/>
  <c r="C47" i="188"/>
  <c r="H47" i="188"/>
  <c r="C52" i="188"/>
  <c r="G53" i="188"/>
  <c r="G55" i="188"/>
  <c r="C55" i="188"/>
  <c r="H55" i="188"/>
  <c r="C60" i="188"/>
  <c r="G61" i="188"/>
  <c r="H64" i="188"/>
  <c r="D64" i="188"/>
  <c r="G64" i="188"/>
  <c r="C64" i="188"/>
  <c r="C8" i="188"/>
  <c r="G8" i="188"/>
  <c r="E12" i="188"/>
  <c r="C13" i="188"/>
  <c r="H13" i="188"/>
  <c r="D15" i="188"/>
  <c r="H16" i="188"/>
  <c r="D16" i="188"/>
  <c r="G16" i="188"/>
  <c r="E20" i="188"/>
  <c r="C21" i="188"/>
  <c r="H21" i="188"/>
  <c r="D23" i="188"/>
  <c r="H24" i="188"/>
  <c r="D24" i="188"/>
  <c r="G24" i="188"/>
  <c r="E28" i="188"/>
  <c r="C29" i="188"/>
  <c r="H29" i="188"/>
  <c r="D31" i="188"/>
  <c r="H32" i="188"/>
  <c r="D32" i="188"/>
  <c r="G32" i="188"/>
  <c r="E36" i="188"/>
  <c r="C37" i="188"/>
  <c r="H37" i="188"/>
  <c r="D39" i="188"/>
  <c r="H40" i="188"/>
  <c r="D40" i="188"/>
  <c r="G40" i="188"/>
  <c r="E44" i="188"/>
  <c r="C45" i="188"/>
  <c r="H45" i="188"/>
  <c r="D47" i="188"/>
  <c r="H48" i="188"/>
  <c r="D48" i="188"/>
  <c r="G48" i="188"/>
  <c r="E52" i="188"/>
  <c r="C53" i="188"/>
  <c r="H53" i="188"/>
  <c r="D55" i="188"/>
  <c r="H56" i="188"/>
  <c r="D56" i="188"/>
  <c r="G56" i="188"/>
  <c r="E60" i="188"/>
  <c r="C61" i="188"/>
  <c r="H61" i="188"/>
  <c r="E64" i="188"/>
  <c r="D8" i="188"/>
  <c r="G9" i="188"/>
  <c r="G11" i="188"/>
  <c r="C11" i="188"/>
  <c r="H11" i="188"/>
  <c r="F12" i="188"/>
  <c r="D13" i="188"/>
  <c r="E15" i="188"/>
  <c r="C16" i="188"/>
  <c r="G17" i="188"/>
  <c r="G19" i="188"/>
  <c r="C19" i="188"/>
  <c r="H19" i="188"/>
  <c r="F20" i="188"/>
  <c r="D21" i="188"/>
  <c r="E23" i="188"/>
  <c r="C24" i="188"/>
  <c r="G25" i="188"/>
  <c r="G27" i="188"/>
  <c r="C27" i="188"/>
  <c r="H27" i="188"/>
  <c r="F28" i="188"/>
  <c r="D29" i="188"/>
  <c r="E31" i="188"/>
  <c r="C32" i="188"/>
  <c r="G33" i="188"/>
  <c r="G35" i="188"/>
  <c r="C35" i="188"/>
  <c r="H35" i="188"/>
  <c r="F36" i="188"/>
  <c r="D37" i="188"/>
  <c r="E39" i="188"/>
  <c r="C40" i="188"/>
  <c r="G41" i="188"/>
  <c r="G43" i="188"/>
  <c r="C43" i="188"/>
  <c r="H43" i="188"/>
  <c r="F44" i="188"/>
  <c r="D45" i="188"/>
  <c r="E47" i="188"/>
  <c r="C48" i="188"/>
  <c r="G49" i="188"/>
  <c r="G51" i="188"/>
  <c r="C51" i="188"/>
  <c r="H51" i="188"/>
  <c r="F52" i="188"/>
  <c r="D53" i="188"/>
  <c r="E55" i="188"/>
  <c r="C56" i="188"/>
  <c r="G57" i="188"/>
  <c r="G59" i="188"/>
  <c r="C59" i="188"/>
  <c r="H59" i="188"/>
  <c r="F60" i="188"/>
  <c r="D61" i="188"/>
  <c r="F64" i="188"/>
  <c r="F63" i="188"/>
  <c r="C63" i="188"/>
  <c r="H12" i="187"/>
  <c r="D12" i="187"/>
  <c r="G12" i="187"/>
  <c r="H20" i="187"/>
  <c r="D20" i="187"/>
  <c r="G20" i="187"/>
  <c r="H28" i="187"/>
  <c r="D28" i="187"/>
  <c r="G28" i="187"/>
  <c r="H36" i="187"/>
  <c r="D36" i="187"/>
  <c r="G36" i="187"/>
  <c r="H44" i="187"/>
  <c r="D44" i="187"/>
  <c r="G44" i="187"/>
  <c r="H52" i="187"/>
  <c r="D52" i="187"/>
  <c r="G52" i="187"/>
  <c r="H60" i="187"/>
  <c r="D60" i="187"/>
  <c r="G60" i="187"/>
  <c r="F8" i="187"/>
  <c r="C12" i="187"/>
  <c r="G13" i="187"/>
  <c r="G15" i="187"/>
  <c r="C15" i="187"/>
  <c r="H15" i="187"/>
  <c r="C20" i="187"/>
  <c r="G21" i="187"/>
  <c r="G23" i="187"/>
  <c r="C23" i="187"/>
  <c r="H23" i="187"/>
  <c r="C28" i="187"/>
  <c r="G29" i="187"/>
  <c r="G31" i="187"/>
  <c r="C31" i="187"/>
  <c r="H31" i="187"/>
  <c r="C36" i="187"/>
  <c r="G37" i="187"/>
  <c r="G39" i="187"/>
  <c r="C39" i="187"/>
  <c r="H39" i="187"/>
  <c r="C44" i="187"/>
  <c r="G45" i="187"/>
  <c r="G47" i="187"/>
  <c r="C47" i="187"/>
  <c r="H47" i="187"/>
  <c r="C52" i="187"/>
  <c r="G53" i="187"/>
  <c r="G55" i="187"/>
  <c r="C55" i="187"/>
  <c r="H55" i="187"/>
  <c r="C60" i="187"/>
  <c r="G61" i="187"/>
  <c r="H64" i="187"/>
  <c r="D64" i="187"/>
  <c r="G64" i="187"/>
  <c r="C64" i="187"/>
  <c r="C8" i="187"/>
  <c r="G8" i="187"/>
  <c r="E12" i="187"/>
  <c r="C13" i="187"/>
  <c r="D15" i="187"/>
  <c r="H16" i="187"/>
  <c r="D16" i="187"/>
  <c r="G16" i="187"/>
  <c r="E20" i="187"/>
  <c r="C21" i="187"/>
  <c r="H21" i="187"/>
  <c r="D23" i="187"/>
  <c r="H24" i="187"/>
  <c r="D24" i="187"/>
  <c r="G24" i="187"/>
  <c r="E28" i="187"/>
  <c r="C29" i="187"/>
  <c r="H29" i="187"/>
  <c r="D31" i="187"/>
  <c r="H32" i="187"/>
  <c r="D32" i="187"/>
  <c r="G32" i="187"/>
  <c r="E36" i="187"/>
  <c r="C37" i="187"/>
  <c r="H37" i="187"/>
  <c r="D39" i="187"/>
  <c r="H40" i="187"/>
  <c r="D40" i="187"/>
  <c r="G40" i="187"/>
  <c r="E44" i="187"/>
  <c r="C45" i="187"/>
  <c r="H45" i="187"/>
  <c r="D47" i="187"/>
  <c r="H48" i="187"/>
  <c r="D48" i="187"/>
  <c r="G48" i="187"/>
  <c r="E52" i="187"/>
  <c r="C53" i="187"/>
  <c r="H53" i="187"/>
  <c r="D55" i="187"/>
  <c r="H56" i="187"/>
  <c r="D56" i="187"/>
  <c r="G56" i="187"/>
  <c r="E60" i="187"/>
  <c r="C61" i="187"/>
  <c r="H61" i="187"/>
  <c r="E64" i="187"/>
  <c r="H13" i="187"/>
  <c r="D8" i="187"/>
  <c r="G9" i="187"/>
  <c r="G11" i="187"/>
  <c r="C11" i="187"/>
  <c r="H11" i="187"/>
  <c r="F12" i="187"/>
  <c r="D13" i="187"/>
  <c r="E15" i="187"/>
  <c r="C16" i="187"/>
  <c r="G17" i="187"/>
  <c r="G19" i="187"/>
  <c r="C19" i="187"/>
  <c r="H19" i="187"/>
  <c r="F20" i="187"/>
  <c r="D21" i="187"/>
  <c r="E23" i="187"/>
  <c r="C24" i="187"/>
  <c r="G25" i="187"/>
  <c r="G27" i="187"/>
  <c r="C27" i="187"/>
  <c r="H27" i="187"/>
  <c r="F28" i="187"/>
  <c r="D29" i="187"/>
  <c r="E31" i="187"/>
  <c r="C32" i="187"/>
  <c r="G33" i="187"/>
  <c r="G35" i="187"/>
  <c r="C35" i="187"/>
  <c r="H35" i="187"/>
  <c r="F36" i="187"/>
  <c r="D37" i="187"/>
  <c r="E39" i="187"/>
  <c r="C40" i="187"/>
  <c r="G41" i="187"/>
  <c r="G43" i="187"/>
  <c r="C43" i="187"/>
  <c r="H43" i="187"/>
  <c r="F44" i="187"/>
  <c r="D45" i="187"/>
  <c r="E47" i="187"/>
  <c r="C48" i="187"/>
  <c r="G49" i="187"/>
  <c r="G51" i="187"/>
  <c r="C51" i="187"/>
  <c r="H51" i="187"/>
  <c r="F52" i="187"/>
  <c r="D53" i="187"/>
  <c r="E55" i="187"/>
  <c r="C56" i="187"/>
  <c r="G57" i="187"/>
  <c r="G59" i="187"/>
  <c r="C59" i="187"/>
  <c r="H59" i="187"/>
  <c r="F60" i="187"/>
  <c r="D61" i="187"/>
  <c r="F64" i="187"/>
  <c r="F63" i="187"/>
  <c r="C63" i="187"/>
  <c r="C9" i="186"/>
  <c r="C13" i="186"/>
  <c r="L12" i="186"/>
  <c r="E16" i="186"/>
  <c r="F17" i="186"/>
  <c r="E20" i="186"/>
  <c r="F21" i="186"/>
  <c r="E24" i="186"/>
  <c r="F25" i="186"/>
  <c r="F33" i="186"/>
  <c r="L16" i="186"/>
  <c r="H8" i="186"/>
  <c r="G8" i="186"/>
  <c r="F8" i="186"/>
  <c r="E9" i="186"/>
  <c r="H9" i="186"/>
  <c r="D9" i="186"/>
  <c r="E13" i="186"/>
  <c r="H13" i="186"/>
  <c r="D13" i="186"/>
  <c r="E17" i="186"/>
  <c r="H17" i="186"/>
  <c r="D17" i="186"/>
  <c r="E21" i="186"/>
  <c r="H21" i="186"/>
  <c r="D21" i="186"/>
  <c r="E25" i="186"/>
  <c r="H25" i="186"/>
  <c r="D25" i="186"/>
  <c r="E29" i="186"/>
  <c r="H29" i="186"/>
  <c r="D29" i="186"/>
  <c r="E33" i="186"/>
  <c r="H33" i="186"/>
  <c r="D33" i="186"/>
  <c r="E37" i="186"/>
  <c r="H37" i="186"/>
  <c r="D37" i="186"/>
  <c r="E41" i="186"/>
  <c r="H41" i="186"/>
  <c r="D41" i="186"/>
  <c r="E45" i="186"/>
  <c r="H45" i="186"/>
  <c r="D45" i="186"/>
  <c r="E49" i="186"/>
  <c r="H49" i="186"/>
  <c r="D49" i="186"/>
  <c r="E53" i="186"/>
  <c r="H53" i="186"/>
  <c r="D53" i="186"/>
  <c r="E57" i="186"/>
  <c r="H57" i="186"/>
  <c r="D57" i="186"/>
  <c r="E61" i="186"/>
  <c r="H61" i="186"/>
  <c r="D61" i="186"/>
  <c r="H16" i="186"/>
  <c r="D16" i="186"/>
  <c r="G16" i="186"/>
  <c r="C16" i="186"/>
  <c r="C17" i="186"/>
  <c r="H20" i="186"/>
  <c r="D20" i="186"/>
  <c r="G20" i="186"/>
  <c r="C20" i="186"/>
  <c r="C21" i="186"/>
  <c r="H24" i="186"/>
  <c r="D24" i="186"/>
  <c r="G24" i="186"/>
  <c r="C24" i="186"/>
  <c r="C25" i="186"/>
  <c r="H28" i="186"/>
  <c r="D28" i="186"/>
  <c r="G28" i="186"/>
  <c r="C28" i="186"/>
  <c r="C29" i="186"/>
  <c r="H32" i="186"/>
  <c r="D32" i="186"/>
  <c r="G32" i="186"/>
  <c r="C32" i="186"/>
  <c r="C33" i="186"/>
  <c r="H36" i="186"/>
  <c r="D36" i="186"/>
  <c r="G36" i="186"/>
  <c r="C36" i="186"/>
  <c r="C37" i="186"/>
  <c r="H40" i="186"/>
  <c r="D40" i="186"/>
  <c r="G40" i="186"/>
  <c r="C40" i="186"/>
  <c r="C41" i="186"/>
  <c r="H44" i="186"/>
  <c r="D44" i="186"/>
  <c r="G44" i="186"/>
  <c r="C44" i="186"/>
  <c r="C45" i="186"/>
  <c r="H48" i="186"/>
  <c r="D48" i="186"/>
  <c r="G48" i="186"/>
  <c r="C48" i="186"/>
  <c r="C49" i="186"/>
  <c r="H52" i="186"/>
  <c r="D52" i="186"/>
  <c r="G52" i="186"/>
  <c r="C52" i="186"/>
  <c r="C53" i="186"/>
  <c r="H56" i="186"/>
  <c r="D56" i="186"/>
  <c r="G56" i="186"/>
  <c r="C56" i="186"/>
  <c r="C57" i="186"/>
  <c r="H60" i="186"/>
  <c r="D60" i="186"/>
  <c r="G60" i="186"/>
  <c r="C60" i="186"/>
  <c r="C61" i="186"/>
  <c r="H64" i="186"/>
  <c r="D64" i="186"/>
  <c r="G64" i="186"/>
  <c r="C64" i="186"/>
  <c r="E64" i="186"/>
  <c r="H12" i="186"/>
  <c r="D12" i="186"/>
  <c r="G12" i="186"/>
  <c r="C12" i="186"/>
  <c r="F9" i="186"/>
  <c r="E12" i="186"/>
  <c r="F13" i="186"/>
  <c r="F29" i="186"/>
  <c r="F45" i="186"/>
  <c r="F49" i="186"/>
  <c r="F53" i="186"/>
  <c r="F57" i="186"/>
  <c r="E60" i="186"/>
  <c r="F61" i="186"/>
  <c r="F64" i="186"/>
  <c r="E10" i="186"/>
  <c r="F11" i="186"/>
  <c r="E14" i="186"/>
  <c r="F15" i="186"/>
  <c r="E18" i="186"/>
  <c r="F19" i="186"/>
  <c r="E22" i="186"/>
  <c r="F23" i="186"/>
  <c r="E26" i="186"/>
  <c r="F27" i="186"/>
  <c r="E30" i="186"/>
  <c r="F31" i="186"/>
  <c r="E34" i="186"/>
  <c r="F35" i="186"/>
  <c r="E38" i="186"/>
  <c r="F39" i="186"/>
  <c r="E42" i="186"/>
  <c r="F43" i="186"/>
  <c r="E46" i="186"/>
  <c r="F47" i="186"/>
  <c r="E50" i="186"/>
  <c r="F51" i="186"/>
  <c r="E54" i="186"/>
  <c r="F55" i="186"/>
  <c r="E58" i="186"/>
  <c r="F59" i="186"/>
  <c r="E62" i="186"/>
  <c r="F63" i="186"/>
  <c r="C11" i="186"/>
  <c r="C15" i="186"/>
  <c r="C19" i="186"/>
  <c r="C23" i="186"/>
  <c r="C27" i="186"/>
  <c r="C31" i="186"/>
  <c r="C35" i="186"/>
  <c r="C39" i="186"/>
  <c r="C43" i="186"/>
  <c r="C47" i="186"/>
  <c r="C51" i="186"/>
  <c r="C55" i="186"/>
  <c r="C59" i="186"/>
  <c r="C63" i="186"/>
  <c r="L29" i="186"/>
  <c r="L21" i="186"/>
  <c r="L17" i="186"/>
  <c r="L13" i="186"/>
  <c r="L9" i="186"/>
  <c r="L8" i="186"/>
  <c r="H40" i="185"/>
  <c r="D40" i="185"/>
  <c r="G40" i="185"/>
  <c r="H48" i="185"/>
  <c r="D48" i="185"/>
  <c r="G48" i="185"/>
  <c r="H56" i="185"/>
  <c r="D56" i="185"/>
  <c r="G56" i="185"/>
  <c r="H64" i="185"/>
  <c r="D64" i="185"/>
  <c r="G64" i="185"/>
  <c r="H24" i="185"/>
  <c r="D24" i="185"/>
  <c r="G24" i="185"/>
  <c r="G11" i="185"/>
  <c r="C11" i="185"/>
  <c r="H11" i="185"/>
  <c r="G17" i="185"/>
  <c r="G19" i="185"/>
  <c r="C19" i="185"/>
  <c r="H19" i="185"/>
  <c r="C24" i="185"/>
  <c r="G25" i="185"/>
  <c r="G27" i="185"/>
  <c r="C27" i="185"/>
  <c r="H27" i="185"/>
  <c r="G33" i="185"/>
  <c r="G35" i="185"/>
  <c r="C35" i="185"/>
  <c r="H35" i="185"/>
  <c r="C40" i="185"/>
  <c r="G41" i="185"/>
  <c r="G43" i="185"/>
  <c r="C43" i="185"/>
  <c r="H43" i="185"/>
  <c r="C48" i="185"/>
  <c r="G49" i="185"/>
  <c r="G51" i="185"/>
  <c r="C51" i="185"/>
  <c r="H51" i="185"/>
  <c r="C56" i="185"/>
  <c r="G57" i="185"/>
  <c r="G59" i="185"/>
  <c r="C59" i="185"/>
  <c r="H59" i="185"/>
  <c r="C64" i="185"/>
  <c r="H16" i="185"/>
  <c r="D16" i="185"/>
  <c r="G16" i="185"/>
  <c r="H32" i="185"/>
  <c r="D32" i="185"/>
  <c r="G32" i="185"/>
  <c r="D27" i="185"/>
  <c r="H28" i="185"/>
  <c r="D28" i="185"/>
  <c r="G28" i="185"/>
  <c r="E32" i="185"/>
  <c r="H44" i="185"/>
  <c r="D44" i="185"/>
  <c r="G44" i="185"/>
  <c r="E48" i="185"/>
  <c r="H52" i="185"/>
  <c r="D52" i="185"/>
  <c r="G52" i="185"/>
  <c r="E56" i="185"/>
  <c r="H60" i="185"/>
  <c r="D60" i="185"/>
  <c r="G60" i="185"/>
  <c r="E64" i="185"/>
  <c r="L40" i="185"/>
  <c r="L32" i="185"/>
  <c r="L24" i="185"/>
  <c r="L16" i="185"/>
  <c r="C9" i="185"/>
  <c r="H9" i="185"/>
  <c r="D11" i="185"/>
  <c r="H12" i="185"/>
  <c r="D12" i="185"/>
  <c r="G12" i="185"/>
  <c r="E16" i="185"/>
  <c r="C17" i="185"/>
  <c r="H17" i="185"/>
  <c r="D19" i="185"/>
  <c r="H20" i="185"/>
  <c r="D20" i="185"/>
  <c r="G20" i="185"/>
  <c r="E24" i="185"/>
  <c r="C25" i="185"/>
  <c r="H25" i="185"/>
  <c r="H36" i="185"/>
  <c r="D36" i="185"/>
  <c r="G36" i="185"/>
  <c r="E40" i="185"/>
  <c r="L35" i="185"/>
  <c r="L27" i="185"/>
  <c r="L19" i="185"/>
  <c r="L11" i="185"/>
  <c r="F8" i="185"/>
  <c r="D9" i="185"/>
  <c r="E11" i="185"/>
  <c r="C12" i="185"/>
  <c r="G13" i="185"/>
  <c r="G15" i="185"/>
  <c r="C15" i="185"/>
  <c r="H15" i="185"/>
  <c r="F16" i="185"/>
  <c r="D17" i="185"/>
  <c r="E19" i="185"/>
  <c r="C20" i="185"/>
  <c r="G21" i="185"/>
  <c r="G23" i="185"/>
  <c r="C23" i="185"/>
  <c r="H23" i="185"/>
  <c r="F24" i="185"/>
  <c r="D25" i="185"/>
  <c r="E27" i="185"/>
  <c r="C28" i="185"/>
  <c r="G29" i="185"/>
  <c r="G31" i="185"/>
  <c r="C31" i="185"/>
  <c r="H31" i="185"/>
  <c r="F32" i="185"/>
  <c r="D33" i="185"/>
  <c r="E35" i="185"/>
  <c r="C36" i="185"/>
  <c r="G37" i="185"/>
  <c r="G39" i="185"/>
  <c r="C39" i="185"/>
  <c r="H39" i="185"/>
  <c r="F40" i="185"/>
  <c r="D41" i="185"/>
  <c r="E43" i="185"/>
  <c r="C44" i="185"/>
  <c r="G45" i="185"/>
  <c r="G47" i="185"/>
  <c r="C47" i="185"/>
  <c r="H47" i="185"/>
  <c r="F48" i="185"/>
  <c r="D49" i="185"/>
  <c r="E51" i="185"/>
  <c r="C52" i="185"/>
  <c r="G53" i="185"/>
  <c r="G55" i="185"/>
  <c r="C55" i="185"/>
  <c r="H55" i="185"/>
  <c r="F56" i="185"/>
  <c r="D57" i="185"/>
  <c r="E59" i="185"/>
  <c r="C60" i="185"/>
  <c r="G61" i="185"/>
  <c r="G63" i="185"/>
  <c r="C63" i="185"/>
  <c r="H63" i="185"/>
  <c r="F64" i="185"/>
  <c r="G9" i="184"/>
  <c r="G11" i="184"/>
  <c r="C11" i="184"/>
  <c r="H11" i="184"/>
  <c r="F12" i="184"/>
  <c r="G17" i="184"/>
  <c r="G19" i="184"/>
  <c r="C19" i="184"/>
  <c r="H19" i="184"/>
  <c r="G25" i="184"/>
  <c r="G27" i="184"/>
  <c r="C27" i="184"/>
  <c r="H27" i="184"/>
  <c r="G33" i="184"/>
  <c r="G35" i="184"/>
  <c r="C35" i="184"/>
  <c r="H35" i="184"/>
  <c r="G41" i="184"/>
  <c r="G43" i="184"/>
  <c r="C43" i="184"/>
  <c r="H43" i="184"/>
  <c r="G49" i="184"/>
  <c r="G51" i="184"/>
  <c r="C51" i="184"/>
  <c r="H51" i="184"/>
  <c r="G57" i="184"/>
  <c r="G59" i="184"/>
  <c r="C59" i="184"/>
  <c r="H59" i="184"/>
  <c r="H28" i="184"/>
  <c r="D28" i="184"/>
  <c r="H36" i="184"/>
  <c r="D36" i="184"/>
  <c r="G36" i="184"/>
  <c r="H44" i="184"/>
  <c r="D44" i="184"/>
  <c r="G44" i="184"/>
  <c r="H52" i="184"/>
  <c r="D52" i="184"/>
  <c r="G52" i="184"/>
  <c r="H60" i="184"/>
  <c r="D60" i="184"/>
  <c r="G60" i="184"/>
  <c r="H12" i="184"/>
  <c r="D12" i="184"/>
  <c r="H20" i="184"/>
  <c r="D20" i="184"/>
  <c r="G20" i="184"/>
  <c r="G28" i="184"/>
  <c r="L25" i="184"/>
  <c r="L17" i="184"/>
  <c r="L9" i="184"/>
  <c r="F8" i="184"/>
  <c r="D9" i="184"/>
  <c r="E11" i="184"/>
  <c r="C12" i="184"/>
  <c r="G13" i="184"/>
  <c r="G15" i="184"/>
  <c r="C15" i="184"/>
  <c r="H15" i="184"/>
  <c r="D17" i="184"/>
  <c r="E19" i="184"/>
  <c r="C20" i="184"/>
  <c r="G21" i="184"/>
  <c r="G23" i="184"/>
  <c r="C23" i="184"/>
  <c r="H23" i="184"/>
  <c r="D25" i="184"/>
  <c r="E27" i="184"/>
  <c r="C28" i="184"/>
  <c r="G29" i="184"/>
  <c r="G31" i="184"/>
  <c r="C31" i="184"/>
  <c r="H31" i="184"/>
  <c r="D33" i="184"/>
  <c r="E35" i="184"/>
  <c r="C36" i="184"/>
  <c r="G37" i="184"/>
  <c r="G39" i="184"/>
  <c r="C39" i="184"/>
  <c r="H39" i="184"/>
  <c r="D41" i="184"/>
  <c r="E43" i="184"/>
  <c r="C44" i="184"/>
  <c r="G45" i="184"/>
  <c r="G47" i="184"/>
  <c r="C47" i="184"/>
  <c r="H47" i="184"/>
  <c r="D49" i="184"/>
  <c r="E51" i="184"/>
  <c r="C52" i="184"/>
  <c r="G53" i="184"/>
  <c r="G55" i="184"/>
  <c r="C55" i="184"/>
  <c r="H55" i="184"/>
  <c r="D57" i="184"/>
  <c r="E59" i="184"/>
  <c r="C60" i="184"/>
  <c r="G61" i="184"/>
  <c r="G63" i="184"/>
  <c r="C63" i="184"/>
  <c r="H63" i="184"/>
  <c r="L20" i="184"/>
  <c r="L12" i="184"/>
  <c r="F9" i="184"/>
  <c r="F11" i="184"/>
  <c r="E12" i="184"/>
  <c r="H16" i="184"/>
  <c r="D16" i="184"/>
  <c r="G16" i="184"/>
  <c r="F17" i="184"/>
  <c r="F19" i="184"/>
  <c r="E20" i="184"/>
  <c r="H24" i="184"/>
  <c r="D24" i="184"/>
  <c r="G24" i="184"/>
  <c r="F25" i="184"/>
  <c r="F27" i="184"/>
  <c r="E28" i="184"/>
  <c r="H32" i="184"/>
  <c r="D32" i="184"/>
  <c r="G32" i="184"/>
  <c r="F33" i="184"/>
  <c r="F35" i="184"/>
  <c r="E36" i="184"/>
  <c r="C37" i="184"/>
  <c r="H37" i="184"/>
  <c r="D39" i="184"/>
  <c r="H40" i="184"/>
  <c r="D40" i="184"/>
  <c r="G40" i="184"/>
  <c r="F41" i="184"/>
  <c r="F43" i="184"/>
  <c r="E44" i="184"/>
  <c r="C45" i="184"/>
  <c r="H45" i="184"/>
  <c r="D47" i="184"/>
  <c r="H48" i="184"/>
  <c r="D48" i="184"/>
  <c r="G48" i="184"/>
  <c r="F49" i="184"/>
  <c r="F51" i="184"/>
  <c r="E52" i="184"/>
  <c r="C53" i="184"/>
  <c r="H53" i="184"/>
  <c r="D55" i="184"/>
  <c r="H56" i="184"/>
  <c r="D56" i="184"/>
  <c r="G56" i="184"/>
  <c r="F57" i="184"/>
  <c r="F59" i="184"/>
  <c r="E60" i="184"/>
  <c r="C61" i="184"/>
  <c r="H61" i="184"/>
  <c r="D63" i="184"/>
  <c r="H64" i="184"/>
  <c r="D64" i="184"/>
  <c r="G64" i="184"/>
  <c r="G9" i="183"/>
  <c r="G11" i="183"/>
  <c r="C11" i="183"/>
  <c r="H11" i="183"/>
  <c r="F12" i="183"/>
  <c r="G17" i="183"/>
  <c r="G19" i="183"/>
  <c r="C19" i="183"/>
  <c r="H19" i="183"/>
  <c r="G25" i="183"/>
  <c r="G27" i="183"/>
  <c r="C27" i="183"/>
  <c r="H27" i="183"/>
  <c r="G33" i="183"/>
  <c r="G35" i="183"/>
  <c r="C35" i="183"/>
  <c r="H35" i="183"/>
  <c r="G41" i="183"/>
  <c r="G43" i="183"/>
  <c r="C43" i="183"/>
  <c r="H43" i="183"/>
  <c r="G49" i="183"/>
  <c r="G51" i="183"/>
  <c r="C51" i="183"/>
  <c r="H51" i="183"/>
  <c r="G57" i="183"/>
  <c r="G59" i="183"/>
  <c r="C59" i="183"/>
  <c r="H59" i="183"/>
  <c r="H20" i="183"/>
  <c r="D20" i="183"/>
  <c r="H28" i="183"/>
  <c r="D28" i="183"/>
  <c r="G28" i="183"/>
  <c r="H36" i="183"/>
  <c r="D36" i="183"/>
  <c r="G36" i="183"/>
  <c r="H44" i="183"/>
  <c r="D44" i="183"/>
  <c r="G44" i="183"/>
  <c r="H52" i="183"/>
  <c r="D52" i="183"/>
  <c r="G52" i="183"/>
  <c r="H60" i="183"/>
  <c r="D60" i="183"/>
  <c r="G60" i="183"/>
  <c r="G20" i="183"/>
  <c r="L27" i="183"/>
  <c r="L19" i="183"/>
  <c r="L11" i="183"/>
  <c r="F8" i="183"/>
  <c r="D9" i="183"/>
  <c r="E11" i="183"/>
  <c r="G13" i="183"/>
  <c r="G15" i="183"/>
  <c r="C15" i="183"/>
  <c r="H15" i="183"/>
  <c r="D17" i="183"/>
  <c r="E19" i="183"/>
  <c r="C20" i="183"/>
  <c r="G21" i="183"/>
  <c r="G23" i="183"/>
  <c r="C23" i="183"/>
  <c r="H23" i="183"/>
  <c r="D25" i="183"/>
  <c r="E27" i="183"/>
  <c r="C28" i="183"/>
  <c r="G29" i="183"/>
  <c r="G31" i="183"/>
  <c r="C31" i="183"/>
  <c r="H31" i="183"/>
  <c r="D33" i="183"/>
  <c r="E35" i="183"/>
  <c r="C36" i="183"/>
  <c r="G37" i="183"/>
  <c r="G39" i="183"/>
  <c r="C39" i="183"/>
  <c r="H39" i="183"/>
  <c r="D41" i="183"/>
  <c r="E43" i="183"/>
  <c r="C44" i="183"/>
  <c r="G45" i="183"/>
  <c r="G47" i="183"/>
  <c r="C47" i="183"/>
  <c r="H47" i="183"/>
  <c r="D49" i="183"/>
  <c r="E51" i="183"/>
  <c r="C52" i="183"/>
  <c r="G53" i="183"/>
  <c r="G55" i="183"/>
  <c r="C55" i="183"/>
  <c r="H55" i="183"/>
  <c r="D57" i="183"/>
  <c r="E59" i="183"/>
  <c r="C60" i="183"/>
  <c r="G61" i="183"/>
  <c r="G63" i="183"/>
  <c r="C63" i="183"/>
  <c r="H63" i="183"/>
  <c r="H12" i="183"/>
  <c r="D12" i="183"/>
  <c r="G12" i="183"/>
  <c r="F9" i="183"/>
  <c r="F11" i="183"/>
  <c r="E12" i="183"/>
  <c r="H16" i="183"/>
  <c r="D16" i="183"/>
  <c r="G16" i="183"/>
  <c r="F17" i="183"/>
  <c r="F19" i="183"/>
  <c r="E20" i="183"/>
  <c r="H24" i="183"/>
  <c r="D24" i="183"/>
  <c r="G24" i="183"/>
  <c r="F25" i="183"/>
  <c r="F27" i="183"/>
  <c r="E28" i="183"/>
  <c r="C29" i="183"/>
  <c r="H29" i="183"/>
  <c r="D31" i="183"/>
  <c r="H32" i="183"/>
  <c r="D32" i="183"/>
  <c r="G32" i="183"/>
  <c r="F33" i="183"/>
  <c r="F35" i="183"/>
  <c r="E36" i="183"/>
  <c r="C37" i="183"/>
  <c r="H37" i="183"/>
  <c r="D39" i="183"/>
  <c r="H40" i="183"/>
  <c r="D40" i="183"/>
  <c r="G40" i="183"/>
  <c r="F41" i="183"/>
  <c r="F43" i="183"/>
  <c r="E44" i="183"/>
  <c r="C45" i="183"/>
  <c r="H45" i="183"/>
  <c r="D47" i="183"/>
  <c r="H48" i="183"/>
  <c r="D48" i="183"/>
  <c r="G48" i="183"/>
  <c r="F49" i="183"/>
  <c r="F51" i="183"/>
  <c r="E52" i="183"/>
  <c r="C53" i="183"/>
  <c r="H53" i="183"/>
  <c r="D55" i="183"/>
  <c r="H56" i="183"/>
  <c r="D56" i="183"/>
  <c r="G56" i="183"/>
  <c r="F57" i="183"/>
  <c r="F59" i="183"/>
  <c r="E60" i="183"/>
  <c r="C61" i="183"/>
  <c r="H61" i="183"/>
  <c r="D63" i="183"/>
  <c r="H64" i="183"/>
  <c r="D64" i="183"/>
  <c r="G64" i="183"/>
  <c r="H16" i="182"/>
  <c r="D16" i="182"/>
  <c r="G16" i="182"/>
  <c r="G9" i="182"/>
  <c r="G11" i="182"/>
  <c r="C11" i="182"/>
  <c r="H11" i="182"/>
  <c r="C16" i="182"/>
  <c r="G17" i="182"/>
  <c r="G19" i="182"/>
  <c r="C19" i="182"/>
  <c r="H19" i="182"/>
  <c r="C24" i="182"/>
  <c r="G25" i="182"/>
  <c r="G27" i="182"/>
  <c r="C27" i="182"/>
  <c r="H27" i="182"/>
  <c r="C32" i="182"/>
  <c r="G33" i="182"/>
  <c r="G35" i="182"/>
  <c r="C35" i="182"/>
  <c r="H35" i="182"/>
  <c r="C40" i="182"/>
  <c r="G41" i="182"/>
  <c r="G43" i="182"/>
  <c r="C43" i="182"/>
  <c r="H43" i="182"/>
  <c r="C48" i="182"/>
  <c r="G49" i="182"/>
  <c r="G51" i="182"/>
  <c r="C51" i="182"/>
  <c r="H51" i="182"/>
  <c r="C56" i="182"/>
  <c r="G57" i="182"/>
  <c r="G59" i="182"/>
  <c r="C59" i="182"/>
  <c r="H59" i="182"/>
  <c r="L24" i="182"/>
  <c r="L16" i="182"/>
  <c r="C9" i="182"/>
  <c r="H9" i="182"/>
  <c r="D11" i="182"/>
  <c r="H12" i="182"/>
  <c r="D12" i="182"/>
  <c r="G12" i="182"/>
  <c r="E16" i="182"/>
  <c r="C17" i="182"/>
  <c r="H17" i="182"/>
  <c r="D19" i="182"/>
  <c r="H20" i="182"/>
  <c r="D20" i="182"/>
  <c r="G20" i="182"/>
  <c r="E24" i="182"/>
  <c r="C25" i="182"/>
  <c r="H25" i="182"/>
  <c r="D27" i="182"/>
  <c r="H28" i="182"/>
  <c r="D28" i="182"/>
  <c r="G28" i="182"/>
  <c r="E32" i="182"/>
  <c r="C33" i="182"/>
  <c r="H33" i="182"/>
  <c r="D35" i="182"/>
  <c r="H36" i="182"/>
  <c r="D36" i="182"/>
  <c r="G36" i="182"/>
  <c r="E40" i="182"/>
  <c r="C41" i="182"/>
  <c r="H41" i="182"/>
  <c r="D43" i="182"/>
  <c r="H44" i="182"/>
  <c r="D44" i="182"/>
  <c r="G44" i="182"/>
  <c r="E48" i="182"/>
  <c r="C49" i="182"/>
  <c r="H49" i="182"/>
  <c r="D51" i="182"/>
  <c r="H52" i="182"/>
  <c r="D52" i="182"/>
  <c r="G52" i="182"/>
  <c r="E56" i="182"/>
  <c r="C57" i="182"/>
  <c r="H57" i="182"/>
  <c r="D59" i="182"/>
  <c r="H60" i="182"/>
  <c r="D60" i="182"/>
  <c r="G60" i="182"/>
  <c r="E64" i="182"/>
  <c r="L11" i="182"/>
  <c r="F8" i="182"/>
  <c r="D9" i="182"/>
  <c r="E11" i="182"/>
  <c r="C12" i="182"/>
  <c r="G13" i="182"/>
  <c r="G15" i="182"/>
  <c r="C15" i="182"/>
  <c r="H15" i="182"/>
  <c r="F16" i="182"/>
  <c r="D17" i="182"/>
  <c r="E19" i="182"/>
  <c r="C20" i="182"/>
  <c r="G21" i="182"/>
  <c r="G23" i="182"/>
  <c r="C23" i="182"/>
  <c r="H23" i="182"/>
  <c r="D25" i="182"/>
  <c r="E27" i="182"/>
  <c r="C28" i="182"/>
  <c r="G29" i="182"/>
  <c r="G31" i="182"/>
  <c r="C31" i="182"/>
  <c r="H31" i="182"/>
  <c r="D33" i="182"/>
  <c r="E35" i="182"/>
  <c r="C36" i="182"/>
  <c r="G37" i="182"/>
  <c r="G39" i="182"/>
  <c r="C39" i="182"/>
  <c r="H39" i="182"/>
  <c r="D41" i="182"/>
  <c r="E43" i="182"/>
  <c r="C44" i="182"/>
  <c r="G45" i="182"/>
  <c r="G47" i="182"/>
  <c r="C47" i="182"/>
  <c r="H47" i="182"/>
  <c r="D49" i="182"/>
  <c r="E51" i="182"/>
  <c r="C52" i="182"/>
  <c r="G53" i="182"/>
  <c r="G55" i="182"/>
  <c r="C55" i="182"/>
  <c r="H55" i="182"/>
  <c r="D57" i="182"/>
  <c r="E59" i="182"/>
  <c r="C60" i="182"/>
  <c r="G61" i="182"/>
  <c r="G63" i="182"/>
  <c r="C63" i="182"/>
  <c r="H63" i="182"/>
  <c r="H24" i="182"/>
  <c r="D24" i="182"/>
  <c r="G24" i="182"/>
  <c r="H32" i="182"/>
  <c r="D32" i="182"/>
  <c r="G32" i="182"/>
  <c r="H40" i="182"/>
  <c r="D40" i="182"/>
  <c r="G40" i="182"/>
  <c r="H48" i="182"/>
  <c r="D48" i="182"/>
  <c r="G48" i="182"/>
  <c r="H56" i="182"/>
  <c r="D56" i="182"/>
  <c r="G56" i="182"/>
  <c r="F59" i="182"/>
  <c r="H64" i="182"/>
  <c r="D64" i="182"/>
  <c r="G64" i="182"/>
  <c r="G49" i="181"/>
  <c r="G59" i="181"/>
  <c r="C59" i="181"/>
  <c r="H59" i="181"/>
  <c r="G9" i="181"/>
  <c r="G11" i="181"/>
  <c r="C11" i="181"/>
  <c r="H11" i="181"/>
  <c r="G17" i="181"/>
  <c r="G19" i="181"/>
  <c r="C19" i="181"/>
  <c r="H19" i="181"/>
  <c r="G27" i="181"/>
  <c r="C27" i="181"/>
  <c r="H27" i="181"/>
  <c r="G41" i="181"/>
  <c r="G43" i="181"/>
  <c r="C43" i="181"/>
  <c r="H43" i="181"/>
  <c r="C9" i="181"/>
  <c r="H9" i="181"/>
  <c r="D11" i="181"/>
  <c r="C17" i="181"/>
  <c r="D19" i="181"/>
  <c r="H20" i="181"/>
  <c r="D20" i="181"/>
  <c r="G20" i="181"/>
  <c r="C25" i="181"/>
  <c r="H25" i="181"/>
  <c r="D27" i="181"/>
  <c r="H28" i="181"/>
  <c r="D28" i="181"/>
  <c r="G28" i="181"/>
  <c r="C33" i="181"/>
  <c r="H33" i="181"/>
  <c r="H36" i="181"/>
  <c r="D36" i="181"/>
  <c r="G36" i="181"/>
  <c r="C41" i="181"/>
  <c r="H41" i="181"/>
  <c r="D43" i="181"/>
  <c r="H44" i="181"/>
  <c r="D44" i="181"/>
  <c r="G44" i="181"/>
  <c r="C49" i="181"/>
  <c r="H49" i="181"/>
  <c r="H52" i="181"/>
  <c r="D52" i="181"/>
  <c r="G52" i="181"/>
  <c r="C57" i="181"/>
  <c r="H57" i="181"/>
  <c r="D59" i="181"/>
  <c r="H60" i="181"/>
  <c r="D60" i="181"/>
  <c r="G60" i="181"/>
  <c r="G25" i="181"/>
  <c r="G33" i="181"/>
  <c r="G35" i="181"/>
  <c r="C35" i="181"/>
  <c r="H35" i="181"/>
  <c r="G51" i="181"/>
  <c r="C51" i="181"/>
  <c r="H51" i="181"/>
  <c r="G57" i="181"/>
  <c r="L41" i="181"/>
  <c r="L33" i="181"/>
  <c r="L17" i="181"/>
  <c r="L9" i="181"/>
  <c r="H12" i="181"/>
  <c r="D12" i="181"/>
  <c r="H17" i="181"/>
  <c r="L20" i="181"/>
  <c r="L12" i="181"/>
  <c r="F8" i="181"/>
  <c r="D9" i="181"/>
  <c r="E11" i="181"/>
  <c r="C12" i="181"/>
  <c r="G13" i="181"/>
  <c r="G15" i="181"/>
  <c r="C15" i="181"/>
  <c r="H15" i="181"/>
  <c r="D17" i="181"/>
  <c r="E19" i="181"/>
  <c r="C20" i="181"/>
  <c r="G21" i="181"/>
  <c r="G23" i="181"/>
  <c r="C23" i="181"/>
  <c r="H23" i="181"/>
  <c r="D25" i="181"/>
  <c r="E27" i="181"/>
  <c r="C28" i="181"/>
  <c r="G29" i="181"/>
  <c r="G31" i="181"/>
  <c r="C31" i="181"/>
  <c r="H31" i="181"/>
  <c r="D33" i="181"/>
  <c r="E35" i="181"/>
  <c r="C36" i="181"/>
  <c r="G37" i="181"/>
  <c r="G39" i="181"/>
  <c r="C39" i="181"/>
  <c r="H39" i="181"/>
  <c r="D41" i="181"/>
  <c r="E43" i="181"/>
  <c r="C44" i="181"/>
  <c r="G45" i="181"/>
  <c r="G47" i="181"/>
  <c r="C47" i="181"/>
  <c r="H47" i="181"/>
  <c r="D49" i="181"/>
  <c r="E51" i="181"/>
  <c r="C52" i="181"/>
  <c r="G53" i="181"/>
  <c r="G55" i="181"/>
  <c r="C55" i="181"/>
  <c r="H55" i="181"/>
  <c r="D57" i="181"/>
  <c r="E59" i="181"/>
  <c r="C60" i="181"/>
  <c r="G61" i="181"/>
  <c r="G63" i="181"/>
  <c r="C63" i="181"/>
  <c r="H63" i="181"/>
  <c r="L57" i="181"/>
  <c r="L49" i="181"/>
  <c r="L25" i="181"/>
  <c r="L59" i="181"/>
  <c r="L51" i="181"/>
  <c r="L43" i="181"/>
  <c r="L35" i="181"/>
  <c r="L27" i="181"/>
  <c r="L19" i="181"/>
  <c r="L11" i="181"/>
  <c r="F9" i="181"/>
  <c r="F11" i="181"/>
  <c r="E12" i="181"/>
  <c r="H16" i="181"/>
  <c r="D16" i="181"/>
  <c r="G16" i="181"/>
  <c r="F17" i="181"/>
  <c r="F19" i="181"/>
  <c r="E20" i="181"/>
  <c r="C21" i="181"/>
  <c r="H21" i="181"/>
  <c r="D23" i="181"/>
  <c r="H24" i="181"/>
  <c r="D24" i="181"/>
  <c r="G24" i="181"/>
  <c r="F25" i="181"/>
  <c r="F27" i="181"/>
  <c r="E28" i="181"/>
  <c r="C29" i="181"/>
  <c r="H29" i="181"/>
  <c r="D31" i="181"/>
  <c r="H32" i="181"/>
  <c r="D32" i="181"/>
  <c r="G32" i="181"/>
  <c r="F33" i="181"/>
  <c r="F35" i="181"/>
  <c r="E36" i="181"/>
  <c r="C37" i="181"/>
  <c r="H37" i="181"/>
  <c r="D39" i="181"/>
  <c r="H40" i="181"/>
  <c r="D40" i="181"/>
  <c r="G40" i="181"/>
  <c r="F41" i="181"/>
  <c r="F43" i="181"/>
  <c r="E44" i="181"/>
  <c r="C45" i="181"/>
  <c r="H45" i="181"/>
  <c r="D47" i="181"/>
  <c r="H48" i="181"/>
  <c r="D48" i="181"/>
  <c r="G48" i="181"/>
  <c r="F49" i="181"/>
  <c r="F51" i="181"/>
  <c r="E52" i="181"/>
  <c r="C53" i="181"/>
  <c r="H53" i="181"/>
  <c r="D55" i="181"/>
  <c r="H56" i="181"/>
  <c r="D56" i="181"/>
  <c r="G56" i="181"/>
  <c r="F57" i="181"/>
  <c r="F59" i="181"/>
  <c r="E60" i="181"/>
  <c r="C61" i="181"/>
  <c r="H61" i="181"/>
  <c r="D63" i="181"/>
  <c r="H64" i="181"/>
  <c r="D64" i="181"/>
  <c r="G64" i="181"/>
  <c r="G9" i="180"/>
  <c r="G11" i="180"/>
  <c r="C11" i="180"/>
  <c r="H11" i="180"/>
  <c r="G17" i="180"/>
  <c r="G19" i="180"/>
  <c r="C19" i="180"/>
  <c r="H19" i="180"/>
  <c r="G25" i="180"/>
  <c r="G27" i="180"/>
  <c r="C27" i="180"/>
  <c r="H27" i="180"/>
  <c r="F28" i="180"/>
  <c r="G33" i="180"/>
  <c r="G35" i="180"/>
  <c r="C35" i="180"/>
  <c r="H35" i="180"/>
  <c r="G41" i="180"/>
  <c r="G43" i="180"/>
  <c r="C43" i="180"/>
  <c r="H43" i="180"/>
  <c r="G49" i="180"/>
  <c r="G51" i="180"/>
  <c r="C51" i="180"/>
  <c r="H51" i="180"/>
  <c r="G57" i="180"/>
  <c r="G59" i="180"/>
  <c r="C59" i="180"/>
  <c r="H59" i="180"/>
  <c r="H20" i="180"/>
  <c r="D20" i="180"/>
  <c r="G20" i="180"/>
  <c r="H36" i="180"/>
  <c r="D36" i="180"/>
  <c r="G36" i="180"/>
  <c r="H44" i="180"/>
  <c r="D44" i="180"/>
  <c r="G44" i="180"/>
  <c r="H52" i="180"/>
  <c r="D52" i="180"/>
  <c r="G52" i="180"/>
  <c r="H60" i="180"/>
  <c r="D60" i="180"/>
  <c r="G60" i="180"/>
  <c r="H12" i="180"/>
  <c r="D12" i="180"/>
  <c r="G12" i="180"/>
  <c r="L44" i="180"/>
  <c r="L36" i="180"/>
  <c r="L28" i="180"/>
  <c r="L20" i="180"/>
  <c r="L12" i="180"/>
  <c r="F8" i="180"/>
  <c r="D9" i="180"/>
  <c r="E11" i="180"/>
  <c r="C12" i="180"/>
  <c r="G13" i="180"/>
  <c r="G15" i="180"/>
  <c r="C15" i="180"/>
  <c r="H15" i="180"/>
  <c r="D17" i="180"/>
  <c r="E19" i="180"/>
  <c r="C20" i="180"/>
  <c r="G21" i="180"/>
  <c r="G23" i="180"/>
  <c r="C23" i="180"/>
  <c r="H23" i="180"/>
  <c r="D25" i="180"/>
  <c r="E27" i="180"/>
  <c r="G29" i="180"/>
  <c r="G31" i="180"/>
  <c r="C31" i="180"/>
  <c r="H31" i="180"/>
  <c r="D33" i="180"/>
  <c r="E35" i="180"/>
  <c r="C36" i="180"/>
  <c r="G37" i="180"/>
  <c r="G39" i="180"/>
  <c r="C39" i="180"/>
  <c r="H39" i="180"/>
  <c r="D41" i="180"/>
  <c r="E43" i="180"/>
  <c r="C44" i="180"/>
  <c r="G45" i="180"/>
  <c r="G47" i="180"/>
  <c r="C47" i="180"/>
  <c r="H47" i="180"/>
  <c r="D49" i="180"/>
  <c r="E51" i="180"/>
  <c r="C52" i="180"/>
  <c r="G53" i="180"/>
  <c r="G55" i="180"/>
  <c r="C55" i="180"/>
  <c r="H55" i="180"/>
  <c r="D57" i="180"/>
  <c r="E59" i="180"/>
  <c r="C60" i="180"/>
  <c r="G61" i="180"/>
  <c r="G63" i="180"/>
  <c r="C63" i="180"/>
  <c r="H63" i="180"/>
  <c r="H28" i="180"/>
  <c r="D28" i="180"/>
  <c r="G28" i="180"/>
  <c r="L19" i="180"/>
  <c r="L11" i="180"/>
  <c r="F9" i="180"/>
  <c r="F11" i="180"/>
  <c r="E12" i="180"/>
  <c r="H16" i="180"/>
  <c r="D16" i="180"/>
  <c r="G16" i="180"/>
  <c r="F17" i="180"/>
  <c r="F19" i="180"/>
  <c r="E20" i="180"/>
  <c r="C21" i="180"/>
  <c r="H21" i="180"/>
  <c r="D23" i="180"/>
  <c r="H24" i="180"/>
  <c r="D24" i="180"/>
  <c r="G24" i="180"/>
  <c r="F25" i="180"/>
  <c r="F27" i="180"/>
  <c r="E28" i="180"/>
  <c r="C29" i="180"/>
  <c r="H29" i="180"/>
  <c r="D31" i="180"/>
  <c r="H32" i="180"/>
  <c r="D32" i="180"/>
  <c r="G32" i="180"/>
  <c r="F33" i="180"/>
  <c r="F35" i="180"/>
  <c r="E36" i="180"/>
  <c r="C37" i="180"/>
  <c r="H37" i="180"/>
  <c r="D39" i="180"/>
  <c r="H40" i="180"/>
  <c r="D40" i="180"/>
  <c r="G40" i="180"/>
  <c r="F41" i="180"/>
  <c r="F43" i="180"/>
  <c r="E44" i="180"/>
  <c r="C45" i="180"/>
  <c r="H45" i="180"/>
  <c r="D47" i="180"/>
  <c r="H48" i="180"/>
  <c r="D48" i="180"/>
  <c r="G48" i="180"/>
  <c r="F49" i="180"/>
  <c r="F51" i="180"/>
  <c r="E52" i="180"/>
  <c r="C53" i="180"/>
  <c r="H53" i="180"/>
  <c r="D55" i="180"/>
  <c r="H56" i="180"/>
  <c r="D56" i="180"/>
  <c r="G56" i="180"/>
  <c r="F57" i="180"/>
  <c r="F59" i="180"/>
  <c r="E60" i="180"/>
  <c r="C61" i="180"/>
  <c r="H61" i="180"/>
  <c r="D63" i="180"/>
  <c r="H64" i="180"/>
  <c r="D64" i="180"/>
  <c r="G64" i="180"/>
  <c r="H50" i="179"/>
  <c r="D50" i="179"/>
  <c r="G50" i="179"/>
  <c r="H58" i="179"/>
  <c r="D58" i="179"/>
  <c r="G58" i="179"/>
  <c r="E61" i="179"/>
  <c r="G61" i="179"/>
  <c r="C61" i="179"/>
  <c r="G63" i="179"/>
  <c r="C63" i="179"/>
  <c r="E63" i="179"/>
  <c r="H18" i="179"/>
  <c r="D18" i="179"/>
  <c r="G18" i="179"/>
  <c r="H42" i="179"/>
  <c r="D42" i="179"/>
  <c r="G42" i="179"/>
  <c r="L18" i="179"/>
  <c r="G13" i="179"/>
  <c r="C13" i="179"/>
  <c r="H13" i="179"/>
  <c r="C18" i="179"/>
  <c r="G21" i="179"/>
  <c r="C21" i="179"/>
  <c r="H21" i="179"/>
  <c r="G27" i="179"/>
  <c r="G35" i="179"/>
  <c r="G37" i="179"/>
  <c r="C37" i="179"/>
  <c r="H37" i="179"/>
  <c r="C42" i="179"/>
  <c r="G43" i="179"/>
  <c r="G45" i="179"/>
  <c r="C45" i="179"/>
  <c r="H45" i="179"/>
  <c r="C50" i="179"/>
  <c r="G51" i="179"/>
  <c r="G53" i="179"/>
  <c r="C53" i="179"/>
  <c r="H53" i="179"/>
  <c r="C58" i="179"/>
  <c r="G59" i="179"/>
  <c r="D61" i="179"/>
  <c r="D63" i="179"/>
  <c r="H10" i="179"/>
  <c r="D10" i="179"/>
  <c r="G10" i="179"/>
  <c r="H26" i="179"/>
  <c r="D26" i="179"/>
  <c r="G26" i="179"/>
  <c r="H34" i="179"/>
  <c r="D34" i="179"/>
  <c r="G34" i="179"/>
  <c r="C10" i="179"/>
  <c r="G19" i="179"/>
  <c r="C26" i="179"/>
  <c r="D13" i="179"/>
  <c r="E18" i="179"/>
  <c r="C19" i="179"/>
  <c r="H19" i="179"/>
  <c r="H22" i="179"/>
  <c r="D22" i="179"/>
  <c r="E26" i="179"/>
  <c r="C27" i="179"/>
  <c r="H27" i="179"/>
  <c r="D37" i="179"/>
  <c r="H38" i="179"/>
  <c r="D38" i="179"/>
  <c r="G38" i="179"/>
  <c r="E42" i="179"/>
  <c r="C43" i="179"/>
  <c r="H43" i="179"/>
  <c r="D45" i="179"/>
  <c r="H46" i="179"/>
  <c r="D46" i="179"/>
  <c r="G46" i="179"/>
  <c r="E50" i="179"/>
  <c r="C51" i="179"/>
  <c r="H51" i="179"/>
  <c r="D53" i="179"/>
  <c r="H54" i="179"/>
  <c r="D54" i="179"/>
  <c r="G54" i="179"/>
  <c r="E58" i="179"/>
  <c r="C59" i="179"/>
  <c r="H59" i="179"/>
  <c r="F61" i="179"/>
  <c r="F63" i="179"/>
  <c r="L42" i="179"/>
  <c r="L34" i="179"/>
  <c r="L26" i="179"/>
  <c r="L10" i="179"/>
  <c r="G8" i="179"/>
  <c r="G11" i="179"/>
  <c r="G29" i="179"/>
  <c r="C29" i="179"/>
  <c r="H29" i="179"/>
  <c r="C34" i="179"/>
  <c r="L8" i="179"/>
  <c r="L29" i="179"/>
  <c r="L21" i="179"/>
  <c r="L13" i="179"/>
  <c r="C8" i="179"/>
  <c r="H8" i="179"/>
  <c r="E10" i="179"/>
  <c r="C11" i="179"/>
  <c r="H11" i="179"/>
  <c r="H14" i="179"/>
  <c r="D14" i="179"/>
  <c r="G14" i="179"/>
  <c r="D21" i="179"/>
  <c r="G22" i="179"/>
  <c r="D29" i="179"/>
  <c r="H30" i="179"/>
  <c r="D30" i="179"/>
  <c r="G30" i="179"/>
  <c r="E34" i="179"/>
  <c r="C35" i="179"/>
  <c r="H35" i="179"/>
  <c r="D8" i="179"/>
  <c r="G9" i="179"/>
  <c r="C9" i="179"/>
  <c r="H9" i="179"/>
  <c r="F10" i="179"/>
  <c r="D11" i="179"/>
  <c r="E13" i="179"/>
  <c r="C14" i="179"/>
  <c r="G15" i="179"/>
  <c r="G17" i="179"/>
  <c r="C17" i="179"/>
  <c r="H17" i="179"/>
  <c r="F18" i="179"/>
  <c r="D19" i="179"/>
  <c r="E21" i="179"/>
  <c r="C22" i="179"/>
  <c r="G23" i="179"/>
  <c r="G25" i="179"/>
  <c r="C25" i="179"/>
  <c r="H25" i="179"/>
  <c r="F26" i="179"/>
  <c r="D27" i="179"/>
  <c r="E29" i="179"/>
  <c r="C30" i="179"/>
  <c r="G31" i="179"/>
  <c r="G33" i="179"/>
  <c r="C33" i="179"/>
  <c r="H33" i="179"/>
  <c r="F34" i="179"/>
  <c r="D35" i="179"/>
  <c r="E37" i="179"/>
  <c r="C38" i="179"/>
  <c r="G39" i="179"/>
  <c r="G41" i="179"/>
  <c r="C41" i="179"/>
  <c r="H41" i="179"/>
  <c r="F42" i="179"/>
  <c r="D43" i="179"/>
  <c r="E45" i="179"/>
  <c r="C46" i="179"/>
  <c r="G47" i="179"/>
  <c r="G49" i="179"/>
  <c r="C49" i="179"/>
  <c r="H49" i="179"/>
  <c r="F50" i="179"/>
  <c r="D51" i="179"/>
  <c r="E53" i="179"/>
  <c r="C54" i="179"/>
  <c r="G55" i="179"/>
  <c r="G57" i="179"/>
  <c r="C57" i="179"/>
  <c r="H57" i="179"/>
  <c r="F58" i="179"/>
  <c r="D59" i="179"/>
  <c r="H61" i="179"/>
  <c r="H63" i="179"/>
  <c r="F60" i="179"/>
  <c r="D62" i="179"/>
  <c r="H62" i="179"/>
  <c r="F64" i="179"/>
  <c r="D64" i="179"/>
  <c r="H24" i="178"/>
  <c r="D24" i="178"/>
  <c r="G24" i="178"/>
  <c r="H32" i="178"/>
  <c r="D32" i="178"/>
  <c r="G32" i="178"/>
  <c r="F33" i="178"/>
  <c r="H40" i="178"/>
  <c r="D40" i="178"/>
  <c r="G40" i="178"/>
  <c r="F41" i="178"/>
  <c r="H48" i="178"/>
  <c r="D48" i="178"/>
  <c r="G48" i="178"/>
  <c r="F49" i="178"/>
  <c r="H56" i="178"/>
  <c r="D56" i="178"/>
  <c r="G56" i="178"/>
  <c r="F57" i="178"/>
  <c r="E61" i="178"/>
  <c r="H61" i="178"/>
  <c r="D61" i="178"/>
  <c r="H16" i="178"/>
  <c r="D16" i="178"/>
  <c r="G16" i="178"/>
  <c r="G11" i="178"/>
  <c r="C11" i="178"/>
  <c r="H11" i="178"/>
  <c r="G19" i="178"/>
  <c r="C19" i="178"/>
  <c r="H19" i="178"/>
  <c r="C24" i="178"/>
  <c r="G25" i="178"/>
  <c r="G27" i="178"/>
  <c r="C27" i="178"/>
  <c r="H27" i="178"/>
  <c r="G33" i="178"/>
  <c r="G35" i="178"/>
  <c r="C35" i="178"/>
  <c r="H35" i="178"/>
  <c r="G41" i="178"/>
  <c r="G43" i="178"/>
  <c r="C43" i="178"/>
  <c r="H43" i="178"/>
  <c r="G49" i="178"/>
  <c r="G51" i="178"/>
  <c r="C51" i="178"/>
  <c r="H51" i="178"/>
  <c r="G57" i="178"/>
  <c r="H60" i="178"/>
  <c r="D60" i="178"/>
  <c r="G60" i="178"/>
  <c r="C60" i="178"/>
  <c r="G9" i="178"/>
  <c r="D19" i="178"/>
  <c r="H20" i="178"/>
  <c r="D20" i="178"/>
  <c r="G20" i="178"/>
  <c r="E24" i="178"/>
  <c r="C25" i="178"/>
  <c r="H25" i="178"/>
  <c r="D27" i="178"/>
  <c r="H28" i="178"/>
  <c r="D28" i="178"/>
  <c r="G28" i="178"/>
  <c r="E32" i="178"/>
  <c r="C33" i="178"/>
  <c r="H33" i="178"/>
  <c r="D35" i="178"/>
  <c r="H36" i="178"/>
  <c r="D36" i="178"/>
  <c r="G36" i="178"/>
  <c r="E40" i="178"/>
  <c r="C41" i="178"/>
  <c r="H41" i="178"/>
  <c r="D43" i="178"/>
  <c r="H44" i="178"/>
  <c r="D44" i="178"/>
  <c r="G44" i="178"/>
  <c r="E48" i="178"/>
  <c r="C49" i="178"/>
  <c r="H49" i="178"/>
  <c r="D51" i="178"/>
  <c r="H52" i="178"/>
  <c r="D52" i="178"/>
  <c r="G52" i="178"/>
  <c r="E56" i="178"/>
  <c r="C57" i="178"/>
  <c r="H57" i="178"/>
  <c r="E60" i="178"/>
  <c r="F61" i="178"/>
  <c r="C16" i="178"/>
  <c r="G17" i="178"/>
  <c r="L17" i="178"/>
  <c r="L9" i="178"/>
  <c r="C9" i="178"/>
  <c r="H9" i="178"/>
  <c r="D11" i="178"/>
  <c r="H12" i="178"/>
  <c r="D12" i="178"/>
  <c r="G12" i="178"/>
  <c r="E16" i="178"/>
  <c r="C17" i="178"/>
  <c r="H17" i="178"/>
  <c r="L32" i="178"/>
  <c r="L24" i="178"/>
  <c r="L20" i="178"/>
  <c r="L16" i="178"/>
  <c r="L12" i="178"/>
  <c r="F8" i="178"/>
  <c r="D9" i="178"/>
  <c r="E11" i="178"/>
  <c r="C12" i="178"/>
  <c r="G13" i="178"/>
  <c r="G15" i="178"/>
  <c r="C15" i="178"/>
  <c r="H15" i="178"/>
  <c r="F16" i="178"/>
  <c r="D17" i="178"/>
  <c r="E19" i="178"/>
  <c r="C20" i="178"/>
  <c r="G21" i="178"/>
  <c r="G23" i="178"/>
  <c r="C23" i="178"/>
  <c r="H23" i="178"/>
  <c r="F24" i="178"/>
  <c r="D25" i="178"/>
  <c r="E27" i="178"/>
  <c r="C28" i="178"/>
  <c r="G29" i="178"/>
  <c r="G31" i="178"/>
  <c r="C31" i="178"/>
  <c r="H31" i="178"/>
  <c r="F32" i="178"/>
  <c r="D33" i="178"/>
  <c r="E35" i="178"/>
  <c r="C36" i="178"/>
  <c r="G37" i="178"/>
  <c r="G39" i="178"/>
  <c r="C39" i="178"/>
  <c r="H39" i="178"/>
  <c r="F40" i="178"/>
  <c r="D41" i="178"/>
  <c r="E43" i="178"/>
  <c r="C44" i="178"/>
  <c r="G45" i="178"/>
  <c r="G47" i="178"/>
  <c r="C47" i="178"/>
  <c r="H47" i="178"/>
  <c r="F48" i="178"/>
  <c r="D49" i="178"/>
  <c r="E51" i="178"/>
  <c r="C52" i="178"/>
  <c r="G53" i="178"/>
  <c r="G55" i="178"/>
  <c r="C55" i="178"/>
  <c r="H55" i="178"/>
  <c r="F56" i="178"/>
  <c r="D57" i="178"/>
  <c r="F60" i="178"/>
  <c r="G61" i="178"/>
  <c r="F64" i="178"/>
  <c r="F59" i="178"/>
  <c r="F63" i="178"/>
  <c r="C64" i="178"/>
  <c r="G64" i="178"/>
  <c r="C59" i="178"/>
  <c r="C63" i="178"/>
  <c r="D64" i="178"/>
  <c r="G8" i="177"/>
  <c r="G10" i="177"/>
  <c r="C10" i="177"/>
  <c r="H10" i="177"/>
  <c r="G16" i="177"/>
  <c r="G18" i="177"/>
  <c r="C18" i="177"/>
  <c r="H18" i="177"/>
  <c r="G24" i="177"/>
  <c r="G26" i="177"/>
  <c r="C26" i="177"/>
  <c r="H26" i="177"/>
  <c r="G32" i="177"/>
  <c r="G34" i="177"/>
  <c r="C34" i="177"/>
  <c r="H34" i="177"/>
  <c r="G40" i="177"/>
  <c r="G42" i="177"/>
  <c r="C42" i="177"/>
  <c r="H42" i="177"/>
  <c r="G48" i="177"/>
  <c r="G50" i="177"/>
  <c r="C50" i="177"/>
  <c r="H50" i="177"/>
  <c r="G56" i="177"/>
  <c r="G58" i="177"/>
  <c r="C58" i="177"/>
  <c r="H58" i="177"/>
  <c r="H11" i="177"/>
  <c r="D11" i="177"/>
  <c r="G11" i="177"/>
  <c r="H35" i="177"/>
  <c r="D35" i="177"/>
  <c r="G35" i="177"/>
  <c r="H43" i="177"/>
  <c r="D43" i="177"/>
  <c r="G43" i="177"/>
  <c r="H51" i="177"/>
  <c r="D51" i="177"/>
  <c r="G51" i="177"/>
  <c r="H59" i="177"/>
  <c r="D59" i="177"/>
  <c r="G59" i="177"/>
  <c r="H19" i="177"/>
  <c r="D19" i="177"/>
  <c r="G19" i="177"/>
  <c r="H27" i="177"/>
  <c r="D27" i="177"/>
  <c r="G27" i="177"/>
  <c r="L26" i="177"/>
  <c r="L18" i="177"/>
  <c r="L10" i="177"/>
  <c r="D8" i="177"/>
  <c r="E10" i="177"/>
  <c r="C11" i="177"/>
  <c r="G12" i="177"/>
  <c r="G14" i="177"/>
  <c r="C14" i="177"/>
  <c r="H14" i="177"/>
  <c r="D16" i="177"/>
  <c r="E18" i="177"/>
  <c r="C19" i="177"/>
  <c r="G20" i="177"/>
  <c r="G22" i="177"/>
  <c r="C22" i="177"/>
  <c r="H22" i="177"/>
  <c r="D24" i="177"/>
  <c r="E26" i="177"/>
  <c r="C27" i="177"/>
  <c r="G28" i="177"/>
  <c r="G30" i="177"/>
  <c r="C30" i="177"/>
  <c r="H30" i="177"/>
  <c r="D32" i="177"/>
  <c r="E34" i="177"/>
  <c r="C35" i="177"/>
  <c r="G36" i="177"/>
  <c r="G38" i="177"/>
  <c r="C38" i="177"/>
  <c r="H38" i="177"/>
  <c r="D40" i="177"/>
  <c r="E42" i="177"/>
  <c r="C43" i="177"/>
  <c r="G44" i="177"/>
  <c r="G46" i="177"/>
  <c r="C46" i="177"/>
  <c r="H46" i="177"/>
  <c r="D48" i="177"/>
  <c r="E50" i="177"/>
  <c r="C51" i="177"/>
  <c r="G52" i="177"/>
  <c r="G54" i="177"/>
  <c r="C54" i="177"/>
  <c r="H54" i="177"/>
  <c r="D56" i="177"/>
  <c r="E58" i="177"/>
  <c r="C59" i="177"/>
  <c r="G60" i="177"/>
  <c r="F8" i="177"/>
  <c r="F10" i="177"/>
  <c r="E11" i="177"/>
  <c r="H15" i="177"/>
  <c r="D15" i="177"/>
  <c r="G15" i="177"/>
  <c r="F16" i="177"/>
  <c r="F18" i="177"/>
  <c r="E19" i="177"/>
  <c r="H23" i="177"/>
  <c r="D23" i="177"/>
  <c r="G23" i="177"/>
  <c r="F24" i="177"/>
  <c r="F26" i="177"/>
  <c r="E27" i="177"/>
  <c r="H31" i="177"/>
  <c r="D31" i="177"/>
  <c r="G31" i="177"/>
  <c r="F32" i="177"/>
  <c r="F34" i="177"/>
  <c r="E35" i="177"/>
  <c r="H39" i="177"/>
  <c r="D39" i="177"/>
  <c r="G39" i="177"/>
  <c r="F40" i="177"/>
  <c r="F42" i="177"/>
  <c r="E43" i="177"/>
  <c r="C44" i="177"/>
  <c r="H44" i="177"/>
  <c r="D46" i="177"/>
  <c r="H47" i="177"/>
  <c r="D47" i="177"/>
  <c r="G47" i="177"/>
  <c r="F48" i="177"/>
  <c r="F50" i="177"/>
  <c r="E51" i="177"/>
  <c r="C52" i="177"/>
  <c r="H52" i="177"/>
  <c r="D54" i="177"/>
  <c r="H55" i="177"/>
  <c r="D55" i="177"/>
  <c r="G55" i="177"/>
  <c r="F56" i="177"/>
  <c r="F58" i="177"/>
  <c r="E59" i="177"/>
  <c r="C60" i="177"/>
  <c r="H60" i="177"/>
  <c r="C62" i="177"/>
  <c r="G62" i="177"/>
  <c r="D63" i="177"/>
  <c r="H63" i="177"/>
  <c r="E64" i="177"/>
  <c r="F64" i="177"/>
  <c r="E62" i="177"/>
  <c r="F63" i="177"/>
  <c r="C64" i="177"/>
  <c r="G64" i="177"/>
  <c r="C63" i="177"/>
  <c r="D64" i="177"/>
  <c r="G9" i="176"/>
  <c r="G11" i="176"/>
  <c r="C11" i="176"/>
  <c r="H11" i="176"/>
  <c r="G17" i="176"/>
  <c r="G19" i="176"/>
  <c r="C19" i="176"/>
  <c r="H19" i="176"/>
  <c r="G25" i="176"/>
  <c r="G27" i="176"/>
  <c r="C27" i="176"/>
  <c r="H27" i="176"/>
  <c r="F28" i="176"/>
  <c r="G33" i="176"/>
  <c r="G35" i="176"/>
  <c r="C35" i="176"/>
  <c r="H35" i="176"/>
  <c r="G41" i="176"/>
  <c r="G43" i="176"/>
  <c r="C43" i="176"/>
  <c r="H43" i="176"/>
  <c r="G49" i="176"/>
  <c r="G51" i="176"/>
  <c r="C51" i="176"/>
  <c r="H51" i="176"/>
  <c r="G57" i="176"/>
  <c r="G59" i="176"/>
  <c r="C59" i="176"/>
  <c r="H59" i="176"/>
  <c r="H12" i="176"/>
  <c r="D12" i="176"/>
  <c r="G12" i="176"/>
  <c r="H20" i="176"/>
  <c r="D20" i="176"/>
  <c r="G20" i="176"/>
  <c r="H44" i="176"/>
  <c r="D44" i="176"/>
  <c r="G44" i="176"/>
  <c r="H52" i="176"/>
  <c r="D52" i="176"/>
  <c r="G52" i="176"/>
  <c r="H60" i="176"/>
  <c r="D60" i="176"/>
  <c r="G60" i="176"/>
  <c r="H28" i="176"/>
  <c r="D28" i="176"/>
  <c r="H36" i="176"/>
  <c r="D36" i="176"/>
  <c r="G36" i="176"/>
  <c r="L33" i="176"/>
  <c r="L25" i="176"/>
  <c r="L17" i="176"/>
  <c r="L9" i="176"/>
  <c r="F8" i="176"/>
  <c r="D9" i="176"/>
  <c r="E11" i="176"/>
  <c r="C12" i="176"/>
  <c r="G13" i="176"/>
  <c r="G15" i="176"/>
  <c r="C15" i="176"/>
  <c r="H15" i="176"/>
  <c r="D17" i="176"/>
  <c r="E19" i="176"/>
  <c r="C20" i="176"/>
  <c r="G21" i="176"/>
  <c r="G23" i="176"/>
  <c r="C23" i="176"/>
  <c r="H23" i="176"/>
  <c r="D25" i="176"/>
  <c r="E27" i="176"/>
  <c r="C28" i="176"/>
  <c r="G29" i="176"/>
  <c r="G31" i="176"/>
  <c r="C31" i="176"/>
  <c r="H31" i="176"/>
  <c r="D33" i="176"/>
  <c r="E35" i="176"/>
  <c r="C36" i="176"/>
  <c r="G37" i="176"/>
  <c r="G39" i="176"/>
  <c r="C39" i="176"/>
  <c r="H39" i="176"/>
  <c r="D41" i="176"/>
  <c r="E43" i="176"/>
  <c r="C44" i="176"/>
  <c r="G45" i="176"/>
  <c r="G47" i="176"/>
  <c r="C47" i="176"/>
  <c r="H47" i="176"/>
  <c r="D49" i="176"/>
  <c r="E51" i="176"/>
  <c r="C52" i="176"/>
  <c r="G53" i="176"/>
  <c r="G55" i="176"/>
  <c r="C55" i="176"/>
  <c r="H55" i="176"/>
  <c r="D57" i="176"/>
  <c r="E59" i="176"/>
  <c r="C60" i="176"/>
  <c r="G61" i="176"/>
  <c r="G63" i="176"/>
  <c r="C63" i="176"/>
  <c r="H63" i="176"/>
  <c r="L20" i="176"/>
  <c r="L12" i="176"/>
  <c r="F9" i="176"/>
  <c r="F11" i="176"/>
  <c r="E12" i="176"/>
  <c r="H16" i="176"/>
  <c r="D16" i="176"/>
  <c r="G16" i="176"/>
  <c r="F17" i="176"/>
  <c r="F19" i="176"/>
  <c r="E20" i="176"/>
  <c r="H24" i="176"/>
  <c r="D24" i="176"/>
  <c r="G24" i="176"/>
  <c r="F25" i="176"/>
  <c r="F27" i="176"/>
  <c r="E28" i="176"/>
  <c r="H32" i="176"/>
  <c r="D32" i="176"/>
  <c r="G32" i="176"/>
  <c r="F33" i="176"/>
  <c r="F35" i="176"/>
  <c r="E36" i="176"/>
  <c r="C37" i="176"/>
  <c r="H37" i="176"/>
  <c r="D39" i="176"/>
  <c r="H40" i="176"/>
  <c r="D40" i="176"/>
  <c r="G40" i="176"/>
  <c r="F41" i="176"/>
  <c r="F43" i="176"/>
  <c r="E44" i="176"/>
  <c r="C45" i="176"/>
  <c r="H45" i="176"/>
  <c r="D47" i="176"/>
  <c r="H48" i="176"/>
  <c r="D48" i="176"/>
  <c r="G48" i="176"/>
  <c r="F49" i="176"/>
  <c r="F51" i="176"/>
  <c r="E52" i="176"/>
  <c r="C53" i="176"/>
  <c r="H53" i="176"/>
  <c r="D55" i="176"/>
  <c r="H56" i="176"/>
  <c r="D56" i="176"/>
  <c r="G56" i="176"/>
  <c r="F57" i="176"/>
  <c r="F59" i="176"/>
  <c r="E60" i="176"/>
  <c r="C61" i="176"/>
  <c r="H61" i="176"/>
  <c r="D63" i="176"/>
  <c r="H64" i="176"/>
  <c r="D64" i="176"/>
  <c r="G64" i="176"/>
  <c r="H20" i="175"/>
  <c r="D20" i="175"/>
  <c r="E24" i="175"/>
  <c r="H28" i="175"/>
  <c r="D28" i="175"/>
  <c r="G28" i="175"/>
  <c r="E32" i="175"/>
  <c r="H44" i="175"/>
  <c r="D44" i="175"/>
  <c r="G44" i="175"/>
  <c r="E48" i="175"/>
  <c r="H52" i="175"/>
  <c r="D52" i="175"/>
  <c r="G52" i="175"/>
  <c r="E56" i="175"/>
  <c r="H60" i="175"/>
  <c r="D60" i="175"/>
  <c r="G60" i="175"/>
  <c r="L16" i="175"/>
  <c r="H12" i="175"/>
  <c r="D12" i="175"/>
  <c r="G12" i="175"/>
  <c r="E16" i="175"/>
  <c r="G20" i="175"/>
  <c r="H36" i="175"/>
  <c r="D36" i="175"/>
  <c r="G36" i="175"/>
  <c r="L19" i="175"/>
  <c r="L11" i="175"/>
  <c r="F8" i="175"/>
  <c r="D9" i="175"/>
  <c r="C12" i="175"/>
  <c r="G13" i="175"/>
  <c r="G15" i="175"/>
  <c r="C15" i="175"/>
  <c r="H15" i="175"/>
  <c r="D17" i="175"/>
  <c r="C20" i="175"/>
  <c r="G21" i="175"/>
  <c r="G23" i="175"/>
  <c r="C23" i="175"/>
  <c r="H23" i="175"/>
  <c r="D25" i="175"/>
  <c r="C28" i="175"/>
  <c r="G29" i="175"/>
  <c r="G31" i="175"/>
  <c r="C31" i="175"/>
  <c r="H31" i="175"/>
  <c r="D33" i="175"/>
  <c r="C36" i="175"/>
  <c r="G37" i="175"/>
  <c r="G39" i="175"/>
  <c r="C39" i="175"/>
  <c r="H39" i="175"/>
  <c r="D41" i="175"/>
  <c r="C44" i="175"/>
  <c r="G45" i="175"/>
  <c r="G47" i="175"/>
  <c r="C47" i="175"/>
  <c r="H47" i="175"/>
  <c r="D49" i="175"/>
  <c r="C52" i="175"/>
  <c r="G53" i="175"/>
  <c r="G55" i="175"/>
  <c r="C55" i="175"/>
  <c r="H55" i="175"/>
  <c r="D57" i="175"/>
  <c r="C60" i="175"/>
  <c r="G61" i="175"/>
  <c r="H64" i="175"/>
  <c r="D64" i="175"/>
  <c r="G64" i="175"/>
  <c r="C64" i="175"/>
  <c r="H16" i="175"/>
  <c r="D16" i="175"/>
  <c r="G16" i="175"/>
  <c r="H32" i="175"/>
  <c r="D32" i="175"/>
  <c r="G32" i="175"/>
  <c r="H40" i="175"/>
  <c r="D40" i="175"/>
  <c r="G40" i="175"/>
  <c r="H48" i="175"/>
  <c r="D48" i="175"/>
  <c r="G48" i="175"/>
  <c r="H56" i="175"/>
  <c r="D56" i="175"/>
  <c r="G56" i="175"/>
  <c r="H24" i="175"/>
  <c r="D24" i="175"/>
  <c r="G24" i="175"/>
  <c r="G9" i="175"/>
  <c r="G11" i="175"/>
  <c r="C11" i="175"/>
  <c r="H11" i="175"/>
  <c r="F12" i="175"/>
  <c r="C16" i="175"/>
  <c r="G17" i="175"/>
  <c r="G19" i="175"/>
  <c r="C19" i="175"/>
  <c r="H19" i="175"/>
  <c r="F20" i="175"/>
  <c r="C24" i="175"/>
  <c r="G25" i="175"/>
  <c r="G27" i="175"/>
  <c r="C27" i="175"/>
  <c r="H27" i="175"/>
  <c r="F28" i="175"/>
  <c r="C32" i="175"/>
  <c r="G33" i="175"/>
  <c r="G35" i="175"/>
  <c r="C35" i="175"/>
  <c r="H35" i="175"/>
  <c r="F36" i="175"/>
  <c r="C40" i="175"/>
  <c r="G41" i="175"/>
  <c r="G43" i="175"/>
  <c r="C43" i="175"/>
  <c r="H43" i="175"/>
  <c r="F44" i="175"/>
  <c r="C48" i="175"/>
  <c r="G49" i="175"/>
  <c r="G51" i="175"/>
  <c r="C51" i="175"/>
  <c r="H51" i="175"/>
  <c r="F52" i="175"/>
  <c r="C56" i="175"/>
  <c r="G57" i="175"/>
  <c r="G59" i="175"/>
  <c r="C59" i="175"/>
  <c r="H59" i="175"/>
  <c r="F60" i="175"/>
  <c r="F63" i="175"/>
  <c r="C63" i="175"/>
  <c r="G12" i="174"/>
  <c r="H28" i="174"/>
  <c r="D28" i="174"/>
  <c r="H36" i="174"/>
  <c r="D36" i="174"/>
  <c r="G36" i="174"/>
  <c r="H44" i="174"/>
  <c r="D44" i="174"/>
  <c r="G44" i="174"/>
  <c r="H52" i="174"/>
  <c r="D52" i="174"/>
  <c r="G52" i="174"/>
  <c r="H60" i="174"/>
  <c r="D60" i="174"/>
  <c r="G60" i="174"/>
  <c r="H20" i="174"/>
  <c r="D20" i="174"/>
  <c r="G20" i="174"/>
  <c r="G13" i="174"/>
  <c r="C20" i="174"/>
  <c r="G21" i="174"/>
  <c r="G23" i="174"/>
  <c r="C23" i="174"/>
  <c r="H23" i="174"/>
  <c r="C28" i="174"/>
  <c r="G29" i="174"/>
  <c r="G31" i="174"/>
  <c r="C31" i="174"/>
  <c r="H31" i="174"/>
  <c r="C36" i="174"/>
  <c r="G37" i="174"/>
  <c r="G39" i="174"/>
  <c r="C39" i="174"/>
  <c r="H39" i="174"/>
  <c r="C44" i="174"/>
  <c r="G45" i="174"/>
  <c r="G47" i="174"/>
  <c r="C47" i="174"/>
  <c r="H47" i="174"/>
  <c r="C52" i="174"/>
  <c r="G53" i="174"/>
  <c r="G55" i="174"/>
  <c r="C55" i="174"/>
  <c r="H55" i="174"/>
  <c r="C60" i="174"/>
  <c r="G61" i="174"/>
  <c r="H64" i="174"/>
  <c r="D64" i="174"/>
  <c r="G64" i="174"/>
  <c r="C64" i="174"/>
  <c r="H12" i="174"/>
  <c r="D12" i="174"/>
  <c r="G28" i="174"/>
  <c r="F8" i="174"/>
  <c r="G15" i="174"/>
  <c r="C15" i="174"/>
  <c r="H16" i="174"/>
  <c r="D16" i="174"/>
  <c r="G16" i="174"/>
  <c r="D23" i="174"/>
  <c r="H24" i="174"/>
  <c r="D24" i="174"/>
  <c r="G24" i="174"/>
  <c r="E28" i="174"/>
  <c r="C29" i="174"/>
  <c r="H29" i="174"/>
  <c r="D31" i="174"/>
  <c r="H32" i="174"/>
  <c r="D32" i="174"/>
  <c r="G32" i="174"/>
  <c r="E36" i="174"/>
  <c r="C37" i="174"/>
  <c r="H37" i="174"/>
  <c r="D39" i="174"/>
  <c r="H40" i="174"/>
  <c r="D40" i="174"/>
  <c r="G40" i="174"/>
  <c r="E44" i="174"/>
  <c r="C45" i="174"/>
  <c r="H45" i="174"/>
  <c r="D47" i="174"/>
  <c r="H48" i="174"/>
  <c r="D48" i="174"/>
  <c r="G48" i="174"/>
  <c r="E52" i="174"/>
  <c r="C53" i="174"/>
  <c r="H53" i="174"/>
  <c r="D55" i="174"/>
  <c r="H56" i="174"/>
  <c r="D56" i="174"/>
  <c r="G56" i="174"/>
  <c r="E60" i="174"/>
  <c r="C61" i="174"/>
  <c r="H61" i="174"/>
  <c r="E64" i="174"/>
  <c r="L8" i="174"/>
  <c r="L13" i="174"/>
  <c r="C8" i="174"/>
  <c r="G8" i="174"/>
  <c r="E12" i="174"/>
  <c r="C13" i="174"/>
  <c r="H13" i="174"/>
  <c r="D15" i="174"/>
  <c r="E20" i="174"/>
  <c r="C21" i="174"/>
  <c r="H21" i="174"/>
  <c r="L52" i="174"/>
  <c r="L44" i="174"/>
  <c r="L36" i="174"/>
  <c r="L32" i="174"/>
  <c r="L28" i="174"/>
  <c r="L24" i="174"/>
  <c r="L20" i="174"/>
  <c r="L16" i="174"/>
  <c r="L12" i="174"/>
  <c r="D8" i="174"/>
  <c r="G9" i="174"/>
  <c r="G11" i="174"/>
  <c r="C11" i="174"/>
  <c r="H11" i="174"/>
  <c r="F12" i="174"/>
  <c r="D13" i="174"/>
  <c r="E15" i="174"/>
  <c r="C16" i="174"/>
  <c r="G17" i="174"/>
  <c r="G19" i="174"/>
  <c r="C19" i="174"/>
  <c r="H19" i="174"/>
  <c r="F20" i="174"/>
  <c r="D21" i="174"/>
  <c r="E23" i="174"/>
  <c r="C24" i="174"/>
  <c r="G25" i="174"/>
  <c r="G27" i="174"/>
  <c r="C27" i="174"/>
  <c r="H27" i="174"/>
  <c r="F28" i="174"/>
  <c r="D29" i="174"/>
  <c r="E31" i="174"/>
  <c r="C32" i="174"/>
  <c r="G33" i="174"/>
  <c r="G35" i="174"/>
  <c r="C35" i="174"/>
  <c r="H35" i="174"/>
  <c r="F36" i="174"/>
  <c r="D37" i="174"/>
  <c r="E39" i="174"/>
  <c r="C40" i="174"/>
  <c r="G41" i="174"/>
  <c r="G43" i="174"/>
  <c r="C43" i="174"/>
  <c r="H43" i="174"/>
  <c r="F44" i="174"/>
  <c r="D45" i="174"/>
  <c r="E47" i="174"/>
  <c r="C48" i="174"/>
  <c r="G49" i="174"/>
  <c r="G51" i="174"/>
  <c r="C51" i="174"/>
  <c r="H51" i="174"/>
  <c r="F52" i="174"/>
  <c r="D53" i="174"/>
  <c r="E55" i="174"/>
  <c r="C56" i="174"/>
  <c r="G57" i="174"/>
  <c r="G59" i="174"/>
  <c r="C59" i="174"/>
  <c r="H59" i="174"/>
  <c r="F60" i="174"/>
  <c r="D61" i="174"/>
  <c r="F64" i="174"/>
  <c r="F63" i="174"/>
  <c r="C63" i="174"/>
  <c r="G9" i="173"/>
  <c r="G11" i="173"/>
  <c r="C11" i="173"/>
  <c r="H11" i="173"/>
  <c r="G17" i="173"/>
  <c r="G19" i="173"/>
  <c r="C19" i="173"/>
  <c r="H19" i="173"/>
  <c r="F20" i="173"/>
  <c r="G25" i="173"/>
  <c r="G27" i="173"/>
  <c r="C27" i="173"/>
  <c r="H27" i="173"/>
  <c r="G33" i="173"/>
  <c r="G35" i="173"/>
  <c r="C35" i="173"/>
  <c r="H35" i="173"/>
  <c r="G41" i="173"/>
  <c r="G43" i="173"/>
  <c r="C43" i="173"/>
  <c r="H43" i="173"/>
  <c r="G49" i="173"/>
  <c r="G51" i="173"/>
  <c r="C51" i="173"/>
  <c r="H51" i="173"/>
  <c r="G57" i="173"/>
  <c r="G59" i="173"/>
  <c r="C59" i="173"/>
  <c r="H59" i="173"/>
  <c r="H9" i="173"/>
  <c r="H36" i="173"/>
  <c r="D36" i="173"/>
  <c r="H44" i="173"/>
  <c r="D44" i="173"/>
  <c r="G44" i="173"/>
  <c r="H52" i="173"/>
  <c r="D52" i="173"/>
  <c r="G52" i="173"/>
  <c r="H60" i="173"/>
  <c r="D60" i="173"/>
  <c r="G60" i="173"/>
  <c r="D11" i="173"/>
  <c r="H12" i="173"/>
  <c r="D12" i="173"/>
  <c r="G12" i="173"/>
  <c r="H28" i="173"/>
  <c r="D28" i="173"/>
  <c r="G28" i="173"/>
  <c r="G36" i="173"/>
  <c r="L44" i="173"/>
  <c r="L36" i="173"/>
  <c r="L28" i="173"/>
  <c r="L20" i="173"/>
  <c r="L16" i="173"/>
  <c r="L12" i="173"/>
  <c r="F8" i="173"/>
  <c r="D9" i="173"/>
  <c r="E11" i="173"/>
  <c r="C12" i="173"/>
  <c r="G13" i="173"/>
  <c r="G15" i="173"/>
  <c r="C15" i="173"/>
  <c r="H15" i="173"/>
  <c r="D17" i="173"/>
  <c r="E19" i="173"/>
  <c r="G21" i="173"/>
  <c r="G23" i="173"/>
  <c r="C23" i="173"/>
  <c r="H23" i="173"/>
  <c r="D25" i="173"/>
  <c r="E27" i="173"/>
  <c r="C28" i="173"/>
  <c r="G29" i="173"/>
  <c r="G31" i="173"/>
  <c r="C31" i="173"/>
  <c r="H31" i="173"/>
  <c r="D33" i="173"/>
  <c r="E35" i="173"/>
  <c r="C36" i="173"/>
  <c r="G37" i="173"/>
  <c r="G39" i="173"/>
  <c r="C39" i="173"/>
  <c r="H39" i="173"/>
  <c r="D41" i="173"/>
  <c r="E43" i="173"/>
  <c r="C44" i="173"/>
  <c r="G45" i="173"/>
  <c r="G47" i="173"/>
  <c r="C47" i="173"/>
  <c r="H47" i="173"/>
  <c r="D49" i="173"/>
  <c r="E51" i="173"/>
  <c r="C52" i="173"/>
  <c r="G53" i="173"/>
  <c r="G55" i="173"/>
  <c r="C55" i="173"/>
  <c r="H55" i="173"/>
  <c r="D57" i="173"/>
  <c r="E59" i="173"/>
  <c r="C60" i="173"/>
  <c r="G61" i="173"/>
  <c r="G63" i="173"/>
  <c r="C63" i="173"/>
  <c r="H63" i="173"/>
  <c r="L9" i="173"/>
  <c r="C9" i="173"/>
  <c r="H20" i="173"/>
  <c r="D20" i="173"/>
  <c r="G20" i="173"/>
  <c r="L19" i="173"/>
  <c r="L11" i="173"/>
  <c r="F9" i="173"/>
  <c r="F11" i="173"/>
  <c r="E12" i="173"/>
  <c r="H16" i="173"/>
  <c r="D16" i="173"/>
  <c r="G16" i="173"/>
  <c r="F17" i="173"/>
  <c r="F19" i="173"/>
  <c r="E20" i="173"/>
  <c r="H24" i="173"/>
  <c r="D24" i="173"/>
  <c r="G24" i="173"/>
  <c r="F25" i="173"/>
  <c r="F27" i="173"/>
  <c r="E28" i="173"/>
  <c r="C29" i="173"/>
  <c r="H29" i="173"/>
  <c r="D31" i="173"/>
  <c r="H32" i="173"/>
  <c r="D32" i="173"/>
  <c r="G32" i="173"/>
  <c r="F33" i="173"/>
  <c r="F35" i="173"/>
  <c r="E36" i="173"/>
  <c r="C37" i="173"/>
  <c r="H37" i="173"/>
  <c r="D39" i="173"/>
  <c r="H40" i="173"/>
  <c r="D40" i="173"/>
  <c r="G40" i="173"/>
  <c r="F41" i="173"/>
  <c r="F43" i="173"/>
  <c r="E44" i="173"/>
  <c r="C45" i="173"/>
  <c r="H45" i="173"/>
  <c r="D47" i="173"/>
  <c r="H48" i="173"/>
  <c r="D48" i="173"/>
  <c r="G48" i="173"/>
  <c r="F49" i="173"/>
  <c r="F51" i="173"/>
  <c r="E52" i="173"/>
  <c r="C53" i="173"/>
  <c r="H53" i="173"/>
  <c r="D55" i="173"/>
  <c r="H56" i="173"/>
  <c r="D56" i="173"/>
  <c r="G56" i="173"/>
  <c r="F57" i="173"/>
  <c r="F59" i="173"/>
  <c r="E60" i="173"/>
  <c r="C61" i="173"/>
  <c r="H61" i="173"/>
  <c r="D63" i="173"/>
  <c r="H64" i="173"/>
  <c r="D64" i="173"/>
  <c r="G64" i="173"/>
  <c r="H16" i="172"/>
  <c r="D16" i="172"/>
  <c r="G9" i="172"/>
  <c r="G11" i="172"/>
  <c r="C11" i="172"/>
  <c r="H11" i="172"/>
  <c r="C16" i="172"/>
  <c r="G17" i="172"/>
  <c r="G19" i="172"/>
  <c r="C19" i="172"/>
  <c r="H19" i="172"/>
  <c r="C24" i="172"/>
  <c r="G25" i="172"/>
  <c r="G27" i="172"/>
  <c r="C27" i="172"/>
  <c r="H27" i="172"/>
  <c r="C32" i="172"/>
  <c r="G33" i="172"/>
  <c r="G35" i="172"/>
  <c r="C35" i="172"/>
  <c r="H35" i="172"/>
  <c r="C40" i="172"/>
  <c r="G41" i="172"/>
  <c r="G43" i="172"/>
  <c r="C43" i="172"/>
  <c r="H43" i="172"/>
  <c r="C48" i="172"/>
  <c r="G49" i="172"/>
  <c r="G51" i="172"/>
  <c r="C51" i="172"/>
  <c r="H51" i="172"/>
  <c r="G57" i="172"/>
  <c r="G59" i="172"/>
  <c r="C59" i="172"/>
  <c r="H59" i="172"/>
  <c r="E16" i="172"/>
  <c r="E24" i="172"/>
  <c r="H28" i="172"/>
  <c r="D28" i="172"/>
  <c r="G28" i="172"/>
  <c r="E32" i="172"/>
  <c r="E40" i="172"/>
  <c r="H52" i="172"/>
  <c r="D52" i="172"/>
  <c r="G52" i="172"/>
  <c r="H60" i="172"/>
  <c r="D60" i="172"/>
  <c r="G60" i="172"/>
  <c r="H12" i="172"/>
  <c r="D12" i="172"/>
  <c r="G12" i="172"/>
  <c r="H20" i="172"/>
  <c r="D20" i="172"/>
  <c r="G20" i="172"/>
  <c r="H36" i="172"/>
  <c r="D36" i="172"/>
  <c r="G36" i="172"/>
  <c r="H44" i="172"/>
  <c r="D44" i="172"/>
  <c r="G44" i="172"/>
  <c r="L35" i="172"/>
  <c r="L27" i="172"/>
  <c r="L9" i="172"/>
  <c r="F8" i="172"/>
  <c r="D9" i="172"/>
  <c r="E11" i="172"/>
  <c r="C12" i="172"/>
  <c r="G13" i="172"/>
  <c r="G15" i="172"/>
  <c r="C15" i="172"/>
  <c r="H15" i="172"/>
  <c r="F16" i="172"/>
  <c r="D17" i="172"/>
  <c r="E19" i="172"/>
  <c r="C20" i="172"/>
  <c r="G21" i="172"/>
  <c r="G23" i="172"/>
  <c r="C23" i="172"/>
  <c r="H23" i="172"/>
  <c r="D25" i="172"/>
  <c r="E27" i="172"/>
  <c r="C28" i="172"/>
  <c r="G29" i="172"/>
  <c r="G31" i="172"/>
  <c r="C31" i="172"/>
  <c r="H31" i="172"/>
  <c r="D33" i="172"/>
  <c r="E35" i="172"/>
  <c r="C36" i="172"/>
  <c r="G37" i="172"/>
  <c r="G39" i="172"/>
  <c r="C39" i="172"/>
  <c r="H39" i="172"/>
  <c r="D41" i="172"/>
  <c r="E43" i="172"/>
  <c r="C44" i="172"/>
  <c r="G45" i="172"/>
  <c r="G47" i="172"/>
  <c r="C47" i="172"/>
  <c r="H47" i="172"/>
  <c r="D49" i="172"/>
  <c r="E51" i="172"/>
  <c r="C52" i="172"/>
  <c r="G53" i="172"/>
  <c r="G55" i="172"/>
  <c r="C55" i="172"/>
  <c r="H55" i="172"/>
  <c r="D57" i="172"/>
  <c r="E59" i="172"/>
  <c r="C60" i="172"/>
  <c r="G61" i="172"/>
  <c r="G63" i="172"/>
  <c r="C63" i="172"/>
  <c r="H63" i="172"/>
  <c r="G16" i="172"/>
  <c r="H24" i="172"/>
  <c r="D24" i="172"/>
  <c r="G24" i="172"/>
  <c r="H32" i="172"/>
  <c r="D32" i="172"/>
  <c r="H40" i="172"/>
  <c r="D40" i="172"/>
  <c r="G40" i="172"/>
  <c r="E44" i="172"/>
  <c r="H48" i="172"/>
  <c r="D48" i="172"/>
  <c r="G48" i="172"/>
  <c r="F51" i="172"/>
  <c r="E52" i="172"/>
  <c r="H56" i="172"/>
  <c r="D56" i="172"/>
  <c r="G56" i="172"/>
  <c r="F57" i="172"/>
  <c r="F59" i="172"/>
  <c r="E60" i="172"/>
  <c r="C61" i="172"/>
  <c r="H61" i="172"/>
  <c r="D63" i="172"/>
  <c r="H64" i="172"/>
  <c r="D64" i="172"/>
  <c r="G64" i="172"/>
  <c r="L24" i="172"/>
  <c r="L16" i="172"/>
  <c r="H16" i="171"/>
  <c r="D16" i="171"/>
  <c r="G16" i="171"/>
  <c r="G17" i="171"/>
  <c r="C32" i="171"/>
  <c r="G33" i="171"/>
  <c r="G35" i="171"/>
  <c r="C35" i="171"/>
  <c r="H35" i="171"/>
  <c r="G41" i="171"/>
  <c r="G43" i="171"/>
  <c r="C43" i="171"/>
  <c r="H43" i="171"/>
  <c r="G49" i="171"/>
  <c r="G51" i="171"/>
  <c r="C51" i="171"/>
  <c r="H51" i="171"/>
  <c r="G57" i="171"/>
  <c r="G59" i="171"/>
  <c r="C59" i="171"/>
  <c r="H59" i="171"/>
  <c r="H24" i="171"/>
  <c r="D24" i="171"/>
  <c r="G19" i="171"/>
  <c r="C19" i="171"/>
  <c r="H19" i="171"/>
  <c r="G25" i="171"/>
  <c r="E16" i="171"/>
  <c r="C17" i="171"/>
  <c r="H17" i="171"/>
  <c r="D19" i="171"/>
  <c r="H20" i="171"/>
  <c r="D20" i="171"/>
  <c r="G20" i="171"/>
  <c r="E24" i="171"/>
  <c r="C25" i="171"/>
  <c r="H25" i="171"/>
  <c r="H28" i="171"/>
  <c r="D28" i="171"/>
  <c r="G28" i="171"/>
  <c r="E32" i="171"/>
  <c r="C33" i="171"/>
  <c r="H33" i="171"/>
  <c r="D35" i="171"/>
  <c r="E40" i="171"/>
  <c r="C41" i="171"/>
  <c r="H41" i="171"/>
  <c r="D43" i="171"/>
  <c r="H44" i="171"/>
  <c r="D44" i="171"/>
  <c r="G44" i="171"/>
  <c r="E48" i="171"/>
  <c r="C49" i="171"/>
  <c r="H49" i="171"/>
  <c r="D51" i="171"/>
  <c r="H52" i="171"/>
  <c r="D52" i="171"/>
  <c r="G52" i="171"/>
  <c r="C57" i="171"/>
  <c r="H57" i="171"/>
  <c r="D59" i="171"/>
  <c r="H60" i="171"/>
  <c r="D60" i="171"/>
  <c r="G60" i="171"/>
  <c r="G9" i="171"/>
  <c r="G11" i="171"/>
  <c r="C11" i="171"/>
  <c r="H11" i="171"/>
  <c r="C16" i="171"/>
  <c r="G27" i="171"/>
  <c r="C27" i="171"/>
  <c r="H27" i="171"/>
  <c r="C9" i="171"/>
  <c r="H9" i="171"/>
  <c r="D11" i="171"/>
  <c r="H12" i="171"/>
  <c r="D12" i="171"/>
  <c r="G12" i="171"/>
  <c r="H36" i="171"/>
  <c r="D36" i="171"/>
  <c r="G36" i="171"/>
  <c r="F8" i="171"/>
  <c r="D9" i="171"/>
  <c r="E11" i="171"/>
  <c r="C12" i="171"/>
  <c r="G13" i="171"/>
  <c r="G15" i="171"/>
  <c r="C15" i="171"/>
  <c r="H15" i="171"/>
  <c r="F16" i="171"/>
  <c r="D17" i="171"/>
  <c r="E19" i="171"/>
  <c r="C20" i="171"/>
  <c r="G21" i="171"/>
  <c r="G23" i="171"/>
  <c r="C23" i="171"/>
  <c r="H23" i="171"/>
  <c r="F24" i="171"/>
  <c r="D25" i="171"/>
  <c r="E27" i="171"/>
  <c r="C28" i="171"/>
  <c r="G29" i="171"/>
  <c r="G31" i="171"/>
  <c r="C31" i="171"/>
  <c r="H31" i="171"/>
  <c r="D33" i="171"/>
  <c r="E35" i="171"/>
  <c r="C36" i="171"/>
  <c r="G37" i="171"/>
  <c r="G39" i="171"/>
  <c r="C39" i="171"/>
  <c r="H39" i="171"/>
  <c r="D41" i="171"/>
  <c r="E43" i="171"/>
  <c r="C44" i="171"/>
  <c r="G45" i="171"/>
  <c r="G47" i="171"/>
  <c r="C47" i="171"/>
  <c r="H47" i="171"/>
  <c r="D49" i="171"/>
  <c r="E51" i="171"/>
  <c r="C52" i="171"/>
  <c r="G53" i="171"/>
  <c r="G55" i="171"/>
  <c r="C55" i="171"/>
  <c r="H55" i="171"/>
  <c r="D57" i="171"/>
  <c r="E59" i="171"/>
  <c r="C60" i="171"/>
  <c r="G61" i="171"/>
  <c r="G63" i="171"/>
  <c r="C63" i="171"/>
  <c r="H63" i="171"/>
  <c r="G24" i="171"/>
  <c r="H32" i="171"/>
  <c r="D32" i="171"/>
  <c r="G32" i="171"/>
  <c r="H40" i="171"/>
  <c r="D40" i="171"/>
  <c r="G40" i="171"/>
  <c r="F41" i="171"/>
  <c r="F43" i="171"/>
  <c r="H48" i="171"/>
  <c r="D48" i="171"/>
  <c r="G48" i="171"/>
  <c r="F49" i="171"/>
  <c r="F51" i="171"/>
  <c r="H56" i="171"/>
  <c r="D56" i="171"/>
  <c r="G56" i="171"/>
  <c r="F57" i="171"/>
  <c r="F59" i="171"/>
  <c r="E60" i="171"/>
  <c r="C61" i="171"/>
  <c r="H61" i="171"/>
  <c r="D63" i="171"/>
  <c r="H64" i="171"/>
  <c r="D64" i="171"/>
  <c r="G64" i="171"/>
  <c r="H64" i="201"/>
  <c r="G64" i="201"/>
  <c r="F64" i="201"/>
  <c r="E64" i="201"/>
  <c r="D64" i="201"/>
  <c r="C64" i="201"/>
  <c r="H63" i="201"/>
  <c r="G63" i="201"/>
  <c r="F63" i="201"/>
  <c r="E63" i="201"/>
  <c r="D63" i="201"/>
  <c r="C63" i="201"/>
  <c r="H62" i="201"/>
  <c r="G62" i="201"/>
  <c r="F62" i="201"/>
  <c r="E62" i="201"/>
  <c r="D62" i="201"/>
  <c r="C62" i="201"/>
  <c r="H61" i="201"/>
  <c r="G61" i="201"/>
  <c r="F61" i="201"/>
  <c r="E61" i="201"/>
  <c r="D61" i="201"/>
  <c r="C61" i="201"/>
  <c r="H60" i="201"/>
  <c r="G60" i="201"/>
  <c r="F60" i="201"/>
  <c r="E60" i="201"/>
  <c r="D60" i="201"/>
  <c r="C60" i="201"/>
  <c r="H59" i="201"/>
  <c r="G59" i="201"/>
  <c r="F59" i="201"/>
  <c r="E59" i="201"/>
  <c r="D59" i="201"/>
  <c r="C59" i="201"/>
  <c r="H58" i="201"/>
  <c r="G58" i="201"/>
  <c r="F58" i="201"/>
  <c r="E58" i="201"/>
  <c r="D58" i="201"/>
  <c r="C58" i="201"/>
  <c r="H57" i="201"/>
  <c r="G57" i="201"/>
  <c r="F57" i="201"/>
  <c r="E57" i="201"/>
  <c r="D57" i="201"/>
  <c r="C57" i="201"/>
  <c r="H56" i="201"/>
  <c r="G56" i="201"/>
  <c r="F56" i="201"/>
  <c r="E56" i="201"/>
  <c r="D56" i="201"/>
  <c r="C56" i="201"/>
  <c r="H55" i="201"/>
  <c r="G55" i="201"/>
  <c r="F55" i="201"/>
  <c r="E55" i="201"/>
  <c r="D55" i="201"/>
  <c r="C55" i="201"/>
  <c r="H54" i="201"/>
  <c r="G54" i="201"/>
  <c r="F54" i="201"/>
  <c r="E54" i="201"/>
  <c r="D54" i="201"/>
  <c r="C54" i="201"/>
  <c r="H53" i="201"/>
  <c r="G53" i="201"/>
  <c r="F53" i="201"/>
  <c r="E53" i="201"/>
  <c r="D53" i="201"/>
  <c r="C53" i="201"/>
  <c r="H52" i="201"/>
  <c r="G52" i="201"/>
  <c r="F52" i="201"/>
  <c r="E52" i="201"/>
  <c r="D52" i="201"/>
  <c r="C52" i="201"/>
  <c r="H51" i="201"/>
  <c r="G51" i="201"/>
  <c r="F51" i="201"/>
  <c r="E51" i="201"/>
  <c r="D51" i="201"/>
  <c r="C51" i="201"/>
  <c r="H50" i="201"/>
  <c r="G50" i="201"/>
  <c r="F50" i="201"/>
  <c r="E50" i="201"/>
  <c r="D50" i="201"/>
  <c r="C50" i="201"/>
  <c r="H49" i="201"/>
  <c r="G49" i="201"/>
  <c r="F49" i="201"/>
  <c r="E49" i="201"/>
  <c r="D49" i="201"/>
  <c r="C49" i="201"/>
  <c r="H48" i="201"/>
  <c r="G48" i="201"/>
  <c r="F48" i="201"/>
  <c r="E48" i="201"/>
  <c r="D48" i="201"/>
  <c r="C48" i="201"/>
  <c r="H47" i="201"/>
  <c r="G47" i="201"/>
  <c r="F47" i="201"/>
  <c r="E47" i="201"/>
  <c r="D47" i="201"/>
  <c r="C47" i="201"/>
  <c r="H46" i="201"/>
  <c r="G46" i="201"/>
  <c r="F46" i="201"/>
  <c r="E46" i="201"/>
  <c r="D46" i="201"/>
  <c r="C46" i="201"/>
  <c r="H45" i="201"/>
  <c r="G45" i="201"/>
  <c r="F45" i="201"/>
  <c r="E45" i="201"/>
  <c r="D45" i="201"/>
  <c r="C45" i="201"/>
  <c r="H44" i="201"/>
  <c r="G44" i="201"/>
  <c r="F44" i="201"/>
  <c r="E44" i="201"/>
  <c r="D44" i="201"/>
  <c r="C44" i="201"/>
  <c r="H43" i="201"/>
  <c r="G43" i="201"/>
  <c r="F43" i="201"/>
  <c r="E43" i="201"/>
  <c r="D43" i="201"/>
  <c r="C43" i="201"/>
  <c r="H42" i="201"/>
  <c r="G42" i="201"/>
  <c r="F42" i="201"/>
  <c r="E42" i="201"/>
  <c r="D42" i="201"/>
  <c r="C42" i="201"/>
  <c r="H41" i="201"/>
  <c r="G41" i="201"/>
  <c r="F41" i="201"/>
  <c r="E41" i="201"/>
  <c r="D41" i="201"/>
  <c r="C41" i="201"/>
  <c r="H40" i="201"/>
  <c r="G40" i="201"/>
  <c r="F40" i="201"/>
  <c r="E40" i="201"/>
  <c r="D40" i="201"/>
  <c r="C40" i="201"/>
  <c r="H39" i="201"/>
  <c r="G39" i="201"/>
  <c r="F39" i="201"/>
  <c r="E39" i="201"/>
  <c r="D39" i="201"/>
  <c r="C39" i="201"/>
  <c r="H38" i="201"/>
  <c r="G38" i="201"/>
  <c r="F38" i="201"/>
  <c r="E38" i="201"/>
  <c r="D38" i="201"/>
  <c r="C38" i="201"/>
  <c r="H37" i="201"/>
  <c r="G37" i="201"/>
  <c r="F37" i="201"/>
  <c r="E37" i="201"/>
  <c r="D37" i="201"/>
  <c r="C37" i="201"/>
  <c r="H36" i="201"/>
  <c r="G36" i="201"/>
  <c r="F36" i="201"/>
  <c r="E36" i="201"/>
  <c r="D36" i="201"/>
  <c r="C36" i="201"/>
  <c r="H35" i="201"/>
  <c r="G35" i="201"/>
  <c r="F35" i="201"/>
  <c r="E35" i="201"/>
  <c r="D35" i="201"/>
  <c r="C35" i="201"/>
  <c r="H34" i="201"/>
  <c r="G34" i="201"/>
  <c r="F34" i="201"/>
  <c r="E34" i="201"/>
  <c r="D34" i="201"/>
  <c r="C34" i="201"/>
  <c r="H33" i="201"/>
  <c r="G33" i="201"/>
  <c r="F33" i="201"/>
  <c r="E33" i="201"/>
  <c r="D33" i="201"/>
  <c r="C33" i="201"/>
  <c r="H32" i="201"/>
  <c r="G32" i="201"/>
  <c r="F32" i="201"/>
  <c r="E32" i="201"/>
  <c r="D32" i="201"/>
  <c r="C32" i="201"/>
  <c r="H31" i="201"/>
  <c r="G31" i="201"/>
  <c r="F31" i="201"/>
  <c r="E31" i="201"/>
  <c r="D31" i="201"/>
  <c r="C31" i="201"/>
  <c r="H30" i="201"/>
  <c r="G30" i="201"/>
  <c r="F30" i="201"/>
  <c r="E30" i="201"/>
  <c r="D30" i="201"/>
  <c r="C30" i="201"/>
  <c r="H29" i="201"/>
  <c r="G29" i="201"/>
  <c r="F29" i="201"/>
  <c r="E29" i="201"/>
  <c r="D29" i="201"/>
  <c r="C29" i="201"/>
  <c r="H28" i="201"/>
  <c r="G28" i="201"/>
  <c r="F28" i="201"/>
  <c r="E28" i="201"/>
  <c r="D28" i="201"/>
  <c r="C28" i="201"/>
  <c r="H27" i="201"/>
  <c r="G27" i="201"/>
  <c r="F27" i="201"/>
  <c r="E27" i="201"/>
  <c r="D27" i="201"/>
  <c r="C27" i="201"/>
  <c r="H26" i="201"/>
  <c r="G26" i="201"/>
  <c r="F26" i="201"/>
  <c r="E26" i="201"/>
  <c r="D26" i="201"/>
  <c r="C26" i="201"/>
  <c r="H25" i="201"/>
  <c r="G25" i="201"/>
  <c r="F25" i="201"/>
  <c r="E25" i="201"/>
  <c r="D25" i="201"/>
  <c r="C25" i="201"/>
  <c r="H24" i="201"/>
  <c r="G24" i="201"/>
  <c r="F24" i="201"/>
  <c r="E24" i="201"/>
  <c r="D24" i="201"/>
  <c r="C24" i="201"/>
  <c r="H23" i="201"/>
  <c r="G23" i="201"/>
  <c r="F23" i="201"/>
  <c r="E23" i="201"/>
  <c r="D23" i="201"/>
  <c r="C23" i="201"/>
  <c r="H22" i="201"/>
  <c r="G22" i="201"/>
  <c r="F22" i="201"/>
  <c r="E22" i="201"/>
  <c r="D22" i="201"/>
  <c r="C22" i="201"/>
  <c r="H21" i="201"/>
  <c r="G21" i="201"/>
  <c r="F21" i="201"/>
  <c r="E21" i="201"/>
  <c r="D21" i="201"/>
  <c r="C21" i="201"/>
  <c r="H20" i="201"/>
  <c r="G20" i="201"/>
  <c r="F20" i="201"/>
  <c r="E20" i="201"/>
  <c r="D20" i="201"/>
  <c r="C20" i="201"/>
  <c r="H19" i="201"/>
  <c r="G19" i="201"/>
  <c r="F19" i="201"/>
  <c r="E19" i="201"/>
  <c r="D19" i="201"/>
  <c r="C19" i="201"/>
  <c r="H18" i="201"/>
  <c r="G18" i="201"/>
  <c r="F18" i="201"/>
  <c r="E18" i="201"/>
  <c r="D18" i="201"/>
  <c r="C18" i="201"/>
  <c r="H17" i="201"/>
  <c r="G17" i="201"/>
  <c r="F17" i="201"/>
  <c r="E17" i="201"/>
  <c r="D17" i="201"/>
  <c r="C17" i="201"/>
  <c r="H16" i="201"/>
  <c r="G16" i="201"/>
  <c r="F16" i="201"/>
  <c r="E16" i="201"/>
  <c r="D16" i="201"/>
  <c r="C16" i="201"/>
  <c r="H15" i="201"/>
  <c r="G15" i="201"/>
  <c r="F15" i="201"/>
  <c r="E15" i="201"/>
  <c r="D15" i="201"/>
  <c r="C15" i="201"/>
  <c r="H14" i="201"/>
  <c r="G14" i="201"/>
  <c r="F14" i="201"/>
  <c r="E14" i="201"/>
  <c r="D14" i="201"/>
  <c r="C14" i="201"/>
  <c r="H13" i="201"/>
  <c r="G13" i="201"/>
  <c r="F13" i="201"/>
  <c r="E13" i="201"/>
  <c r="D13" i="201"/>
  <c r="C13" i="201"/>
  <c r="H12" i="201"/>
  <c r="G12" i="201"/>
  <c r="F12" i="201"/>
  <c r="E12" i="201"/>
  <c r="D12" i="201"/>
  <c r="C12" i="201"/>
  <c r="H11" i="201"/>
  <c r="G11" i="201"/>
  <c r="F11" i="201"/>
  <c r="E11" i="201"/>
  <c r="D11" i="201"/>
  <c r="C11" i="201"/>
  <c r="H10" i="201"/>
  <c r="G10" i="201"/>
  <c r="F10" i="201"/>
  <c r="E10" i="201"/>
  <c r="D10" i="201"/>
  <c r="C10" i="201"/>
  <c r="H9" i="201"/>
  <c r="G9" i="201"/>
  <c r="F9" i="201"/>
  <c r="E9" i="201"/>
  <c r="D9" i="201"/>
  <c r="C9" i="201"/>
  <c r="F4" i="201"/>
  <c r="K2" i="201" s="1"/>
  <c r="F4" i="200"/>
  <c r="K2" i="200" s="1"/>
  <c r="F4" i="199"/>
  <c r="K2" i="199" s="1"/>
  <c r="F4" i="198"/>
  <c r="K2" i="198" s="1"/>
  <c r="F4" i="197"/>
  <c r="K2" i="197" s="1"/>
  <c r="F4" i="196"/>
  <c r="K2" i="196" s="1"/>
  <c r="F4" i="195"/>
  <c r="K2" i="195" s="1"/>
  <c r="F4" i="194"/>
  <c r="K2" i="194" s="1"/>
  <c r="F4" i="193"/>
  <c r="K2" i="193" s="1"/>
  <c r="F4" i="192"/>
  <c r="K2" i="192" s="1"/>
  <c r="F4" i="191"/>
  <c r="K2" i="191" s="1"/>
  <c r="F4" i="190"/>
  <c r="K2" i="190" s="1"/>
  <c r="F4" i="189"/>
  <c r="K2" i="189" s="1"/>
  <c r="F4" i="188"/>
  <c r="K2" i="188" s="1"/>
  <c r="F4" i="187"/>
  <c r="K2" i="187" s="1"/>
  <c r="F4" i="186"/>
  <c r="K2" i="186" s="1"/>
  <c r="F4" i="185"/>
  <c r="K2" i="185" s="1"/>
  <c r="F4" i="184"/>
  <c r="K2" i="184" s="1"/>
  <c r="F4" i="183"/>
  <c r="K2" i="183" s="1"/>
  <c r="F4" i="182"/>
  <c r="K2" i="182" s="1"/>
  <c r="F4" i="181"/>
  <c r="K2" i="181" s="1"/>
  <c r="F4" i="180"/>
  <c r="K2" i="180" s="1"/>
  <c r="F4" i="179"/>
  <c r="K2" i="179" s="1"/>
  <c r="F4" i="178"/>
  <c r="K2" i="178" s="1"/>
  <c r="F4" i="177"/>
  <c r="K2" i="177" s="1"/>
  <c r="F4" i="176"/>
  <c r="K2" i="176" s="1"/>
  <c r="F4" i="175"/>
  <c r="K2" i="175" s="1"/>
  <c r="F4" i="174"/>
  <c r="K2" i="174" s="1"/>
  <c r="F4" i="173"/>
  <c r="K2" i="173" s="1"/>
  <c r="F4" i="172"/>
  <c r="K2" i="172" s="1"/>
  <c r="F4" i="171"/>
  <c r="K2" i="171" s="1"/>
  <c r="H64" i="104" l="1"/>
  <c r="G64" i="104"/>
  <c r="F64" i="104"/>
  <c r="H63" i="104"/>
  <c r="G63" i="104"/>
  <c r="F63" i="104"/>
  <c r="H62" i="104"/>
  <c r="G62" i="104"/>
  <c r="F62" i="104"/>
  <c r="H61" i="104"/>
  <c r="G61" i="104"/>
  <c r="F61" i="104"/>
  <c r="H60" i="104"/>
  <c r="G60" i="104"/>
  <c r="F60" i="104"/>
  <c r="H59" i="104"/>
  <c r="G59" i="104"/>
  <c r="F59" i="104"/>
  <c r="H58" i="104"/>
  <c r="G58" i="104"/>
  <c r="F58" i="104"/>
  <c r="H57" i="104"/>
  <c r="G57" i="104"/>
  <c r="F57" i="104"/>
  <c r="H56" i="104"/>
  <c r="G56" i="104"/>
  <c r="F56" i="104"/>
  <c r="H55" i="104"/>
  <c r="G55" i="104"/>
  <c r="F55" i="104"/>
  <c r="H54" i="104"/>
  <c r="G54" i="104"/>
  <c r="F54" i="104"/>
  <c r="H53" i="104"/>
  <c r="G53" i="104"/>
  <c r="F53" i="104"/>
  <c r="H52" i="104"/>
  <c r="G52" i="104"/>
  <c r="F52" i="104"/>
  <c r="H51" i="104"/>
  <c r="G51" i="104"/>
  <c r="F51" i="104"/>
  <c r="H50" i="104"/>
  <c r="G50" i="104"/>
  <c r="F50" i="104"/>
  <c r="H49" i="104"/>
  <c r="G49" i="104"/>
  <c r="F49" i="104"/>
  <c r="H48" i="104"/>
  <c r="G48" i="104"/>
  <c r="F48" i="104"/>
  <c r="H47" i="104"/>
  <c r="G47" i="104"/>
  <c r="F47" i="104"/>
  <c r="H46" i="104"/>
  <c r="G46" i="104"/>
  <c r="F46" i="104"/>
  <c r="H45" i="104"/>
  <c r="G45" i="104"/>
  <c r="F45" i="104"/>
  <c r="H44" i="104"/>
  <c r="G44" i="104"/>
  <c r="F44" i="104"/>
  <c r="H43" i="104"/>
  <c r="G43" i="104"/>
  <c r="F43" i="104"/>
  <c r="H42" i="104"/>
  <c r="G42" i="104"/>
  <c r="F42" i="104"/>
  <c r="H41" i="104"/>
  <c r="G41" i="104"/>
  <c r="F41" i="104"/>
  <c r="H40" i="104"/>
  <c r="G40" i="104"/>
  <c r="F40" i="104"/>
  <c r="H39" i="104"/>
  <c r="G39" i="104"/>
  <c r="F39" i="104"/>
  <c r="H38" i="104"/>
  <c r="G38" i="104"/>
  <c r="F38" i="104"/>
  <c r="H37" i="104"/>
  <c r="G37" i="104"/>
  <c r="F37" i="104"/>
  <c r="H36" i="104"/>
  <c r="G36" i="104"/>
  <c r="F36" i="104"/>
  <c r="H35" i="104"/>
  <c r="G35" i="104"/>
  <c r="F35" i="104"/>
  <c r="H34" i="104"/>
  <c r="G34" i="104"/>
  <c r="F34" i="104"/>
  <c r="H33" i="104"/>
  <c r="G33" i="104"/>
  <c r="F33" i="104"/>
  <c r="H32" i="104"/>
  <c r="G32" i="104"/>
  <c r="F32" i="104"/>
  <c r="H31" i="104"/>
  <c r="G31" i="104"/>
  <c r="F31" i="104"/>
  <c r="H30" i="104"/>
  <c r="G30" i="104"/>
  <c r="F30" i="104"/>
  <c r="H29" i="104"/>
  <c r="G29" i="104"/>
  <c r="F29" i="104"/>
  <c r="H28" i="104"/>
  <c r="G28" i="104"/>
  <c r="F28" i="104"/>
  <c r="H27" i="104"/>
  <c r="G27" i="104"/>
  <c r="F27" i="104"/>
  <c r="H26" i="104"/>
  <c r="G26" i="104"/>
  <c r="F26" i="104"/>
  <c r="H25" i="104"/>
  <c r="G25" i="104"/>
  <c r="F25" i="104"/>
  <c r="H24" i="104"/>
  <c r="G24" i="104"/>
  <c r="F24" i="104"/>
  <c r="H23" i="104"/>
  <c r="G23" i="104"/>
  <c r="F23" i="104"/>
  <c r="H22" i="104"/>
  <c r="G22" i="104"/>
  <c r="F22" i="104"/>
  <c r="H21" i="104"/>
  <c r="G21" i="104"/>
  <c r="F21" i="104"/>
  <c r="H20" i="104"/>
  <c r="G20" i="104"/>
  <c r="F20" i="104"/>
  <c r="H19" i="104"/>
  <c r="G19" i="104"/>
  <c r="F19" i="104"/>
  <c r="H18" i="104"/>
  <c r="G18" i="104"/>
  <c r="F18" i="104"/>
  <c r="H17" i="104"/>
  <c r="G17" i="104"/>
  <c r="F17" i="104"/>
  <c r="H16" i="104"/>
  <c r="G16" i="104"/>
  <c r="F16" i="104"/>
  <c r="H15" i="104"/>
  <c r="G15" i="104"/>
  <c r="F15" i="104"/>
  <c r="H14" i="104"/>
  <c r="G14" i="104"/>
  <c r="F14" i="104"/>
  <c r="H13" i="104"/>
  <c r="G13" i="104"/>
  <c r="F13" i="104"/>
  <c r="H12" i="104"/>
  <c r="G12" i="104"/>
  <c r="F12" i="104"/>
  <c r="H11" i="104"/>
  <c r="G11" i="104"/>
  <c r="F11" i="104"/>
  <c r="H10" i="104"/>
  <c r="G10" i="104"/>
  <c r="F10" i="104"/>
  <c r="H9" i="104"/>
  <c r="G9" i="104"/>
  <c r="F9" i="104"/>
  <c r="H8" i="104"/>
  <c r="G8" i="104"/>
  <c r="F8" i="104"/>
  <c r="F4" i="104"/>
  <c r="K2" i="104" s="1"/>
  <c r="E27" i="104"/>
  <c r="C8" i="104"/>
  <c r="C9" i="104"/>
  <c r="C10" i="104"/>
  <c r="C11" i="104"/>
  <c r="C12" i="104"/>
  <c r="C13" i="104"/>
  <c r="C14" i="104"/>
  <c r="C15" i="104"/>
  <c r="C16" i="104"/>
  <c r="C17" i="104"/>
  <c r="C18" i="104"/>
  <c r="C19" i="104"/>
  <c r="C20" i="104"/>
  <c r="C21" i="104"/>
  <c r="C22" i="104"/>
  <c r="C23" i="104"/>
  <c r="C24" i="104"/>
  <c r="C25" i="104"/>
  <c r="C26" i="104"/>
  <c r="C27" i="104"/>
  <c r="C28" i="104"/>
  <c r="C29" i="104"/>
  <c r="C30" i="104"/>
  <c r="C31" i="104"/>
  <c r="C32" i="104"/>
  <c r="C33" i="104"/>
  <c r="C34" i="104"/>
  <c r="C35" i="104"/>
  <c r="C36" i="104"/>
  <c r="C37" i="104"/>
  <c r="C38" i="104"/>
  <c r="C39" i="104"/>
  <c r="C40" i="104"/>
  <c r="C41" i="104"/>
  <c r="C42" i="104"/>
  <c r="C43" i="104"/>
  <c r="C44" i="104"/>
  <c r="C45" i="104"/>
  <c r="C46" i="104"/>
  <c r="C47" i="104"/>
  <c r="C48" i="104"/>
  <c r="C49" i="104"/>
  <c r="C50" i="104"/>
  <c r="C51" i="104"/>
  <c r="C52" i="104"/>
  <c r="C53" i="104"/>
  <c r="C54" i="104"/>
  <c r="C55" i="104"/>
  <c r="C56" i="104"/>
  <c r="C57" i="104"/>
  <c r="C58" i="104"/>
  <c r="C59" i="104"/>
  <c r="C60" i="104"/>
  <c r="C61" i="104"/>
  <c r="C62" i="104"/>
  <c r="C63" i="104"/>
  <c r="C64" i="104"/>
  <c r="E64" i="104"/>
  <c r="D64" i="104"/>
  <c r="E63" i="104"/>
  <c r="D63" i="104"/>
  <c r="E62" i="104"/>
  <c r="D62" i="104"/>
  <c r="E61" i="104"/>
  <c r="D61" i="104"/>
  <c r="E60" i="104"/>
  <c r="D60" i="104"/>
  <c r="E59" i="104"/>
  <c r="D59" i="104"/>
  <c r="E58" i="104"/>
  <c r="D58" i="104"/>
  <c r="E57" i="104"/>
  <c r="D57" i="104"/>
  <c r="E56" i="104"/>
  <c r="D56" i="104"/>
  <c r="E55" i="104"/>
  <c r="D55" i="104"/>
  <c r="E54" i="104"/>
  <c r="D54" i="104"/>
  <c r="E53" i="104"/>
  <c r="D53" i="104"/>
  <c r="E52" i="104"/>
  <c r="D52" i="104"/>
  <c r="E51" i="104"/>
  <c r="D51" i="104"/>
  <c r="E50" i="104"/>
  <c r="D50" i="104"/>
  <c r="E49" i="104"/>
  <c r="D49" i="104"/>
  <c r="E48" i="104"/>
  <c r="D48" i="104"/>
  <c r="E47" i="104"/>
  <c r="D47" i="104"/>
  <c r="E46" i="104"/>
  <c r="D46" i="104"/>
  <c r="E45" i="104"/>
  <c r="D45" i="104"/>
  <c r="E44" i="104"/>
  <c r="D44" i="104"/>
  <c r="E43" i="104"/>
  <c r="D43" i="104"/>
  <c r="E42" i="104"/>
  <c r="D42" i="104"/>
  <c r="E41" i="104"/>
  <c r="D41" i="104"/>
  <c r="E40" i="104"/>
  <c r="D40" i="104"/>
  <c r="E39" i="104"/>
  <c r="D39" i="104"/>
  <c r="E38" i="104"/>
  <c r="D38" i="104"/>
  <c r="E37" i="104"/>
  <c r="D37" i="104"/>
  <c r="E36" i="104"/>
  <c r="D36" i="104"/>
  <c r="E35" i="104"/>
  <c r="D35" i="104"/>
  <c r="E34" i="104"/>
  <c r="D34" i="104"/>
  <c r="E33" i="104"/>
  <c r="D33" i="104"/>
  <c r="E32" i="104"/>
  <c r="D32" i="104"/>
  <c r="E31" i="104"/>
  <c r="D31" i="104"/>
  <c r="E30" i="104"/>
  <c r="D30" i="104"/>
  <c r="E29" i="104"/>
  <c r="D29" i="104"/>
  <c r="E28" i="104"/>
  <c r="D28" i="104"/>
  <c r="D27" i="104"/>
  <c r="E26" i="104"/>
  <c r="D26" i="104"/>
  <c r="E25" i="104"/>
  <c r="D25" i="104"/>
  <c r="E24" i="104"/>
  <c r="D24" i="104"/>
  <c r="E23" i="104"/>
  <c r="D23" i="104"/>
  <c r="E22" i="104"/>
  <c r="D22" i="104"/>
  <c r="E21" i="104"/>
  <c r="D21" i="104"/>
  <c r="E20" i="104"/>
  <c r="D20" i="104"/>
  <c r="E19" i="104"/>
  <c r="D19" i="104"/>
  <c r="E18" i="104"/>
  <c r="D18" i="104"/>
  <c r="E17" i="104"/>
  <c r="D17" i="104"/>
  <c r="E16" i="104"/>
  <c r="D16" i="104"/>
  <c r="E15" i="104"/>
  <c r="D15" i="104"/>
  <c r="E14" i="104"/>
  <c r="D14" i="104"/>
  <c r="E13" i="104"/>
  <c r="D13" i="104"/>
  <c r="E12" i="104"/>
  <c r="D12" i="104"/>
  <c r="E11" i="104"/>
  <c r="D11" i="104"/>
  <c r="E10" i="104"/>
  <c r="D10" i="104"/>
  <c r="E9" i="104"/>
  <c r="D9" i="104"/>
  <c r="E8" i="104"/>
  <c r="D8" i="104"/>
</calcChain>
</file>

<file path=xl/sharedStrings.xml><?xml version="1.0" encoding="utf-8"?>
<sst xmlns="http://schemas.openxmlformats.org/spreadsheetml/2006/main" count="4405" uniqueCount="141">
  <si>
    <t>Fiche de pointage des agents Collecte Sélective</t>
  </si>
  <si>
    <t>NOMS &amp; PRENOMS</t>
  </si>
  <si>
    <t>FONCTIONS</t>
  </si>
  <si>
    <t>PRESENT</t>
  </si>
  <si>
    <t>ABSENT</t>
  </si>
  <si>
    <t>Matin</t>
  </si>
  <si>
    <t>A. Midi</t>
  </si>
  <si>
    <t>Soir</t>
  </si>
  <si>
    <t>Congés</t>
  </si>
  <si>
    <t>Mal/A.T</t>
  </si>
  <si>
    <t>Repos</t>
  </si>
  <si>
    <t>Standard 11H-15H / 15H30-19H</t>
  </si>
  <si>
    <t>ENC NUIT 20H30-02H30</t>
  </si>
  <si>
    <t>Contrôle 12H-19H</t>
  </si>
  <si>
    <t>NICE OUEST</t>
  </si>
  <si>
    <t>POLY 12H-19H</t>
  </si>
  <si>
    <t>ENC MATIN 5H-12H</t>
  </si>
  <si>
    <t>POLY 7H-14H</t>
  </si>
  <si>
    <t>Standard 8H-12H/13H-16H30</t>
  </si>
  <si>
    <t>NICE EST</t>
  </si>
  <si>
    <t>B. CARTON</t>
  </si>
  <si>
    <t>CARTON MATIN</t>
  </si>
  <si>
    <t>CARTON AM</t>
  </si>
  <si>
    <t>POLY 5H-12H</t>
  </si>
  <si>
    <t>ENC AM 12H30-19H30</t>
  </si>
  <si>
    <t>Contrôle 7H-12H / 14H30-17H</t>
  </si>
  <si>
    <t>POLY 9H-16H</t>
  </si>
  <si>
    <t>Contrôle Privé 06H-14H</t>
  </si>
  <si>
    <t>Secrétariat 8H30-12H/12H45-16H15</t>
  </si>
  <si>
    <t>Contrôle 19H-02H30</t>
  </si>
  <si>
    <t>NICE NORD</t>
  </si>
  <si>
    <t>Secrétariat 8H30-12H /13H-17H</t>
  </si>
  <si>
    <t>POLY 12H-18H</t>
  </si>
  <si>
    <t>Secrétariat 9H-12H /13H-17H /20H-21H30</t>
  </si>
  <si>
    <t>Secrétariat 8H30-12H /12H30-17H</t>
  </si>
  <si>
    <t>Contrôle Privé 06H-13H30</t>
  </si>
  <si>
    <t>Contrôle Privé 12H-19H</t>
  </si>
  <si>
    <t>CP + POLY 4H-12H</t>
  </si>
  <si>
    <t>POLY 7H-12H / 14H-18H</t>
  </si>
  <si>
    <t>CARTON AP</t>
  </si>
  <si>
    <t>CARTON 8H30-12H / 13H-16H30</t>
  </si>
  <si>
    <t>Secrétariat 13H-18H</t>
  </si>
  <si>
    <t>Contrôle 12H00-19H30</t>
  </si>
  <si>
    <t>Contrôle 13H-20H</t>
  </si>
  <si>
    <t>Contrôle Privé 19H00-02H30</t>
  </si>
  <si>
    <t>Contrôle Privé 19H00-02H</t>
  </si>
  <si>
    <t>Encadrement</t>
  </si>
  <si>
    <t>Contrôle 8H30-12H / 14H30-18H</t>
  </si>
  <si>
    <t>HS NICE OUEST</t>
  </si>
  <si>
    <t xml:space="preserve">HS CP 4H-7H  </t>
  </si>
  <si>
    <t>HS NICE EST</t>
  </si>
  <si>
    <t>POLY 7H-12H</t>
  </si>
  <si>
    <t>CP + POLY 7H-12H</t>
  </si>
  <si>
    <t>Contrôle OM 20H-02H</t>
  </si>
  <si>
    <t>HS NICE NORD</t>
  </si>
  <si>
    <t>FORMATION</t>
  </si>
  <si>
    <t>V.N. Matin</t>
  </si>
  <si>
    <t>AUTRE COP</t>
  </si>
  <si>
    <t>Contrôle Déch 6H-12H</t>
  </si>
  <si>
    <t>NICE NORD &amp; VIEUX NICE</t>
  </si>
  <si>
    <t xml:space="preserve">ETAT JOURNALIER DU                                                       </t>
  </si>
  <si>
    <t>NICE EST &amp; VIEUX NICE</t>
  </si>
  <si>
    <t>NICE OUEST &amp; VIEUX NICE</t>
  </si>
  <si>
    <t>HS Autre Cop</t>
  </si>
  <si>
    <t>HS POLY 7H-12H / 14H-18H</t>
  </si>
  <si>
    <t>Contrôle Enc 13H-19H</t>
  </si>
  <si>
    <t>V.N. A.M</t>
  </si>
  <si>
    <t>HS presta. Except</t>
  </si>
  <si>
    <t>Contrôle Enc 13H-20H</t>
  </si>
  <si>
    <t>Formules</t>
  </si>
  <si>
    <t>Classement</t>
  </si>
  <si>
    <t>Abile Gal Roger</t>
  </si>
  <si>
    <t>Addario Grégory</t>
  </si>
  <si>
    <t>Alliouane Saïd</t>
  </si>
  <si>
    <t>Arnaud Fabrice</t>
  </si>
  <si>
    <t>Arnaud Gérard</t>
  </si>
  <si>
    <t>Audibert Michel</t>
  </si>
  <si>
    <t>Ben Bouzid Bourhane</t>
  </si>
  <si>
    <t>Bour Yvon</t>
  </si>
  <si>
    <t>Cantelli Thomas</t>
  </si>
  <si>
    <t>Cardinale Jean Claude</t>
  </si>
  <si>
    <t>Carlin Hélène</t>
  </si>
  <si>
    <t>Corvisier Christophe</t>
  </si>
  <si>
    <t>Courtois Alexis</t>
  </si>
  <si>
    <t>Dalmasso Yves</t>
  </si>
  <si>
    <t>Di Benedetto Denis</t>
  </si>
  <si>
    <t>Dhouimer Yassine</t>
  </si>
  <si>
    <t>Ellena Thomas</t>
  </si>
  <si>
    <t>Féralis Cécile</t>
  </si>
  <si>
    <t>Ferro Clément</t>
  </si>
  <si>
    <t>Fiorucci Alain</t>
  </si>
  <si>
    <t>Frendo Mathieu</t>
  </si>
  <si>
    <t>Gandolin Adrien</t>
  </si>
  <si>
    <t>Glaskoff Hervé</t>
  </si>
  <si>
    <t>Guizani Samy</t>
  </si>
  <si>
    <t>Isoard Nicolas</t>
  </si>
  <si>
    <t>Landrieux Nathalie</t>
  </si>
  <si>
    <t>Mallo Alfred</t>
  </si>
  <si>
    <t>Mandrea Thierry</t>
  </si>
  <si>
    <t>Marcelli Alain</t>
  </si>
  <si>
    <t>Marino Alain</t>
  </si>
  <si>
    <t>Martinelli Julien</t>
  </si>
  <si>
    <t>Marzarro Christopher</t>
  </si>
  <si>
    <t>Mattei Patrick</t>
  </si>
  <si>
    <t>Moliner David</t>
  </si>
  <si>
    <t>Mongrandi Frédéric</t>
  </si>
  <si>
    <t>Moraldo Adrien</t>
  </si>
  <si>
    <t>Napolitano Walter</t>
  </si>
  <si>
    <t>Orofino Carmelo</t>
  </si>
  <si>
    <t>Outili Yassin</t>
  </si>
  <si>
    <t>Perez Yann</t>
  </si>
  <si>
    <t>Perrone Lucas</t>
  </si>
  <si>
    <t>Peters Robert</t>
  </si>
  <si>
    <t>Piombino Jean-Marc</t>
  </si>
  <si>
    <t>Quenin Fabien</t>
  </si>
  <si>
    <t>Rateau Laurent</t>
  </si>
  <si>
    <t>Rini Romain</t>
  </si>
  <si>
    <t>Rodriguez franck</t>
  </si>
  <si>
    <t>Rosso Dominique</t>
  </si>
  <si>
    <t>Salmon Laura</t>
  </si>
  <si>
    <t>Sartori Pierre</t>
  </si>
  <si>
    <t>Tordo Fabien</t>
  </si>
  <si>
    <t>Torre Jean Marie</t>
  </si>
  <si>
    <t>Tripodi Nadège</t>
  </si>
  <si>
    <t>Tripodi Patrick</t>
  </si>
  <si>
    <t>Vanini Kévin</t>
  </si>
  <si>
    <t>Vella Ferdinand</t>
  </si>
  <si>
    <t>Viale Jonathan</t>
  </si>
  <si>
    <t>HS ENC. AM</t>
  </si>
  <si>
    <t>HS ENC. MATIN</t>
  </si>
  <si>
    <t>REPOS</t>
  </si>
  <si>
    <t>ENCADREMENT</t>
  </si>
  <si>
    <t>Standard 11H-15H / 15H3-19H</t>
  </si>
  <si>
    <t>ENC NUIT 2H3-2H3</t>
  </si>
  <si>
    <t>ENC AM 12H3-19H3</t>
  </si>
  <si>
    <t>Standard 8H-12H/13H-16H3</t>
  </si>
  <si>
    <t>Contrôle 19H-2H3</t>
  </si>
  <si>
    <t>Contrôle 8H3-12H / 14H3-18H</t>
  </si>
  <si>
    <t>Secrétariat 8H3-12H/12H45-16H15</t>
  </si>
  <si>
    <t>Contrôle 12H-19H3</t>
  </si>
  <si>
    <t>Secrétariat 8H3-12H /12H3-17H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</si>
</sst>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d&quot; &quot;dd&quot; &quot;mmmm&quot; &quot;yyyy"/>
    <numFmt numFmtId="165" formatCode="[$-F800]dddd\,\ mmmm\ dd\,\ yyyy"/>
    <numFmt numFmtId="166" formatCode="ddd&quot; &quot;dd&quot; &quot;mmm\ yy"/>
    <numFmt numFmtId="167" formatCode="[$-40C]General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10"/>
      <name val="Arial"/>
      <family val="2"/>
      <charset val="204"/>
    </font>
    <font>
      <b/>
      <sz val="18"/>
      <color indexed="9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Arial"/>
      <family val="2"/>
    </font>
    <font>
      <sz val="14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gradientFill degree="9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167" fontId="12" fillId="0" borderId="0"/>
    <xf numFmtId="0" fontId="2" fillId="0" borderId="0"/>
    <xf numFmtId="167" fontId="13" fillId="0" borderId="0"/>
    <xf numFmtId="0" fontId="6" fillId="0" borderId="0"/>
    <xf numFmtId="0" fontId="1" fillId="0" borderId="0"/>
    <xf numFmtId="0" fontId="2" fillId="0" borderId="0"/>
    <xf numFmtId="0" fontId="8" fillId="0" borderId="0"/>
    <xf numFmtId="0" fontId="14" fillId="0" borderId="0"/>
  </cellStyleXfs>
  <cellXfs count="90">
    <xf numFmtId="0" fontId="0" fillId="0" borderId="0" xfId="0"/>
    <xf numFmtId="164" fontId="0" fillId="0" borderId="0" xfId="0" applyNumberFormat="1"/>
    <xf numFmtId="0" fontId="15" fillId="0" borderId="0" xfId="0" applyFont="1"/>
    <xf numFmtId="0" fontId="3" fillId="0" borderId="1" xfId="6" applyFont="1" applyBorder="1" applyAlignment="1">
      <alignment horizontal="center"/>
    </xf>
    <xf numFmtId="0" fontId="3" fillId="0" borderId="2" xfId="6" applyFont="1" applyBorder="1" applyAlignment="1">
      <alignment horizontal="center"/>
    </xf>
    <xf numFmtId="0" fontId="3" fillId="0" borderId="3" xfId="6" applyFont="1" applyBorder="1" applyAlignment="1">
      <alignment horizontal="center"/>
    </xf>
    <xf numFmtId="0" fontId="3" fillId="0" borderId="4" xfId="6" applyFont="1" applyBorder="1" applyAlignment="1">
      <alignment horizontal="center"/>
    </xf>
    <xf numFmtId="0" fontId="0" fillId="3" borderId="4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14" fontId="0" fillId="3" borderId="4" xfId="0" applyNumberFormat="1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16" fillId="0" borderId="4" xfId="0" applyFont="1" applyBorder="1" applyAlignment="1">
      <alignment horizontal="center"/>
    </xf>
    <xf numFmtId="166" fontId="4" fillId="4" borderId="5" xfId="2" applyNumberFormat="1" applyFont="1" applyFill="1" applyBorder="1" applyAlignment="1">
      <alignment horizontal="center"/>
    </xf>
    <xf numFmtId="166" fontId="4" fillId="4" borderId="6" xfId="2" applyNumberFormat="1" applyFont="1" applyFill="1" applyBorder="1" applyAlignment="1">
      <alignment horizontal="center"/>
    </xf>
    <xf numFmtId="167" fontId="5" fillId="3" borderId="7" xfId="3" applyFont="1" applyFill="1" applyBorder="1" applyAlignment="1">
      <alignment horizontal="center"/>
    </xf>
    <xf numFmtId="167" fontId="5" fillId="0" borderId="8" xfId="3" applyFont="1" applyFill="1" applyBorder="1" applyAlignment="1">
      <alignment horizontal="center"/>
    </xf>
    <xf numFmtId="167" fontId="5" fillId="0" borderId="9" xfId="3" applyFont="1" applyFill="1" applyBorder="1" applyAlignment="1">
      <alignment horizontal="center"/>
    </xf>
    <xf numFmtId="167" fontId="5" fillId="0" borderId="10" xfId="3" applyFont="1" applyFill="1" applyBorder="1" applyAlignment="1">
      <alignment horizontal="center" vertical="center"/>
    </xf>
    <xf numFmtId="167" fontId="5" fillId="0" borderId="9" xfId="3" applyFont="1" applyFill="1" applyBorder="1" applyAlignment="1">
      <alignment horizontal="center" vertical="center"/>
    </xf>
    <xf numFmtId="0" fontId="3" fillId="0" borderId="13" xfId="6" applyFont="1" applyBorder="1" applyAlignment="1">
      <alignment horizontal="center"/>
    </xf>
    <xf numFmtId="0" fontId="3" fillId="0" borderId="14" xfId="6" applyFont="1" applyBorder="1" applyAlignment="1">
      <alignment horizontal="center"/>
    </xf>
    <xf numFmtId="0" fontId="3" fillId="0" borderId="15" xfId="6" applyFont="1" applyBorder="1" applyAlignment="1">
      <alignment horizontal="center"/>
    </xf>
    <xf numFmtId="167" fontId="5" fillId="3" borderId="17" xfId="3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9" xfId="6" applyFont="1" applyBorder="1" applyAlignment="1">
      <alignment horizontal="center"/>
    </xf>
    <xf numFmtId="0" fontId="3" fillId="0" borderId="30" xfId="6" applyFont="1" applyBorder="1" applyAlignment="1">
      <alignment horizontal="center"/>
    </xf>
    <xf numFmtId="167" fontId="19" fillId="0" borderId="4" xfId="3" applyFont="1" applyFill="1" applyBorder="1" applyAlignment="1">
      <alignment horizontal="center"/>
    </xf>
    <xf numFmtId="167" fontId="19" fillId="0" borderId="4" xfId="3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167" fontId="21" fillId="3" borderId="4" xfId="3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15" fillId="0" borderId="0" xfId="0" applyFont="1" applyAlignment="1">
      <alignment horizontal="center"/>
    </xf>
    <xf numFmtId="164" fontId="22" fillId="9" borderId="31" xfId="2" applyNumberFormat="1" applyFont="1" applyFill="1" applyBorder="1" applyAlignment="1">
      <alignment horizontal="center" vertical="center"/>
    </xf>
    <xf numFmtId="164" fontId="7" fillId="0" borderId="32" xfId="0" applyNumberFormat="1" applyFont="1" applyFill="1" applyBorder="1" applyAlignment="1">
      <alignment horizontal="center"/>
    </xf>
    <xf numFmtId="164" fontId="22" fillId="0" borderId="32" xfId="2" applyNumberFormat="1" applyFont="1" applyFill="1" applyBorder="1" applyAlignment="1">
      <alignment horizontal="center" vertical="center"/>
    </xf>
    <xf numFmtId="164" fontId="22" fillId="0" borderId="32" xfId="1" applyNumberFormat="1" applyFont="1" applyBorder="1" applyAlignment="1">
      <alignment horizontal="center"/>
    </xf>
    <xf numFmtId="164" fontId="23" fillId="0" borderId="32" xfId="0" applyNumberFormat="1" applyFont="1" applyFill="1" applyBorder="1" applyAlignment="1">
      <alignment horizontal="center"/>
    </xf>
    <xf numFmtId="164" fontId="22" fillId="8" borderId="32" xfId="2" applyNumberFormat="1" applyFont="1" applyFill="1" applyBorder="1" applyAlignment="1">
      <alignment horizontal="center" vertical="center"/>
    </xf>
    <xf numFmtId="164" fontId="22" fillId="9" borderId="32" xfId="2" applyNumberFormat="1" applyFont="1" applyFill="1" applyBorder="1" applyAlignment="1">
      <alignment horizontal="center" vertical="center"/>
    </xf>
    <xf numFmtId="164" fontId="7" fillId="0" borderId="33" xfId="0" applyNumberFormat="1" applyFont="1" applyFill="1" applyBorder="1" applyAlignment="1">
      <alignment horizontal="center"/>
    </xf>
    <xf numFmtId="167" fontId="5" fillId="0" borderId="8" xfId="3" applyFont="1" applyFill="1" applyBorder="1" applyAlignment="1">
      <alignment horizontal="center" vertical="center"/>
    </xf>
    <xf numFmtId="0" fontId="3" fillId="0" borderId="34" xfId="6" applyFont="1" applyBorder="1" applyAlignment="1">
      <alignment horizontal="center"/>
    </xf>
    <xf numFmtId="0" fontId="3" fillId="0" borderId="35" xfId="6" applyFont="1" applyBorder="1" applyAlignment="1">
      <alignment horizontal="center"/>
    </xf>
    <xf numFmtId="0" fontId="3" fillId="0" borderId="36" xfId="6" applyFont="1" applyBorder="1" applyAlignment="1">
      <alignment horizontal="center"/>
    </xf>
    <xf numFmtId="167" fontId="5" fillId="0" borderId="10" xfId="3" applyFont="1" applyFill="1" applyBorder="1" applyAlignment="1">
      <alignment horizontal="center"/>
    </xf>
    <xf numFmtId="167" fontId="5" fillId="0" borderId="31" xfId="3" applyFont="1" applyFill="1" applyBorder="1" applyAlignment="1">
      <alignment horizontal="center"/>
    </xf>
    <xf numFmtId="167" fontId="5" fillId="0" borderId="32" xfId="3" applyFont="1" applyFill="1" applyBorder="1" applyAlignment="1">
      <alignment horizontal="center"/>
    </xf>
    <xf numFmtId="167" fontId="5" fillId="0" borderId="33" xfId="3" applyFont="1" applyFill="1" applyBorder="1" applyAlignment="1">
      <alignment horizontal="center"/>
    </xf>
    <xf numFmtId="167" fontId="5" fillId="0" borderId="32" xfId="3" applyFont="1" applyFill="1" applyBorder="1" applyAlignment="1">
      <alignment horizontal="center" vertical="center"/>
    </xf>
    <xf numFmtId="167" fontId="5" fillId="0" borderId="33" xfId="3" applyFont="1" applyFill="1" applyBorder="1" applyAlignment="1">
      <alignment horizontal="center" vertical="center"/>
    </xf>
    <xf numFmtId="0" fontId="3" fillId="0" borderId="37" xfId="6" applyFont="1" applyBorder="1" applyAlignment="1">
      <alignment horizontal="center"/>
    </xf>
    <xf numFmtId="0" fontId="3" fillId="0" borderId="38" xfId="6" applyFont="1" applyBorder="1" applyAlignment="1">
      <alignment horizontal="center"/>
    </xf>
    <xf numFmtId="0" fontId="3" fillId="0" borderId="39" xfId="6" applyFont="1" applyBorder="1" applyAlignment="1">
      <alignment horizontal="center"/>
    </xf>
    <xf numFmtId="164" fontId="22" fillId="0" borderId="31" xfId="1" applyNumberFormat="1" applyFont="1" applyBorder="1" applyAlignment="1">
      <alignment horizontal="center"/>
    </xf>
    <xf numFmtId="164" fontId="23" fillId="0" borderId="33" xfId="0" applyNumberFormat="1" applyFont="1" applyFill="1" applyBorder="1" applyAlignment="1">
      <alignment horizontal="center"/>
    </xf>
    <xf numFmtId="165" fontId="3" fillId="0" borderId="20" xfId="6" applyNumberFormat="1" applyFont="1" applyBorder="1" applyAlignment="1">
      <alignment horizontal="center" vertical="center"/>
    </xf>
    <xf numFmtId="165" fontId="3" fillId="0" borderId="19" xfId="6" applyNumberFormat="1" applyFont="1" applyBorder="1" applyAlignment="1">
      <alignment horizontal="center" vertical="center"/>
    </xf>
    <xf numFmtId="165" fontId="3" fillId="0" borderId="12" xfId="6" applyNumberFormat="1" applyFont="1" applyBorder="1" applyAlignment="1">
      <alignment horizontal="center" vertical="center"/>
    </xf>
    <xf numFmtId="165" fontId="3" fillId="0" borderId="11" xfId="6" applyNumberFormat="1" applyFont="1" applyBorder="1" applyAlignment="1">
      <alignment horizontal="center" vertical="center"/>
    </xf>
    <xf numFmtId="0" fontId="17" fillId="6" borderId="12" xfId="0" applyFont="1" applyFill="1" applyBorder="1" applyAlignment="1">
      <alignment horizontal="center"/>
    </xf>
    <xf numFmtId="0" fontId="17" fillId="6" borderId="24" xfId="0" applyFont="1" applyFill="1" applyBorder="1" applyAlignment="1">
      <alignment horizontal="center"/>
    </xf>
    <xf numFmtId="0" fontId="17" fillId="6" borderId="11" xfId="0" applyFont="1" applyFill="1" applyBorder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165" fontId="18" fillId="7" borderId="21" xfId="0" applyNumberFormat="1" applyFont="1" applyFill="1" applyBorder="1" applyAlignment="1">
      <alignment horizontal="center" vertical="center"/>
    </xf>
    <xf numFmtId="165" fontId="18" fillId="7" borderId="19" xfId="0" applyNumberFormat="1" applyFont="1" applyFill="1" applyBorder="1" applyAlignment="1">
      <alignment horizontal="center" vertical="center"/>
    </xf>
    <xf numFmtId="165" fontId="18" fillId="7" borderId="24" xfId="0" applyNumberFormat="1" applyFont="1" applyFill="1" applyBorder="1" applyAlignment="1">
      <alignment horizontal="center" vertical="center"/>
    </xf>
    <xf numFmtId="165" fontId="18" fillId="7" borderId="11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vertical="center"/>
    </xf>
    <xf numFmtId="0" fontId="0" fillId="0" borderId="27" xfId="0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1" fillId="2" borderId="25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164" fontId="22" fillId="0" borderId="33" xfId="1" applyNumberFormat="1" applyFont="1" applyBorder="1" applyAlignment="1">
      <alignment horizontal="center"/>
    </xf>
    <xf numFmtId="164" fontId="22" fillId="8" borderId="31" xfId="2" applyNumberFormat="1" applyFont="1" applyFill="1" applyBorder="1" applyAlignment="1">
      <alignment horizontal="center" vertical="center"/>
    </xf>
  </cellXfs>
  <cellStyles count="9">
    <cellStyle name="Excel Built-in Normal" xfId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4 2" xfId="7"/>
    <cellStyle name="Normal 5" xfId="8"/>
  </cellStyles>
  <dxfs count="1290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externalLink" Target="externalLinks/externalLink4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39916" y="762000"/>
          <a:ext cx="157273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42997" y="773075"/>
          <a:ext cx="157273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rvisierchristophe\Desktop\Pointage\2017.02.01\Planning-Mensuel-et-Individuel-V5-FEVRIER%20(version%20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rvisierchristophe\Desktop\Pointage\2017.01.01\Planning-Mensuel-et-Individuel-V5-Janvier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91HPA6SD\Planning-Mensuel-et-Individuel-V5-Avril%20201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mmun\COP%20Nice\Christophe%20%20Denis%20G&#233;\IC\Personnel\Planning%20CS\Planning%202017\Mai%2017\Planning-Mensuel-et-Individuel-V5-Mai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CPL"/>
      <sheetName val="RESPONSABLE"/>
      <sheetName val="RIPPEUR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ADMINISTRATIF"/>
      <sheetName val="RESPONSABLE"/>
      <sheetName val="Congés"/>
      <sheetName val="Pointage"/>
      <sheetName val="Planning Mensuel"/>
      <sheetName val="Parametres"/>
      <sheetName val="ADDARIO"/>
      <sheetName val="ALLIOUANE"/>
      <sheetName val="ARNAUDF"/>
      <sheetName val="AUDIBERT"/>
      <sheetName val="BEN BOUZID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ATTEI"/>
      <sheetName val="MONGRANDI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DO"/>
      <sheetName val="TORRE"/>
      <sheetName val="VANINI"/>
      <sheetName val="VIALE"/>
      <sheetName val="ISOARD"/>
      <sheetName val="BOUR"/>
      <sheetName val="DALMASSO"/>
      <sheetName val="FERALIS"/>
      <sheetName val="LANDRIEUX"/>
      <sheetName val="MOLINER"/>
      <sheetName val="PIOMBINO"/>
      <sheetName val="RATEAU"/>
      <sheetName val="ROSSO"/>
      <sheetName val="SALMON"/>
      <sheetName val="ABILE GAL"/>
      <sheetName val="FERRO"/>
      <sheetName val="ARNAUD"/>
      <sheetName val="FIORUCCI"/>
      <sheetName val="PETERS"/>
      <sheetName val="QUENIN"/>
      <sheetName val="SARTORI"/>
      <sheetName val="TRIPODIP"/>
      <sheetName val="VELLA"/>
      <sheetName val="CARLIN"/>
      <sheetName val="TRIPODIN"/>
      <sheetName val="Feuil1"/>
    </sheetNames>
    <sheetDataSet>
      <sheetData sheetId="0"/>
      <sheetData sheetId="1">
        <row r="1">
          <cell r="A1" t="str">
            <v>B. CARTON</v>
          </cell>
        </row>
      </sheetData>
      <sheetData sheetId="2"/>
      <sheetData sheetId="3">
        <row r="1">
          <cell r="A1" t="str">
            <v>Secrétariat 13H-18H</v>
          </cell>
        </row>
      </sheetData>
      <sheetData sheetId="4">
        <row r="1">
          <cell r="A1" t="str">
            <v>Contrôle Privé 06H-13H30</v>
          </cell>
        </row>
      </sheetData>
      <sheetData sheetId="5"/>
      <sheetData sheetId="6">
        <row r="2">
          <cell r="U2">
            <v>0</v>
          </cell>
          <cell r="V2">
            <v>0</v>
          </cell>
          <cell r="W2" t="str">
            <v>Standard 11H-15H / 15H30-19H</v>
          </cell>
          <cell r="X2" t="str">
            <v>Standard 11H-15H / 15H30-19H</v>
          </cell>
          <cell r="Y2" t="str">
            <v>Standard 11H-15H / 15H30-19H</v>
          </cell>
          <cell r="Z2" t="str">
            <v>Standard 11H-15H / 15H30-19H</v>
          </cell>
          <cell r="AA2" t="str">
            <v>Congés</v>
          </cell>
          <cell r="AB2">
            <v>0</v>
          </cell>
          <cell r="AC2">
            <v>0</v>
          </cell>
          <cell r="AD2" t="str">
            <v>Standard 11H-15H / 15H30-19H</v>
          </cell>
          <cell r="AE2" t="str">
            <v>Standard 11H-15H / 15H30-19H</v>
          </cell>
          <cell r="AF2" t="str">
            <v>Standard 11H-15H / 15H30-19H</v>
          </cell>
          <cell r="AG2" t="str">
            <v>Standard 11H-15H / 15H30-19H</v>
          </cell>
          <cell r="AH2" t="str">
            <v>Standard 11H-15H / 15H30-19H</v>
          </cell>
          <cell r="AI2">
            <v>0</v>
          </cell>
          <cell r="AJ2">
            <v>0</v>
          </cell>
          <cell r="AK2" t="str">
            <v>REPOS</v>
          </cell>
          <cell r="AL2" t="str">
            <v>Standard 11H-15H / 15H30-19H</v>
          </cell>
          <cell r="AM2" t="str">
            <v>Standard 11H-15H / 15H30-19H</v>
          </cell>
          <cell r="AN2" t="str">
            <v>Standard 11H-15H / 15H30-19H</v>
          </cell>
        </row>
        <row r="3">
          <cell r="U3">
            <v>0</v>
          </cell>
          <cell r="V3">
            <v>0</v>
          </cell>
          <cell r="W3" t="str">
            <v>Congés</v>
          </cell>
          <cell r="X3" t="str">
            <v>Congés</v>
          </cell>
          <cell r="Y3" t="str">
            <v>Congés</v>
          </cell>
          <cell r="Z3" t="str">
            <v>Congés</v>
          </cell>
          <cell r="AA3" t="str">
            <v>Congés</v>
          </cell>
          <cell r="AB3" t="str">
            <v>Congés</v>
          </cell>
          <cell r="AC3" t="str">
            <v>AUTRE COP</v>
          </cell>
          <cell r="AD3" t="str">
            <v>REPOS</v>
          </cell>
          <cell r="AE3" t="str">
            <v>REPOS</v>
          </cell>
          <cell r="AF3" t="str">
            <v>Congés</v>
          </cell>
          <cell r="AG3" t="str">
            <v>ENC MATIN 5H-12H</v>
          </cell>
          <cell r="AH3" t="str">
            <v>ENC MATIN 5H-12H</v>
          </cell>
          <cell r="AI3" t="str">
            <v>NICE OUEST</v>
          </cell>
          <cell r="AJ3">
            <v>0</v>
          </cell>
          <cell r="AK3" t="str">
            <v>REPOS</v>
          </cell>
          <cell r="AL3" t="str">
            <v>ENC NUIT 20H30-02H30</v>
          </cell>
          <cell r="AM3" t="str">
            <v>ENC NUIT 20H30-02H30</v>
          </cell>
          <cell r="AN3" t="str">
            <v>ENC NUIT 20H30-02H30</v>
          </cell>
        </row>
        <row r="4">
          <cell r="U4" t="str">
            <v>NICE OUEST</v>
          </cell>
          <cell r="V4">
            <v>0</v>
          </cell>
          <cell r="W4" t="str">
            <v>ENC NUIT 20H30-02H30</v>
          </cell>
          <cell r="X4" t="str">
            <v>ENC NUIT 20H30-02H30</v>
          </cell>
          <cell r="Y4" t="str">
            <v>ENC NUIT 20H30-02H30</v>
          </cell>
          <cell r="Z4" t="str">
            <v>ENC NUIT 20H30-02H30</v>
          </cell>
          <cell r="AA4" t="str">
            <v>AUTRE COP</v>
          </cell>
          <cell r="AB4">
            <v>0</v>
          </cell>
          <cell r="AC4" t="str">
            <v>V.N. Matin</v>
          </cell>
          <cell r="AD4" t="str">
            <v>ENC NUIT 20H30-02H30</v>
          </cell>
          <cell r="AE4" t="str">
            <v>ENC NUIT 20H30-02H30</v>
          </cell>
          <cell r="AF4" t="str">
            <v>ENC NUIT 20H30-02H30</v>
          </cell>
          <cell r="AG4" t="str">
            <v>Congés</v>
          </cell>
          <cell r="AH4" t="str">
            <v>Congés</v>
          </cell>
          <cell r="AI4">
            <v>0</v>
          </cell>
          <cell r="AJ4" t="str">
            <v>AUTRE COP</v>
          </cell>
          <cell r="AK4" t="str">
            <v>REPOS</v>
          </cell>
          <cell r="AL4" t="str">
            <v>AUTRE COP</v>
          </cell>
          <cell r="AM4" t="str">
            <v>AUTRE COP</v>
          </cell>
          <cell r="AN4" t="str">
            <v>AUTRE COP</v>
          </cell>
        </row>
        <row r="5">
          <cell r="U5">
            <v>0</v>
          </cell>
          <cell r="V5">
            <v>0</v>
          </cell>
          <cell r="W5" t="str">
            <v>Congés</v>
          </cell>
          <cell r="X5" t="str">
            <v>Congés</v>
          </cell>
          <cell r="Y5" t="str">
            <v>Congés</v>
          </cell>
          <cell r="Z5" t="str">
            <v>Congés</v>
          </cell>
          <cell r="AA5" t="str">
            <v>Congés</v>
          </cell>
          <cell r="AB5" t="str">
            <v>Congés</v>
          </cell>
          <cell r="AC5" t="str">
            <v>Congés</v>
          </cell>
          <cell r="AD5" t="str">
            <v>REPOS</v>
          </cell>
          <cell r="AE5" t="str">
            <v>CARTON AP</v>
          </cell>
          <cell r="AF5" t="str">
            <v>CARTON AP</v>
          </cell>
          <cell r="AG5" t="str">
            <v>CARTON AP</v>
          </cell>
          <cell r="AH5" t="str">
            <v>CARTON AP</v>
          </cell>
          <cell r="AI5" t="str">
            <v>CARTON 8H30-12H / 13H-16H30</v>
          </cell>
          <cell r="AJ5" t="str">
            <v>HS NICE EST</v>
          </cell>
          <cell r="AK5" t="str">
            <v>REPOS</v>
          </cell>
          <cell r="AL5" t="str">
            <v>CARTON AP</v>
          </cell>
          <cell r="AM5" t="str">
            <v>CARTON AP</v>
          </cell>
          <cell r="AN5" t="str">
            <v>CARTON AP</v>
          </cell>
        </row>
        <row r="6">
          <cell r="U6">
            <v>0</v>
          </cell>
          <cell r="V6" t="str">
            <v>Contrôle Déch 6H-12H</v>
          </cell>
          <cell r="W6" t="str">
            <v>Contrôle 12H00-19H30</v>
          </cell>
          <cell r="X6" t="str">
            <v>Contrôle 12H00-19H30</v>
          </cell>
          <cell r="Y6" t="str">
            <v>Contrôle 12H00-19H30</v>
          </cell>
          <cell r="Z6" t="str">
            <v>Contrôle 12H00-19H30</v>
          </cell>
          <cell r="AA6" t="str">
            <v>Contrôle 12H00-19H30</v>
          </cell>
          <cell r="AB6">
            <v>0</v>
          </cell>
          <cell r="AC6" t="str">
            <v>Contrôle Enc 13H-19H</v>
          </cell>
          <cell r="AD6" t="str">
            <v>Contrôle 12H00-19H30</v>
          </cell>
          <cell r="AE6" t="str">
            <v>Contrôle 12H00-19H30</v>
          </cell>
          <cell r="AF6" t="str">
            <v>Contrôle 12H00-19H30</v>
          </cell>
          <cell r="AG6" t="str">
            <v>Contrôle 12H00-19H30</v>
          </cell>
          <cell r="AH6" t="str">
            <v>Contrôle 12H00-19H30</v>
          </cell>
          <cell r="AI6">
            <v>0</v>
          </cell>
          <cell r="AJ6">
            <v>0</v>
          </cell>
          <cell r="AK6" t="str">
            <v>REPOS</v>
          </cell>
          <cell r="AL6" t="str">
            <v>Congés</v>
          </cell>
          <cell r="AM6" t="str">
            <v>Congés</v>
          </cell>
          <cell r="AN6" t="str">
            <v>Congés</v>
          </cell>
        </row>
        <row r="7">
          <cell r="U7">
            <v>0</v>
          </cell>
          <cell r="V7" t="str">
            <v>HS NICE OUEST</v>
          </cell>
          <cell r="W7" t="str">
            <v>NICE OUEST</v>
          </cell>
          <cell r="X7" t="str">
            <v>NICE OUEST</v>
          </cell>
          <cell r="Y7" t="str">
            <v>NICE OUEST</v>
          </cell>
          <cell r="Z7" t="str">
            <v>NICE OUEST</v>
          </cell>
          <cell r="AA7" t="str">
            <v>NICE OUEST</v>
          </cell>
          <cell r="AB7">
            <v>0</v>
          </cell>
          <cell r="AC7" t="str">
            <v>HS NICE OUEST</v>
          </cell>
          <cell r="AD7" t="str">
            <v>NICE OUEST</v>
          </cell>
          <cell r="AE7" t="str">
            <v>NICE OUEST</v>
          </cell>
          <cell r="AF7" t="str">
            <v>NICE OUEST</v>
          </cell>
          <cell r="AG7" t="str">
            <v>NICE OUEST</v>
          </cell>
          <cell r="AH7" t="str">
            <v>REPOS</v>
          </cell>
          <cell r="AI7" t="str">
            <v>NICE OUEST</v>
          </cell>
          <cell r="AJ7" t="str">
            <v>HS NICE OUEST</v>
          </cell>
          <cell r="AK7" t="str">
            <v>REPOS</v>
          </cell>
          <cell r="AL7" t="str">
            <v>NICE OUEST</v>
          </cell>
          <cell r="AM7" t="str">
            <v>NICE OUEST</v>
          </cell>
          <cell r="AN7" t="str">
            <v>NICE OUEST</v>
          </cell>
        </row>
        <row r="8">
          <cell r="U8">
            <v>0</v>
          </cell>
          <cell r="V8">
            <v>0</v>
          </cell>
          <cell r="W8" t="str">
            <v>NICE OUEST</v>
          </cell>
          <cell r="X8" t="str">
            <v>NICE OUEST</v>
          </cell>
          <cell r="Y8" t="str">
            <v>NICE OUEST</v>
          </cell>
          <cell r="Z8" t="str">
            <v>NICE OUEST</v>
          </cell>
          <cell r="AA8" t="str">
            <v>NICE OUEST</v>
          </cell>
          <cell r="AB8">
            <v>0</v>
          </cell>
          <cell r="AC8">
            <v>0</v>
          </cell>
          <cell r="AD8" t="str">
            <v>Congés</v>
          </cell>
          <cell r="AE8" t="str">
            <v>Congés</v>
          </cell>
          <cell r="AF8" t="str">
            <v>Congés</v>
          </cell>
          <cell r="AG8" t="str">
            <v>Congés</v>
          </cell>
          <cell r="AH8" t="str">
            <v>Congés</v>
          </cell>
          <cell r="AI8">
            <v>0</v>
          </cell>
          <cell r="AJ8">
            <v>0</v>
          </cell>
          <cell r="AK8" t="str">
            <v>REPOS</v>
          </cell>
          <cell r="AL8" t="str">
            <v>NICE OUEST</v>
          </cell>
          <cell r="AM8" t="str">
            <v>NICE OUEST</v>
          </cell>
          <cell r="AN8" t="str">
            <v>NICE OUEST</v>
          </cell>
        </row>
        <row r="9">
          <cell r="U9" t="str">
            <v>POLY 7H-12H / 14H-18H</v>
          </cell>
          <cell r="V9" t="str">
            <v>POLY 7H-12H</v>
          </cell>
          <cell r="W9" t="str">
            <v>REPOS</v>
          </cell>
          <cell r="X9" t="str">
            <v>POLY 12H-19H</v>
          </cell>
          <cell r="Y9" t="str">
            <v>POLY 12H-19H</v>
          </cell>
          <cell r="Z9" t="str">
            <v>POLY 12H-18H</v>
          </cell>
          <cell r="AA9" t="str">
            <v>POLY 12H-18H</v>
          </cell>
          <cell r="AB9" t="str">
            <v>POLY 7H-12H / 14H-18H</v>
          </cell>
          <cell r="AC9" t="str">
            <v>POLY 7H-12H</v>
          </cell>
          <cell r="AD9" t="str">
            <v>REPOS</v>
          </cell>
          <cell r="AE9" t="str">
            <v>Congés</v>
          </cell>
          <cell r="AF9" t="str">
            <v>POLY 12H-19H</v>
          </cell>
          <cell r="AG9" t="str">
            <v>POLY 12H-18H</v>
          </cell>
          <cell r="AH9" t="str">
            <v>POLY 12H-18H</v>
          </cell>
          <cell r="AI9" t="str">
            <v>POLY 7H-12H / 14H-18H</v>
          </cell>
          <cell r="AJ9" t="str">
            <v>POLY 7H-12H</v>
          </cell>
          <cell r="AK9" t="str">
            <v>REPOS</v>
          </cell>
          <cell r="AL9" t="str">
            <v>ABSENT</v>
          </cell>
          <cell r="AM9" t="str">
            <v>ABSENT</v>
          </cell>
          <cell r="AN9" t="str">
            <v>ABSENT</v>
          </cell>
        </row>
        <row r="10">
          <cell r="U10">
            <v>0</v>
          </cell>
          <cell r="V10">
            <v>0</v>
          </cell>
          <cell r="W10" t="str">
            <v>Congés</v>
          </cell>
          <cell r="X10" t="str">
            <v>Congés</v>
          </cell>
          <cell r="Y10" t="str">
            <v>Congés</v>
          </cell>
          <cell r="Z10" t="str">
            <v>Congés</v>
          </cell>
          <cell r="AA10" t="str">
            <v>Congés</v>
          </cell>
          <cell r="AB10" t="str">
            <v>Congés</v>
          </cell>
          <cell r="AC10" t="str">
            <v>Congés</v>
          </cell>
          <cell r="AD10" t="str">
            <v>Congés</v>
          </cell>
          <cell r="AE10" t="str">
            <v>Congés</v>
          </cell>
          <cell r="AF10" t="str">
            <v>ENC NUIT 20H30-02H30</v>
          </cell>
          <cell r="AG10" t="str">
            <v>ENC NUIT 20H30-02H30</v>
          </cell>
          <cell r="AH10" t="str">
            <v>ENC NUIT 20H30-02H30</v>
          </cell>
          <cell r="AI10">
            <v>0</v>
          </cell>
          <cell r="AJ10" t="str">
            <v>V.N. A.M</v>
          </cell>
          <cell r="AK10" t="str">
            <v>REPOS</v>
          </cell>
          <cell r="AL10" t="str">
            <v>ENC MATIN 5H-12H</v>
          </cell>
          <cell r="AM10" t="str">
            <v>REPOS</v>
          </cell>
          <cell r="AN10" t="str">
            <v>ENC MATIN 5H-12H</v>
          </cell>
        </row>
        <row r="11">
          <cell r="U11" t="str">
            <v>HS NICE NORD</v>
          </cell>
          <cell r="V11">
            <v>0</v>
          </cell>
          <cell r="W11" t="str">
            <v>Congés</v>
          </cell>
          <cell r="X11" t="str">
            <v>REPOS</v>
          </cell>
          <cell r="Y11" t="str">
            <v>Congés</v>
          </cell>
          <cell r="Z11" t="str">
            <v>NICE OUEST</v>
          </cell>
          <cell r="AA11" t="str">
            <v>NICE OUEST</v>
          </cell>
          <cell r="AB11" t="str">
            <v>NICE OUEST</v>
          </cell>
          <cell r="AC11">
            <v>0</v>
          </cell>
          <cell r="AD11" t="str">
            <v>NICE NORD</v>
          </cell>
          <cell r="AE11" t="str">
            <v>NICE NORD</v>
          </cell>
          <cell r="AF11" t="str">
            <v>NICE NORD</v>
          </cell>
          <cell r="AG11" t="str">
            <v>NICE NORD</v>
          </cell>
          <cell r="AH11" t="str">
            <v>NICE NORD</v>
          </cell>
          <cell r="AI11" t="str">
            <v>HS NICE NORD</v>
          </cell>
          <cell r="AJ11">
            <v>0</v>
          </cell>
          <cell r="AK11" t="str">
            <v>NICE OUEST</v>
          </cell>
          <cell r="AL11" t="str">
            <v>NICE OUEST</v>
          </cell>
          <cell r="AM11" t="str">
            <v>NICE NORD</v>
          </cell>
          <cell r="AN11" t="str">
            <v>NICE OUEST</v>
          </cell>
        </row>
        <row r="12">
          <cell r="U12">
            <v>0</v>
          </cell>
          <cell r="V12">
            <v>0</v>
          </cell>
          <cell r="W12" t="str">
            <v>Secrétariat 9H-12H /13H-17H /20H-21H30</v>
          </cell>
          <cell r="X12" t="str">
            <v>Secrétariat 13H-18H</v>
          </cell>
          <cell r="Y12" t="str">
            <v>Secrétariat 8H30-12H /12H30-17H</v>
          </cell>
          <cell r="Z12" t="str">
            <v>Secrétariat 9H-12H /13H-17H /20H-21H30</v>
          </cell>
          <cell r="AA12" t="str">
            <v>Secrétariat 8H30-12H /12H30-17H</v>
          </cell>
          <cell r="AB12">
            <v>0</v>
          </cell>
          <cell r="AC12">
            <v>0</v>
          </cell>
          <cell r="AD12" t="str">
            <v>Secrétariat 9H-12H /13H-17H /20H-21H30</v>
          </cell>
          <cell r="AE12" t="str">
            <v>Secrétariat 13H-18H</v>
          </cell>
          <cell r="AF12" t="str">
            <v>Secrétariat 8H30-12H /12H30-17H</v>
          </cell>
          <cell r="AG12" t="str">
            <v>Secrétariat 9H-12H /13H-17H /20H-21H30</v>
          </cell>
          <cell r="AH12" t="str">
            <v>Secrétariat 8H30-12H /12H30-17H</v>
          </cell>
          <cell r="AI12">
            <v>0</v>
          </cell>
          <cell r="AJ12">
            <v>0</v>
          </cell>
          <cell r="AK12" t="str">
            <v>REPOS</v>
          </cell>
          <cell r="AL12" t="str">
            <v>Secrétariat 13H-18H</v>
          </cell>
          <cell r="AM12" t="str">
            <v>Secrétariat 8H30-12H /12H30-17H</v>
          </cell>
          <cell r="AN12" t="str">
            <v>Secrétariat 9H-12H /13H-17H /20H-21H30</v>
          </cell>
        </row>
        <row r="13">
          <cell r="U13">
            <v>0</v>
          </cell>
          <cell r="V13">
            <v>0</v>
          </cell>
          <cell r="W13" t="str">
            <v>ENCADREMENT</v>
          </cell>
          <cell r="X13" t="str">
            <v>ENCADREMENT</v>
          </cell>
          <cell r="Y13" t="str">
            <v>ENCADREMENT</v>
          </cell>
          <cell r="Z13" t="str">
            <v>ENCADREMENT</v>
          </cell>
          <cell r="AA13" t="str">
            <v>ENCADREMENT</v>
          </cell>
          <cell r="AB13">
            <v>0</v>
          </cell>
          <cell r="AC13">
            <v>0</v>
          </cell>
          <cell r="AD13" t="str">
            <v>ENCADREMENT</v>
          </cell>
          <cell r="AE13" t="str">
            <v>ENCADREMENT</v>
          </cell>
          <cell r="AF13" t="str">
            <v>ENCADREMENT</v>
          </cell>
          <cell r="AG13" t="str">
            <v>ENCADREMENT</v>
          </cell>
          <cell r="AH13" t="str">
            <v>ENCADREMENT</v>
          </cell>
          <cell r="AI13">
            <v>0</v>
          </cell>
          <cell r="AJ13">
            <v>0</v>
          </cell>
          <cell r="AK13" t="str">
            <v>ENCADREMENT</v>
          </cell>
          <cell r="AL13" t="str">
            <v>ENCADREMENT</v>
          </cell>
          <cell r="AM13" t="str">
            <v>ENCADREMENT</v>
          </cell>
          <cell r="AN13" t="str">
            <v>ENCADREMENT</v>
          </cell>
        </row>
        <row r="14">
          <cell r="U14">
            <v>0</v>
          </cell>
          <cell r="V14">
            <v>0</v>
          </cell>
          <cell r="W14" t="str">
            <v>Congés</v>
          </cell>
          <cell r="X14" t="str">
            <v>Congés</v>
          </cell>
          <cell r="Y14" t="str">
            <v>Congés</v>
          </cell>
          <cell r="Z14" t="str">
            <v>Congés</v>
          </cell>
          <cell r="AA14" t="str">
            <v>Congés</v>
          </cell>
          <cell r="AB14" t="str">
            <v>Congés</v>
          </cell>
          <cell r="AC14" t="str">
            <v>Congés</v>
          </cell>
          <cell r="AD14" t="str">
            <v>Congés</v>
          </cell>
          <cell r="AE14" t="str">
            <v>Congés</v>
          </cell>
          <cell r="AF14" t="str">
            <v>Congés</v>
          </cell>
          <cell r="AG14" t="str">
            <v>Congés</v>
          </cell>
          <cell r="AH14" t="str">
            <v>Congés</v>
          </cell>
          <cell r="AI14" t="str">
            <v>Congés</v>
          </cell>
          <cell r="AJ14" t="str">
            <v>Congés</v>
          </cell>
          <cell r="AK14" t="str">
            <v>ENC AM 12H30-19H30</v>
          </cell>
          <cell r="AL14" t="str">
            <v>ENC AM 12H30-19H30</v>
          </cell>
          <cell r="AM14" t="str">
            <v>ENC AM 12H30-19H30</v>
          </cell>
          <cell r="AN14" t="str">
            <v>REPOS</v>
          </cell>
        </row>
        <row r="15">
          <cell r="U15" t="str">
            <v>POLY 7H-12H / 14H-18H</v>
          </cell>
          <cell r="V15">
            <v>0</v>
          </cell>
          <cell r="W15" t="str">
            <v>POLY 9H-16H</v>
          </cell>
          <cell r="X15" t="str">
            <v>POLY 7H-14H</v>
          </cell>
          <cell r="Y15" t="str">
            <v>B. CARTON</v>
          </cell>
          <cell r="Z15" t="str">
            <v>POLY 7H-14H</v>
          </cell>
          <cell r="AA15" t="str">
            <v>POLY 7H-14H</v>
          </cell>
          <cell r="AB15">
            <v>0</v>
          </cell>
          <cell r="AC15">
            <v>0</v>
          </cell>
          <cell r="AD15" t="str">
            <v>POLY 5H-12H</v>
          </cell>
          <cell r="AE15" t="str">
            <v>POLY 5H-12H</v>
          </cell>
          <cell r="AF15" t="str">
            <v>B. CARTON</v>
          </cell>
          <cell r="AG15" t="str">
            <v>POLY 5H-12H</v>
          </cell>
          <cell r="AH15" t="str">
            <v>POLY 5H-12H</v>
          </cell>
          <cell r="AI15">
            <v>0</v>
          </cell>
          <cell r="AJ15">
            <v>0</v>
          </cell>
          <cell r="AK15" t="str">
            <v>REPOS</v>
          </cell>
          <cell r="AL15" t="str">
            <v>POLY 9H-16H</v>
          </cell>
          <cell r="AM15" t="str">
            <v>POLY 9H-16H</v>
          </cell>
          <cell r="AN15" t="str">
            <v>POLY 9H-16H</v>
          </cell>
        </row>
        <row r="16">
          <cell r="U16">
            <v>0</v>
          </cell>
          <cell r="V16">
            <v>0</v>
          </cell>
          <cell r="W16" t="str">
            <v>ENCADREMENT</v>
          </cell>
          <cell r="X16" t="str">
            <v>ENCADREMENT</v>
          </cell>
          <cell r="Y16" t="str">
            <v>ENCADREMENT</v>
          </cell>
          <cell r="Z16" t="str">
            <v>ENCADREMENT</v>
          </cell>
          <cell r="AA16" t="str">
            <v>ENCADREMENT</v>
          </cell>
          <cell r="AB16">
            <v>0</v>
          </cell>
          <cell r="AC16">
            <v>0</v>
          </cell>
          <cell r="AD16" t="str">
            <v>ENCADREMENT</v>
          </cell>
          <cell r="AE16" t="str">
            <v>ENCADREMENT</v>
          </cell>
          <cell r="AF16" t="str">
            <v>ENCADREMENT</v>
          </cell>
          <cell r="AG16" t="str">
            <v>ENCADREMENT</v>
          </cell>
          <cell r="AH16" t="str">
            <v>ENCADREMENT</v>
          </cell>
          <cell r="AI16">
            <v>0</v>
          </cell>
          <cell r="AJ16">
            <v>0</v>
          </cell>
          <cell r="AK16" t="str">
            <v>REPOS</v>
          </cell>
          <cell r="AL16" t="str">
            <v>Congés</v>
          </cell>
          <cell r="AM16" t="str">
            <v>Congés</v>
          </cell>
          <cell r="AN16" t="str">
            <v>Congés</v>
          </cell>
        </row>
        <row r="17">
          <cell r="U17">
            <v>0</v>
          </cell>
          <cell r="V17" t="str">
            <v>HS NICE EST</v>
          </cell>
          <cell r="W17" t="str">
            <v>FORMATION</v>
          </cell>
          <cell r="X17" t="str">
            <v>NICE EST</v>
          </cell>
          <cell r="Y17" t="str">
            <v>NICE EST</v>
          </cell>
          <cell r="Z17" t="str">
            <v>NICE EST</v>
          </cell>
          <cell r="AA17" t="str">
            <v>NICE EST</v>
          </cell>
          <cell r="AB17">
            <v>0</v>
          </cell>
          <cell r="AC17">
            <v>0</v>
          </cell>
          <cell r="AD17" t="str">
            <v>Congés</v>
          </cell>
          <cell r="AE17" t="str">
            <v>Congés</v>
          </cell>
          <cell r="AF17" t="str">
            <v>Congés</v>
          </cell>
          <cell r="AG17" t="str">
            <v>Congés</v>
          </cell>
          <cell r="AH17" t="str">
            <v>Congés</v>
          </cell>
          <cell r="AI17">
            <v>0</v>
          </cell>
          <cell r="AJ17">
            <v>0</v>
          </cell>
          <cell r="AK17" t="str">
            <v>NICE EST</v>
          </cell>
          <cell r="AL17" t="str">
            <v>NICE EST</v>
          </cell>
          <cell r="AM17" t="str">
            <v>NICE EST</v>
          </cell>
          <cell r="AN17" t="str">
            <v>NICE EST</v>
          </cell>
        </row>
        <row r="18">
          <cell r="U18">
            <v>0</v>
          </cell>
          <cell r="V18" t="str">
            <v>HS NICE OUEST</v>
          </cell>
          <cell r="W18" t="str">
            <v>ENC NUIT 20H30-02H30</v>
          </cell>
          <cell r="X18" t="str">
            <v>ENC NUIT 20H30-02H30</v>
          </cell>
          <cell r="Y18" t="str">
            <v>ENC NUIT 20H30-02H30</v>
          </cell>
          <cell r="Z18" t="str">
            <v>ENC NUIT 20H30-02H30</v>
          </cell>
          <cell r="AA18" t="str">
            <v>ENC NUIT 20H30-02H30</v>
          </cell>
          <cell r="AB18">
            <v>0</v>
          </cell>
          <cell r="AC18" t="str">
            <v>V.N. A.M</v>
          </cell>
          <cell r="AD18" t="str">
            <v>ENC MATIN 5H-12H</v>
          </cell>
          <cell r="AE18" t="str">
            <v>ENC MATIN 5H-12H</v>
          </cell>
          <cell r="AF18" t="str">
            <v>ENC MATIN 5H-12H</v>
          </cell>
          <cell r="AG18" t="str">
            <v>ENC MATIN 5H-12H</v>
          </cell>
          <cell r="AH18" t="str">
            <v>ENC MATIN 5H-12H</v>
          </cell>
          <cell r="AI18" t="str">
            <v>HS NICE OUEST</v>
          </cell>
          <cell r="AJ18">
            <v>0</v>
          </cell>
          <cell r="AK18" t="str">
            <v>REPOS</v>
          </cell>
          <cell r="AL18" t="str">
            <v>NICE EST</v>
          </cell>
          <cell r="AM18" t="str">
            <v>NICE EST</v>
          </cell>
          <cell r="AN18" t="str">
            <v>NICE EST</v>
          </cell>
        </row>
        <row r="19">
          <cell r="U19">
            <v>0</v>
          </cell>
          <cell r="V19">
            <v>0</v>
          </cell>
          <cell r="W19" t="str">
            <v>Congés</v>
          </cell>
          <cell r="X19" t="str">
            <v>Congés</v>
          </cell>
          <cell r="Y19" t="str">
            <v>Congés</v>
          </cell>
          <cell r="Z19" t="str">
            <v>Congés</v>
          </cell>
          <cell r="AA19" t="str">
            <v>Congés</v>
          </cell>
          <cell r="AB19">
            <v>0</v>
          </cell>
          <cell r="AC19">
            <v>0</v>
          </cell>
          <cell r="AD19" t="str">
            <v>POLY 12H-19H</v>
          </cell>
          <cell r="AE19" t="str">
            <v>POLY 12H-19H</v>
          </cell>
          <cell r="AF19" t="str">
            <v>POLY 12H-19H</v>
          </cell>
          <cell r="AG19" t="str">
            <v>POLY 12H-19H</v>
          </cell>
          <cell r="AH19" t="str">
            <v>REPOS</v>
          </cell>
          <cell r="AI19" t="str">
            <v>POLY 7H-12H / 14H-18H</v>
          </cell>
          <cell r="AJ19" t="str">
            <v>CP + POLY 7H-12H</v>
          </cell>
          <cell r="AK19" t="str">
            <v>REPOS</v>
          </cell>
          <cell r="AL19" t="str">
            <v>POLY 12H-19H</v>
          </cell>
          <cell r="AM19" t="str">
            <v>Congés</v>
          </cell>
          <cell r="AN19" t="str">
            <v>Congés</v>
          </cell>
        </row>
        <row r="20">
          <cell r="U20">
            <v>0</v>
          </cell>
          <cell r="V20">
            <v>0</v>
          </cell>
          <cell r="W20" t="str">
            <v>Standard 8H-12H/13H-16H30</v>
          </cell>
          <cell r="X20" t="str">
            <v>Standard 8H-12H/13H-16H30</v>
          </cell>
          <cell r="Y20" t="str">
            <v>Standard 8H-12H/13H-16H30</v>
          </cell>
          <cell r="Z20" t="str">
            <v>Standard 8H-12H/13H-16H30</v>
          </cell>
          <cell r="AA20" t="str">
            <v>Standard 8H-12H/13H-16H30</v>
          </cell>
          <cell r="AB20">
            <v>0</v>
          </cell>
          <cell r="AC20">
            <v>0</v>
          </cell>
          <cell r="AD20" t="str">
            <v>Congés</v>
          </cell>
          <cell r="AE20" t="str">
            <v>Congés</v>
          </cell>
          <cell r="AF20" t="str">
            <v>Congés</v>
          </cell>
          <cell r="AG20" t="str">
            <v>Congés</v>
          </cell>
          <cell r="AH20" t="str">
            <v>Congés</v>
          </cell>
          <cell r="AI20">
            <v>0</v>
          </cell>
          <cell r="AJ20">
            <v>0</v>
          </cell>
          <cell r="AK20" t="str">
            <v>REPOS</v>
          </cell>
          <cell r="AL20" t="str">
            <v>Standard 8H-12H/13H-16H30</v>
          </cell>
          <cell r="AM20" t="str">
            <v>Standard 8H-12H/13H-16H30</v>
          </cell>
          <cell r="AN20" t="str">
            <v>Standard 8H-12H/13H-16H30</v>
          </cell>
        </row>
        <row r="21">
          <cell r="U21">
            <v>0</v>
          </cell>
          <cell r="V21" t="str">
            <v>Contrôle OM 20H-02H</v>
          </cell>
          <cell r="W21" t="str">
            <v>Contrôle 19H-02H30</v>
          </cell>
          <cell r="X21" t="str">
            <v>Contrôle 19H-02H30</v>
          </cell>
          <cell r="Y21" t="str">
            <v>Contrôle 19H-02H30</v>
          </cell>
          <cell r="Z21" t="str">
            <v>Contrôle 12H-19H</v>
          </cell>
          <cell r="AA21" t="str">
            <v>Congés</v>
          </cell>
          <cell r="AB21">
            <v>0</v>
          </cell>
          <cell r="AC21">
            <v>0</v>
          </cell>
          <cell r="AD21" t="str">
            <v>Contrôle 19H-02H30</v>
          </cell>
          <cell r="AE21" t="str">
            <v>Contrôle 19H-02H30</v>
          </cell>
          <cell r="AF21" t="str">
            <v>Contrôle 19H-02H30</v>
          </cell>
          <cell r="AG21" t="str">
            <v>Contrôle 12H-19H</v>
          </cell>
          <cell r="AH21" t="str">
            <v>Contrôle 19H-02H30</v>
          </cell>
          <cell r="AI21">
            <v>0</v>
          </cell>
          <cell r="AJ21" t="str">
            <v>Contrôle OM 20H-02H</v>
          </cell>
          <cell r="AK21" t="str">
            <v>REPOS</v>
          </cell>
          <cell r="AL21" t="str">
            <v>Contrôle 19H-02H30</v>
          </cell>
          <cell r="AM21" t="str">
            <v>Contrôle 19H-02H30</v>
          </cell>
          <cell r="AN21" t="str">
            <v>Contrôle 12H-19H</v>
          </cell>
        </row>
        <row r="22">
          <cell r="U22">
            <v>0</v>
          </cell>
          <cell r="V22">
            <v>0</v>
          </cell>
          <cell r="W22" t="str">
            <v>ABSENT</v>
          </cell>
          <cell r="X22" t="str">
            <v>ABSENT</v>
          </cell>
          <cell r="Y22" t="str">
            <v>ABSENT</v>
          </cell>
          <cell r="Z22" t="str">
            <v>ABSENT</v>
          </cell>
          <cell r="AA22" t="str">
            <v>ABSENT</v>
          </cell>
          <cell r="AB22" t="str">
            <v>ABSENT</v>
          </cell>
          <cell r="AC22" t="str">
            <v>ABSENT</v>
          </cell>
          <cell r="AD22" t="str">
            <v>ABSENT</v>
          </cell>
          <cell r="AE22" t="str">
            <v>ABSENT</v>
          </cell>
          <cell r="AF22" t="str">
            <v>ABSENT</v>
          </cell>
          <cell r="AG22" t="str">
            <v>ABSENT</v>
          </cell>
          <cell r="AH22" t="str">
            <v>ABSENT</v>
          </cell>
          <cell r="AI22" t="str">
            <v>ABSENT</v>
          </cell>
          <cell r="AJ22" t="str">
            <v>ABSENT</v>
          </cell>
          <cell r="AK22" t="str">
            <v>ABSENT</v>
          </cell>
          <cell r="AL22" t="str">
            <v>ABSENT</v>
          </cell>
          <cell r="AM22" t="str">
            <v>ABSENT</v>
          </cell>
          <cell r="AN22" t="str">
            <v>ABSENT</v>
          </cell>
        </row>
        <row r="23">
          <cell r="U23">
            <v>0</v>
          </cell>
          <cell r="V23">
            <v>0</v>
          </cell>
          <cell r="W23" t="str">
            <v>ENC NUIT 20H30-02H30</v>
          </cell>
          <cell r="X23" t="str">
            <v>ENC NUIT 20H30-02H30</v>
          </cell>
          <cell r="Y23" t="str">
            <v>ENC NUIT 20H30-02H30</v>
          </cell>
          <cell r="Z23" t="str">
            <v>ENC NUIT 20H30-02H30</v>
          </cell>
          <cell r="AA23" t="str">
            <v>ENC NUIT 20H30-02H30</v>
          </cell>
          <cell r="AB23">
            <v>0</v>
          </cell>
          <cell r="AC23">
            <v>0</v>
          </cell>
          <cell r="AD23" t="str">
            <v>ENC NUIT 20H30-02H30</v>
          </cell>
          <cell r="AE23" t="str">
            <v>ENC NUIT 20H30-02H30</v>
          </cell>
          <cell r="AF23" t="str">
            <v>ENC NUIT 20H30-02H30</v>
          </cell>
          <cell r="AG23" t="str">
            <v>ENC NUIT 20H30-02H30</v>
          </cell>
          <cell r="AH23" t="str">
            <v>ENC NUIT 20H30-02H30</v>
          </cell>
          <cell r="AI23">
            <v>0</v>
          </cell>
          <cell r="AJ23">
            <v>0</v>
          </cell>
          <cell r="AK23" t="str">
            <v>ENC AM 12H30-19H30</v>
          </cell>
          <cell r="AL23" t="str">
            <v>ENC MATIN 5H-12H</v>
          </cell>
          <cell r="AM23" t="str">
            <v>ENC MATIN 5H-12H</v>
          </cell>
          <cell r="AN23" t="str">
            <v>ENC MATIN 5H-12H</v>
          </cell>
        </row>
        <row r="24">
          <cell r="U24">
            <v>0</v>
          </cell>
          <cell r="V24">
            <v>0</v>
          </cell>
          <cell r="W24" t="str">
            <v>ABSENT</v>
          </cell>
          <cell r="X24" t="str">
            <v>ABSENT</v>
          </cell>
          <cell r="Y24" t="str">
            <v>ABSENT</v>
          </cell>
          <cell r="Z24" t="str">
            <v>ABSENT</v>
          </cell>
          <cell r="AA24" t="str">
            <v>ABSENT</v>
          </cell>
          <cell r="AB24" t="str">
            <v>ABSENT</v>
          </cell>
          <cell r="AC24" t="str">
            <v>ABSENT</v>
          </cell>
          <cell r="AD24" t="str">
            <v>ABSENT</v>
          </cell>
          <cell r="AE24" t="str">
            <v>ABSENT</v>
          </cell>
          <cell r="AF24" t="str">
            <v>ABSENT</v>
          </cell>
          <cell r="AG24" t="str">
            <v>ABSENT</v>
          </cell>
          <cell r="AH24" t="str">
            <v>ABSENT</v>
          </cell>
          <cell r="AI24" t="str">
            <v>ABSENT</v>
          </cell>
          <cell r="AJ24" t="str">
            <v>ABSENT</v>
          </cell>
          <cell r="AK24" t="str">
            <v>REPOS</v>
          </cell>
          <cell r="AL24" t="str">
            <v>Congés</v>
          </cell>
          <cell r="AM24" t="str">
            <v>Congés</v>
          </cell>
          <cell r="AN24" t="str">
            <v>Congés</v>
          </cell>
        </row>
        <row r="25">
          <cell r="U25">
            <v>0</v>
          </cell>
          <cell r="V25" t="str">
            <v>NICE NORD &amp; VIEUX NICE</v>
          </cell>
          <cell r="W25" t="str">
            <v>CARTON MATIN</v>
          </cell>
          <cell r="X25" t="str">
            <v>CARTON MATIN</v>
          </cell>
          <cell r="Y25" t="str">
            <v>ABSENT</v>
          </cell>
          <cell r="Z25" t="str">
            <v>CARTON MATIN</v>
          </cell>
          <cell r="AA25" t="str">
            <v>CARTON MATIN</v>
          </cell>
          <cell r="AB25">
            <v>0</v>
          </cell>
          <cell r="AC25" t="str">
            <v>HS NICE NORD</v>
          </cell>
          <cell r="AD25" t="str">
            <v>CARTON MATIN</v>
          </cell>
          <cell r="AE25" t="str">
            <v>CARTON MATIN</v>
          </cell>
          <cell r="AF25" t="str">
            <v>Congés</v>
          </cell>
          <cell r="AG25" t="str">
            <v>ABSENT</v>
          </cell>
          <cell r="AH25" t="str">
            <v>ABSENT</v>
          </cell>
          <cell r="AI25" t="str">
            <v>ABSENT</v>
          </cell>
          <cell r="AJ25" t="str">
            <v>ABSENT</v>
          </cell>
          <cell r="AK25" t="str">
            <v>REPOS</v>
          </cell>
          <cell r="AL25" t="str">
            <v>CARTON MATIN</v>
          </cell>
          <cell r="AM25" t="str">
            <v>CARTON MATIN</v>
          </cell>
          <cell r="AN25" t="str">
            <v>CARTON MATIN</v>
          </cell>
        </row>
        <row r="26">
          <cell r="U26">
            <v>0</v>
          </cell>
          <cell r="V26">
            <v>0</v>
          </cell>
          <cell r="W26" t="str">
            <v>ABSENT</v>
          </cell>
          <cell r="X26" t="str">
            <v>ABSENT</v>
          </cell>
          <cell r="Y26" t="str">
            <v>ABSENT</v>
          </cell>
          <cell r="Z26" t="str">
            <v>ABSENT</v>
          </cell>
          <cell r="AA26" t="str">
            <v>ABSENT</v>
          </cell>
          <cell r="AB26" t="str">
            <v>ABSENT</v>
          </cell>
          <cell r="AC26" t="str">
            <v>ABSENT</v>
          </cell>
          <cell r="AD26" t="str">
            <v>ABSENT</v>
          </cell>
          <cell r="AE26" t="str">
            <v>ABSENT</v>
          </cell>
          <cell r="AF26" t="str">
            <v>ABSENT</v>
          </cell>
          <cell r="AG26" t="str">
            <v>ABSENT</v>
          </cell>
          <cell r="AH26" t="str">
            <v>ABSENT</v>
          </cell>
          <cell r="AI26" t="str">
            <v>ABSENT</v>
          </cell>
          <cell r="AJ26" t="str">
            <v>ABSENT</v>
          </cell>
          <cell r="AK26" t="str">
            <v>REPOS</v>
          </cell>
          <cell r="AL26" t="str">
            <v>ABSENT</v>
          </cell>
          <cell r="AM26" t="str">
            <v>ABSENT</v>
          </cell>
          <cell r="AN26" t="str">
            <v>ABSENT</v>
          </cell>
        </row>
        <row r="27">
          <cell r="U27" t="str">
            <v>POLY 7H-12H / 14H-18H</v>
          </cell>
          <cell r="V27" t="str">
            <v>CP + POLY 7H-12H</v>
          </cell>
          <cell r="W27" t="str">
            <v>B. CARTON</v>
          </cell>
          <cell r="X27" t="str">
            <v>B. CARTON</v>
          </cell>
          <cell r="Y27" t="str">
            <v>REPOS</v>
          </cell>
          <cell r="Z27" t="str">
            <v>B. CARTON</v>
          </cell>
          <cell r="AA27" t="str">
            <v>B. CARTON</v>
          </cell>
          <cell r="AB27" t="str">
            <v>POLY 7H-12H / 14H-18H</v>
          </cell>
          <cell r="AC27" t="str">
            <v>HS presta. Except</v>
          </cell>
          <cell r="AD27" t="str">
            <v>B. CARTON</v>
          </cell>
          <cell r="AE27" t="str">
            <v>B. CARTON</v>
          </cell>
          <cell r="AF27" t="str">
            <v>REPOS</v>
          </cell>
          <cell r="AG27" t="str">
            <v>B. CARTON</v>
          </cell>
          <cell r="AH27" t="str">
            <v>B. CARTON</v>
          </cell>
          <cell r="AI27" t="str">
            <v>POLY 7H-12H / 14H-18H</v>
          </cell>
          <cell r="AJ27">
            <v>0</v>
          </cell>
          <cell r="AK27" t="str">
            <v>Congés</v>
          </cell>
          <cell r="AL27" t="str">
            <v>Congés</v>
          </cell>
          <cell r="AM27" t="str">
            <v>Congés</v>
          </cell>
          <cell r="AN27" t="str">
            <v>Congés</v>
          </cell>
        </row>
        <row r="28">
          <cell r="U28" t="str">
            <v>Congés</v>
          </cell>
          <cell r="V28">
            <v>0</v>
          </cell>
          <cell r="W28" t="str">
            <v>NICE NORD</v>
          </cell>
          <cell r="X28" t="str">
            <v>NICE NORD</v>
          </cell>
          <cell r="Y28" t="str">
            <v>NICE NORD</v>
          </cell>
          <cell r="Z28" t="str">
            <v>NICE NORD</v>
          </cell>
          <cell r="AA28" t="str">
            <v>NICE NORD</v>
          </cell>
          <cell r="AB28">
            <v>0</v>
          </cell>
          <cell r="AC28">
            <v>0</v>
          </cell>
          <cell r="AD28" t="str">
            <v>Congés</v>
          </cell>
          <cell r="AE28" t="str">
            <v>Congés</v>
          </cell>
          <cell r="AF28" t="str">
            <v>Congés</v>
          </cell>
          <cell r="AG28" t="str">
            <v>Congés</v>
          </cell>
          <cell r="AH28" t="str">
            <v>Congés</v>
          </cell>
          <cell r="AI28">
            <v>0</v>
          </cell>
          <cell r="AJ28">
            <v>0</v>
          </cell>
          <cell r="AK28" t="str">
            <v>NICE NORD</v>
          </cell>
          <cell r="AL28" t="str">
            <v>NICE NORD</v>
          </cell>
          <cell r="AM28" t="str">
            <v>Congés</v>
          </cell>
          <cell r="AN28" t="str">
            <v>NICE NORD</v>
          </cell>
        </row>
        <row r="29">
          <cell r="U29" t="str">
            <v>NICE OUEST</v>
          </cell>
          <cell r="V29">
            <v>0</v>
          </cell>
          <cell r="W29" t="str">
            <v>NICE OUEST</v>
          </cell>
          <cell r="X29" t="str">
            <v>NICE OUEST</v>
          </cell>
          <cell r="Y29" t="str">
            <v>NICE OUEST</v>
          </cell>
          <cell r="Z29" t="str">
            <v>NICE OUEST</v>
          </cell>
          <cell r="AA29" t="str">
            <v>NICE OUEST</v>
          </cell>
          <cell r="AB29">
            <v>0</v>
          </cell>
          <cell r="AC29">
            <v>0</v>
          </cell>
          <cell r="AD29" t="str">
            <v>NICE OUEST</v>
          </cell>
          <cell r="AE29" t="str">
            <v>NICE OUEST</v>
          </cell>
          <cell r="AF29" t="str">
            <v>NICE OUEST</v>
          </cell>
          <cell r="AG29" t="str">
            <v>NICE OUEST</v>
          </cell>
          <cell r="AH29" t="str">
            <v>NICE OUEST</v>
          </cell>
          <cell r="AI29">
            <v>0</v>
          </cell>
          <cell r="AJ29">
            <v>0</v>
          </cell>
          <cell r="AK29" t="str">
            <v>REPOS</v>
          </cell>
          <cell r="AL29" t="str">
            <v>Congés</v>
          </cell>
          <cell r="AM29" t="str">
            <v>Congés</v>
          </cell>
          <cell r="AN29" t="str">
            <v>Congés</v>
          </cell>
        </row>
        <row r="30">
          <cell r="U30">
            <v>0</v>
          </cell>
          <cell r="V30">
            <v>0</v>
          </cell>
          <cell r="W30" t="str">
            <v>REPOS</v>
          </cell>
          <cell r="X30" t="str">
            <v>NICE EST</v>
          </cell>
          <cell r="Y30" t="str">
            <v>NICE EST</v>
          </cell>
          <cell r="Z30" t="str">
            <v>NICE EST</v>
          </cell>
          <cell r="AA30" t="str">
            <v>NICE EST</v>
          </cell>
          <cell r="AB30" t="str">
            <v>NICE EST</v>
          </cell>
          <cell r="AC30">
            <v>0</v>
          </cell>
          <cell r="AD30" t="str">
            <v>NICE EST</v>
          </cell>
          <cell r="AE30" t="str">
            <v>NICE EST</v>
          </cell>
          <cell r="AF30" t="str">
            <v>NICE EST</v>
          </cell>
          <cell r="AG30" t="str">
            <v>NICE EST</v>
          </cell>
          <cell r="AH30" t="str">
            <v>NICE EST</v>
          </cell>
          <cell r="AI30" t="str">
            <v>HS NICE EST</v>
          </cell>
          <cell r="AJ30">
            <v>0</v>
          </cell>
          <cell r="AK30" t="str">
            <v>REPOS</v>
          </cell>
          <cell r="AL30" t="str">
            <v>NICE EST</v>
          </cell>
          <cell r="AM30" t="str">
            <v>NICE EST</v>
          </cell>
          <cell r="AN30" t="str">
            <v>NICE EST</v>
          </cell>
        </row>
        <row r="31">
          <cell r="U31">
            <v>0</v>
          </cell>
          <cell r="V31">
            <v>0</v>
          </cell>
          <cell r="W31" t="str">
            <v>ENC MATIN 5H-12H</v>
          </cell>
          <cell r="X31" t="str">
            <v>ENC MATIN 5H-12H</v>
          </cell>
          <cell r="Y31" t="str">
            <v>CARTON MATIN</v>
          </cell>
          <cell r="Z31" t="str">
            <v>ENC MATIN 5H-12H</v>
          </cell>
          <cell r="AA31" t="str">
            <v>ENC MATIN 5H-12H</v>
          </cell>
          <cell r="AB31" t="str">
            <v>HS NICE EST</v>
          </cell>
          <cell r="AC31">
            <v>0</v>
          </cell>
          <cell r="AD31" t="str">
            <v>ENC MATIN 5H-12H</v>
          </cell>
          <cell r="AE31" t="str">
            <v>ENC MATIN 5H-12H</v>
          </cell>
          <cell r="AF31" t="str">
            <v>CARTON MATIN</v>
          </cell>
          <cell r="AG31" t="str">
            <v>CARTON MATIN</v>
          </cell>
          <cell r="AH31" t="str">
            <v>ENC MATIN 5H-12H</v>
          </cell>
          <cell r="AI31">
            <v>0</v>
          </cell>
          <cell r="AJ31">
            <v>0</v>
          </cell>
          <cell r="AK31" t="str">
            <v>REPOS</v>
          </cell>
          <cell r="AL31" t="str">
            <v>Congés</v>
          </cell>
          <cell r="AM31" t="str">
            <v>Congés</v>
          </cell>
          <cell r="AN31" t="str">
            <v>Congés</v>
          </cell>
        </row>
        <row r="32">
          <cell r="U32">
            <v>0</v>
          </cell>
          <cell r="V32">
            <v>0</v>
          </cell>
          <cell r="W32" t="str">
            <v>CARTON MATIN</v>
          </cell>
          <cell r="X32" t="str">
            <v>CARTON MATIN</v>
          </cell>
          <cell r="Y32" t="str">
            <v>CARTON MATIN</v>
          </cell>
          <cell r="Z32" t="str">
            <v>CARTON MATIN</v>
          </cell>
          <cell r="AA32" t="str">
            <v>CARTON MATIN</v>
          </cell>
          <cell r="AB32">
            <v>0</v>
          </cell>
          <cell r="AC32" t="str">
            <v>HS NICE OUEST</v>
          </cell>
          <cell r="AD32" t="str">
            <v>CARTON MATIN</v>
          </cell>
          <cell r="AE32" t="str">
            <v>CARTON MATIN</v>
          </cell>
          <cell r="AF32" t="str">
            <v>CARTON MATIN</v>
          </cell>
          <cell r="AG32" t="str">
            <v>REPOS</v>
          </cell>
          <cell r="AH32" t="str">
            <v>CARTON MATIN</v>
          </cell>
          <cell r="AI32" t="str">
            <v>NICE EST</v>
          </cell>
          <cell r="AJ32">
            <v>0</v>
          </cell>
          <cell r="AK32" t="str">
            <v>REPOS</v>
          </cell>
          <cell r="AL32" t="str">
            <v>CARTON MATIN</v>
          </cell>
          <cell r="AM32" t="str">
            <v>CARTON MATIN</v>
          </cell>
          <cell r="AN32" t="str">
            <v>CARTON MATIN</v>
          </cell>
        </row>
        <row r="33">
          <cell r="U33">
            <v>0</v>
          </cell>
          <cell r="V33">
            <v>0</v>
          </cell>
          <cell r="W33" t="str">
            <v>CARTON AP</v>
          </cell>
          <cell r="X33" t="str">
            <v>CARTON AP</v>
          </cell>
          <cell r="Y33" t="str">
            <v>CARTON AP</v>
          </cell>
          <cell r="Z33" t="str">
            <v>Congés</v>
          </cell>
          <cell r="AA33" t="str">
            <v>Congés</v>
          </cell>
          <cell r="AB33" t="str">
            <v>Congés</v>
          </cell>
          <cell r="AC33" t="str">
            <v>Congés</v>
          </cell>
          <cell r="AD33" t="str">
            <v>CARTON AP</v>
          </cell>
          <cell r="AE33" t="str">
            <v>CARTON AP</v>
          </cell>
          <cell r="AF33" t="str">
            <v>CARTON AP</v>
          </cell>
          <cell r="AG33" t="str">
            <v>CARTON AP</v>
          </cell>
          <cell r="AH33" t="str">
            <v>CARTON AP</v>
          </cell>
          <cell r="AI33">
            <v>0</v>
          </cell>
          <cell r="AJ33">
            <v>0</v>
          </cell>
          <cell r="AK33" t="str">
            <v>REPOS</v>
          </cell>
          <cell r="AL33" t="str">
            <v>CARTON AP</v>
          </cell>
          <cell r="AM33" t="str">
            <v>CARTON AP</v>
          </cell>
          <cell r="AN33" t="str">
            <v>CARTON AP</v>
          </cell>
        </row>
        <row r="34">
          <cell r="U34" t="str">
            <v>NICE EST</v>
          </cell>
          <cell r="V34">
            <v>0</v>
          </cell>
          <cell r="W34" t="str">
            <v>ENC MATIN 5H-12H</v>
          </cell>
          <cell r="X34" t="str">
            <v>ENC MATIN 5H-12H</v>
          </cell>
          <cell r="Y34" t="str">
            <v>ENC MATIN 5H-12H</v>
          </cell>
          <cell r="Z34" t="str">
            <v>ENC MATIN 5H-12H</v>
          </cell>
          <cell r="AA34" t="str">
            <v>ENC MATIN 5H-12H</v>
          </cell>
          <cell r="AB34">
            <v>0</v>
          </cell>
          <cell r="AC34">
            <v>0</v>
          </cell>
          <cell r="AD34" t="str">
            <v>Congés</v>
          </cell>
          <cell r="AE34" t="str">
            <v>Congés</v>
          </cell>
          <cell r="AF34" t="str">
            <v>Congés</v>
          </cell>
          <cell r="AG34" t="str">
            <v>Congés</v>
          </cell>
          <cell r="AH34" t="str">
            <v>Congés</v>
          </cell>
          <cell r="AI34">
            <v>0</v>
          </cell>
          <cell r="AJ34">
            <v>0</v>
          </cell>
          <cell r="AK34" t="str">
            <v>REPOS</v>
          </cell>
          <cell r="AL34" t="str">
            <v>ENC MATIN 5H-12H</v>
          </cell>
          <cell r="AM34" t="str">
            <v>ENC MATIN 5H-12H</v>
          </cell>
          <cell r="AN34" t="str">
            <v>ENC MATIN 5H-12H</v>
          </cell>
        </row>
        <row r="35">
          <cell r="U35" t="str">
            <v xml:space="preserve">HS CP 4H-7H  </v>
          </cell>
          <cell r="V35">
            <v>0</v>
          </cell>
          <cell r="W35" t="str">
            <v>POLY 5H-12H</v>
          </cell>
          <cell r="X35" t="str">
            <v>POLY 5H-12H</v>
          </cell>
          <cell r="Y35" t="str">
            <v>POLY 5H-12H</v>
          </cell>
          <cell r="Z35" t="str">
            <v>POLY 5H-12H</v>
          </cell>
          <cell r="AA35" t="str">
            <v>POLY 5H-12H</v>
          </cell>
          <cell r="AB35" t="str">
            <v>HS POLY 7H-12H / 14H-18H</v>
          </cell>
          <cell r="AC35">
            <v>0</v>
          </cell>
          <cell r="AD35" t="str">
            <v>CP + POLY 4H-12H</v>
          </cell>
          <cell r="AE35" t="str">
            <v>CP + POLY 4H-12H</v>
          </cell>
          <cell r="AF35" t="str">
            <v>CP + POLY 4H-12H</v>
          </cell>
          <cell r="AG35" t="str">
            <v>CP + POLY 4H-12H</v>
          </cell>
          <cell r="AH35" t="str">
            <v>CP + POLY 4H-12H</v>
          </cell>
          <cell r="AI35" t="str">
            <v xml:space="preserve">HS CP 4H-7H  </v>
          </cell>
          <cell r="AJ35">
            <v>0</v>
          </cell>
          <cell r="AK35" t="str">
            <v>POLY 7H-12H</v>
          </cell>
          <cell r="AL35" t="str">
            <v>POLY 5H-12H</v>
          </cell>
          <cell r="AM35" t="str">
            <v>POLY 5H-12H</v>
          </cell>
          <cell r="AN35" t="str">
            <v>POLY 5H-12H</v>
          </cell>
        </row>
        <row r="36">
          <cell r="U36" t="str">
            <v>HS NICE EST</v>
          </cell>
          <cell r="V36">
            <v>0</v>
          </cell>
          <cell r="W36" t="str">
            <v>NICE EST</v>
          </cell>
          <cell r="X36" t="str">
            <v>NICE EST</v>
          </cell>
          <cell r="Y36" t="str">
            <v>REPOS</v>
          </cell>
          <cell r="Z36" t="str">
            <v>NICE EST</v>
          </cell>
          <cell r="AA36" t="str">
            <v>NICE EST</v>
          </cell>
          <cell r="AB36" t="str">
            <v>NICE NORD</v>
          </cell>
          <cell r="AC36">
            <v>0</v>
          </cell>
          <cell r="AD36" t="str">
            <v>NICE EST</v>
          </cell>
          <cell r="AE36" t="str">
            <v>NICE EST</v>
          </cell>
          <cell r="AF36" t="str">
            <v>NICE EST</v>
          </cell>
          <cell r="AG36" t="str">
            <v>NICE EST</v>
          </cell>
          <cell r="AH36" t="str">
            <v>NICE EST</v>
          </cell>
          <cell r="AI36">
            <v>0</v>
          </cell>
          <cell r="AJ36">
            <v>0</v>
          </cell>
          <cell r="AK36" t="str">
            <v>REPOS</v>
          </cell>
          <cell r="AL36" t="str">
            <v>Congés</v>
          </cell>
          <cell r="AM36" t="str">
            <v>Congés</v>
          </cell>
          <cell r="AN36" t="str">
            <v>Congés</v>
          </cell>
        </row>
        <row r="37">
          <cell r="U37">
            <v>0</v>
          </cell>
          <cell r="V37">
            <v>0</v>
          </cell>
          <cell r="W37" t="str">
            <v>CARTON AP</v>
          </cell>
          <cell r="X37" t="str">
            <v>CARTON AP</v>
          </cell>
          <cell r="Y37" t="str">
            <v>CARTON AP</v>
          </cell>
          <cell r="Z37" t="str">
            <v>CARTON AP</v>
          </cell>
          <cell r="AA37" t="str">
            <v>CARTON AP</v>
          </cell>
          <cell r="AB37">
            <v>0</v>
          </cell>
          <cell r="AC37">
            <v>0</v>
          </cell>
          <cell r="AD37" t="str">
            <v>NICE OUEST</v>
          </cell>
          <cell r="AE37" t="str">
            <v>REPOS</v>
          </cell>
          <cell r="AF37" t="str">
            <v>ENC MATIN 5H-12H</v>
          </cell>
          <cell r="AG37" t="str">
            <v>ENC MATIN 5H-12H</v>
          </cell>
          <cell r="AH37" t="str">
            <v>ENC MATIN 5H-12H</v>
          </cell>
          <cell r="AI37" t="str">
            <v>NICE OUEST</v>
          </cell>
          <cell r="AJ37">
            <v>0</v>
          </cell>
          <cell r="AK37" t="str">
            <v>REPOS</v>
          </cell>
          <cell r="AL37" t="str">
            <v>B. CARTON</v>
          </cell>
          <cell r="AM37" t="str">
            <v>B. CARTON</v>
          </cell>
          <cell r="AN37" t="str">
            <v>B. CARTON</v>
          </cell>
        </row>
        <row r="38">
          <cell r="U38" t="str">
            <v>NICE OUEST</v>
          </cell>
          <cell r="V38">
            <v>0</v>
          </cell>
          <cell r="W38" t="str">
            <v>Congés</v>
          </cell>
          <cell r="X38" t="str">
            <v>Congés</v>
          </cell>
          <cell r="Y38" t="str">
            <v>Congés</v>
          </cell>
          <cell r="Z38" t="str">
            <v>FORMATION</v>
          </cell>
          <cell r="AA38" t="str">
            <v>Congés</v>
          </cell>
          <cell r="AB38">
            <v>0</v>
          </cell>
          <cell r="AC38">
            <v>0</v>
          </cell>
          <cell r="AD38" t="str">
            <v>ENC NUIT 20H30-02H30</v>
          </cell>
          <cell r="AE38" t="str">
            <v>ENC NUIT 20H30-02H30</v>
          </cell>
          <cell r="AF38" t="str">
            <v>ENC NUIT 20H30-02H30</v>
          </cell>
          <cell r="AG38" t="str">
            <v>ENC NUIT 20H30-02H30</v>
          </cell>
          <cell r="AH38" t="str">
            <v>ENC NUIT 20H30-02H30</v>
          </cell>
          <cell r="AI38">
            <v>0</v>
          </cell>
          <cell r="AJ38">
            <v>0</v>
          </cell>
          <cell r="AK38" t="str">
            <v>REPOS</v>
          </cell>
          <cell r="AL38" t="str">
            <v>ENC NUIT 20H30-02H30</v>
          </cell>
          <cell r="AM38" t="str">
            <v>ENC NUIT 20H30-02H30</v>
          </cell>
          <cell r="AN38" t="str">
            <v>ENC NUIT 20H30-02H30</v>
          </cell>
        </row>
        <row r="39">
          <cell r="U39" t="str">
            <v>HS NICE EST</v>
          </cell>
          <cell r="V39">
            <v>0</v>
          </cell>
          <cell r="W39" t="str">
            <v>NICE EST</v>
          </cell>
          <cell r="X39" t="str">
            <v>Congés</v>
          </cell>
          <cell r="Y39" t="str">
            <v>B. CARTON</v>
          </cell>
          <cell r="Z39" t="str">
            <v>B. CARTON</v>
          </cell>
          <cell r="AA39" t="str">
            <v>B. CARTON</v>
          </cell>
          <cell r="AB39">
            <v>0</v>
          </cell>
          <cell r="AC39">
            <v>0</v>
          </cell>
          <cell r="AD39" t="str">
            <v>NICE EST</v>
          </cell>
          <cell r="AE39" t="str">
            <v>NICE EST</v>
          </cell>
          <cell r="AF39" t="str">
            <v>NICE EST</v>
          </cell>
          <cell r="AG39" t="str">
            <v>NICE EST</v>
          </cell>
          <cell r="AH39" t="str">
            <v>NICE EST</v>
          </cell>
          <cell r="AI39" t="str">
            <v>HS NICE EST</v>
          </cell>
          <cell r="AJ39">
            <v>0</v>
          </cell>
          <cell r="AK39" t="str">
            <v>REPOS</v>
          </cell>
          <cell r="AL39" t="str">
            <v>B. CARTON</v>
          </cell>
          <cell r="AM39" t="str">
            <v>B. CARTON</v>
          </cell>
          <cell r="AN39" t="str">
            <v>B. CARTON</v>
          </cell>
        </row>
        <row r="40">
          <cell r="U40">
            <v>0</v>
          </cell>
          <cell r="V40">
            <v>0</v>
          </cell>
          <cell r="W40" t="str">
            <v>ENC NUIT 20H30-02H30</v>
          </cell>
          <cell r="X40" t="str">
            <v>ENC NUIT 20H30-02H30</v>
          </cell>
          <cell r="Y40" t="str">
            <v>ENC NUIT 20H30-02H30</v>
          </cell>
          <cell r="Z40" t="str">
            <v>ENC NUIT 20H30-02H30</v>
          </cell>
          <cell r="AA40" t="str">
            <v>AUTRE COP</v>
          </cell>
          <cell r="AB40">
            <v>0</v>
          </cell>
          <cell r="AC40" t="str">
            <v>HS NICE EST</v>
          </cell>
          <cell r="AD40" t="str">
            <v>ENC MATIN 5H-12H</v>
          </cell>
          <cell r="AE40" t="str">
            <v>ENC MATIN 5H-12H</v>
          </cell>
          <cell r="AF40" t="str">
            <v>ENC MATIN 5H-12H</v>
          </cell>
          <cell r="AG40" t="str">
            <v>ENC MATIN 5H-12H</v>
          </cell>
          <cell r="AH40" t="str">
            <v>REPOS</v>
          </cell>
          <cell r="AI40" t="str">
            <v>NICE EST</v>
          </cell>
          <cell r="AJ40">
            <v>0</v>
          </cell>
          <cell r="AK40" t="str">
            <v>REPOS</v>
          </cell>
          <cell r="AL40" t="str">
            <v>NICE EST</v>
          </cell>
          <cell r="AM40" t="str">
            <v>NICE EST</v>
          </cell>
          <cell r="AN40" t="str">
            <v>NICE EST</v>
          </cell>
        </row>
        <row r="41">
          <cell r="U41">
            <v>0</v>
          </cell>
          <cell r="V41">
            <v>0</v>
          </cell>
          <cell r="W41" t="str">
            <v>REPOS</v>
          </cell>
          <cell r="X41" t="str">
            <v>CARTON AP</v>
          </cell>
          <cell r="Y41" t="str">
            <v>CARTON AP</v>
          </cell>
          <cell r="Z41" t="str">
            <v>CARTON AP</v>
          </cell>
          <cell r="AA41" t="str">
            <v>CARTON AP</v>
          </cell>
          <cell r="AB41" t="str">
            <v>CARTON 8H30-12H / 13H-16H30</v>
          </cell>
          <cell r="AC41">
            <v>0</v>
          </cell>
          <cell r="AD41" t="str">
            <v>CARTON AP</v>
          </cell>
          <cell r="AE41" t="str">
            <v>CARTON AP</v>
          </cell>
          <cell r="AF41" t="str">
            <v>CARTON AP</v>
          </cell>
          <cell r="AG41" t="str">
            <v>CARTON AP</v>
          </cell>
          <cell r="AH41" t="str">
            <v>CARTON AP</v>
          </cell>
          <cell r="AI41">
            <v>0</v>
          </cell>
          <cell r="AJ41" t="str">
            <v>NICE NORD &amp; VIEUX NICE</v>
          </cell>
          <cell r="AK41" t="str">
            <v>REPOS</v>
          </cell>
          <cell r="AL41" t="str">
            <v>CARTON AP</v>
          </cell>
          <cell r="AM41" t="str">
            <v>CARTON AP</v>
          </cell>
          <cell r="AN41" t="str">
            <v>CARTON AP</v>
          </cell>
        </row>
        <row r="42">
          <cell r="U42">
            <v>0</v>
          </cell>
          <cell r="V42" t="str">
            <v>AUTRE COP</v>
          </cell>
          <cell r="W42" t="str">
            <v>Congés</v>
          </cell>
          <cell r="X42" t="str">
            <v>Congés</v>
          </cell>
          <cell r="Y42" t="str">
            <v>Congés</v>
          </cell>
          <cell r="Z42" t="str">
            <v>Congés</v>
          </cell>
          <cell r="AA42" t="str">
            <v>Congés</v>
          </cell>
          <cell r="AB42" t="str">
            <v>Congés</v>
          </cell>
          <cell r="AC42" t="str">
            <v>AUTRE COP</v>
          </cell>
          <cell r="AD42" t="str">
            <v>REPOS</v>
          </cell>
          <cell r="AE42" t="str">
            <v>NICE OUEST</v>
          </cell>
          <cell r="AF42" t="str">
            <v>NICE OUEST</v>
          </cell>
          <cell r="AG42" t="str">
            <v>NICE OUEST</v>
          </cell>
          <cell r="AH42" t="str">
            <v>NICE OUEST</v>
          </cell>
          <cell r="AI42">
            <v>0</v>
          </cell>
          <cell r="AJ42">
            <v>0</v>
          </cell>
          <cell r="AK42" t="str">
            <v>NICE OUEST</v>
          </cell>
          <cell r="AL42" t="str">
            <v>ENC NUIT 20H30-02H30</v>
          </cell>
          <cell r="AM42" t="str">
            <v>ENC NUIT 20H30-02H30</v>
          </cell>
          <cell r="AN42" t="str">
            <v>ENC NUIT 20H30-02H30</v>
          </cell>
        </row>
        <row r="43">
          <cell r="U43">
            <v>0</v>
          </cell>
          <cell r="V43">
            <v>0</v>
          </cell>
          <cell r="W43" t="str">
            <v>ABSENT</v>
          </cell>
          <cell r="X43" t="str">
            <v>ABSENT</v>
          </cell>
          <cell r="Y43" t="str">
            <v>ABSENT</v>
          </cell>
          <cell r="Z43" t="str">
            <v>ABSENT</v>
          </cell>
          <cell r="AA43" t="str">
            <v>ABSENT</v>
          </cell>
          <cell r="AB43" t="str">
            <v>ABSENT</v>
          </cell>
          <cell r="AC43" t="str">
            <v>ABSENT</v>
          </cell>
          <cell r="AD43" t="str">
            <v>ABSENT</v>
          </cell>
          <cell r="AE43" t="str">
            <v>ABSENT</v>
          </cell>
          <cell r="AF43" t="str">
            <v>ABSENT</v>
          </cell>
          <cell r="AG43" t="str">
            <v>ABSENT</v>
          </cell>
          <cell r="AH43" t="str">
            <v>ABSENT</v>
          </cell>
          <cell r="AI43" t="str">
            <v>ABSENT</v>
          </cell>
          <cell r="AJ43" t="str">
            <v>ABSENT</v>
          </cell>
          <cell r="AK43" t="str">
            <v>ABSENT</v>
          </cell>
          <cell r="AL43" t="str">
            <v>ABSENT</v>
          </cell>
          <cell r="AM43" t="str">
            <v>ABSENT</v>
          </cell>
          <cell r="AN43" t="str">
            <v>ABSENT</v>
          </cell>
        </row>
        <row r="44">
          <cell r="U44">
            <v>0</v>
          </cell>
          <cell r="V44">
            <v>0</v>
          </cell>
          <cell r="W44" t="str">
            <v>CP + POLY 4H-12H</v>
          </cell>
          <cell r="X44" t="str">
            <v>CP + POLY 4H-12H</v>
          </cell>
          <cell r="Y44" t="str">
            <v>CP + POLY 4H-12H</v>
          </cell>
          <cell r="Z44" t="str">
            <v>CP + POLY 4H-12H</v>
          </cell>
          <cell r="AA44" t="str">
            <v>CP + POLY 4H-12H</v>
          </cell>
          <cell r="AB44" t="str">
            <v xml:space="preserve">HS CP 4H-7H  </v>
          </cell>
          <cell r="AC44">
            <v>0</v>
          </cell>
          <cell r="AD44" t="str">
            <v>Congés</v>
          </cell>
          <cell r="AE44" t="str">
            <v>Congés</v>
          </cell>
          <cell r="AF44" t="str">
            <v>Congés</v>
          </cell>
          <cell r="AG44" t="str">
            <v>Congés</v>
          </cell>
          <cell r="AH44" t="str">
            <v>Congés</v>
          </cell>
          <cell r="AI44">
            <v>0</v>
          </cell>
          <cell r="AJ44">
            <v>0</v>
          </cell>
          <cell r="AK44" t="str">
            <v>POLY 7H-12H</v>
          </cell>
          <cell r="AL44" t="str">
            <v>CP + POLY 4H-12H</v>
          </cell>
          <cell r="AM44" t="str">
            <v>CP + POLY 4H-12H</v>
          </cell>
          <cell r="AN44" t="str">
            <v>CP + POLY 4H-12H</v>
          </cell>
        </row>
        <row r="45">
          <cell r="U45">
            <v>0</v>
          </cell>
          <cell r="V45">
            <v>0</v>
          </cell>
          <cell r="W45" t="str">
            <v>Contrôle 8H30-12H / 14H30-18H</v>
          </cell>
          <cell r="X45" t="str">
            <v>Contrôle 8H30-12H / 14H30-18H</v>
          </cell>
          <cell r="Y45" t="str">
            <v>Contrôle 8H30-12H / 14H30-18H</v>
          </cell>
          <cell r="Z45" t="str">
            <v>Contrôle 8H30-12H / 14H30-18H</v>
          </cell>
          <cell r="AA45" t="str">
            <v>Contrôle 8H30-12H / 14H30-18H</v>
          </cell>
          <cell r="AB45">
            <v>0</v>
          </cell>
          <cell r="AC45">
            <v>0</v>
          </cell>
          <cell r="AD45" t="str">
            <v>Contrôle 8H30-12H / 14H30-18H</v>
          </cell>
          <cell r="AE45" t="str">
            <v>Contrôle 8H30-12H / 14H30-18H</v>
          </cell>
          <cell r="AF45" t="str">
            <v>Contrôle 8H30-12H / 14H30-18H</v>
          </cell>
          <cell r="AG45" t="str">
            <v>Contrôle 8H30-12H / 14H30-18H</v>
          </cell>
          <cell r="AH45" t="str">
            <v>Contrôle 8H30-12H / 14H30-18H</v>
          </cell>
          <cell r="AI45">
            <v>0</v>
          </cell>
          <cell r="AJ45">
            <v>0</v>
          </cell>
          <cell r="AK45" t="str">
            <v>REPOS</v>
          </cell>
          <cell r="AL45" t="str">
            <v>Contrôle 8H30-12H / 14H30-18H</v>
          </cell>
          <cell r="AM45" t="str">
            <v>Contrôle 8H30-12H / 14H30-18H</v>
          </cell>
          <cell r="AN45" t="str">
            <v>Contrôle 8H30-12H / 14H30-18H</v>
          </cell>
        </row>
        <row r="46">
          <cell r="U46" t="str">
            <v>ABSENT</v>
          </cell>
          <cell r="V46" t="str">
            <v>ABSENT</v>
          </cell>
          <cell r="W46" t="str">
            <v>ABSENT</v>
          </cell>
          <cell r="X46" t="str">
            <v>ABSENT</v>
          </cell>
          <cell r="Y46" t="str">
            <v>ABSENT</v>
          </cell>
          <cell r="Z46" t="str">
            <v>ABSENT</v>
          </cell>
          <cell r="AA46" t="str">
            <v>ABSENT</v>
          </cell>
          <cell r="AB46" t="str">
            <v>ABSENT</v>
          </cell>
          <cell r="AC46" t="str">
            <v>ABSENT</v>
          </cell>
          <cell r="AD46" t="str">
            <v>ABSENT</v>
          </cell>
          <cell r="AE46" t="str">
            <v>ABSENT</v>
          </cell>
          <cell r="AF46" t="str">
            <v>ABSENT</v>
          </cell>
          <cell r="AG46" t="str">
            <v>ABSENT</v>
          </cell>
          <cell r="AH46" t="str">
            <v>ABSENT</v>
          </cell>
          <cell r="AI46" t="str">
            <v>ABSENT</v>
          </cell>
          <cell r="AJ46" t="str">
            <v>ABSENT</v>
          </cell>
          <cell r="AK46" t="str">
            <v>ABSENT</v>
          </cell>
          <cell r="AL46" t="str">
            <v>ABSENT</v>
          </cell>
          <cell r="AM46" t="str">
            <v>ABSENT</v>
          </cell>
          <cell r="AN46" t="str">
            <v>ABSENT</v>
          </cell>
        </row>
        <row r="47">
          <cell r="U47">
            <v>0</v>
          </cell>
          <cell r="V47">
            <v>0</v>
          </cell>
          <cell r="W47" t="str">
            <v>NICE EST</v>
          </cell>
          <cell r="X47" t="str">
            <v>REPOS</v>
          </cell>
          <cell r="Y47" t="str">
            <v>NICE EST</v>
          </cell>
          <cell r="Z47" t="str">
            <v>NICE EST</v>
          </cell>
          <cell r="AA47" t="str">
            <v>NICE EST</v>
          </cell>
          <cell r="AB47" t="str">
            <v>NICE EST</v>
          </cell>
          <cell r="AC47">
            <v>0</v>
          </cell>
          <cell r="AD47" t="str">
            <v>NICE EST</v>
          </cell>
          <cell r="AE47" t="str">
            <v>NICE EST</v>
          </cell>
          <cell r="AF47" t="str">
            <v>NICE EST</v>
          </cell>
          <cell r="AG47" t="str">
            <v>NICE EST</v>
          </cell>
          <cell r="AH47" t="str">
            <v>NICE EST</v>
          </cell>
          <cell r="AI47">
            <v>0</v>
          </cell>
          <cell r="AJ47">
            <v>0</v>
          </cell>
          <cell r="AK47" t="str">
            <v>REPOS</v>
          </cell>
          <cell r="AL47" t="str">
            <v>Congés</v>
          </cell>
          <cell r="AM47" t="str">
            <v>Congés</v>
          </cell>
          <cell r="AN47" t="str">
            <v>Congés</v>
          </cell>
        </row>
        <row r="48">
          <cell r="U48">
            <v>0</v>
          </cell>
          <cell r="V48">
            <v>0</v>
          </cell>
          <cell r="W48" t="str">
            <v>ENC MATIN 5H-12H</v>
          </cell>
          <cell r="X48" t="str">
            <v>ENC MATIN 5H-12H</v>
          </cell>
          <cell r="Y48" t="str">
            <v>ENC MATIN 5H-12H</v>
          </cell>
          <cell r="Z48" t="str">
            <v>ENC MATIN 5H-12H</v>
          </cell>
          <cell r="AA48" t="str">
            <v>ENC MATIN 5H-12H</v>
          </cell>
          <cell r="AB48">
            <v>0</v>
          </cell>
          <cell r="AC48">
            <v>0</v>
          </cell>
          <cell r="AD48" t="str">
            <v>B. CARTON</v>
          </cell>
          <cell r="AE48" t="str">
            <v>B. CARTON</v>
          </cell>
          <cell r="AF48" t="str">
            <v>B. CARTON</v>
          </cell>
          <cell r="AG48" t="str">
            <v>B. CARTON</v>
          </cell>
          <cell r="AH48" t="str">
            <v>B. CARTON</v>
          </cell>
          <cell r="AI48" t="str">
            <v>HS ENC. MATIN</v>
          </cell>
          <cell r="AJ48">
            <v>0</v>
          </cell>
          <cell r="AK48" t="str">
            <v>REPOS</v>
          </cell>
          <cell r="AL48" t="str">
            <v>ENC MATIN 5H-12H</v>
          </cell>
          <cell r="AM48" t="str">
            <v>ENC MATIN 5H-12H</v>
          </cell>
          <cell r="AN48" t="str">
            <v>ENC MATIN 5H-12H</v>
          </cell>
        </row>
        <row r="49">
          <cell r="U49">
            <v>0</v>
          </cell>
          <cell r="V49">
            <v>0</v>
          </cell>
          <cell r="W49" t="str">
            <v>ABSENT</v>
          </cell>
          <cell r="X49" t="str">
            <v>ABSENT</v>
          </cell>
          <cell r="Y49" t="str">
            <v>ABSENT</v>
          </cell>
          <cell r="Z49" t="str">
            <v>ABSENT</v>
          </cell>
          <cell r="AA49" t="str">
            <v>ABSENT</v>
          </cell>
          <cell r="AB49" t="str">
            <v>ABSENT</v>
          </cell>
          <cell r="AC49" t="str">
            <v>ABSENT</v>
          </cell>
          <cell r="AD49" t="str">
            <v>ABSENT</v>
          </cell>
          <cell r="AE49" t="str">
            <v>ABSENT</v>
          </cell>
          <cell r="AF49" t="str">
            <v>ABSENT</v>
          </cell>
          <cell r="AG49" t="str">
            <v>ABSENT</v>
          </cell>
          <cell r="AH49" t="str">
            <v>ABSENT</v>
          </cell>
          <cell r="AI49" t="str">
            <v>ABSENT</v>
          </cell>
          <cell r="AJ49" t="str">
            <v>ABSENT</v>
          </cell>
          <cell r="AK49" t="str">
            <v>ABSENT</v>
          </cell>
          <cell r="AL49" t="str">
            <v>ABSENT</v>
          </cell>
          <cell r="AM49" t="str">
            <v>ABSENT</v>
          </cell>
          <cell r="AN49" t="str">
            <v>ABSENT</v>
          </cell>
        </row>
        <row r="50">
          <cell r="U50">
            <v>0</v>
          </cell>
          <cell r="V50">
            <v>0</v>
          </cell>
          <cell r="W50" t="str">
            <v>POLY 12H-19H</v>
          </cell>
          <cell r="X50" t="str">
            <v>POLY 12H-19H</v>
          </cell>
          <cell r="Y50" t="str">
            <v>POLY 12H-19H</v>
          </cell>
          <cell r="Z50" t="str">
            <v>POLY 12H-19H</v>
          </cell>
          <cell r="AA50" t="str">
            <v>POLY 12H-19H</v>
          </cell>
          <cell r="AB50">
            <v>0</v>
          </cell>
          <cell r="AC50">
            <v>0</v>
          </cell>
          <cell r="AD50" t="str">
            <v>POLY 12H-19H</v>
          </cell>
          <cell r="AE50" t="str">
            <v>POLY 12H-19H</v>
          </cell>
          <cell r="AF50" t="str">
            <v>POLY 5H-12H</v>
          </cell>
          <cell r="AG50" t="str">
            <v>POLY 12H-19H</v>
          </cell>
          <cell r="AH50" t="str">
            <v>POLY 12H-19H</v>
          </cell>
          <cell r="AI50">
            <v>0</v>
          </cell>
          <cell r="AJ50">
            <v>0</v>
          </cell>
          <cell r="AK50" t="str">
            <v>REPOS</v>
          </cell>
          <cell r="AL50" t="str">
            <v>POLY 12H-19H</v>
          </cell>
          <cell r="AM50" t="str">
            <v>POLY 12H-19H</v>
          </cell>
          <cell r="AN50" t="str">
            <v>POLY 12H-19H</v>
          </cell>
        </row>
        <row r="51">
          <cell r="U51">
            <v>0</v>
          </cell>
          <cell r="V51">
            <v>0</v>
          </cell>
          <cell r="W51" t="str">
            <v>Contrôle Privé 06H-14H</v>
          </cell>
          <cell r="X51" t="str">
            <v>Contrôle Privé 06H-14H</v>
          </cell>
          <cell r="Y51" t="str">
            <v>Contrôle 19H-02H30</v>
          </cell>
          <cell r="Z51" t="str">
            <v>Contrôle 12H-19H</v>
          </cell>
          <cell r="AA51" t="str">
            <v>Contrôle Privé 06H-14H</v>
          </cell>
          <cell r="AB51">
            <v>0</v>
          </cell>
          <cell r="AC51">
            <v>0</v>
          </cell>
          <cell r="AD51" t="str">
            <v>Contrôle Privé 06H-14H</v>
          </cell>
          <cell r="AE51" t="str">
            <v>Contrôle Privé 06H-14H</v>
          </cell>
          <cell r="AF51" t="str">
            <v>Contrôle 19H-02H30</v>
          </cell>
          <cell r="AG51" t="str">
            <v>Contrôle 12H-19H</v>
          </cell>
          <cell r="AH51" t="str">
            <v>Contrôle Privé 06H-14H</v>
          </cell>
          <cell r="AI51">
            <v>0</v>
          </cell>
          <cell r="AJ51">
            <v>0</v>
          </cell>
          <cell r="AK51" t="str">
            <v>REPOS</v>
          </cell>
          <cell r="AL51" t="str">
            <v>Congés</v>
          </cell>
          <cell r="AM51" t="str">
            <v>Congés</v>
          </cell>
          <cell r="AN51" t="str">
            <v>Congés</v>
          </cell>
        </row>
        <row r="52">
          <cell r="U52">
            <v>0</v>
          </cell>
          <cell r="V52">
            <v>0</v>
          </cell>
          <cell r="W52" t="str">
            <v>NICE OUEST</v>
          </cell>
          <cell r="X52" t="str">
            <v>NICE OUEST</v>
          </cell>
          <cell r="Y52" t="str">
            <v>NICE OUEST</v>
          </cell>
          <cell r="Z52" t="str">
            <v>ENC MATIN 5H-12H</v>
          </cell>
          <cell r="AA52" t="str">
            <v>ENC MATIN 5H-12H</v>
          </cell>
          <cell r="AB52" t="str">
            <v>HS NICE OUEST</v>
          </cell>
          <cell r="AC52">
            <v>0</v>
          </cell>
          <cell r="AD52" t="str">
            <v>Congés</v>
          </cell>
          <cell r="AE52" t="str">
            <v>NICE OUEST</v>
          </cell>
          <cell r="AF52" t="str">
            <v>NICE OUEST</v>
          </cell>
          <cell r="AG52" t="str">
            <v>NICE OUEST</v>
          </cell>
          <cell r="AH52" t="str">
            <v>NICE OUEST</v>
          </cell>
          <cell r="AI52">
            <v>0</v>
          </cell>
          <cell r="AJ52" t="str">
            <v>HS NICE OUEST</v>
          </cell>
          <cell r="AK52" t="str">
            <v>REPOS</v>
          </cell>
          <cell r="AL52" t="str">
            <v>Congés</v>
          </cell>
          <cell r="AM52" t="str">
            <v>NICE OUEST</v>
          </cell>
          <cell r="AN52" t="str">
            <v>REPOS</v>
          </cell>
        </row>
        <row r="53">
          <cell r="U53" t="str">
            <v>HS NICE EST</v>
          </cell>
          <cell r="V53">
            <v>0</v>
          </cell>
          <cell r="W53" t="str">
            <v>B. CARTON</v>
          </cell>
          <cell r="X53" t="str">
            <v>REPOS</v>
          </cell>
          <cell r="Y53" t="str">
            <v>B. CARTON</v>
          </cell>
          <cell r="Z53" t="str">
            <v>B. CARTON</v>
          </cell>
          <cell r="AA53" t="str">
            <v>B. CARTON</v>
          </cell>
          <cell r="AB53" t="str">
            <v>NICE EST</v>
          </cell>
          <cell r="AC53">
            <v>0</v>
          </cell>
          <cell r="AD53" t="str">
            <v>B. CARTON</v>
          </cell>
          <cell r="AE53" t="str">
            <v>B. CARTON</v>
          </cell>
          <cell r="AF53" t="str">
            <v>B. CARTON</v>
          </cell>
          <cell r="AG53" t="str">
            <v>B. CARTON</v>
          </cell>
          <cell r="AH53" t="str">
            <v>B. CARTON</v>
          </cell>
          <cell r="AI53">
            <v>0</v>
          </cell>
          <cell r="AJ53">
            <v>0</v>
          </cell>
          <cell r="AK53" t="str">
            <v>REPOS</v>
          </cell>
          <cell r="AL53" t="str">
            <v>Congés</v>
          </cell>
          <cell r="AM53" t="str">
            <v>Congés</v>
          </cell>
          <cell r="AN53" t="str">
            <v>Congés</v>
          </cell>
        </row>
        <row r="54">
          <cell r="U54">
            <v>0</v>
          </cell>
          <cell r="V54">
            <v>0</v>
          </cell>
          <cell r="W54" t="str">
            <v>Secrétariat 8H30-12H/12H45-16H15</v>
          </cell>
          <cell r="X54" t="str">
            <v>Secrétariat 8H30-12H/12H45-16H15</v>
          </cell>
          <cell r="Y54" t="str">
            <v>REPOS</v>
          </cell>
          <cell r="Z54" t="str">
            <v>ABSENT</v>
          </cell>
          <cell r="AA54" t="str">
            <v>ABSENT</v>
          </cell>
          <cell r="AB54">
            <v>0</v>
          </cell>
          <cell r="AC54">
            <v>0</v>
          </cell>
          <cell r="AD54" t="str">
            <v>Congés</v>
          </cell>
          <cell r="AE54" t="str">
            <v>Congés</v>
          </cell>
          <cell r="AF54" t="str">
            <v>Congés</v>
          </cell>
          <cell r="AG54" t="str">
            <v>Congés</v>
          </cell>
          <cell r="AH54" t="str">
            <v>Congés</v>
          </cell>
          <cell r="AI54">
            <v>0</v>
          </cell>
          <cell r="AJ54">
            <v>0</v>
          </cell>
          <cell r="AK54" t="str">
            <v>REPOS</v>
          </cell>
          <cell r="AL54" t="str">
            <v>Secrétariat 8H30-12H/12H45-16H15</v>
          </cell>
          <cell r="AM54" t="str">
            <v>REPOS</v>
          </cell>
          <cell r="AN54" t="str">
            <v>Secrétariat 8H30-12H/12H45-16H15</v>
          </cell>
        </row>
        <row r="55">
          <cell r="U55">
            <v>0</v>
          </cell>
          <cell r="V55">
            <v>0</v>
          </cell>
          <cell r="W55" t="str">
            <v>Contrôle 12H00-19H30</v>
          </cell>
          <cell r="X55" t="str">
            <v>Contrôle 12H00-19H30</v>
          </cell>
          <cell r="Y55" t="str">
            <v>Contrôle 12H00-19H30</v>
          </cell>
          <cell r="Z55" t="str">
            <v>Contrôle 12H00-19H30</v>
          </cell>
          <cell r="AA55" t="str">
            <v>Contrôle 12H00-19H30</v>
          </cell>
          <cell r="AB55">
            <v>0</v>
          </cell>
          <cell r="AC55">
            <v>0</v>
          </cell>
          <cell r="AD55" t="str">
            <v>Contrôle 12H00-19H30</v>
          </cell>
          <cell r="AE55" t="str">
            <v>Contrôle 12H00-19H30</v>
          </cell>
          <cell r="AF55" t="str">
            <v>Contrôle 12H00-19H30</v>
          </cell>
          <cell r="AG55" t="str">
            <v>Contrôle 12H00-19H30</v>
          </cell>
          <cell r="AH55" t="str">
            <v>Contrôle 12H00-19H30</v>
          </cell>
          <cell r="AI55">
            <v>0</v>
          </cell>
          <cell r="AJ55">
            <v>0</v>
          </cell>
          <cell r="AK55" t="str">
            <v>REPOS</v>
          </cell>
          <cell r="AL55" t="str">
            <v>Contrôle 12H00-19H30</v>
          </cell>
          <cell r="AM55" t="str">
            <v>Contrôle 12H00-19H30</v>
          </cell>
          <cell r="AN55" t="str">
            <v>Contrôle 12H00-19H30</v>
          </cell>
        </row>
        <row r="56">
          <cell r="U56" t="str">
            <v>CARTON 8H30-12H / 13H-16H30</v>
          </cell>
          <cell r="V56">
            <v>0</v>
          </cell>
          <cell r="W56" t="str">
            <v>CARTON AP</v>
          </cell>
          <cell r="X56" t="str">
            <v>CARTON AP</v>
          </cell>
          <cell r="Y56" t="str">
            <v>CARTON AP</v>
          </cell>
          <cell r="Z56" t="str">
            <v>CARTON AP</v>
          </cell>
          <cell r="AA56" t="str">
            <v>CARTON AP</v>
          </cell>
          <cell r="AB56" t="str">
            <v>HS NICE OUEST</v>
          </cell>
          <cell r="AC56">
            <v>0</v>
          </cell>
          <cell r="AD56" t="str">
            <v>CARTON AP</v>
          </cell>
          <cell r="AE56" t="str">
            <v>CARTON AP</v>
          </cell>
          <cell r="AF56" t="str">
            <v>CARTON AP</v>
          </cell>
          <cell r="AG56" t="str">
            <v>CARTON AP</v>
          </cell>
          <cell r="AH56" t="str">
            <v>CARTON AP</v>
          </cell>
          <cell r="AI56">
            <v>0</v>
          </cell>
          <cell r="AJ56" t="str">
            <v>V.N. Matin</v>
          </cell>
          <cell r="AK56" t="str">
            <v>REPOS</v>
          </cell>
          <cell r="AL56" t="str">
            <v>CARTON AP</v>
          </cell>
          <cell r="AM56" t="str">
            <v>CARTON AP</v>
          </cell>
          <cell r="AN56" t="str">
            <v>CARTON AP</v>
          </cell>
        </row>
        <row r="57">
          <cell r="U57">
            <v>0</v>
          </cell>
          <cell r="V57">
            <v>0</v>
          </cell>
          <cell r="W57" t="str">
            <v>Contrôle 13H-20H</v>
          </cell>
          <cell r="X57" t="str">
            <v>Contrôle 19H-02H30</v>
          </cell>
          <cell r="Y57" t="str">
            <v>Contrôle 19H-02H30</v>
          </cell>
          <cell r="Z57" t="str">
            <v>Contrôle 19H-02H30</v>
          </cell>
          <cell r="AA57" t="str">
            <v>Contrôle 19H-02H30</v>
          </cell>
          <cell r="AB57">
            <v>0</v>
          </cell>
          <cell r="AC57" t="str">
            <v>Contrôle OM 20H-02H</v>
          </cell>
          <cell r="AD57" t="str">
            <v>Contrôle 13H-20H</v>
          </cell>
          <cell r="AE57" t="str">
            <v>Contrôle 19H-02H30</v>
          </cell>
          <cell r="AF57" t="str">
            <v>Contrôle 19H-02H30</v>
          </cell>
          <cell r="AG57" t="str">
            <v>Contrôle 19H-02H30</v>
          </cell>
          <cell r="AH57" t="str">
            <v>Contrôle 19H-02H30</v>
          </cell>
          <cell r="AI57">
            <v>0</v>
          </cell>
          <cell r="AJ57" t="str">
            <v>Contrôle Enc 13H-19H</v>
          </cell>
          <cell r="AK57" t="str">
            <v>REPOS</v>
          </cell>
          <cell r="AL57" t="str">
            <v>Contrôle 19H-02H30</v>
          </cell>
          <cell r="AM57" t="str">
            <v>Contrôle 19H-02H30</v>
          </cell>
          <cell r="AN57" t="str">
            <v>Contrôle 19H-02H30</v>
          </cell>
        </row>
        <row r="58">
          <cell r="U58">
            <v>0</v>
          </cell>
          <cell r="V58" t="str">
            <v>V.N. Matin</v>
          </cell>
          <cell r="W58" t="str">
            <v>B. CARTON</v>
          </cell>
          <cell r="X58" t="str">
            <v>B. CARTON</v>
          </cell>
          <cell r="Y58" t="str">
            <v>REPOS</v>
          </cell>
          <cell r="Z58" t="str">
            <v>CARTON AP</v>
          </cell>
          <cell r="AA58" t="str">
            <v>CARTON AP</v>
          </cell>
          <cell r="AB58" t="str">
            <v>NICE OUEST</v>
          </cell>
          <cell r="AC58">
            <v>0</v>
          </cell>
          <cell r="AD58" t="str">
            <v>ENC NUIT 20H30-02H30</v>
          </cell>
          <cell r="AE58" t="str">
            <v>ENC NUIT 20H30-02H30</v>
          </cell>
          <cell r="AF58" t="str">
            <v>ENC NUIT 20H30-02H30</v>
          </cell>
          <cell r="AG58" t="str">
            <v>ENC NUIT 20H30-02H30</v>
          </cell>
          <cell r="AH58" t="str">
            <v>ENC NUIT 20H30-02H30</v>
          </cell>
          <cell r="AI58">
            <v>0</v>
          </cell>
          <cell r="AJ58">
            <v>0</v>
          </cell>
          <cell r="AK58" t="str">
            <v>REPOS</v>
          </cell>
          <cell r="AL58" t="str">
            <v>Congés</v>
          </cell>
          <cell r="AM58" t="str">
            <v>Congés</v>
          </cell>
          <cell r="AN58" t="str">
            <v>Congés</v>
          </cell>
        </row>
      </sheetData>
      <sheetData sheetId="7"/>
      <sheetData sheetId="8">
        <row r="1">
          <cell r="C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Feuil4"/>
      <sheetName val="CPL"/>
      <sheetName val="RIPPEURS"/>
      <sheetName val="ADMINISTRATIF"/>
      <sheetName val="RESPONSABLE"/>
      <sheetName val="Congés"/>
      <sheetName val="Pointage"/>
      <sheetName val="Planning Mensuel"/>
      <sheetName val="Parametres"/>
      <sheetName val="ADDARIO"/>
      <sheetName val="ALLIOUANE"/>
      <sheetName val="ARNAUDF"/>
      <sheetName val="AUDIBERT"/>
      <sheetName val="BEN BOUZID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ATTEI"/>
      <sheetName val="MONGRANDI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DO"/>
      <sheetName val="TORRE"/>
      <sheetName val="VANINI"/>
      <sheetName val="VIALE"/>
      <sheetName val="ISOARD"/>
      <sheetName val="BOUR"/>
      <sheetName val="DALMASSO"/>
      <sheetName val="FERALIS"/>
      <sheetName val="LANDRIEUX"/>
      <sheetName val="MOLINER"/>
      <sheetName val="PIOMBINO"/>
      <sheetName val="RATEAU"/>
      <sheetName val="ROSSO"/>
      <sheetName val="SALMON"/>
      <sheetName val="ABILE GAL"/>
      <sheetName val="FERRO"/>
      <sheetName val="ARNAUD"/>
      <sheetName val="FIORUCCI"/>
      <sheetName val="PETERS"/>
      <sheetName val="QUENIN"/>
      <sheetName val="SARTORI"/>
      <sheetName val="TRIPODIP"/>
      <sheetName val="VELLA"/>
      <sheetName val="CARLIN"/>
      <sheetName val="TRIPODIN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J2" t="str">
            <v>Congés</v>
          </cell>
          <cell r="K2" t="str">
            <v>Congés</v>
          </cell>
          <cell r="L2" t="str">
            <v>Congés</v>
          </cell>
          <cell r="M2" t="str">
            <v>Congés</v>
          </cell>
          <cell r="N2" t="str">
            <v>Congés</v>
          </cell>
          <cell r="O2" t="str">
            <v>Congés</v>
          </cell>
          <cell r="P2" t="str">
            <v>Congés</v>
          </cell>
          <cell r="Q2" t="str">
            <v>Congés</v>
          </cell>
          <cell r="R2" t="str">
            <v>Congés</v>
          </cell>
          <cell r="S2" t="str">
            <v>Congés</v>
          </cell>
        </row>
        <row r="3">
          <cell r="J3" t="str">
            <v>ENC NUIT 20H30-02H30</v>
          </cell>
          <cell r="L3" t="str">
            <v>HS NICE OUEST</v>
          </cell>
          <cell r="M3" t="str">
            <v>ENC NUIT 20H30-02H30</v>
          </cell>
          <cell r="N3" t="str">
            <v>ENC NUIT 20H30-02H30</v>
          </cell>
          <cell r="O3" t="str">
            <v>ENC NUIT 20H30-02H30</v>
          </cell>
          <cell r="P3" t="str">
            <v>ENC NUIT 20H30-02H30</v>
          </cell>
          <cell r="Q3" t="str">
            <v>ENC NUIT 20H30-02H30</v>
          </cell>
        </row>
        <row r="4">
          <cell r="J4" t="str">
            <v>AUTRE COP</v>
          </cell>
          <cell r="M4" t="str">
            <v>Congés</v>
          </cell>
          <cell r="N4" t="str">
            <v>Congés</v>
          </cell>
          <cell r="O4" t="str">
            <v>Congés</v>
          </cell>
          <cell r="P4" t="str">
            <v>Congés</v>
          </cell>
          <cell r="Q4" t="str">
            <v>Congés</v>
          </cell>
          <cell r="R4" t="str">
            <v>Congés</v>
          </cell>
          <cell r="S4" t="str">
            <v>Congés</v>
          </cell>
        </row>
        <row r="5">
          <cell r="J5" t="str">
            <v>CARTON AP</v>
          </cell>
          <cell r="L5" t="str">
            <v>HS NICE EST</v>
          </cell>
          <cell r="M5" t="str">
            <v>CARTON AP</v>
          </cell>
          <cell r="N5" t="str">
            <v>CARTON AP</v>
          </cell>
          <cell r="O5" t="str">
            <v>CARTON AP</v>
          </cell>
          <cell r="P5" t="str">
            <v>CARTON AP</v>
          </cell>
          <cell r="Q5" t="str">
            <v>CARTON AP</v>
          </cell>
        </row>
        <row r="6">
          <cell r="J6" t="str">
            <v>Congés</v>
          </cell>
          <cell r="K6" t="str">
            <v>Congés</v>
          </cell>
          <cell r="L6" t="str">
            <v>Congés</v>
          </cell>
          <cell r="M6" t="str">
            <v>Contrôle 12H00-19H30</v>
          </cell>
          <cell r="N6" t="str">
            <v>Contrôle 12H00-19H30</v>
          </cell>
          <cell r="O6" t="str">
            <v>Contrôle 12H00-19H30</v>
          </cell>
          <cell r="P6" t="str">
            <v>Contrôle 12H00-19H30</v>
          </cell>
          <cell r="Q6" t="str">
            <v>Contrôle 12H00-19H30</v>
          </cell>
          <cell r="S6" t="str">
            <v>Contrôle OM 03H-09H</v>
          </cell>
        </row>
        <row r="7">
          <cell r="J7" t="str">
            <v>NICE OUEST</v>
          </cell>
          <cell r="M7" t="str">
            <v>Congés</v>
          </cell>
          <cell r="N7" t="str">
            <v>Congés</v>
          </cell>
          <cell r="O7" t="str">
            <v>Congés</v>
          </cell>
          <cell r="P7" t="str">
            <v>Congés</v>
          </cell>
          <cell r="Q7" t="str">
            <v>Congés</v>
          </cell>
          <cell r="R7" t="str">
            <v>Congés</v>
          </cell>
          <cell r="S7" t="str">
            <v>Congés</v>
          </cell>
        </row>
        <row r="8">
          <cell r="J8" t="str">
            <v>REPOS</v>
          </cell>
          <cell r="K8" t="str">
            <v>NICE OUEST</v>
          </cell>
          <cell r="M8" t="str">
            <v>NICE OUEST</v>
          </cell>
          <cell r="N8" t="str">
            <v>NICE OUEST</v>
          </cell>
          <cell r="O8" t="str">
            <v>NICE OUEST</v>
          </cell>
          <cell r="P8" t="str">
            <v>NICE OUEST</v>
          </cell>
          <cell r="Q8" t="str">
            <v>NICE OUEST</v>
          </cell>
        </row>
        <row r="9">
          <cell r="J9" t="str">
            <v>ABSENT</v>
          </cell>
          <cell r="K9" t="str">
            <v>ABSENT</v>
          </cell>
          <cell r="L9" t="str">
            <v>ABSENT</v>
          </cell>
          <cell r="M9" t="str">
            <v>REPOS</v>
          </cell>
          <cell r="N9" t="str">
            <v>POLY 12H-19H</v>
          </cell>
          <cell r="O9" t="str">
            <v>POLY 12H-19H</v>
          </cell>
          <cell r="P9" t="str">
            <v>POLY 12H-18H</v>
          </cell>
          <cell r="Q9" t="str">
            <v>POLY 12H-18H</v>
          </cell>
          <cell r="R9" t="str">
            <v>POLY 7H-12H / 14H-18H</v>
          </cell>
          <cell r="S9" t="str">
            <v>POLY 7H-12H</v>
          </cell>
        </row>
        <row r="10">
          <cell r="J10" t="str">
            <v>ENC MATIN 5H-12H</v>
          </cell>
          <cell r="K10" t="str">
            <v>NICE OUEST</v>
          </cell>
          <cell r="M10" t="str">
            <v>NICE OUEST</v>
          </cell>
          <cell r="N10" t="str">
            <v>NICE OUEST</v>
          </cell>
          <cell r="O10" t="str">
            <v>NICE OUEST</v>
          </cell>
          <cell r="P10" t="str">
            <v>NICE OUEST</v>
          </cell>
          <cell r="Q10" t="str">
            <v>NICE OUEST</v>
          </cell>
          <cell r="R10" t="str">
            <v>HS NICE OUEST</v>
          </cell>
        </row>
        <row r="11">
          <cell r="J11" t="str">
            <v>NICE OUEST</v>
          </cell>
          <cell r="L11" t="str">
            <v>HS NICE OUEST</v>
          </cell>
          <cell r="M11" t="str">
            <v>NICE OUEST</v>
          </cell>
          <cell r="N11" t="str">
            <v>NICE OUEST</v>
          </cell>
          <cell r="O11" t="str">
            <v>NICE OUEST</v>
          </cell>
          <cell r="P11" t="str">
            <v>NICE OUEST</v>
          </cell>
          <cell r="Q11" t="str">
            <v>NICE OUEST</v>
          </cell>
        </row>
        <row r="12">
          <cell r="J12" t="str">
            <v>Secrétariat 8H30-12H /12H30-17H</v>
          </cell>
          <cell r="M12" t="str">
            <v>Secrétariat 9H-12H /13H-17H /20H-21H30</v>
          </cell>
          <cell r="N12" t="str">
            <v>Secrétariat 13H-18H</v>
          </cell>
          <cell r="O12" t="str">
            <v>Secrétariat 8H30-12H /12H30-17H</v>
          </cell>
          <cell r="P12" t="str">
            <v>Secrétariat 9H-12H /13H-17H /20H-21H30</v>
          </cell>
          <cell r="Q12" t="str">
            <v>Secrétariat 8H30-12H /12H30-17H</v>
          </cell>
        </row>
        <row r="13">
          <cell r="J13" t="str">
            <v>ENCADREMENT</v>
          </cell>
          <cell r="M13" t="str">
            <v>ENCADREMENT</v>
          </cell>
          <cell r="N13" t="str">
            <v>ENCADREMENT</v>
          </cell>
          <cell r="O13" t="str">
            <v>ENCADREMENT</v>
          </cell>
          <cell r="P13" t="str">
            <v>ENCADREMENT</v>
          </cell>
          <cell r="Q13" t="str">
            <v>ENCADREMENT</v>
          </cell>
        </row>
        <row r="14">
          <cell r="J14" t="str">
            <v>ENC AM 12H30-19H30</v>
          </cell>
          <cell r="K14" t="str">
            <v>NICE EST</v>
          </cell>
          <cell r="M14" t="str">
            <v>ENC AM 12H30-19H30</v>
          </cell>
          <cell r="N14" t="str">
            <v>ENC AM 12H30-19H30</v>
          </cell>
          <cell r="O14" t="str">
            <v>ENC AM 12H30-19H30</v>
          </cell>
          <cell r="P14" t="str">
            <v>ENC AM 12H30-19H30</v>
          </cell>
          <cell r="Q14" t="str">
            <v>ENC AM 12H30-19H30</v>
          </cell>
          <cell r="S14" t="str">
            <v>V.N. Matin</v>
          </cell>
        </row>
        <row r="15">
          <cell r="J15" t="str">
            <v>POLY 9H-16H</v>
          </cell>
          <cell r="M15" t="str">
            <v>Congés</v>
          </cell>
          <cell r="N15" t="str">
            <v>Congés</v>
          </cell>
          <cell r="O15" t="str">
            <v>Congés</v>
          </cell>
          <cell r="P15" t="str">
            <v>Congés</v>
          </cell>
          <cell r="Q15" t="str">
            <v>Congés</v>
          </cell>
          <cell r="R15" t="str">
            <v>Congés</v>
          </cell>
          <cell r="S15" t="str">
            <v>Congés</v>
          </cell>
        </row>
        <row r="16">
          <cell r="J16" t="str">
            <v>Congés</v>
          </cell>
          <cell r="K16" t="str">
            <v>Congés</v>
          </cell>
          <cell r="L16" t="str">
            <v>Congés</v>
          </cell>
          <cell r="M16" t="str">
            <v>ENCADREMENT</v>
          </cell>
          <cell r="N16" t="str">
            <v>ENCADREMENT</v>
          </cell>
          <cell r="O16" t="str">
            <v>ENCADREMENT</v>
          </cell>
          <cell r="P16" t="str">
            <v>ENCADREMENT</v>
          </cell>
          <cell r="Q16" t="str">
            <v>ENCADREMENT</v>
          </cell>
        </row>
        <row r="17">
          <cell r="J17" t="str">
            <v>NICE EST</v>
          </cell>
          <cell r="L17" t="str">
            <v>V.N. Matin</v>
          </cell>
          <cell r="M17" t="str">
            <v>NICE EST</v>
          </cell>
          <cell r="N17" t="str">
            <v>NICE EST</v>
          </cell>
          <cell r="O17" t="str">
            <v>NICE EST</v>
          </cell>
          <cell r="P17" t="str">
            <v>NICE EST</v>
          </cell>
          <cell r="Q17" t="str">
            <v>NICE EST</v>
          </cell>
          <cell r="S17" t="str">
            <v>HS NICE EST</v>
          </cell>
        </row>
        <row r="18">
          <cell r="J18" t="str">
            <v>NICE EST</v>
          </cell>
          <cell r="K18" t="str">
            <v>HS NICE EST</v>
          </cell>
          <cell r="M18" t="str">
            <v>ENC NUIT 20H30-02H30</v>
          </cell>
          <cell r="N18" t="str">
            <v>ENC NUIT 20H30-02H30</v>
          </cell>
          <cell r="O18" t="str">
            <v>ENC NUIT 20H30-02H30</v>
          </cell>
          <cell r="P18" t="str">
            <v>ENC NUIT 20H30-02H30</v>
          </cell>
          <cell r="Q18" t="str">
            <v>ENC NUIT 20H30-02H30</v>
          </cell>
        </row>
        <row r="19">
          <cell r="J19" t="str">
            <v>Congés</v>
          </cell>
          <cell r="K19" t="str">
            <v>Congés</v>
          </cell>
          <cell r="L19" t="str">
            <v>CP + POLY 7H-12H</v>
          </cell>
          <cell r="M19" t="str">
            <v>POLY 12H-19H</v>
          </cell>
          <cell r="N19" t="str">
            <v>POLY 12H-19H</v>
          </cell>
          <cell r="O19" t="str">
            <v>POLY 12H-19H</v>
          </cell>
          <cell r="P19" t="str">
            <v>POLY 12H-19H</v>
          </cell>
          <cell r="Q19" t="str">
            <v>POLY 12H-19H</v>
          </cell>
        </row>
        <row r="20">
          <cell r="J20" t="str">
            <v>Standard 8H-12H/13H-16H30</v>
          </cell>
          <cell r="M20" t="str">
            <v>Standard 8H-12H/13H-16H30</v>
          </cell>
          <cell r="N20" t="str">
            <v>Standard 8H-12H/13H-16H30</v>
          </cell>
          <cell r="O20" t="str">
            <v>Standard 8H-12H/13H-16H30</v>
          </cell>
          <cell r="P20" t="str">
            <v>Standard 8H-12H/13H-16H30</v>
          </cell>
          <cell r="Q20" t="str">
            <v>Standard 8H-12H/13H-16H30</v>
          </cell>
        </row>
        <row r="21">
          <cell r="J21" t="str">
            <v>Contrôle 19H-02H30</v>
          </cell>
          <cell r="M21" t="str">
            <v>Contrôle 19H-02H30</v>
          </cell>
          <cell r="N21" t="str">
            <v>Contrôle 19H-02H30</v>
          </cell>
          <cell r="O21" t="str">
            <v>Contrôle 19H-02H30</v>
          </cell>
          <cell r="P21" t="str">
            <v>Contrôle 12H-19H</v>
          </cell>
          <cell r="Q21" t="str">
            <v>Contrôle 19H-02H30</v>
          </cell>
          <cell r="S21" t="str">
            <v>Contrôle OM 20H-02H</v>
          </cell>
        </row>
        <row r="22">
          <cell r="J22" t="str">
            <v>ABSENT</v>
          </cell>
          <cell r="K22" t="str">
            <v>ABSENT</v>
          </cell>
          <cell r="L22" t="str">
            <v>ABSENT</v>
          </cell>
          <cell r="M22" t="str">
            <v>ABSENT</v>
          </cell>
          <cell r="N22" t="str">
            <v>ABSENT</v>
          </cell>
          <cell r="O22" t="str">
            <v>ABSENT</v>
          </cell>
          <cell r="P22" t="str">
            <v>ABSENT</v>
          </cell>
          <cell r="Q22" t="str">
            <v>ABSENT</v>
          </cell>
          <cell r="R22" t="str">
            <v>ABSENT</v>
          </cell>
          <cell r="S22" t="str">
            <v>ABSENT</v>
          </cell>
        </row>
        <row r="23">
          <cell r="J23" t="str">
            <v>ENC MATIN 5H-12H</v>
          </cell>
          <cell r="K23" t="str">
            <v>HS NICE OUEST</v>
          </cell>
          <cell r="M23" t="str">
            <v>Congés</v>
          </cell>
          <cell r="N23" t="str">
            <v>Congés</v>
          </cell>
          <cell r="O23" t="str">
            <v>Congés</v>
          </cell>
          <cell r="P23" t="str">
            <v>Congés</v>
          </cell>
          <cell r="Q23" t="str">
            <v>Congés</v>
          </cell>
          <cell r="R23" t="str">
            <v>Congés</v>
          </cell>
          <cell r="S23" t="str">
            <v>Congés</v>
          </cell>
        </row>
        <row r="24">
          <cell r="J24" t="str">
            <v>Congés</v>
          </cell>
          <cell r="K24" t="str">
            <v>Congés</v>
          </cell>
          <cell r="L24" t="str">
            <v>Congés</v>
          </cell>
          <cell r="M24" t="str">
            <v>Congés</v>
          </cell>
          <cell r="N24" t="str">
            <v>B. CARTON</v>
          </cell>
          <cell r="O24" t="str">
            <v>B. CARTON</v>
          </cell>
          <cell r="P24" t="str">
            <v>REPOS</v>
          </cell>
          <cell r="Q24" t="str">
            <v>B. CARTON</v>
          </cell>
          <cell r="R24" t="str">
            <v>NICE EST</v>
          </cell>
        </row>
        <row r="25">
          <cell r="J25" t="str">
            <v>CARTON MATIN</v>
          </cell>
          <cell r="L25" t="str">
            <v>NICE NORD &amp; VIEUX NICE</v>
          </cell>
          <cell r="M25" t="str">
            <v>CARTON MATIN</v>
          </cell>
          <cell r="N25" t="str">
            <v>CARTON MATIN</v>
          </cell>
          <cell r="O25" t="str">
            <v>CARTON MATIN</v>
          </cell>
          <cell r="P25" t="str">
            <v>CARTON MATIN</v>
          </cell>
          <cell r="Q25" t="str">
            <v>CARTON MATIN</v>
          </cell>
        </row>
        <row r="26">
          <cell r="J26" t="str">
            <v>ABSENT</v>
          </cell>
          <cell r="M26" t="str">
            <v>ABSENT</v>
          </cell>
          <cell r="N26" t="str">
            <v>ABSENT</v>
          </cell>
          <cell r="O26" t="str">
            <v>ABSENT</v>
          </cell>
          <cell r="P26" t="str">
            <v>ABSENT</v>
          </cell>
          <cell r="Q26" t="str">
            <v>ABSENT</v>
          </cell>
          <cell r="R26" t="str">
            <v>ABSENT</v>
          </cell>
          <cell r="S26" t="str">
            <v>ABSENT</v>
          </cell>
        </row>
        <row r="27">
          <cell r="J27" t="str">
            <v>Congés</v>
          </cell>
          <cell r="K27" t="str">
            <v>Congés</v>
          </cell>
          <cell r="L27" t="str">
            <v>Congés</v>
          </cell>
          <cell r="M27" t="str">
            <v>POLY 5H-12H</v>
          </cell>
          <cell r="N27" t="str">
            <v>POLY 9H-16H</v>
          </cell>
          <cell r="O27" t="str">
            <v>REPOS</v>
          </cell>
          <cell r="P27" t="str">
            <v>POLY 9H-16H</v>
          </cell>
          <cell r="Q27" t="str">
            <v>POLY 9H-16H</v>
          </cell>
          <cell r="R27" t="str">
            <v>POLY 7H-12H / 14H-18H</v>
          </cell>
          <cell r="S27" t="str">
            <v>CP + POLY 7H-12H</v>
          </cell>
        </row>
        <row r="28">
          <cell r="J28" t="str">
            <v>NICE NORD</v>
          </cell>
          <cell r="M28" t="str">
            <v>NICE NORD</v>
          </cell>
          <cell r="N28" t="str">
            <v>NICE NORD</v>
          </cell>
          <cell r="O28" t="str">
            <v>NICE NORD</v>
          </cell>
          <cell r="P28" t="str">
            <v>NICE NORD</v>
          </cell>
          <cell r="Q28" t="str">
            <v>NICE NORD</v>
          </cell>
        </row>
        <row r="29">
          <cell r="J29" t="str">
            <v>Congés</v>
          </cell>
          <cell r="K29" t="str">
            <v>Congés</v>
          </cell>
          <cell r="L29" t="str">
            <v>Congés</v>
          </cell>
          <cell r="M29" t="str">
            <v>NICE OUEST</v>
          </cell>
          <cell r="N29" t="str">
            <v>NICE OUEST</v>
          </cell>
          <cell r="O29" t="str">
            <v>NICE OUEST</v>
          </cell>
          <cell r="P29" t="str">
            <v>NICE OUEST</v>
          </cell>
          <cell r="Q29" t="str">
            <v>NICE OUEST</v>
          </cell>
          <cell r="R29" t="str">
            <v>HS NICE OUEST</v>
          </cell>
        </row>
        <row r="30">
          <cell r="J30" t="str">
            <v>NICE EST</v>
          </cell>
          <cell r="M30" t="str">
            <v>NICE EST</v>
          </cell>
          <cell r="N30" t="str">
            <v>NICE EST</v>
          </cell>
          <cell r="O30" t="str">
            <v>NICE EST</v>
          </cell>
          <cell r="P30" t="str">
            <v>NICE EST</v>
          </cell>
          <cell r="Q30" t="str">
            <v>NICE EST</v>
          </cell>
        </row>
        <row r="31">
          <cell r="J31" t="str">
            <v>Congés</v>
          </cell>
          <cell r="K31" t="str">
            <v>Congés</v>
          </cell>
          <cell r="L31" t="str">
            <v>Congés</v>
          </cell>
          <cell r="M31" t="str">
            <v>Congés</v>
          </cell>
          <cell r="N31" t="str">
            <v>Congés</v>
          </cell>
          <cell r="O31" t="str">
            <v>Congés</v>
          </cell>
          <cell r="P31" t="str">
            <v>Congés</v>
          </cell>
          <cell r="Q31" t="str">
            <v>Congés</v>
          </cell>
          <cell r="R31" t="str">
            <v>Congés</v>
          </cell>
          <cell r="S31" t="str">
            <v>Congés</v>
          </cell>
        </row>
        <row r="32">
          <cell r="J32" t="str">
            <v>CARTON MATIN</v>
          </cell>
          <cell r="M32" t="str">
            <v>CARTON MATIN</v>
          </cell>
          <cell r="N32" t="str">
            <v>CARTON MATIN</v>
          </cell>
          <cell r="O32" t="str">
            <v>CARTON MATIN</v>
          </cell>
          <cell r="P32" t="str">
            <v>CARTON MATIN</v>
          </cell>
          <cell r="Q32" t="str">
            <v>CARTON MATIN</v>
          </cell>
        </row>
        <row r="33">
          <cell r="J33" t="str">
            <v>CARTON AP</v>
          </cell>
          <cell r="M33" t="str">
            <v>CARTON AP</v>
          </cell>
          <cell r="N33" t="str">
            <v>CARTON AP</v>
          </cell>
          <cell r="O33" t="str">
            <v>CARTON AP</v>
          </cell>
          <cell r="P33" t="str">
            <v>CARTON AP</v>
          </cell>
          <cell r="Q33" t="str">
            <v>CARTON AP</v>
          </cell>
        </row>
        <row r="34">
          <cell r="J34" t="str">
            <v>ENC MATIN 5H-12H</v>
          </cell>
          <cell r="M34" t="str">
            <v>ENC MATIN 5H-12H</v>
          </cell>
          <cell r="N34" t="str">
            <v>REPOS</v>
          </cell>
          <cell r="O34" t="str">
            <v>ENC MATIN 5H-12H</v>
          </cell>
          <cell r="P34" t="str">
            <v>ENC MATIN 5H-12H</v>
          </cell>
          <cell r="Q34" t="str">
            <v>ENC MATIN 5H-12H</v>
          </cell>
          <cell r="R34" t="str">
            <v>NICE NORD</v>
          </cell>
        </row>
        <row r="35">
          <cell r="J35" t="str">
            <v>POLY 5H-12H</v>
          </cell>
          <cell r="K35" t="str">
            <v>HS POLY 7H-12H / 14H-18H</v>
          </cell>
          <cell r="M35" t="str">
            <v>CP + POLY 4H-12H</v>
          </cell>
          <cell r="N35" t="str">
            <v>CP + POLY 4H-12H</v>
          </cell>
          <cell r="O35" t="str">
            <v>CP + POLY 4H-12H</v>
          </cell>
          <cell r="P35" t="str">
            <v>CP + POLY 4H-12H</v>
          </cell>
          <cell r="Q35" t="str">
            <v>CP + POLY 4H-12H</v>
          </cell>
          <cell r="R35" t="str">
            <v xml:space="preserve">HS CP 4H-7H  </v>
          </cell>
        </row>
        <row r="36">
          <cell r="J36" t="str">
            <v>Congés</v>
          </cell>
          <cell r="K36" t="str">
            <v>Congés</v>
          </cell>
          <cell r="L36" t="str">
            <v>Congés</v>
          </cell>
          <cell r="M36" t="str">
            <v>NICE EST</v>
          </cell>
          <cell r="N36" t="str">
            <v>NICE EST</v>
          </cell>
          <cell r="O36" t="str">
            <v>REPOS</v>
          </cell>
          <cell r="P36" t="str">
            <v>NICE EST</v>
          </cell>
          <cell r="Q36" t="str">
            <v>NICE EST</v>
          </cell>
          <cell r="R36" t="str">
            <v>NICE EST</v>
          </cell>
          <cell r="S36" t="str">
            <v>HS NICE OUEST</v>
          </cell>
        </row>
        <row r="37">
          <cell r="J37" t="str">
            <v>B. CARTON</v>
          </cell>
          <cell r="M37" t="str">
            <v>Congés</v>
          </cell>
          <cell r="N37" t="str">
            <v>Congés</v>
          </cell>
          <cell r="O37" t="str">
            <v>Congés</v>
          </cell>
          <cell r="P37" t="str">
            <v>REPOS</v>
          </cell>
          <cell r="Q37" t="str">
            <v>NICE EST</v>
          </cell>
          <cell r="R37" t="str">
            <v>NICE OUEST</v>
          </cell>
        </row>
        <row r="38">
          <cell r="J38" t="str">
            <v>ENC NUIT 20H30-02H30</v>
          </cell>
          <cell r="M38" t="str">
            <v>Congés</v>
          </cell>
          <cell r="N38" t="str">
            <v>Congés</v>
          </cell>
          <cell r="O38" t="str">
            <v>Congés</v>
          </cell>
          <cell r="P38" t="str">
            <v>FORMATION</v>
          </cell>
          <cell r="Q38" t="str">
            <v>Congés</v>
          </cell>
          <cell r="R38" t="str">
            <v>Congés</v>
          </cell>
          <cell r="S38" t="str">
            <v>Congés</v>
          </cell>
        </row>
        <row r="39">
          <cell r="J39" t="str">
            <v>B. CARTON</v>
          </cell>
          <cell r="K39" t="str">
            <v>HS NICE EST</v>
          </cell>
          <cell r="M39" t="str">
            <v>NICE EST</v>
          </cell>
          <cell r="N39" t="str">
            <v>NICE EST</v>
          </cell>
          <cell r="O39" t="str">
            <v>NICE EST</v>
          </cell>
          <cell r="P39" t="str">
            <v>NICE EST</v>
          </cell>
          <cell r="Q39" t="str">
            <v>NICE EST</v>
          </cell>
          <cell r="R39" t="str">
            <v>HS NICE EST</v>
          </cell>
        </row>
        <row r="40">
          <cell r="J40" t="str">
            <v>NICE EST</v>
          </cell>
          <cell r="K40" t="str">
            <v>HS NICE EST</v>
          </cell>
          <cell r="M40" t="str">
            <v>ENC NUIT 20H30-02H30</v>
          </cell>
          <cell r="N40" t="str">
            <v>ENC NUIT 20H30-02H30</v>
          </cell>
          <cell r="O40" t="str">
            <v>ENC NUIT 20H30-02H30</v>
          </cell>
          <cell r="P40" t="str">
            <v>ENC NUIT 20H30-02H30</v>
          </cell>
          <cell r="Q40" t="str">
            <v>ENC NUIT 20H30-02H30</v>
          </cell>
        </row>
        <row r="41">
          <cell r="J41" t="str">
            <v>CARTON AP</v>
          </cell>
          <cell r="K41" t="str">
            <v>HS NICE NORD</v>
          </cell>
          <cell r="M41" t="str">
            <v>REPOS</v>
          </cell>
          <cell r="N41" t="str">
            <v>CARTON AP</v>
          </cell>
          <cell r="O41" t="str">
            <v>CARTON AP</v>
          </cell>
          <cell r="P41" t="str">
            <v>CARTON AP</v>
          </cell>
          <cell r="Q41" t="str">
            <v>CARTON AP</v>
          </cell>
          <cell r="R41" t="str">
            <v>CARTON 8H30-12H / 13H-16H30</v>
          </cell>
        </row>
        <row r="42">
          <cell r="J42" t="str">
            <v>ENC NUIT 20H30-02H30</v>
          </cell>
          <cell r="M42" t="str">
            <v>ENC NUIT 20H30-02H30</v>
          </cell>
          <cell r="N42" t="str">
            <v>ENC NUIT 20H30-02H30</v>
          </cell>
          <cell r="O42" t="str">
            <v>ENC NUIT 20H30-02H30</v>
          </cell>
          <cell r="P42" t="str">
            <v>ENC NUIT 20H30-02H30</v>
          </cell>
          <cell r="Q42" t="str">
            <v>ENC NUIT 20H30-02H30</v>
          </cell>
          <cell r="S42" t="str">
            <v>NICE NORD &amp; VIEUX NICE</v>
          </cell>
        </row>
        <row r="43">
          <cell r="J43" t="str">
            <v>ABSENT</v>
          </cell>
          <cell r="K43" t="str">
            <v>ABSENT</v>
          </cell>
          <cell r="L43" t="str">
            <v>ABSENT</v>
          </cell>
          <cell r="M43" t="str">
            <v>ABSENT</v>
          </cell>
          <cell r="N43" t="str">
            <v>ABSENT</v>
          </cell>
          <cell r="O43" t="str">
            <v>ABSENT</v>
          </cell>
          <cell r="P43" t="str">
            <v>ABSENT</v>
          </cell>
          <cell r="Q43" t="str">
            <v>ABSENT</v>
          </cell>
          <cell r="R43" t="str">
            <v>ABSENT</v>
          </cell>
          <cell r="S43" t="str">
            <v>ABSENT</v>
          </cell>
        </row>
        <row r="44">
          <cell r="J44" t="str">
            <v>CP + POLY 4H-12H</v>
          </cell>
          <cell r="K44" t="str">
            <v>HS POLY 7H-12H / 14H-18H</v>
          </cell>
          <cell r="M44" t="str">
            <v>Congés</v>
          </cell>
          <cell r="N44" t="str">
            <v>Congés</v>
          </cell>
          <cell r="O44" t="str">
            <v>Congés</v>
          </cell>
          <cell r="P44" t="str">
            <v>Congés</v>
          </cell>
          <cell r="Q44" t="str">
            <v>Congés</v>
          </cell>
          <cell r="R44" t="str">
            <v>Congés</v>
          </cell>
          <cell r="S44" t="str">
            <v>Congés</v>
          </cell>
        </row>
        <row r="45">
          <cell r="J45" t="str">
            <v>Contrôle 8H30-12H / 14H30-18H</v>
          </cell>
          <cell r="M45" t="str">
            <v>FORMATION</v>
          </cell>
          <cell r="N45" t="str">
            <v>FORMATION</v>
          </cell>
          <cell r="O45" t="str">
            <v>FORMATION</v>
          </cell>
          <cell r="P45" t="str">
            <v>FORMATION</v>
          </cell>
          <cell r="Q45" t="str">
            <v>FORMATION</v>
          </cell>
        </row>
        <row r="46">
          <cell r="J46" t="str">
            <v>ABSENT</v>
          </cell>
          <cell r="K46" t="str">
            <v>ABSENT</v>
          </cell>
          <cell r="L46" t="str">
            <v>ABSENT</v>
          </cell>
          <cell r="M46" t="str">
            <v>ABSENT</v>
          </cell>
          <cell r="N46" t="str">
            <v>ABSENT</v>
          </cell>
          <cell r="O46" t="str">
            <v>ABSENT</v>
          </cell>
          <cell r="P46" t="str">
            <v>ABSENT</v>
          </cell>
          <cell r="Q46" t="str">
            <v>ABSENT</v>
          </cell>
          <cell r="R46" t="str">
            <v>ABSENT</v>
          </cell>
          <cell r="S46" t="str">
            <v>ABSENT</v>
          </cell>
        </row>
        <row r="47">
          <cell r="J47" t="str">
            <v>Congés</v>
          </cell>
          <cell r="K47" t="str">
            <v>Congés</v>
          </cell>
          <cell r="L47" t="str">
            <v>Standard 8H-12H/13H-16H30</v>
          </cell>
          <cell r="M47" t="str">
            <v>Congés</v>
          </cell>
          <cell r="N47" t="str">
            <v>Congés</v>
          </cell>
          <cell r="O47" t="str">
            <v>Congés</v>
          </cell>
          <cell r="P47" t="str">
            <v>Congés</v>
          </cell>
          <cell r="Q47" t="str">
            <v>Congés</v>
          </cell>
          <cell r="R47" t="str">
            <v>Congés</v>
          </cell>
          <cell r="S47" t="str">
            <v>Congés</v>
          </cell>
        </row>
        <row r="48">
          <cell r="J48" t="str">
            <v>ENC MATIN 5H-12H</v>
          </cell>
          <cell r="M48" t="str">
            <v>B. CARTON</v>
          </cell>
          <cell r="N48" t="str">
            <v>REPOS</v>
          </cell>
          <cell r="O48" t="str">
            <v>NICE EST</v>
          </cell>
          <cell r="P48" t="str">
            <v>B. CARTON</v>
          </cell>
          <cell r="Q48" t="str">
            <v>B. CARTON</v>
          </cell>
          <cell r="R48" t="str">
            <v>NICE OUEST</v>
          </cell>
        </row>
        <row r="49">
          <cell r="J49" t="str">
            <v>ABSENT</v>
          </cell>
          <cell r="K49" t="str">
            <v>ABSENT</v>
          </cell>
          <cell r="L49" t="str">
            <v>ABSENT</v>
          </cell>
          <cell r="M49" t="str">
            <v>ABSENT</v>
          </cell>
          <cell r="N49" t="str">
            <v>ABSENT</v>
          </cell>
          <cell r="O49" t="str">
            <v>ABSENT</v>
          </cell>
          <cell r="P49" t="str">
            <v>ABSENT</v>
          </cell>
          <cell r="Q49" t="str">
            <v>ABSENT</v>
          </cell>
          <cell r="R49" t="str">
            <v>ABSENT</v>
          </cell>
          <cell r="S49" t="str">
            <v>ABSENT</v>
          </cell>
        </row>
        <row r="50">
          <cell r="J50" t="str">
            <v>POLY 12H-19H</v>
          </cell>
          <cell r="K50" t="str">
            <v>HS POLY 7H-12H / 14H-18H</v>
          </cell>
          <cell r="M50" t="str">
            <v>POLY 12H-19H</v>
          </cell>
          <cell r="N50" t="str">
            <v>POLY 5H-12H</v>
          </cell>
          <cell r="O50" t="str">
            <v>POLY 5H-12H</v>
          </cell>
          <cell r="P50" t="str">
            <v>POLY 5H-12H</v>
          </cell>
          <cell r="Q50" t="str">
            <v>POLY 5H-12H</v>
          </cell>
          <cell r="R50" t="str">
            <v>HS POLY 7H-12H / 14H-18H</v>
          </cell>
        </row>
        <row r="51">
          <cell r="J51" t="str">
            <v>Congés</v>
          </cell>
          <cell r="K51" t="str">
            <v>Congés</v>
          </cell>
          <cell r="L51" t="str">
            <v>Congés</v>
          </cell>
          <cell r="M51" t="str">
            <v>Congés</v>
          </cell>
          <cell r="N51" t="str">
            <v>Congés</v>
          </cell>
          <cell r="O51" t="str">
            <v>Congés</v>
          </cell>
          <cell r="P51" t="str">
            <v>Congés</v>
          </cell>
          <cell r="Q51" t="str">
            <v>Congés</v>
          </cell>
          <cell r="R51" t="str">
            <v>Congés</v>
          </cell>
          <cell r="S51" t="str">
            <v>Congés</v>
          </cell>
        </row>
        <row r="52">
          <cell r="J52" t="str">
            <v>NICE OUEST</v>
          </cell>
          <cell r="K52" t="str">
            <v>NICE OUEST</v>
          </cell>
          <cell r="M52" t="str">
            <v>ENC MATIN 5H-12H</v>
          </cell>
          <cell r="N52" t="str">
            <v>ENC MATIN 5H-12H</v>
          </cell>
          <cell r="O52" t="str">
            <v>ENC MATIN 5H-12H</v>
          </cell>
          <cell r="P52" t="str">
            <v>ENC MATIN 5H-12H</v>
          </cell>
          <cell r="Q52" t="str">
            <v>ENC MATIN 5H-12H</v>
          </cell>
          <cell r="S52" t="str">
            <v>HS NICE OUEST</v>
          </cell>
        </row>
        <row r="53">
          <cell r="J53" t="str">
            <v>Congés</v>
          </cell>
          <cell r="K53" t="str">
            <v>Congés</v>
          </cell>
          <cell r="L53" t="str">
            <v>Congés</v>
          </cell>
          <cell r="M53" t="str">
            <v>B. CARTON</v>
          </cell>
          <cell r="N53" t="str">
            <v>B. CARTON</v>
          </cell>
          <cell r="O53" t="str">
            <v>B. CARTON</v>
          </cell>
          <cell r="P53" t="str">
            <v>B. CARTON</v>
          </cell>
          <cell r="Q53" t="str">
            <v>REPOS</v>
          </cell>
          <cell r="R53" t="str">
            <v>NICE EST</v>
          </cell>
        </row>
        <row r="54">
          <cell r="J54" t="str">
            <v>Secrétariat 8H30-12H/12H45-16H15</v>
          </cell>
          <cell r="M54" t="str">
            <v>Secrétariat 8H30-12H/12H45-16H15</v>
          </cell>
          <cell r="N54" t="str">
            <v>Secrétariat 8H30-12H/12H45-16H15</v>
          </cell>
          <cell r="O54" t="str">
            <v>REPOS</v>
          </cell>
          <cell r="P54" t="str">
            <v>Secrétariat 8H30-12H/12H45-16H15</v>
          </cell>
          <cell r="Q54" t="str">
            <v>Secrétariat 8H30-12H/12H45-16H15</v>
          </cell>
        </row>
        <row r="55">
          <cell r="J55" t="str">
            <v>Contrôle 12H00-19H30</v>
          </cell>
          <cell r="K55" t="str">
            <v>Contrôle Enc 13H-20H</v>
          </cell>
          <cell r="L55" t="str">
            <v>Contrôle Enc 13H-19H</v>
          </cell>
          <cell r="M55" t="str">
            <v>Contrôle 12H00-19H30</v>
          </cell>
          <cell r="N55" t="str">
            <v>Contrôle 12H00-19H30</v>
          </cell>
          <cell r="O55" t="str">
            <v>Contrôle 12H00-19H30</v>
          </cell>
          <cell r="P55" t="str">
            <v>Contrôle 12H00-19H30</v>
          </cell>
          <cell r="Q55" t="str">
            <v>Contrôle 12H00-19H30</v>
          </cell>
        </row>
        <row r="56">
          <cell r="J56" t="str">
            <v>CARTON AP</v>
          </cell>
          <cell r="K56" t="str">
            <v>HS CARTON 8H30-12H / 13H-16H30</v>
          </cell>
          <cell r="M56" t="str">
            <v>CARTON AP</v>
          </cell>
          <cell r="N56" t="str">
            <v>CARTON AP</v>
          </cell>
          <cell r="O56" t="str">
            <v>CARTON AP</v>
          </cell>
          <cell r="P56" t="str">
            <v>CARTON AP</v>
          </cell>
          <cell r="Q56" t="str">
            <v>CARTON AP</v>
          </cell>
        </row>
        <row r="57">
          <cell r="J57" t="str">
            <v>Contrôle 19H-02H30</v>
          </cell>
          <cell r="L57" t="str">
            <v>Contrôle OM 20H-02H</v>
          </cell>
          <cell r="M57" t="str">
            <v>Contrôle 13H-20H</v>
          </cell>
          <cell r="N57" t="str">
            <v>Contrôle 19H-02H30</v>
          </cell>
          <cell r="O57" t="str">
            <v>Contrôle 19H-02H30</v>
          </cell>
          <cell r="P57" t="str">
            <v>Contrôle 19H-02H30</v>
          </cell>
          <cell r="Q57" t="str">
            <v>Contrôle 19H-02H30</v>
          </cell>
        </row>
        <row r="58">
          <cell r="J58" t="str">
            <v>Congés</v>
          </cell>
          <cell r="K58" t="str">
            <v>Congés</v>
          </cell>
          <cell r="L58" t="str">
            <v>Congés</v>
          </cell>
          <cell r="M58" t="str">
            <v>Congés</v>
          </cell>
          <cell r="N58" t="str">
            <v>Congés</v>
          </cell>
          <cell r="O58" t="str">
            <v>Congés</v>
          </cell>
          <cell r="P58" t="str">
            <v>Congés</v>
          </cell>
          <cell r="Q58" t="str">
            <v>Congés</v>
          </cell>
          <cell r="R58" t="str">
            <v>Congés</v>
          </cell>
          <cell r="S58" t="str">
            <v>Congés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3"/>
  <sheetViews>
    <sheetView workbookViewId="0">
      <selection activeCell="A17" sqref="A17"/>
    </sheetView>
  </sheetViews>
  <sheetFormatPr baseColWidth="10" defaultRowHeight="15" x14ac:dyDescent="0.25"/>
  <cols>
    <col min="1" max="1" width="32.42578125" bestFit="1" customWidth="1"/>
  </cols>
  <sheetData>
    <row r="1" spans="1:1" x14ac:dyDescent="0.25">
      <c r="A1" s="7" t="s">
        <v>16</v>
      </c>
    </row>
    <row r="2" spans="1:1" x14ac:dyDescent="0.25">
      <c r="A2" s="7" t="s">
        <v>14</v>
      </c>
    </row>
    <row r="3" spans="1:1" x14ac:dyDescent="0.25">
      <c r="A3" s="7" t="s">
        <v>30</v>
      </c>
    </row>
    <row r="4" spans="1:1" x14ac:dyDescent="0.25">
      <c r="A4" s="7" t="s">
        <v>19</v>
      </c>
    </row>
    <row r="5" spans="1:1" x14ac:dyDescent="0.25">
      <c r="A5" s="7" t="s">
        <v>37</v>
      </c>
    </row>
    <row r="6" spans="1:1" x14ac:dyDescent="0.25">
      <c r="A6" s="7" t="s">
        <v>23</v>
      </c>
    </row>
    <row r="7" spans="1:1" x14ac:dyDescent="0.25">
      <c r="A7" s="7" t="s">
        <v>17</v>
      </c>
    </row>
    <row r="8" spans="1:1" x14ac:dyDescent="0.25">
      <c r="A8" s="7" t="s">
        <v>26</v>
      </c>
    </row>
    <row r="9" spans="1:1" x14ac:dyDescent="0.25">
      <c r="A9" s="7" t="s">
        <v>20</v>
      </c>
    </row>
    <row r="10" spans="1:1" x14ac:dyDescent="0.25">
      <c r="A10" s="7" t="s">
        <v>21</v>
      </c>
    </row>
    <row r="11" spans="1:1" ht="15.75" x14ac:dyDescent="0.25">
      <c r="A11" s="11" t="s">
        <v>46</v>
      </c>
    </row>
    <row r="12" spans="1:1" x14ac:dyDescent="0.25">
      <c r="A12" s="7" t="s">
        <v>25</v>
      </c>
    </row>
    <row r="13" spans="1:1" x14ac:dyDescent="0.25">
      <c r="A13" s="7" t="s">
        <v>27</v>
      </c>
    </row>
    <row r="14" spans="1:1" x14ac:dyDescent="0.25">
      <c r="A14" s="7" t="s">
        <v>35</v>
      </c>
    </row>
    <row r="15" spans="1:1" x14ac:dyDescent="0.25">
      <c r="A15" s="14" t="s">
        <v>47</v>
      </c>
    </row>
    <row r="16" spans="1:1" x14ac:dyDescent="0.25">
      <c r="A16" s="22" t="s">
        <v>55</v>
      </c>
    </row>
    <row r="17" spans="1:1" x14ac:dyDescent="0.25">
      <c r="A17" s="7" t="s">
        <v>38</v>
      </c>
    </row>
    <row r="18" spans="1:1" x14ac:dyDescent="0.25">
      <c r="A18" s="10" t="s">
        <v>40</v>
      </c>
    </row>
    <row r="19" spans="1:1" x14ac:dyDescent="0.25">
      <c r="A19" s="7" t="s">
        <v>34</v>
      </c>
    </row>
    <row r="20" spans="1:1" x14ac:dyDescent="0.25">
      <c r="A20" s="10" t="s">
        <v>31</v>
      </c>
    </row>
    <row r="21" spans="1:1" x14ac:dyDescent="0.25">
      <c r="A21" s="7" t="s">
        <v>28</v>
      </c>
    </row>
    <row r="22" spans="1:1" x14ac:dyDescent="0.25">
      <c r="A22" s="7" t="s">
        <v>33</v>
      </c>
    </row>
    <row r="23" spans="1:1" x14ac:dyDescent="0.25">
      <c r="A23" s="7" t="s">
        <v>18</v>
      </c>
    </row>
  </sheetData>
  <conditionalFormatting sqref="A1 A23 A5:A10 A12:A16">
    <cfRule type="cellIs" dxfId="1289" priority="55" stopIfTrue="1" operator="equal">
      <formula>"Repos"</formula>
    </cfRule>
    <cfRule type="cellIs" dxfId="1288" priority="56" stopIfTrue="1" operator="equal">
      <formula>"ABSENT"</formula>
    </cfRule>
    <cfRule type="cellIs" dxfId="1287" priority="57" stopIfTrue="1" operator="equal">
      <formula>"NICE OUEST"</formula>
    </cfRule>
    <cfRule type="cellIs" dxfId="1286" priority="58" stopIfTrue="1" operator="equal">
      <formula>"Nice Nord"</formula>
    </cfRule>
    <cfRule type="cellIs" dxfId="1285" priority="59" stopIfTrue="1" operator="equal">
      <formula>"Congés"</formula>
    </cfRule>
    <cfRule type="cellIs" dxfId="1284" priority="60" stopIfTrue="1" operator="equal">
      <formula>"Nice Est"</formula>
    </cfRule>
  </conditionalFormatting>
  <conditionalFormatting sqref="A15:A16">
    <cfRule type="cellIs" dxfId="1283" priority="1" stopIfTrue="1" operator="equal">
      <formula>"Repos"</formula>
    </cfRule>
    <cfRule type="cellIs" dxfId="1282" priority="2" stopIfTrue="1" operator="equal">
      <formula>"ABSENT"</formula>
    </cfRule>
    <cfRule type="cellIs" dxfId="1281" priority="3" stopIfTrue="1" operator="equal">
      <formula>"NICE OUEST"</formula>
    </cfRule>
    <cfRule type="cellIs" dxfId="1280" priority="4" stopIfTrue="1" operator="equal">
      <formula>"Nice Nord"</formula>
    </cfRule>
    <cfRule type="cellIs" dxfId="1279" priority="5" stopIfTrue="1" operator="equal">
      <formula>"Congés"</formula>
    </cfRule>
    <cfRule type="cellIs" dxfId="1278" priority="6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A10" sqref="A10"/>
    </sheetView>
  </sheetViews>
  <sheetFormatPr baseColWidth="10" defaultRowHeight="15" x14ac:dyDescent="0.25"/>
  <cols>
    <col min="1" max="1" width="32.42578125" bestFit="1" customWidth="1"/>
  </cols>
  <sheetData>
    <row r="1" spans="1:1" x14ac:dyDescent="0.25">
      <c r="A1" s="7" t="s">
        <v>41</v>
      </c>
    </row>
    <row r="2" spans="1:1" x14ac:dyDescent="0.25">
      <c r="A2" s="7" t="s">
        <v>11</v>
      </c>
    </row>
    <row r="3" spans="1:1" x14ac:dyDescent="0.25">
      <c r="A3" s="7" t="s">
        <v>32</v>
      </c>
    </row>
    <row r="4" spans="1:1" x14ac:dyDescent="0.25">
      <c r="A4" s="7" t="s">
        <v>15</v>
      </c>
    </row>
    <row r="5" spans="1:1" x14ac:dyDescent="0.25">
      <c r="A5" s="7" t="s">
        <v>22</v>
      </c>
    </row>
    <row r="6" spans="1:1" x14ac:dyDescent="0.25">
      <c r="A6" s="7" t="s">
        <v>39</v>
      </c>
    </row>
    <row r="7" spans="1:1" x14ac:dyDescent="0.25">
      <c r="A7" s="8" t="s">
        <v>24</v>
      </c>
    </row>
    <row r="8" spans="1:1" x14ac:dyDescent="0.25">
      <c r="A8" s="7" t="s">
        <v>42</v>
      </c>
    </row>
    <row r="9" spans="1:1" x14ac:dyDescent="0.25">
      <c r="A9" s="33" t="s">
        <v>68</v>
      </c>
    </row>
    <row r="10" spans="1:1" x14ac:dyDescent="0.25">
      <c r="A10" s="7" t="s">
        <v>13</v>
      </c>
    </row>
    <row r="11" spans="1:1" x14ac:dyDescent="0.25">
      <c r="A11" s="7" t="s">
        <v>43</v>
      </c>
    </row>
    <row r="12" spans="1:1" x14ac:dyDescent="0.25">
      <c r="A12" s="9" t="s">
        <v>36</v>
      </c>
    </row>
  </sheetData>
  <conditionalFormatting sqref="A2">
    <cfRule type="cellIs" dxfId="1277" priority="67" stopIfTrue="1" operator="equal">
      <formula>"Repos"</formula>
    </cfRule>
    <cfRule type="cellIs" dxfId="1276" priority="68" stopIfTrue="1" operator="equal">
      <formula>"ABSENT"</formula>
    </cfRule>
    <cfRule type="cellIs" dxfId="1275" priority="69" stopIfTrue="1" operator="equal">
      <formula>"NICE OUEST"</formula>
    </cfRule>
    <cfRule type="cellIs" dxfId="1274" priority="70" stopIfTrue="1" operator="equal">
      <formula>"Nice Nord"</formula>
    </cfRule>
    <cfRule type="cellIs" dxfId="1273" priority="71" stopIfTrue="1" operator="equal">
      <formula>"Congés"</formula>
    </cfRule>
    <cfRule type="cellIs" dxfId="1272" priority="72" stopIfTrue="1" operator="equal">
      <formula>"Nice Est"</formula>
    </cfRule>
  </conditionalFormatting>
  <conditionalFormatting sqref="A3">
    <cfRule type="cellIs" dxfId="1271" priority="61" stopIfTrue="1" operator="equal">
      <formula>"Repos"</formula>
    </cfRule>
    <cfRule type="cellIs" dxfId="1270" priority="62" stopIfTrue="1" operator="equal">
      <formula>"ABSENT"</formula>
    </cfRule>
    <cfRule type="cellIs" dxfId="1269" priority="63" stopIfTrue="1" operator="equal">
      <formula>"NICE OUEST"</formula>
    </cfRule>
    <cfRule type="cellIs" dxfId="1268" priority="64" stopIfTrue="1" operator="equal">
      <formula>"Nice Nord"</formula>
    </cfRule>
    <cfRule type="cellIs" dxfId="1267" priority="65" stopIfTrue="1" operator="equal">
      <formula>"Congés"</formula>
    </cfRule>
    <cfRule type="cellIs" dxfId="1266" priority="66" stopIfTrue="1" operator="equal">
      <formula>"Nice Est"</formula>
    </cfRule>
  </conditionalFormatting>
  <conditionalFormatting sqref="A4">
    <cfRule type="cellIs" dxfId="1265" priority="55" stopIfTrue="1" operator="equal">
      <formula>"Repos"</formula>
    </cfRule>
    <cfRule type="cellIs" dxfId="1264" priority="56" stopIfTrue="1" operator="equal">
      <formula>"ABSENT"</formula>
    </cfRule>
    <cfRule type="cellIs" dxfId="1263" priority="57" stopIfTrue="1" operator="equal">
      <formula>"NICE OUEST"</formula>
    </cfRule>
    <cfRule type="cellIs" dxfId="1262" priority="58" stopIfTrue="1" operator="equal">
      <formula>"Nice Nord"</formula>
    </cfRule>
    <cfRule type="cellIs" dxfId="1261" priority="59" stopIfTrue="1" operator="equal">
      <formula>"Congés"</formula>
    </cfRule>
    <cfRule type="cellIs" dxfId="1260" priority="60" stopIfTrue="1" operator="equal">
      <formula>"Nice Est"</formula>
    </cfRule>
  </conditionalFormatting>
  <conditionalFormatting sqref="A5">
    <cfRule type="cellIs" dxfId="1259" priority="49" stopIfTrue="1" operator="equal">
      <formula>"Repos"</formula>
    </cfRule>
    <cfRule type="cellIs" dxfId="1258" priority="50" stopIfTrue="1" operator="equal">
      <formula>"ABSENT"</formula>
    </cfRule>
    <cfRule type="cellIs" dxfId="1257" priority="51" stopIfTrue="1" operator="equal">
      <formula>"NICE OUEST"</formula>
    </cfRule>
    <cfRule type="cellIs" dxfId="1256" priority="52" stopIfTrue="1" operator="equal">
      <formula>"Nice Nord"</formula>
    </cfRule>
    <cfRule type="cellIs" dxfId="1255" priority="53" stopIfTrue="1" operator="equal">
      <formula>"Congés"</formula>
    </cfRule>
    <cfRule type="cellIs" dxfId="1254" priority="54" stopIfTrue="1" operator="equal">
      <formula>"Nice Est"</formula>
    </cfRule>
  </conditionalFormatting>
  <conditionalFormatting sqref="A9">
    <cfRule type="cellIs" dxfId="1253" priority="25" stopIfTrue="1" operator="equal">
      <formula>"Repos"</formula>
    </cfRule>
    <cfRule type="cellIs" dxfId="1252" priority="26" stopIfTrue="1" operator="equal">
      <formula>"ABSENT"</formula>
    </cfRule>
    <cfRule type="cellIs" dxfId="1251" priority="27" stopIfTrue="1" operator="equal">
      <formula>"NICE OUEST"</formula>
    </cfRule>
    <cfRule type="cellIs" dxfId="1250" priority="28" stopIfTrue="1" operator="equal">
      <formula>"Nice Nord"</formula>
    </cfRule>
    <cfRule type="cellIs" dxfId="1249" priority="29" stopIfTrue="1" operator="equal">
      <formula>"Congés"</formula>
    </cfRule>
    <cfRule type="cellIs" dxfId="1248" priority="30" stopIfTrue="1" operator="equal">
      <formula>"Nice Est"</formula>
    </cfRule>
  </conditionalFormatting>
  <conditionalFormatting sqref="A9">
    <cfRule type="cellIs" dxfId="1247" priority="19" stopIfTrue="1" operator="equal">
      <formula>"Repos"</formula>
    </cfRule>
    <cfRule type="cellIs" dxfId="1246" priority="20" stopIfTrue="1" operator="equal">
      <formula>"ABSENT"</formula>
    </cfRule>
    <cfRule type="cellIs" dxfId="1245" priority="21" stopIfTrue="1" operator="equal">
      <formula>"NICE OUEST"</formula>
    </cfRule>
    <cfRule type="cellIs" dxfId="1244" priority="22" stopIfTrue="1" operator="equal">
      <formula>"Nice Nord"</formula>
    </cfRule>
    <cfRule type="cellIs" dxfId="1243" priority="23" stopIfTrue="1" operator="equal">
      <formula>"Congés"</formula>
    </cfRule>
    <cfRule type="cellIs" dxfId="1242" priority="24" stopIfTrue="1" operator="equal">
      <formula>"Nice Est"</formula>
    </cfRule>
  </conditionalFormatting>
  <conditionalFormatting sqref="A9">
    <cfRule type="cellIs" dxfId="1241" priority="13" stopIfTrue="1" operator="equal">
      <formula>"Repos"</formula>
    </cfRule>
    <cfRule type="cellIs" dxfId="1240" priority="14" stopIfTrue="1" operator="equal">
      <formula>"ABSENT"</formula>
    </cfRule>
    <cfRule type="cellIs" dxfId="1239" priority="15" stopIfTrue="1" operator="equal">
      <formula>"NICE OUEST"</formula>
    </cfRule>
    <cfRule type="cellIs" dxfId="1238" priority="16" stopIfTrue="1" operator="equal">
      <formula>"Nice Nord"</formula>
    </cfRule>
    <cfRule type="cellIs" dxfId="1237" priority="17" stopIfTrue="1" operator="equal">
      <formula>"Congés"</formula>
    </cfRule>
    <cfRule type="cellIs" dxfId="1236" priority="18" stopIfTrue="1" operator="equal">
      <formula>"Nice Est"</formula>
    </cfRule>
  </conditionalFormatting>
  <conditionalFormatting sqref="A9">
    <cfRule type="cellIs" dxfId="1235" priority="7" stopIfTrue="1" operator="equal">
      <formula>"Repos"</formula>
    </cfRule>
    <cfRule type="cellIs" dxfId="1234" priority="8" stopIfTrue="1" operator="equal">
      <formula>"ABSENT"</formula>
    </cfRule>
    <cfRule type="cellIs" dxfId="1233" priority="9" stopIfTrue="1" operator="equal">
      <formula>"NICE OUEST"</formula>
    </cfRule>
    <cfRule type="cellIs" dxfId="1232" priority="10" stopIfTrue="1" operator="equal">
      <formula>"Nice Nord"</formula>
    </cfRule>
    <cfRule type="cellIs" dxfId="1231" priority="11" stopIfTrue="1" operator="equal">
      <formula>"Congés"</formula>
    </cfRule>
    <cfRule type="cellIs" dxfId="1230" priority="12" stopIfTrue="1" operator="equal">
      <formula>"Nice Est"</formula>
    </cfRule>
  </conditionalFormatting>
  <conditionalFormatting sqref="A9">
    <cfRule type="cellIs" dxfId="1229" priority="1" stopIfTrue="1" operator="equal">
      <formula>"Repos"</formula>
    </cfRule>
    <cfRule type="cellIs" dxfId="1228" priority="2" stopIfTrue="1" operator="equal">
      <formula>"ABSENT"</formula>
    </cfRule>
    <cfRule type="cellIs" dxfId="1227" priority="3" stopIfTrue="1" operator="equal">
      <formula>"NICE OUEST"</formula>
    </cfRule>
    <cfRule type="cellIs" dxfId="1226" priority="4" stopIfTrue="1" operator="equal">
      <formula>"Nice Nord"</formula>
    </cfRule>
    <cfRule type="cellIs" dxfId="1225" priority="5" stopIfTrue="1" operator="equal">
      <formula>"Congés"</formula>
    </cfRule>
    <cfRule type="cellIs" dxfId="1224" priority="6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sqref="A1:A5"/>
    </sheetView>
  </sheetViews>
  <sheetFormatPr baseColWidth="10" defaultRowHeight="15" x14ac:dyDescent="0.25"/>
  <cols>
    <col min="1" max="1" width="29.140625" customWidth="1"/>
  </cols>
  <sheetData>
    <row r="1" spans="1:1" x14ac:dyDescent="0.25">
      <c r="A1" s="7" t="s">
        <v>12</v>
      </c>
    </row>
    <row r="2" spans="1:1" x14ac:dyDescent="0.25">
      <c r="A2" s="7" t="s">
        <v>29</v>
      </c>
    </row>
    <row r="3" spans="1:1" x14ac:dyDescent="0.25">
      <c r="A3" s="7" t="s">
        <v>57</v>
      </c>
    </row>
    <row r="4" spans="1:1" x14ac:dyDescent="0.25">
      <c r="A4" s="9" t="s">
        <v>44</v>
      </c>
    </row>
    <row r="5" spans="1:1" x14ac:dyDescent="0.25">
      <c r="A5" s="9" t="s">
        <v>45</v>
      </c>
    </row>
  </sheetData>
  <conditionalFormatting sqref="A1">
    <cfRule type="cellIs" dxfId="1223" priority="7" stopIfTrue="1" operator="equal">
      <formula>"Repos"</formula>
    </cfRule>
    <cfRule type="cellIs" dxfId="1222" priority="8" stopIfTrue="1" operator="equal">
      <formula>"ABSENT"</formula>
    </cfRule>
    <cfRule type="cellIs" dxfId="1221" priority="9" stopIfTrue="1" operator="equal">
      <formula>"NICE OUEST"</formula>
    </cfRule>
    <cfRule type="cellIs" dxfId="1220" priority="10" stopIfTrue="1" operator="equal">
      <formula>"Nice Nord"</formula>
    </cfRule>
    <cfRule type="cellIs" dxfId="1219" priority="11" stopIfTrue="1" operator="equal">
      <formula>"Congés"</formula>
    </cfRule>
    <cfRule type="cellIs" dxfId="1218" priority="12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19"/>
  <sheetViews>
    <sheetView workbookViewId="0">
      <selection activeCell="D11" sqref="D11"/>
    </sheetView>
  </sheetViews>
  <sheetFormatPr baseColWidth="10" defaultRowHeight="15" x14ac:dyDescent="0.25"/>
  <cols>
    <col min="1" max="1" width="27.140625" bestFit="1" customWidth="1"/>
  </cols>
  <sheetData>
    <row r="1" spans="1:1" x14ac:dyDescent="0.25">
      <c r="A1" s="30" t="s">
        <v>58</v>
      </c>
    </row>
    <row r="2" spans="1:1" x14ac:dyDescent="0.25">
      <c r="A2" s="30" t="s">
        <v>48</v>
      </c>
    </row>
    <row r="3" spans="1:1" x14ac:dyDescent="0.25">
      <c r="A3" s="30" t="s">
        <v>50</v>
      </c>
    </row>
    <row r="4" spans="1:1" x14ac:dyDescent="0.25">
      <c r="A4" s="32" t="s">
        <v>54</v>
      </c>
    </row>
    <row r="5" spans="1:1" x14ac:dyDescent="0.25">
      <c r="A5" s="30" t="s">
        <v>59</v>
      </c>
    </row>
    <row r="6" spans="1:1" x14ac:dyDescent="0.25">
      <c r="A6" s="30" t="s">
        <v>61</v>
      </c>
    </row>
    <row r="7" spans="1:1" x14ac:dyDescent="0.25">
      <c r="A7" s="30" t="s">
        <v>62</v>
      </c>
    </row>
    <row r="8" spans="1:1" x14ac:dyDescent="0.25">
      <c r="A8" s="30" t="s">
        <v>128</v>
      </c>
    </row>
    <row r="9" spans="1:1" x14ac:dyDescent="0.25">
      <c r="A9" s="30" t="s">
        <v>129</v>
      </c>
    </row>
    <row r="10" spans="1:1" x14ac:dyDescent="0.25">
      <c r="A10" s="30" t="s">
        <v>49</v>
      </c>
    </row>
    <row r="11" spans="1:1" x14ac:dyDescent="0.25">
      <c r="A11" s="30" t="s">
        <v>64</v>
      </c>
    </row>
    <row r="12" spans="1:1" x14ac:dyDescent="0.25">
      <c r="A12" s="30" t="s">
        <v>51</v>
      </c>
    </row>
    <row r="13" spans="1:1" x14ac:dyDescent="0.25">
      <c r="A13" s="30" t="s">
        <v>52</v>
      </c>
    </row>
    <row r="14" spans="1:1" x14ac:dyDescent="0.25">
      <c r="A14" s="30" t="s">
        <v>67</v>
      </c>
    </row>
    <row r="15" spans="1:1" x14ac:dyDescent="0.25">
      <c r="A15" s="30" t="s">
        <v>63</v>
      </c>
    </row>
    <row r="16" spans="1:1" x14ac:dyDescent="0.25">
      <c r="A16" s="30" t="s">
        <v>53</v>
      </c>
    </row>
    <row r="17" spans="1:1" x14ac:dyDescent="0.25">
      <c r="A17" s="30" t="s">
        <v>65</v>
      </c>
    </row>
    <row r="18" spans="1:1" x14ac:dyDescent="0.25">
      <c r="A18" s="31" t="s">
        <v>56</v>
      </c>
    </row>
    <row r="19" spans="1:1" x14ac:dyDescent="0.25">
      <c r="A19" s="30" t="s">
        <v>66</v>
      </c>
    </row>
  </sheetData>
  <conditionalFormatting sqref="A1">
    <cfRule type="cellIs" dxfId="1217" priority="169" stopIfTrue="1" operator="equal">
      <formula>"Repos"</formula>
    </cfRule>
    <cfRule type="cellIs" dxfId="1216" priority="170" stopIfTrue="1" operator="equal">
      <formula>"ABSENT"</formula>
    </cfRule>
    <cfRule type="cellIs" dxfId="1215" priority="171" stopIfTrue="1" operator="equal">
      <formula>"NICE OUEST"</formula>
    </cfRule>
    <cfRule type="cellIs" dxfId="1214" priority="172" stopIfTrue="1" operator="equal">
      <formula>"Nice Nord"</formula>
    </cfRule>
    <cfRule type="cellIs" dxfId="1213" priority="173" stopIfTrue="1" operator="equal">
      <formula>"Congés"</formula>
    </cfRule>
    <cfRule type="cellIs" dxfId="1212" priority="174" stopIfTrue="1" operator="equal">
      <formula>"Nice Est"</formula>
    </cfRule>
  </conditionalFormatting>
  <conditionalFormatting sqref="A2">
    <cfRule type="cellIs" dxfId="1211" priority="163" stopIfTrue="1" operator="equal">
      <formula>"Repos"</formula>
    </cfRule>
    <cfRule type="cellIs" dxfId="1210" priority="164" stopIfTrue="1" operator="equal">
      <formula>"ABSENT"</formula>
    </cfRule>
    <cfRule type="cellIs" dxfId="1209" priority="165" stopIfTrue="1" operator="equal">
      <formula>"NICE OUEST"</formula>
    </cfRule>
    <cfRule type="cellIs" dxfId="1208" priority="166" stopIfTrue="1" operator="equal">
      <formula>"Nice Nord"</formula>
    </cfRule>
    <cfRule type="cellIs" dxfId="1207" priority="167" stopIfTrue="1" operator="equal">
      <formula>"Congés"</formula>
    </cfRule>
    <cfRule type="cellIs" dxfId="1206" priority="168" stopIfTrue="1" operator="equal">
      <formula>"Nice Est"</formula>
    </cfRule>
  </conditionalFormatting>
  <conditionalFormatting sqref="A3">
    <cfRule type="cellIs" dxfId="1205" priority="157" stopIfTrue="1" operator="equal">
      <formula>"Repos"</formula>
    </cfRule>
    <cfRule type="cellIs" dxfId="1204" priority="158" stopIfTrue="1" operator="equal">
      <formula>"ABSENT"</formula>
    </cfRule>
    <cfRule type="cellIs" dxfId="1203" priority="159" stopIfTrue="1" operator="equal">
      <formula>"NICE OUEST"</formula>
    </cfRule>
    <cfRule type="cellIs" dxfId="1202" priority="160" stopIfTrue="1" operator="equal">
      <formula>"Nice Nord"</formula>
    </cfRule>
    <cfRule type="cellIs" dxfId="1201" priority="161" stopIfTrue="1" operator="equal">
      <formula>"Congés"</formula>
    </cfRule>
    <cfRule type="cellIs" dxfId="1200" priority="162" stopIfTrue="1" operator="equal">
      <formula>"Nice Est"</formula>
    </cfRule>
  </conditionalFormatting>
  <conditionalFormatting sqref="A5">
    <cfRule type="cellIs" dxfId="1199" priority="151" stopIfTrue="1" operator="equal">
      <formula>"Repos"</formula>
    </cfRule>
    <cfRule type="cellIs" dxfId="1198" priority="152" stopIfTrue="1" operator="equal">
      <formula>"ABSENT"</formula>
    </cfRule>
    <cfRule type="cellIs" dxfId="1197" priority="153" stopIfTrue="1" operator="equal">
      <formula>"NICE OUEST"</formula>
    </cfRule>
    <cfRule type="cellIs" dxfId="1196" priority="154" stopIfTrue="1" operator="equal">
      <formula>"Nice Nord"</formula>
    </cfRule>
    <cfRule type="cellIs" dxfId="1195" priority="155" stopIfTrue="1" operator="equal">
      <formula>"Congés"</formula>
    </cfRule>
    <cfRule type="cellIs" dxfId="1194" priority="156" stopIfTrue="1" operator="equal">
      <formula>"Nice Est"</formula>
    </cfRule>
  </conditionalFormatting>
  <conditionalFormatting sqref="A6">
    <cfRule type="cellIs" dxfId="1193" priority="145" stopIfTrue="1" operator="equal">
      <formula>"Repos"</formula>
    </cfRule>
    <cfRule type="cellIs" dxfId="1192" priority="146" stopIfTrue="1" operator="equal">
      <formula>"ABSENT"</formula>
    </cfRule>
    <cfRule type="cellIs" dxfId="1191" priority="147" stopIfTrue="1" operator="equal">
      <formula>"NICE OUEST"</formula>
    </cfRule>
    <cfRule type="cellIs" dxfId="1190" priority="148" stopIfTrue="1" operator="equal">
      <formula>"Nice Nord"</formula>
    </cfRule>
    <cfRule type="cellIs" dxfId="1189" priority="149" stopIfTrue="1" operator="equal">
      <formula>"Congés"</formula>
    </cfRule>
    <cfRule type="cellIs" dxfId="1188" priority="150" stopIfTrue="1" operator="equal">
      <formula>"Nice Est"</formula>
    </cfRule>
  </conditionalFormatting>
  <conditionalFormatting sqref="A7">
    <cfRule type="cellIs" dxfId="1187" priority="139" stopIfTrue="1" operator="equal">
      <formula>"Repos"</formula>
    </cfRule>
    <cfRule type="cellIs" dxfId="1186" priority="140" stopIfTrue="1" operator="equal">
      <formula>"ABSENT"</formula>
    </cfRule>
    <cfRule type="cellIs" dxfId="1185" priority="141" stopIfTrue="1" operator="equal">
      <formula>"NICE OUEST"</formula>
    </cfRule>
    <cfRule type="cellIs" dxfId="1184" priority="142" stopIfTrue="1" operator="equal">
      <formula>"Nice Nord"</formula>
    </cfRule>
    <cfRule type="cellIs" dxfId="1183" priority="143" stopIfTrue="1" operator="equal">
      <formula>"Congés"</formula>
    </cfRule>
    <cfRule type="cellIs" dxfId="1182" priority="144" stopIfTrue="1" operator="equal">
      <formula>"Nice Est"</formula>
    </cfRule>
  </conditionalFormatting>
  <conditionalFormatting sqref="A12">
    <cfRule type="cellIs" dxfId="1181" priority="133" stopIfTrue="1" operator="equal">
      <formula>"Repos"</formula>
    </cfRule>
    <cfRule type="cellIs" dxfId="1180" priority="134" stopIfTrue="1" operator="equal">
      <formula>"ABSENT"</formula>
    </cfRule>
    <cfRule type="cellIs" dxfId="1179" priority="135" stopIfTrue="1" operator="equal">
      <formula>"NICE OUEST"</formula>
    </cfRule>
    <cfRule type="cellIs" dxfId="1178" priority="136" stopIfTrue="1" operator="equal">
      <formula>"Nice Nord"</formula>
    </cfRule>
    <cfRule type="cellIs" dxfId="1177" priority="137" stopIfTrue="1" operator="equal">
      <formula>"Congés"</formula>
    </cfRule>
    <cfRule type="cellIs" dxfId="1176" priority="138" stopIfTrue="1" operator="equal">
      <formula>"Nice Est"</formula>
    </cfRule>
  </conditionalFormatting>
  <conditionalFormatting sqref="A13:A14">
    <cfRule type="cellIs" dxfId="1175" priority="127" stopIfTrue="1" operator="equal">
      <formula>"Repos"</formula>
    </cfRule>
    <cfRule type="cellIs" dxfId="1174" priority="128" stopIfTrue="1" operator="equal">
      <formula>"ABSENT"</formula>
    </cfRule>
    <cfRule type="cellIs" dxfId="1173" priority="129" stopIfTrue="1" operator="equal">
      <formula>"NICE OUEST"</formula>
    </cfRule>
    <cfRule type="cellIs" dxfId="1172" priority="130" stopIfTrue="1" operator="equal">
      <formula>"Nice Nord"</formula>
    </cfRule>
    <cfRule type="cellIs" dxfId="1171" priority="131" stopIfTrue="1" operator="equal">
      <formula>"Congés"</formula>
    </cfRule>
    <cfRule type="cellIs" dxfId="1170" priority="132" stopIfTrue="1" operator="equal">
      <formula>"Nice Est"</formula>
    </cfRule>
  </conditionalFormatting>
  <conditionalFormatting sqref="A16">
    <cfRule type="cellIs" dxfId="1169" priority="121" stopIfTrue="1" operator="equal">
      <formula>"Repos"</formula>
    </cfRule>
    <cfRule type="cellIs" dxfId="1168" priority="122" stopIfTrue="1" operator="equal">
      <formula>"ABSENT"</formula>
    </cfRule>
    <cfRule type="cellIs" dxfId="1167" priority="123" stopIfTrue="1" operator="equal">
      <formula>"NICE OUEST"</formula>
    </cfRule>
    <cfRule type="cellIs" dxfId="1166" priority="124" stopIfTrue="1" operator="equal">
      <formula>"Nice Nord"</formula>
    </cfRule>
    <cfRule type="cellIs" dxfId="1165" priority="125" stopIfTrue="1" operator="equal">
      <formula>"Congés"</formula>
    </cfRule>
    <cfRule type="cellIs" dxfId="1164" priority="126" stopIfTrue="1" operator="equal">
      <formula>"Nice Est"</formula>
    </cfRule>
  </conditionalFormatting>
  <conditionalFormatting sqref="A18">
    <cfRule type="cellIs" dxfId="1163" priority="115" stopIfTrue="1" operator="equal">
      <formula>"Repos"</formula>
    </cfRule>
    <cfRule type="cellIs" dxfId="1162" priority="116" stopIfTrue="1" operator="equal">
      <formula>"ABSENT"</formula>
    </cfRule>
    <cfRule type="cellIs" dxfId="1161" priority="117" stopIfTrue="1" operator="equal">
      <formula>"NICE OUEST"</formula>
    </cfRule>
    <cfRule type="cellIs" dxfId="1160" priority="118" stopIfTrue="1" operator="equal">
      <formula>"Nice Nord"</formula>
    </cfRule>
    <cfRule type="cellIs" dxfId="1159" priority="119" stopIfTrue="1" operator="equal">
      <formula>"Congés"</formula>
    </cfRule>
    <cfRule type="cellIs" dxfId="1158" priority="120" stopIfTrue="1" operator="equal">
      <formula>"Nice Est"</formula>
    </cfRule>
  </conditionalFormatting>
  <conditionalFormatting sqref="A17">
    <cfRule type="cellIs" dxfId="1157" priority="79" stopIfTrue="1" operator="equal">
      <formula>"Repos"</formula>
    </cfRule>
    <cfRule type="cellIs" dxfId="1156" priority="80" stopIfTrue="1" operator="equal">
      <formula>"ABSENT"</formula>
    </cfRule>
    <cfRule type="cellIs" dxfId="1155" priority="81" stopIfTrue="1" operator="equal">
      <formula>"NICE OUEST"</formula>
    </cfRule>
    <cfRule type="cellIs" dxfId="1154" priority="82" stopIfTrue="1" operator="equal">
      <formula>"Nice Nord"</formula>
    </cfRule>
    <cfRule type="cellIs" dxfId="1153" priority="83" stopIfTrue="1" operator="equal">
      <formula>"Congés"</formula>
    </cfRule>
    <cfRule type="cellIs" dxfId="1152" priority="84" stopIfTrue="1" operator="equal">
      <formula>"Nice Est"</formula>
    </cfRule>
  </conditionalFormatting>
  <conditionalFormatting sqref="A10">
    <cfRule type="cellIs" dxfId="1151" priority="103" stopIfTrue="1" operator="equal">
      <formula>"Repos"</formula>
    </cfRule>
    <cfRule type="cellIs" dxfId="1150" priority="104" stopIfTrue="1" operator="equal">
      <formula>"ABSENT"</formula>
    </cfRule>
    <cfRule type="cellIs" dxfId="1149" priority="105" stopIfTrue="1" operator="equal">
      <formula>"NICE OUEST"</formula>
    </cfRule>
    <cfRule type="cellIs" dxfId="1148" priority="106" stopIfTrue="1" operator="equal">
      <formula>"Nice Nord"</formula>
    </cfRule>
    <cfRule type="cellIs" dxfId="1147" priority="107" stopIfTrue="1" operator="equal">
      <formula>"Congés"</formula>
    </cfRule>
    <cfRule type="cellIs" dxfId="1146" priority="108" stopIfTrue="1" operator="equal">
      <formula>"Nice Est"</formula>
    </cfRule>
  </conditionalFormatting>
  <conditionalFormatting sqref="A15">
    <cfRule type="cellIs" dxfId="1145" priority="97" stopIfTrue="1" operator="equal">
      <formula>"Repos"</formula>
    </cfRule>
    <cfRule type="cellIs" dxfId="1144" priority="98" stopIfTrue="1" operator="equal">
      <formula>"ABSENT"</formula>
    </cfRule>
    <cfRule type="cellIs" dxfId="1143" priority="99" stopIfTrue="1" operator="equal">
      <formula>"NICE OUEST"</formula>
    </cfRule>
    <cfRule type="cellIs" dxfId="1142" priority="100" stopIfTrue="1" operator="equal">
      <formula>"Nice Nord"</formula>
    </cfRule>
    <cfRule type="cellIs" dxfId="1141" priority="101" stopIfTrue="1" operator="equal">
      <formula>"Congés"</formula>
    </cfRule>
    <cfRule type="cellIs" dxfId="1140" priority="102" stopIfTrue="1" operator="equal">
      <formula>"Nice Est"</formula>
    </cfRule>
  </conditionalFormatting>
  <conditionalFormatting sqref="A17">
    <cfRule type="cellIs" dxfId="1139" priority="91" stopIfTrue="1" operator="equal">
      <formula>"Repos"</formula>
    </cfRule>
    <cfRule type="cellIs" dxfId="1138" priority="92" stopIfTrue="1" operator="equal">
      <formula>"ABSENT"</formula>
    </cfRule>
    <cfRule type="cellIs" dxfId="1137" priority="93" stopIfTrue="1" operator="equal">
      <formula>"NICE OUEST"</formula>
    </cfRule>
    <cfRule type="cellIs" dxfId="1136" priority="94" stopIfTrue="1" operator="equal">
      <formula>"Nice Nord"</formula>
    </cfRule>
    <cfRule type="cellIs" dxfId="1135" priority="95" stopIfTrue="1" operator="equal">
      <formula>"Congés"</formula>
    </cfRule>
    <cfRule type="cellIs" dxfId="1134" priority="96" stopIfTrue="1" operator="equal">
      <formula>"Nice Est"</formula>
    </cfRule>
  </conditionalFormatting>
  <conditionalFormatting sqref="A17">
    <cfRule type="cellIs" dxfId="1133" priority="85" stopIfTrue="1" operator="equal">
      <formula>"Repos"</formula>
    </cfRule>
    <cfRule type="cellIs" dxfId="1132" priority="86" stopIfTrue="1" operator="equal">
      <formula>"ABSENT"</formula>
    </cfRule>
    <cfRule type="cellIs" dxfId="1131" priority="87" stopIfTrue="1" operator="equal">
      <formula>"NICE OUEST"</formula>
    </cfRule>
    <cfRule type="cellIs" dxfId="1130" priority="88" stopIfTrue="1" operator="equal">
      <formula>"Nice Nord"</formula>
    </cfRule>
    <cfRule type="cellIs" dxfId="1129" priority="89" stopIfTrue="1" operator="equal">
      <formula>"Congés"</formula>
    </cfRule>
    <cfRule type="cellIs" dxfId="1128" priority="90" stopIfTrue="1" operator="equal">
      <formula>"Nice Est"</formula>
    </cfRule>
  </conditionalFormatting>
  <conditionalFormatting sqref="A19">
    <cfRule type="cellIs" dxfId="1127" priority="49" stopIfTrue="1" operator="equal">
      <formula>"Repos"</formula>
    </cfRule>
    <cfRule type="cellIs" dxfId="1126" priority="50" stopIfTrue="1" operator="equal">
      <formula>"ABSENT"</formula>
    </cfRule>
    <cfRule type="cellIs" dxfId="1125" priority="51" stopIfTrue="1" operator="equal">
      <formula>"NICE OUEST"</formula>
    </cfRule>
    <cfRule type="cellIs" dxfId="1124" priority="52" stopIfTrue="1" operator="equal">
      <formula>"Nice Nord"</formula>
    </cfRule>
    <cfRule type="cellIs" dxfId="1123" priority="53" stopIfTrue="1" operator="equal">
      <formula>"Congés"</formula>
    </cfRule>
    <cfRule type="cellIs" dxfId="1122" priority="54" stopIfTrue="1" operator="equal">
      <formula>"Nice Est"</formula>
    </cfRule>
  </conditionalFormatting>
  <conditionalFormatting sqref="A17">
    <cfRule type="cellIs" dxfId="1121" priority="73" stopIfTrue="1" operator="equal">
      <formula>"Repos"</formula>
    </cfRule>
    <cfRule type="cellIs" dxfId="1120" priority="74" stopIfTrue="1" operator="equal">
      <formula>"ABSENT"</formula>
    </cfRule>
    <cfRule type="cellIs" dxfId="1119" priority="75" stopIfTrue="1" operator="equal">
      <formula>"NICE OUEST"</formula>
    </cfRule>
    <cfRule type="cellIs" dxfId="1118" priority="76" stopIfTrue="1" operator="equal">
      <formula>"Nice Nord"</formula>
    </cfRule>
    <cfRule type="cellIs" dxfId="1117" priority="77" stopIfTrue="1" operator="equal">
      <formula>"Congés"</formula>
    </cfRule>
    <cfRule type="cellIs" dxfId="1116" priority="78" stopIfTrue="1" operator="equal">
      <formula>"Nice Est"</formula>
    </cfRule>
  </conditionalFormatting>
  <conditionalFormatting sqref="A17">
    <cfRule type="cellIs" dxfId="1115" priority="67" stopIfTrue="1" operator="equal">
      <formula>"Repos"</formula>
    </cfRule>
    <cfRule type="cellIs" dxfId="1114" priority="68" stopIfTrue="1" operator="equal">
      <formula>"ABSENT"</formula>
    </cfRule>
    <cfRule type="cellIs" dxfId="1113" priority="69" stopIfTrue="1" operator="equal">
      <formula>"NICE OUEST"</formula>
    </cfRule>
    <cfRule type="cellIs" dxfId="1112" priority="70" stopIfTrue="1" operator="equal">
      <formula>"Nice Nord"</formula>
    </cfRule>
    <cfRule type="cellIs" dxfId="1111" priority="71" stopIfTrue="1" operator="equal">
      <formula>"Congés"</formula>
    </cfRule>
    <cfRule type="cellIs" dxfId="1110" priority="72" stopIfTrue="1" operator="equal">
      <formula>"Nice Est"</formula>
    </cfRule>
  </conditionalFormatting>
  <conditionalFormatting sqref="A19">
    <cfRule type="cellIs" dxfId="1109" priority="61" stopIfTrue="1" operator="equal">
      <formula>"Repos"</formula>
    </cfRule>
    <cfRule type="cellIs" dxfId="1108" priority="62" stopIfTrue="1" operator="equal">
      <formula>"ABSENT"</formula>
    </cfRule>
    <cfRule type="cellIs" dxfId="1107" priority="63" stopIfTrue="1" operator="equal">
      <formula>"NICE OUEST"</formula>
    </cfRule>
    <cfRule type="cellIs" dxfId="1106" priority="64" stopIfTrue="1" operator="equal">
      <formula>"Nice Nord"</formula>
    </cfRule>
    <cfRule type="cellIs" dxfId="1105" priority="65" stopIfTrue="1" operator="equal">
      <formula>"Congés"</formula>
    </cfRule>
    <cfRule type="cellIs" dxfId="1104" priority="66" stopIfTrue="1" operator="equal">
      <formula>"Nice Est"</formula>
    </cfRule>
  </conditionalFormatting>
  <conditionalFormatting sqref="A19">
    <cfRule type="cellIs" dxfId="1103" priority="55" stopIfTrue="1" operator="equal">
      <formula>"Repos"</formula>
    </cfRule>
    <cfRule type="cellIs" dxfId="1102" priority="56" stopIfTrue="1" operator="equal">
      <formula>"ABSENT"</formula>
    </cfRule>
    <cfRule type="cellIs" dxfId="1101" priority="57" stopIfTrue="1" operator="equal">
      <formula>"NICE OUEST"</formula>
    </cfRule>
    <cfRule type="cellIs" dxfId="1100" priority="58" stopIfTrue="1" operator="equal">
      <formula>"Nice Nord"</formula>
    </cfRule>
    <cfRule type="cellIs" dxfId="1099" priority="59" stopIfTrue="1" operator="equal">
      <formula>"Congés"</formula>
    </cfRule>
    <cfRule type="cellIs" dxfId="1098" priority="60" stopIfTrue="1" operator="equal">
      <formula>"Nice Est"</formula>
    </cfRule>
  </conditionalFormatting>
  <conditionalFormatting sqref="A19">
    <cfRule type="cellIs" dxfId="1097" priority="43" stopIfTrue="1" operator="equal">
      <formula>"Repos"</formula>
    </cfRule>
    <cfRule type="cellIs" dxfId="1096" priority="44" stopIfTrue="1" operator="equal">
      <formula>"ABSENT"</formula>
    </cfRule>
    <cfRule type="cellIs" dxfId="1095" priority="45" stopIfTrue="1" operator="equal">
      <formula>"NICE OUEST"</formula>
    </cfRule>
    <cfRule type="cellIs" dxfId="1094" priority="46" stopIfTrue="1" operator="equal">
      <formula>"Nice Nord"</formula>
    </cfRule>
    <cfRule type="cellIs" dxfId="1093" priority="47" stopIfTrue="1" operator="equal">
      <formula>"Congés"</formula>
    </cfRule>
    <cfRule type="cellIs" dxfId="1092" priority="48" stopIfTrue="1" operator="equal">
      <formula>"Nice Est"</formula>
    </cfRule>
  </conditionalFormatting>
  <conditionalFormatting sqref="A19">
    <cfRule type="cellIs" dxfId="1091" priority="37" stopIfTrue="1" operator="equal">
      <formula>"Repos"</formula>
    </cfRule>
    <cfRule type="cellIs" dxfId="1090" priority="38" stopIfTrue="1" operator="equal">
      <formula>"ABSENT"</formula>
    </cfRule>
    <cfRule type="cellIs" dxfId="1089" priority="39" stopIfTrue="1" operator="equal">
      <formula>"NICE OUEST"</formula>
    </cfRule>
    <cfRule type="cellIs" dxfId="1088" priority="40" stopIfTrue="1" operator="equal">
      <formula>"Nice Nord"</formula>
    </cfRule>
    <cfRule type="cellIs" dxfId="1087" priority="41" stopIfTrue="1" operator="equal">
      <formula>"Congés"</formula>
    </cfRule>
    <cfRule type="cellIs" dxfId="1086" priority="42" stopIfTrue="1" operator="equal">
      <formula>"Nice Est"</formula>
    </cfRule>
  </conditionalFormatting>
  <conditionalFormatting sqref="A11">
    <cfRule type="cellIs" dxfId="1085" priority="31" stopIfTrue="1" operator="equal">
      <formula>"Repos"</formula>
    </cfRule>
    <cfRule type="cellIs" dxfId="1084" priority="32" stopIfTrue="1" operator="equal">
      <formula>"ABSENT"</formula>
    </cfRule>
    <cfRule type="cellIs" dxfId="1083" priority="33" stopIfTrue="1" operator="equal">
      <formula>"NICE OUEST"</formula>
    </cfRule>
    <cfRule type="cellIs" dxfId="1082" priority="34" stopIfTrue="1" operator="equal">
      <formula>"Nice Nord"</formula>
    </cfRule>
    <cfRule type="cellIs" dxfId="1081" priority="35" stopIfTrue="1" operator="equal">
      <formula>"Congés"</formula>
    </cfRule>
    <cfRule type="cellIs" dxfId="1080" priority="36" stopIfTrue="1" operator="equal">
      <formula>"Nice Est"</formula>
    </cfRule>
  </conditionalFormatting>
  <conditionalFormatting sqref="A11">
    <cfRule type="cellIs" dxfId="1079" priority="25" stopIfTrue="1" operator="equal">
      <formula>"Repos"</formula>
    </cfRule>
    <cfRule type="cellIs" dxfId="1078" priority="26" stopIfTrue="1" operator="equal">
      <formula>"ABSENT"</formula>
    </cfRule>
    <cfRule type="cellIs" dxfId="1077" priority="27" stopIfTrue="1" operator="equal">
      <formula>"NICE OUEST"</formula>
    </cfRule>
    <cfRule type="cellIs" dxfId="1076" priority="28" stopIfTrue="1" operator="equal">
      <formula>"Nice Nord"</formula>
    </cfRule>
    <cfRule type="cellIs" dxfId="1075" priority="29" stopIfTrue="1" operator="equal">
      <formula>"Congés"</formula>
    </cfRule>
    <cfRule type="cellIs" dxfId="1074" priority="30" stopIfTrue="1" operator="equal">
      <formula>"Nice Est"</formula>
    </cfRule>
  </conditionalFormatting>
  <conditionalFormatting sqref="A11">
    <cfRule type="cellIs" dxfId="1073" priority="19" stopIfTrue="1" operator="equal">
      <formula>"Repos"</formula>
    </cfRule>
    <cfRule type="cellIs" dxfId="1072" priority="20" stopIfTrue="1" operator="equal">
      <formula>"ABSENT"</formula>
    </cfRule>
    <cfRule type="cellIs" dxfId="1071" priority="21" stopIfTrue="1" operator="equal">
      <formula>"NICE OUEST"</formula>
    </cfRule>
    <cfRule type="cellIs" dxfId="1070" priority="22" stopIfTrue="1" operator="equal">
      <formula>"Nice Nord"</formula>
    </cfRule>
    <cfRule type="cellIs" dxfId="1069" priority="23" stopIfTrue="1" operator="equal">
      <formula>"Congés"</formula>
    </cfRule>
    <cfRule type="cellIs" dxfId="1068" priority="24" stopIfTrue="1" operator="equal">
      <formula>"Nice Est"</formula>
    </cfRule>
  </conditionalFormatting>
  <conditionalFormatting sqref="A11">
    <cfRule type="cellIs" dxfId="1067" priority="13" stopIfTrue="1" operator="equal">
      <formula>"Repos"</formula>
    </cfRule>
    <cfRule type="cellIs" dxfId="1066" priority="14" stopIfTrue="1" operator="equal">
      <formula>"ABSENT"</formula>
    </cfRule>
    <cfRule type="cellIs" dxfId="1065" priority="15" stopIfTrue="1" operator="equal">
      <formula>"NICE OUEST"</formula>
    </cfRule>
    <cfRule type="cellIs" dxfId="1064" priority="16" stopIfTrue="1" operator="equal">
      <formula>"Nice Nord"</formula>
    </cfRule>
    <cfRule type="cellIs" dxfId="1063" priority="17" stopIfTrue="1" operator="equal">
      <formula>"Congés"</formula>
    </cfRule>
    <cfRule type="cellIs" dxfId="1062" priority="18" stopIfTrue="1" operator="equal">
      <formula>"Nice Est"</formula>
    </cfRule>
  </conditionalFormatting>
  <conditionalFormatting sqref="A11">
    <cfRule type="cellIs" dxfId="1061" priority="7" stopIfTrue="1" operator="equal">
      <formula>"Repos"</formula>
    </cfRule>
    <cfRule type="cellIs" dxfId="1060" priority="8" stopIfTrue="1" operator="equal">
      <formula>"ABSENT"</formula>
    </cfRule>
    <cfRule type="cellIs" dxfId="1059" priority="9" stopIfTrue="1" operator="equal">
      <formula>"NICE OUEST"</formula>
    </cfRule>
    <cfRule type="cellIs" dxfId="1058" priority="10" stopIfTrue="1" operator="equal">
      <formula>"Nice Nord"</formula>
    </cfRule>
    <cfRule type="cellIs" dxfId="1057" priority="11" stopIfTrue="1" operator="equal">
      <formula>"Congés"</formula>
    </cfRule>
    <cfRule type="cellIs" dxfId="1056" priority="12" stopIfTrue="1" operator="equal">
      <formula>"Nice Est"</formula>
    </cfRule>
  </conditionalFormatting>
  <conditionalFormatting sqref="A8:A9">
    <cfRule type="cellIs" dxfId="1055" priority="1" stopIfTrue="1" operator="equal">
      <formula>"Repos"</formula>
    </cfRule>
    <cfRule type="cellIs" dxfId="1054" priority="2" stopIfTrue="1" operator="equal">
      <formula>"ABSENT"</formula>
    </cfRule>
    <cfRule type="cellIs" dxfId="1053" priority="3" stopIfTrue="1" operator="equal">
      <formula>"NICE OUEST"</formula>
    </cfRule>
    <cfRule type="cellIs" dxfId="1052" priority="4" stopIfTrue="1" operator="equal">
      <formula>"Nice Nord"</formula>
    </cfRule>
    <cfRule type="cellIs" dxfId="1051" priority="5" stopIfTrue="1" operator="equal">
      <formula>"Congés"</formula>
    </cfRule>
    <cfRule type="cellIs" dxfId="1050" priority="6" stopIfTrue="1" operator="equal">
      <formula>"Nice Est"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indexed="12"/>
  </sheetPr>
  <dimension ref="A1:N64"/>
  <sheetViews>
    <sheetView topLeftCell="C28" zoomScale="90" zoomScaleNormal="90" zoomScalePageLayoutView="90" workbookViewId="0">
      <selection activeCell="D13" sqref="D13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42826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42826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>
        <f>[3]Pointage!U2</f>
        <v>0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>IF(OR(COUNTIF(HorSup,B8),B8="",[3]Pointage!U2="",B8="REPOS"),"X")</f>
        <v>X</v>
      </c>
      <c r="K8" s="37" t="s">
        <v>71</v>
      </c>
      <c r="L8" s="45">
        <v>0</v>
      </c>
    </row>
    <row r="9" spans="1:14" ht="17.100000000000001" customHeight="1" x14ac:dyDescent="0.25">
      <c r="A9" s="38" t="s">
        <v>72</v>
      </c>
      <c r="B9" s="16">
        <f>[3]Pointage!U3</f>
        <v>0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/>
      </c>
      <c r="G9" s="6" t="str">
        <f t="shared" ref="G9:G62" si="4">IF(B9="Absent","X","")</f>
        <v/>
      </c>
      <c r="H9" s="5" t="str">
        <f>IF(OR(COUNTIF(HorSup,B9),B9="",[3]Pointage!U3="",B9="REPOS"),"X")</f>
        <v>X</v>
      </c>
      <c r="K9" s="38" t="s">
        <v>72</v>
      </c>
      <c r="L9" s="18">
        <v>0</v>
      </c>
    </row>
    <row r="10" spans="1:14" ht="17.100000000000001" customHeight="1" x14ac:dyDescent="0.25">
      <c r="A10" s="38" t="s">
        <v>73</v>
      </c>
      <c r="B10" s="16" t="str">
        <f>[3]Pointage!U4</f>
        <v>NICE OUEST</v>
      </c>
      <c r="C10" s="29" t="str">
        <f t="shared" si="0"/>
        <v>X</v>
      </c>
      <c r="D10" s="6" t="str">
        <f t="shared" si="1"/>
        <v/>
      </c>
      <c r="E10" s="5" t="str">
        <f t="shared" si="2"/>
        <v/>
      </c>
      <c r="F10" s="29" t="str">
        <f t="shared" si="3"/>
        <v/>
      </c>
      <c r="G10" s="6" t="str">
        <f t="shared" si="4"/>
        <v/>
      </c>
      <c r="H10" s="5" t="b">
        <f>IF(OR(COUNTIF(HorSup,B10),B10="",[3]Pointage!U4="",B10="REPOS"),"X")</f>
        <v>0</v>
      </c>
      <c r="K10" s="38" t="s">
        <v>73</v>
      </c>
      <c r="L10" s="18" t="s">
        <v>14</v>
      </c>
    </row>
    <row r="11" spans="1:14" ht="17.100000000000001" customHeight="1" x14ac:dyDescent="0.25">
      <c r="A11" s="38" t="s">
        <v>74</v>
      </c>
      <c r="B11" s="16">
        <f>[3]Pointage!U5</f>
        <v>0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/>
      </c>
      <c r="G11" s="6" t="str">
        <f t="shared" si="4"/>
        <v/>
      </c>
      <c r="H11" s="5" t="str">
        <f>IF(OR(COUNTIF(HorSup,B11),B11="",[3]Pointage!U5="",B11="REPOS"),"X")</f>
        <v>X</v>
      </c>
      <c r="K11" s="39" t="s">
        <v>74</v>
      </c>
      <c r="L11" s="18">
        <v>0</v>
      </c>
    </row>
    <row r="12" spans="1:14" ht="17.100000000000001" customHeight="1" x14ac:dyDescent="0.25">
      <c r="A12" s="39" t="s">
        <v>75</v>
      </c>
      <c r="B12" s="16">
        <f>[3]Pointage!U6</f>
        <v>0</v>
      </c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str">
        <f>IF(OR(COUNTIF(HorSup,B12),B12="",[3]Pointage!U6="",B12="REPOS"),"X")</f>
        <v>X</v>
      </c>
      <c r="K12" s="38" t="s">
        <v>75</v>
      </c>
      <c r="L12" s="18">
        <v>0</v>
      </c>
    </row>
    <row r="13" spans="1:14" ht="17.100000000000001" customHeight="1" x14ac:dyDescent="0.25">
      <c r="A13" s="38" t="s">
        <v>76</v>
      </c>
      <c r="B13" s="16">
        <f>[3]Pointage!U7</f>
        <v>0</v>
      </c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str">
        <f>IF(OR(COUNTIF(HorSup,B13),B13="",[3]Pointage!U7="",B13="REPOS"),"X")</f>
        <v>X</v>
      </c>
      <c r="K13" s="38" t="s">
        <v>76</v>
      </c>
      <c r="L13" s="18">
        <v>0</v>
      </c>
    </row>
    <row r="14" spans="1:14" ht="17.100000000000001" customHeight="1" x14ac:dyDescent="0.25">
      <c r="A14" s="38" t="s">
        <v>77</v>
      </c>
      <c r="B14" s="16">
        <f>[3]Pointage!U8</f>
        <v>0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str">
        <f>IF(OR(COUNTIF(HorSup,B14),B14="",[3]Pointage!U8="",B14="REPOS"),"X")</f>
        <v>X</v>
      </c>
      <c r="K14" s="38" t="s">
        <v>77</v>
      </c>
      <c r="L14" s="18">
        <v>0</v>
      </c>
    </row>
    <row r="15" spans="1:14" ht="17.100000000000001" customHeight="1" x14ac:dyDescent="0.25">
      <c r="A15" s="40" t="s">
        <v>78</v>
      </c>
      <c r="B15" s="16" t="str">
        <f>[3]Pointage!U9</f>
        <v>POLY 7H-12H / 14H-18H</v>
      </c>
      <c r="C15" s="29" t="str">
        <f t="shared" si="0"/>
        <v>X</v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IF(OR(COUNTIF(HorSup,B15),B15="",[3]Pointage!U9="",B15="REPOS"),"X")</f>
        <v>0</v>
      </c>
      <c r="K15" s="39" t="s">
        <v>78</v>
      </c>
      <c r="L15" s="18" t="s">
        <v>38</v>
      </c>
    </row>
    <row r="16" spans="1:14" ht="17.100000000000001" customHeight="1" x14ac:dyDescent="0.25">
      <c r="A16" s="38" t="s">
        <v>79</v>
      </c>
      <c r="B16" s="18">
        <f>[3]Pointage!U10</f>
        <v>0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/>
      </c>
      <c r="G16" s="6" t="str">
        <f t="shared" si="4"/>
        <v/>
      </c>
      <c r="H16" s="5" t="str">
        <f>IF(OR(COUNTIF(HorSup,B16),B16="",[3]Pointage!U10="",B16="REPOS"),"X")</f>
        <v>X</v>
      </c>
      <c r="K16" s="38" t="s">
        <v>79</v>
      </c>
      <c r="L16" s="18">
        <v>0</v>
      </c>
    </row>
    <row r="17" spans="1:12" ht="17.100000000000001" customHeight="1" x14ac:dyDescent="0.25">
      <c r="A17" s="38" t="s">
        <v>80</v>
      </c>
      <c r="B17" s="16" t="str">
        <f>[3]Pointage!U11</f>
        <v>HS NICE NORD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str">
        <f>IF(OR(COUNTIF(HorSup,B17),B17="",[3]Pointage!U11="",B17="REPOS"),"X")</f>
        <v>X</v>
      </c>
      <c r="K17" s="38" t="s">
        <v>80</v>
      </c>
      <c r="L17" s="18" t="s">
        <v>54</v>
      </c>
    </row>
    <row r="18" spans="1:12" ht="17.100000000000001" customHeight="1" x14ac:dyDescent="0.25">
      <c r="A18" s="39" t="s">
        <v>81</v>
      </c>
      <c r="B18" s="18">
        <f>[3]Pointage!U12</f>
        <v>0</v>
      </c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str">
        <f>IF(OR(COUNTIF(HorSup,B18),B18="",[3]Pointage!U12="",B18="REPOS"),"X")</f>
        <v>X</v>
      </c>
      <c r="K18" s="38" t="s">
        <v>81</v>
      </c>
      <c r="L18" s="18">
        <v>0</v>
      </c>
    </row>
    <row r="19" spans="1:12" ht="17.100000000000001" customHeight="1" x14ac:dyDescent="0.25">
      <c r="A19" s="38" t="s">
        <v>82</v>
      </c>
      <c r="B19" s="16">
        <f>[3]Pointage!U13</f>
        <v>0</v>
      </c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str">
        <f>IF(OR(COUNTIF(HorSup,B19),B19="",[3]Pointage!U13="",B19="REPOS"),"X")</f>
        <v>X</v>
      </c>
      <c r="K19" s="38" t="s">
        <v>82</v>
      </c>
      <c r="L19" s="18">
        <v>0</v>
      </c>
    </row>
    <row r="20" spans="1:12" ht="17.100000000000001" customHeight="1" x14ac:dyDescent="0.25">
      <c r="A20" s="38" t="s">
        <v>83</v>
      </c>
      <c r="B20" s="18">
        <f>[3]Pointage!U14</f>
        <v>0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/>
      </c>
      <c r="G20" s="6" t="str">
        <f t="shared" si="4"/>
        <v/>
      </c>
      <c r="H20" s="5" t="str">
        <f>IF(OR(COUNTIF(HorSup,B20),B20="",[3]Pointage!U14="",B20="REPOS"),"X")</f>
        <v>X</v>
      </c>
      <c r="K20" s="38" t="s">
        <v>83</v>
      </c>
      <c r="L20" s="18">
        <v>0</v>
      </c>
    </row>
    <row r="21" spans="1:12" ht="17.100000000000001" customHeight="1" x14ac:dyDescent="0.25">
      <c r="A21" s="40" t="s">
        <v>84</v>
      </c>
      <c r="B21" s="18" t="str">
        <f>[3]Pointage!U15</f>
        <v>POLY 7H-12H / 14H-18H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IF(OR(COUNTIF(HorSup,B21),B21="",[3]Pointage!U15="",B21="REPOS"),"X")</f>
        <v>0</v>
      </c>
      <c r="K21" s="40" t="s">
        <v>84</v>
      </c>
      <c r="L21" s="18" t="s">
        <v>38</v>
      </c>
    </row>
    <row r="22" spans="1:12" ht="17.100000000000001" customHeight="1" x14ac:dyDescent="0.25">
      <c r="A22" s="38" t="s">
        <v>85</v>
      </c>
      <c r="B22" s="16">
        <f>[3]Pointage!U16</f>
        <v>0</v>
      </c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str">
        <f>IF(OR(COUNTIF(HorSup,B22),B22="",[3]Pointage!U16="",B22="REPOS"),"X")</f>
        <v>X</v>
      </c>
      <c r="K22" s="39" t="s">
        <v>86</v>
      </c>
      <c r="L22" s="18">
        <v>0</v>
      </c>
    </row>
    <row r="23" spans="1:12" ht="17.100000000000001" customHeight="1" x14ac:dyDescent="0.25">
      <c r="A23" s="38" t="s">
        <v>86</v>
      </c>
      <c r="B23" s="16">
        <f>[3]Pointage!U17</f>
        <v>0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str">
        <f>IF(OR(COUNTIF(HorSup,B23),B23="",[3]Pointage!U17="",B23="REPOS"),"X")</f>
        <v>X</v>
      </c>
      <c r="K23" s="41" t="s">
        <v>85</v>
      </c>
      <c r="L23" s="18">
        <v>0</v>
      </c>
    </row>
    <row r="24" spans="1:12" ht="17.100000000000001" customHeight="1" x14ac:dyDescent="0.25">
      <c r="A24" s="38" t="s">
        <v>87</v>
      </c>
      <c r="B24" s="16">
        <f>[3]Pointage!U18</f>
        <v>0</v>
      </c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str">
        <f>IF(OR(COUNTIF(HorSup,B24),B24="",[3]Pointage!U18="",B24="REPOS"),"X")</f>
        <v>X</v>
      </c>
      <c r="K24" s="42" t="s">
        <v>87</v>
      </c>
      <c r="L24" s="18">
        <v>0</v>
      </c>
    </row>
    <row r="25" spans="1:12" ht="17.100000000000001" customHeight="1" x14ac:dyDescent="0.25">
      <c r="A25" s="40" t="s">
        <v>88</v>
      </c>
      <c r="B25" s="16">
        <f>[3]Pointage!U19</f>
        <v>0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/>
      </c>
      <c r="G25" s="6" t="str">
        <f t="shared" si="4"/>
        <v/>
      </c>
      <c r="H25" s="5" t="str">
        <f>IF(OR(COUNTIF(HorSup,B25),B25="",[3]Pointage!U19="",B25="REPOS"),"X")</f>
        <v>X</v>
      </c>
      <c r="K25" s="38" t="s">
        <v>88</v>
      </c>
      <c r="L25" s="18">
        <v>0</v>
      </c>
    </row>
    <row r="26" spans="1:12" ht="17.100000000000001" customHeight="1" x14ac:dyDescent="0.25">
      <c r="A26" s="41" t="s">
        <v>89</v>
      </c>
      <c r="B26" s="16">
        <f>[3]Pointage!U20</f>
        <v>0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str">
        <f>IF(OR(COUNTIF(HorSup,B26),B26="",[3]Pointage!U20="",B26="REPOS"),"X")</f>
        <v>X</v>
      </c>
      <c r="K26" s="38" t="s">
        <v>89</v>
      </c>
      <c r="L26" s="18">
        <v>0</v>
      </c>
    </row>
    <row r="27" spans="1:12" ht="17.100000000000001" customHeight="1" x14ac:dyDescent="0.25">
      <c r="A27" s="39" t="s">
        <v>90</v>
      </c>
      <c r="B27" s="16">
        <f>[3]Pointage!U21</f>
        <v>0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3"/>
        <v/>
      </c>
      <c r="G27" s="6" t="str">
        <f t="shared" si="4"/>
        <v/>
      </c>
      <c r="H27" s="5" t="str">
        <f>IF(OR(COUNTIF(HorSup,B27),B27="",[3]Pointage!U21="",B27="REPOS"),"X")</f>
        <v>X</v>
      </c>
      <c r="K27" s="38" t="s">
        <v>90</v>
      </c>
      <c r="L27" s="18">
        <v>0</v>
      </c>
    </row>
    <row r="28" spans="1:12" ht="17.100000000000001" customHeight="1" x14ac:dyDescent="0.25">
      <c r="A28" s="42" t="s">
        <v>91</v>
      </c>
      <c r="B28" s="16">
        <f>[3]Pointage!U22</f>
        <v>0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/>
      </c>
      <c r="H28" s="5" t="str">
        <f>IF(OR(COUNTIF(HorSup,B28),B28="",[3]Pointage!U22="",B28="REPOS"),"X")</f>
        <v>X</v>
      </c>
      <c r="K28" s="38" t="s">
        <v>91</v>
      </c>
      <c r="L28" s="18">
        <v>0</v>
      </c>
    </row>
    <row r="29" spans="1:12" ht="17.100000000000001" customHeight="1" x14ac:dyDescent="0.25">
      <c r="A29" s="38" t="s">
        <v>92</v>
      </c>
      <c r="B29" s="16">
        <f>[3]Pointage!U23</f>
        <v>0</v>
      </c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str">
        <f t="shared" si="3"/>
        <v/>
      </c>
      <c r="G29" s="6" t="str">
        <f t="shared" si="4"/>
        <v/>
      </c>
      <c r="H29" s="5" t="str">
        <f>IF(OR(COUNTIF(HorSup,B29),B29="",[3]Pointage!U23="",B29="REPOS"),"X")</f>
        <v>X</v>
      </c>
      <c r="K29" s="38" t="s">
        <v>92</v>
      </c>
      <c r="L29" s="18">
        <v>0</v>
      </c>
    </row>
    <row r="30" spans="1:12" ht="17.100000000000001" customHeight="1" x14ac:dyDescent="0.25">
      <c r="A30" s="38" t="s">
        <v>93</v>
      </c>
      <c r="B30" s="16">
        <f>[3]Pointage!U24</f>
        <v>0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/>
      </c>
      <c r="H30" s="5" t="str">
        <f>IF(OR(COUNTIF(HorSup,B30),B30="",[3]Pointage!U24="",B30="REPOS"),"X")</f>
        <v>X</v>
      </c>
      <c r="K30" s="38" t="s">
        <v>93</v>
      </c>
      <c r="L30" s="18">
        <v>0</v>
      </c>
    </row>
    <row r="31" spans="1:12" ht="17.100000000000001" customHeight="1" x14ac:dyDescent="0.25">
      <c r="A31" s="38" t="s">
        <v>94</v>
      </c>
      <c r="B31" s="16">
        <f>[3]Pointage!U25</f>
        <v>0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str">
        <f>IF(OR(COUNTIF(HorSup,B31),B31="",[3]Pointage!U25="",B31="REPOS"),"X")</f>
        <v>X</v>
      </c>
      <c r="K31" s="38" t="s">
        <v>94</v>
      </c>
      <c r="L31" s="18">
        <v>0</v>
      </c>
    </row>
    <row r="32" spans="1:12" ht="17.100000000000001" customHeight="1" x14ac:dyDescent="0.25">
      <c r="A32" s="38" t="s">
        <v>95</v>
      </c>
      <c r="B32" s="16">
        <f>[3]Pointage!U26</f>
        <v>0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/>
      </c>
      <c r="H32" s="5" t="str">
        <f>IF(OR(COUNTIF(HorSup,B32),B32="",[3]Pointage!U26="",B32="REPOS"),"X")</f>
        <v>X</v>
      </c>
      <c r="K32" s="38" t="s">
        <v>95</v>
      </c>
      <c r="L32" s="18">
        <v>0</v>
      </c>
    </row>
    <row r="33" spans="1:12" ht="17.100000000000001" customHeight="1" x14ac:dyDescent="0.25">
      <c r="A33" s="40" t="s">
        <v>96</v>
      </c>
      <c r="B33" s="16" t="str">
        <f>[3]Pointage!U27</f>
        <v>POLY 7H-12H / 14H-18H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IF(OR(COUNTIF(HorSup,B33),B33="",[3]Pointage!U27="",B33="REPOS"),"X")</f>
        <v>0</v>
      </c>
      <c r="K33" s="38" t="s">
        <v>96</v>
      </c>
      <c r="L33" s="18" t="s">
        <v>38</v>
      </c>
    </row>
    <row r="34" spans="1:12" ht="17.100000000000001" customHeight="1" x14ac:dyDescent="0.25">
      <c r="A34" s="38" t="s">
        <v>97</v>
      </c>
      <c r="B34" s="16" t="str">
        <f>[3]Pointage!U28</f>
        <v>Congés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3"/>
        <v>X</v>
      </c>
      <c r="G34" s="6" t="str">
        <f t="shared" si="4"/>
        <v/>
      </c>
      <c r="H34" s="5" t="b">
        <f>IF(OR(COUNTIF(HorSup,B34),B34="",[3]Pointage!U28="",B34="REPOS"),"X")</f>
        <v>0</v>
      </c>
      <c r="K34" s="38" t="s">
        <v>97</v>
      </c>
      <c r="L34" s="18" t="s">
        <v>8</v>
      </c>
    </row>
    <row r="35" spans="1:12" ht="17.100000000000001" customHeight="1" x14ac:dyDescent="0.25">
      <c r="A35" s="38" t="s">
        <v>98</v>
      </c>
      <c r="B35" s="16" t="str">
        <f>[3]Pointage!U29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IF(OR(COUNTIF(HorSup,B35),B35="",[3]Pointage!U29="",B35="REPOS"),"X")</f>
        <v>0</v>
      </c>
      <c r="K35" s="38" t="s">
        <v>98</v>
      </c>
      <c r="L35" s="18" t="s">
        <v>14</v>
      </c>
    </row>
    <row r="36" spans="1:12" ht="17.100000000000001" customHeight="1" x14ac:dyDescent="0.25">
      <c r="A36" s="38" t="s">
        <v>99</v>
      </c>
      <c r="B36" s="16">
        <f>[3]Pointage!U30</f>
        <v>0</v>
      </c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str">
        <f>IF(OR(COUNTIF(HorSup,B36),B36="",[3]Pointage!U30="",B36="REPOS"),"X")</f>
        <v>X</v>
      </c>
      <c r="K36" s="38" t="s">
        <v>99</v>
      </c>
      <c r="L36" s="18">
        <v>0</v>
      </c>
    </row>
    <row r="37" spans="1:12" ht="17.100000000000001" customHeight="1" x14ac:dyDescent="0.25">
      <c r="A37" s="38" t="s">
        <v>100</v>
      </c>
      <c r="B37" s="16">
        <f>[3]Pointage!U31</f>
        <v>0</v>
      </c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str">
        <f>IF(OR(COUNTIF(HorSup,B37),B37="",[3]Pointage!U31="",B37="REPOS"),"X")</f>
        <v>X</v>
      </c>
      <c r="K37" s="42" t="s">
        <v>100</v>
      </c>
      <c r="L37" s="18">
        <v>0</v>
      </c>
    </row>
    <row r="38" spans="1:12" ht="17.100000000000001" customHeight="1" x14ac:dyDescent="0.25">
      <c r="A38" s="38" t="s">
        <v>101</v>
      </c>
      <c r="B38" s="16">
        <f>[3]Pointage!U32</f>
        <v>0</v>
      </c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str">
        <f>IF(OR(COUNTIF(HorSup,B38),B38="",[3]Pointage!U32="",B38="REPOS"),"X")</f>
        <v>X</v>
      </c>
      <c r="K38" s="40" t="s">
        <v>101</v>
      </c>
      <c r="L38" s="18">
        <v>0</v>
      </c>
    </row>
    <row r="39" spans="1:12" ht="17.100000000000001" customHeight="1" x14ac:dyDescent="0.25">
      <c r="A39" s="38" t="s">
        <v>102</v>
      </c>
      <c r="B39" s="16">
        <f>[3]Pointage!U33</f>
        <v>0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str">
        <f>IF(OR(COUNTIF(HorSup,B39),B39="",[3]Pointage!U33="",B39="REPOS"),"X")</f>
        <v>X</v>
      </c>
      <c r="K39" s="40" t="s">
        <v>102</v>
      </c>
      <c r="L39" s="18">
        <v>0</v>
      </c>
    </row>
    <row r="40" spans="1:12" ht="17.100000000000001" customHeight="1" x14ac:dyDescent="0.25">
      <c r="A40" s="38" t="s">
        <v>103</v>
      </c>
      <c r="B40" s="16" t="str">
        <f>[3]Pointage!U34</f>
        <v>NICE EST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IF(OR(COUNTIF(HorSup,B40),B40="",[3]Pointage!U34="",B40="REPOS"),"X")</f>
        <v>0</v>
      </c>
      <c r="K40" s="38" t="s">
        <v>103</v>
      </c>
      <c r="L40" s="18" t="s">
        <v>19</v>
      </c>
    </row>
    <row r="41" spans="1:12" ht="17.100000000000001" customHeight="1" x14ac:dyDescent="0.25">
      <c r="A41" s="40" t="s">
        <v>104</v>
      </c>
      <c r="B41" s="16" t="str">
        <f>[3]Pointage!U35</f>
        <v xml:space="preserve">HS CP 4H-7H  </v>
      </c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str">
        <f>IF(OR(COUNTIF(HorSup,B41),B41="",[3]Pointage!U35="",B41="REPOS"),"X")</f>
        <v>X</v>
      </c>
      <c r="K41" s="40" t="s">
        <v>104</v>
      </c>
      <c r="L41" s="18" t="s">
        <v>49</v>
      </c>
    </row>
    <row r="42" spans="1:12" ht="17.100000000000001" customHeight="1" x14ac:dyDescent="0.25">
      <c r="A42" s="38" t="s">
        <v>105</v>
      </c>
      <c r="B42" s="16" t="str">
        <f>[3]Pointage!U36</f>
        <v>HS NICE EST</v>
      </c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str">
        <f>IF(OR(COUNTIF(HorSup,B42),B42="",[3]Pointage!U36="",B42="REPOS"),"X")</f>
        <v>X</v>
      </c>
      <c r="K42" s="39" t="s">
        <v>105</v>
      </c>
      <c r="L42" s="18" t="s">
        <v>50</v>
      </c>
    </row>
    <row r="43" spans="1:12" ht="17.100000000000001" customHeight="1" x14ac:dyDescent="0.25">
      <c r="A43" s="38" t="s">
        <v>106</v>
      </c>
      <c r="B43" s="16">
        <f>[3]Pointage!U37</f>
        <v>0</v>
      </c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str">
        <f>IF(OR(COUNTIF(HorSup,B43),B43="",[3]Pointage!U37="",B43="REPOS"),"X")</f>
        <v>X</v>
      </c>
      <c r="K43" s="38" t="s">
        <v>106</v>
      </c>
      <c r="L43" s="18">
        <v>0</v>
      </c>
    </row>
    <row r="44" spans="1:12" ht="17.100000000000001" customHeight="1" x14ac:dyDescent="0.25">
      <c r="A44" s="38" t="s">
        <v>107</v>
      </c>
      <c r="B44" s="16" t="str">
        <f>[3]Pointage!U38</f>
        <v>NICE OUEST</v>
      </c>
      <c r="C44" s="29" t="str">
        <f t="shared" si="0"/>
        <v>X</v>
      </c>
      <c r="D44" s="6" t="str">
        <f t="shared" si="1"/>
        <v/>
      </c>
      <c r="E44" s="5" t="str">
        <f t="shared" si="2"/>
        <v/>
      </c>
      <c r="F44" s="29" t="str">
        <f t="shared" si="3"/>
        <v/>
      </c>
      <c r="G44" s="6" t="str">
        <f t="shared" si="4"/>
        <v/>
      </c>
      <c r="H44" s="5" t="b">
        <f>IF(OR(COUNTIF(HorSup,B44),B44="",[3]Pointage!U38="",B44="REPOS"),"X")</f>
        <v>0</v>
      </c>
      <c r="K44" s="38" t="s">
        <v>107</v>
      </c>
      <c r="L44" s="18" t="s">
        <v>14</v>
      </c>
    </row>
    <row r="45" spans="1:12" ht="17.100000000000001" customHeight="1" x14ac:dyDescent="0.25">
      <c r="A45" s="38" t="s">
        <v>108</v>
      </c>
      <c r="B45" s="16" t="str">
        <f>[3]Pointage!U39</f>
        <v>HS NICE EST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str">
        <f>IF(OR(COUNTIF(HorSup,B45),B45="",[3]Pointage!U39="",B45="REPOS"),"X")</f>
        <v>X</v>
      </c>
      <c r="K45" s="39" t="s">
        <v>108</v>
      </c>
      <c r="L45" s="18" t="s">
        <v>50</v>
      </c>
    </row>
    <row r="46" spans="1:12" ht="17.100000000000001" customHeight="1" x14ac:dyDescent="0.25">
      <c r="A46" s="38" t="s">
        <v>109</v>
      </c>
      <c r="B46" s="16">
        <f>[3]Pointage!U40</f>
        <v>0</v>
      </c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str">
        <f>IF(OR(COUNTIF(HorSup,B46),B46="",[3]Pointage!U40="",B46="REPOS"),"X")</f>
        <v>X</v>
      </c>
      <c r="K46" s="38" t="s">
        <v>109</v>
      </c>
      <c r="L46" s="18">
        <v>0</v>
      </c>
    </row>
    <row r="47" spans="1:12" ht="17.100000000000001" customHeight="1" x14ac:dyDescent="0.25">
      <c r="A47" s="38" t="s">
        <v>110</v>
      </c>
      <c r="B47" s="16">
        <f>[3]Pointage!U41</f>
        <v>0</v>
      </c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str">
        <f>IF(OR(COUNTIF(HorSup,B47),B47="",[3]Pointage!U41="",B47="REPOS"),"X")</f>
        <v>X</v>
      </c>
      <c r="K47" s="39" t="s">
        <v>110</v>
      </c>
      <c r="L47" s="18">
        <v>0</v>
      </c>
    </row>
    <row r="48" spans="1:12" ht="17.100000000000001" customHeight="1" x14ac:dyDescent="0.25">
      <c r="A48" s="38" t="s">
        <v>111</v>
      </c>
      <c r="B48" s="16">
        <f>[3]Pointage!U42</f>
        <v>0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/>
      </c>
      <c r="G48" s="6" t="str">
        <f t="shared" si="4"/>
        <v/>
      </c>
      <c r="H48" s="5" t="str">
        <f>IF(OR(COUNTIF(HorSup,B48),B48="",[3]Pointage!U42="",B48="REPOS"),"X")</f>
        <v>X</v>
      </c>
      <c r="K48" s="43" t="s">
        <v>111</v>
      </c>
      <c r="L48" s="18">
        <v>0</v>
      </c>
    </row>
    <row r="49" spans="1:12" ht="17.100000000000001" customHeight="1" x14ac:dyDescent="0.25">
      <c r="A49" s="42" t="s">
        <v>112</v>
      </c>
      <c r="B49" s="16">
        <f>[3]Pointage!U43</f>
        <v>0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/>
      </c>
      <c r="H49" s="5" t="str">
        <f>IF(OR(COUNTIF(HorSup,B49),B49="",[3]Pointage!U43="",B49="REPOS"),"X")</f>
        <v>X</v>
      </c>
      <c r="K49" s="38" t="s">
        <v>112</v>
      </c>
      <c r="L49" s="18">
        <v>0</v>
      </c>
    </row>
    <row r="50" spans="1:12" ht="17.100000000000001" customHeight="1" x14ac:dyDescent="0.25">
      <c r="A50" s="40" t="s">
        <v>113</v>
      </c>
      <c r="B50" s="16">
        <f>[3]Pointage!U44</f>
        <v>0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str">
        <f>IF(OR(COUNTIF(HorSup,B50),B50="",[3]Pointage!U44="",B50="REPOS"),"X")</f>
        <v>X</v>
      </c>
      <c r="K50" s="42" t="s">
        <v>113</v>
      </c>
      <c r="L50" s="18">
        <v>0</v>
      </c>
    </row>
    <row r="51" spans="1:12" ht="17.100000000000001" customHeight="1" x14ac:dyDescent="0.25">
      <c r="A51" s="40" t="s">
        <v>114</v>
      </c>
      <c r="B51" s="16">
        <f>[3]Pointage!U45</f>
        <v>0</v>
      </c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str">
        <f>IF(OR(COUNTIF(HorSup,B51),B51="",[3]Pointage!U45="",B51="REPOS"),"X")</f>
        <v>X</v>
      </c>
      <c r="K51" s="38" t="s">
        <v>114</v>
      </c>
      <c r="L51" s="18">
        <v>0</v>
      </c>
    </row>
    <row r="52" spans="1:12" ht="17.100000000000001" customHeight="1" x14ac:dyDescent="0.25">
      <c r="A52" s="42" t="s">
        <v>115</v>
      </c>
      <c r="B52" s="16" t="str">
        <f>[3]Pointage!U46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IF(OR(COUNTIF(HorSup,B52),B52="",[3]Pointage!U46="",B52="REPOS"),"X")</f>
        <v>0</v>
      </c>
      <c r="K52" s="38" t="s">
        <v>115</v>
      </c>
      <c r="L52" s="18" t="s">
        <v>4</v>
      </c>
    </row>
    <row r="53" spans="1:12" ht="17.100000000000001" customHeight="1" x14ac:dyDescent="0.25">
      <c r="A53" s="38" t="s">
        <v>116</v>
      </c>
      <c r="B53" s="16">
        <f>[3]Pointage!U47</f>
        <v>0</v>
      </c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str">
        <f>IF(OR(COUNTIF(HorSup,B53),B53="",[3]Pointage!U47="",B53="REPOS"),"X")</f>
        <v>X</v>
      </c>
      <c r="K53" s="40" t="s">
        <v>116</v>
      </c>
      <c r="L53" s="18">
        <v>0</v>
      </c>
    </row>
    <row r="54" spans="1:12" ht="17.100000000000001" customHeight="1" x14ac:dyDescent="0.25">
      <c r="A54" s="40" t="s">
        <v>117</v>
      </c>
      <c r="B54" s="16">
        <f>[3]Pointage!U48</f>
        <v>0</v>
      </c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str">
        <f>IF(OR(COUNTIF(HorSup,B54),B54="",[3]Pointage!U48="",B54="REPOS"),"X")</f>
        <v>X</v>
      </c>
      <c r="K54" s="38" t="s">
        <v>117</v>
      </c>
      <c r="L54" s="18">
        <v>0</v>
      </c>
    </row>
    <row r="55" spans="1:12" ht="17.100000000000001" customHeight="1" x14ac:dyDescent="0.25">
      <c r="A55" s="39" t="s">
        <v>118</v>
      </c>
      <c r="B55" s="16">
        <f>[3]Pointage!U49</f>
        <v>0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/>
      </c>
      <c r="H55" s="5" t="str">
        <f>IF(OR(COUNTIF(HorSup,B55),B55="",[3]Pointage!U49="",B55="REPOS"),"X")</f>
        <v>X</v>
      </c>
      <c r="K55" s="38" t="s">
        <v>118</v>
      </c>
      <c r="L55" s="18">
        <v>0</v>
      </c>
    </row>
    <row r="56" spans="1:12" ht="17.100000000000001" customHeight="1" x14ac:dyDescent="0.25">
      <c r="A56" s="38" t="s">
        <v>119</v>
      </c>
      <c r="B56" s="16">
        <f>[3]Pointage!U50</f>
        <v>0</v>
      </c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str">
        <f>IF(OR(COUNTIF(HorSup,B56),B56="",[3]Pointage!U50="",B56="REPOS"),"X")</f>
        <v>X</v>
      </c>
      <c r="K56" s="39" t="s">
        <v>119</v>
      </c>
      <c r="L56" s="18">
        <v>0</v>
      </c>
    </row>
    <row r="57" spans="1:12" ht="17.100000000000001" customHeight="1" x14ac:dyDescent="0.25">
      <c r="A57" s="38" t="s">
        <v>120</v>
      </c>
      <c r="B57" s="16">
        <f>[3]Pointage!U51</f>
        <v>0</v>
      </c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str">
        <f>IF(OR(COUNTIF(HorSup,B57),B57="",[3]Pointage!U51="",B57="REPOS"),"X")</f>
        <v>X</v>
      </c>
      <c r="K57" s="38" t="s">
        <v>120</v>
      </c>
      <c r="L57" s="18">
        <v>0</v>
      </c>
    </row>
    <row r="58" spans="1:12" ht="17.100000000000001" customHeight="1" x14ac:dyDescent="0.25">
      <c r="A58" s="39" t="s">
        <v>121</v>
      </c>
      <c r="B58" s="16">
        <f>[3]Pointage!U52</f>
        <v>0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str">
        <f>IF(OR(COUNTIF(HorSup,B58),B58="",[3]Pointage!U52="",B58="REPOS"),"X")</f>
        <v>X</v>
      </c>
      <c r="K58" s="38" t="s">
        <v>121</v>
      </c>
      <c r="L58" s="18">
        <v>0</v>
      </c>
    </row>
    <row r="59" spans="1:12" ht="17.100000000000001" customHeight="1" x14ac:dyDescent="0.25">
      <c r="A59" s="39" t="s">
        <v>122</v>
      </c>
      <c r="B59" s="16" t="str">
        <f>[3]Pointage!U53</f>
        <v>HS NICE EST</v>
      </c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str">
        <f>IF(OR(COUNTIF(HorSup,B59),B59="",[3]Pointage!U53="",B59="REPOS"),"X")</f>
        <v>X</v>
      </c>
      <c r="K59" s="38" t="s">
        <v>122</v>
      </c>
      <c r="L59" s="18" t="s">
        <v>50</v>
      </c>
    </row>
    <row r="60" spans="1:12" ht="15.75" x14ac:dyDescent="0.25">
      <c r="A60" s="38" t="s">
        <v>123</v>
      </c>
      <c r="B60" s="16">
        <f>[3]Pointage!U54</f>
        <v>0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str">
        <f>IF(OR(COUNTIF(HorSup,B60),B60="",[3]Pointage!U54="",B60="REPOS"),"X")</f>
        <v>X</v>
      </c>
      <c r="K60" s="38" t="s">
        <v>123</v>
      </c>
      <c r="L60" s="18">
        <v>0</v>
      </c>
    </row>
    <row r="61" spans="1:12" ht="15.75" x14ac:dyDescent="0.25">
      <c r="A61" s="39" t="s">
        <v>124</v>
      </c>
      <c r="B61" s="16">
        <f>[3]Pointage!U55</f>
        <v>0</v>
      </c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str">
        <f>IF(OR(COUNTIF(HorSup,B61),B61="",[3]Pointage!U55="",B61="REPOS"),"X")</f>
        <v>X</v>
      </c>
      <c r="K61" s="38" t="s">
        <v>124</v>
      </c>
      <c r="L61" s="18">
        <v>0</v>
      </c>
    </row>
    <row r="62" spans="1:12" ht="15.75" x14ac:dyDescent="0.25">
      <c r="A62" s="38" t="s">
        <v>125</v>
      </c>
      <c r="B62" s="18" t="str">
        <f>[3]Pointage!U56</f>
        <v>CARTON 8H30-12H / 13H-16H30</v>
      </c>
      <c r="C62" s="29" t="str">
        <f t="shared" si="0"/>
        <v>X</v>
      </c>
      <c r="D62" s="6" t="str">
        <f t="shared" si="1"/>
        <v/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IF(OR(COUNTIF(HorSup,B62),B62="",[3]Pointage!U56="",B62="REPOS"),"X")</f>
        <v>0</v>
      </c>
      <c r="K62" s="40" t="s">
        <v>125</v>
      </c>
      <c r="L62" s="18" t="s">
        <v>40</v>
      </c>
    </row>
    <row r="63" spans="1:12" ht="15.75" x14ac:dyDescent="0.25">
      <c r="A63" s="43" t="s">
        <v>126</v>
      </c>
      <c r="B63" s="18">
        <f>[3]Pointage!U57</f>
        <v>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IF(OR(COUNTIF(HorSup,B63),B63="",[3]Pointage!U57="",B63="REPOS"),"X")</f>
        <v>X</v>
      </c>
      <c r="K63" s="40" t="s">
        <v>126</v>
      </c>
      <c r="L63" s="18">
        <v>0</v>
      </c>
    </row>
    <row r="64" spans="1:12" ht="16.5" thickBot="1" x14ac:dyDescent="0.3">
      <c r="A64" s="44" t="s">
        <v>127</v>
      </c>
      <c r="B64" s="17">
        <f>[3]Pointage!U58</f>
        <v>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IF(OR(COUNTIF(HorSup,B64),B64="",[3]Pointage!U58="",B64="REPOS"),"X")</f>
        <v>X</v>
      </c>
      <c r="K64" s="88" t="s">
        <v>127</v>
      </c>
      <c r="L64" s="17">
        <v>0</v>
      </c>
    </row>
  </sheetData>
  <sortState ref="K8:L64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1049" priority="24" stopIfTrue="1" operator="equal">
      <formula>"Repos"</formula>
    </cfRule>
    <cfRule type="cellIs" dxfId="1048" priority="25" stopIfTrue="1" operator="equal">
      <formula>"ABSENT"</formula>
    </cfRule>
    <cfRule type="cellIs" dxfId="1047" priority="26" stopIfTrue="1" operator="equal">
      <formula>"NICE OUEST"</formula>
    </cfRule>
    <cfRule type="cellIs" dxfId="1046" priority="27" stopIfTrue="1" operator="equal">
      <formula>"Nice Nord"</formula>
    </cfRule>
    <cfRule type="cellIs" dxfId="1045" priority="28" stopIfTrue="1" operator="equal">
      <formula>"Congés"</formula>
    </cfRule>
    <cfRule type="cellIs" dxfId="1044" priority="29" stopIfTrue="1" operator="equal">
      <formula>"Nice Est"</formula>
    </cfRule>
  </conditionalFormatting>
  <conditionalFormatting sqref="L57">
    <cfRule type="cellIs" dxfId="1043" priority="18" stopIfTrue="1" operator="equal">
      <formula>"Repos"</formula>
    </cfRule>
    <cfRule type="cellIs" dxfId="1042" priority="19" stopIfTrue="1" operator="equal">
      <formula>"ABSENT"</formula>
    </cfRule>
    <cfRule type="cellIs" dxfId="1041" priority="20" stopIfTrue="1" operator="equal">
      <formula>"NICE OUEST"</formula>
    </cfRule>
    <cfRule type="cellIs" dxfId="1040" priority="21" stopIfTrue="1" operator="equal">
      <formula>"Nice Nord"</formula>
    </cfRule>
    <cfRule type="cellIs" dxfId="1039" priority="22" stopIfTrue="1" operator="equal">
      <formula>"Congés"</formula>
    </cfRule>
    <cfRule type="cellIs" dxfId="1038" priority="23" stopIfTrue="1" operator="equal">
      <formula>"Nice Est"</formula>
    </cfRule>
  </conditionalFormatting>
  <conditionalFormatting sqref="K2">
    <cfRule type="cellIs" dxfId="1037" priority="17" stopIfTrue="1" operator="equal">
      <formula>""</formula>
    </cfRule>
  </conditionalFormatting>
  <conditionalFormatting sqref="B8:B64 L8:L64">
    <cfRule type="cellIs" dxfId="1036" priority="11" stopIfTrue="1" operator="equal">
      <formula>"Repos"</formula>
    </cfRule>
    <cfRule type="cellIs" dxfId="1035" priority="12" stopIfTrue="1" operator="equal">
      <formula>"ABSENT"</formula>
    </cfRule>
    <cfRule type="cellIs" dxfId="1034" priority="13" stopIfTrue="1" operator="equal">
      <formula>"NICE OUEST"</formula>
    </cfRule>
    <cfRule type="cellIs" dxfId="1033" priority="14" stopIfTrue="1" operator="equal">
      <formula>"Nice Nord"</formula>
    </cfRule>
    <cfRule type="cellIs" dxfId="1032" priority="15" stopIfTrue="1" operator="equal">
      <formula>"Congés"</formula>
    </cfRule>
    <cfRule type="cellIs" dxfId="1031" priority="16" stopIfTrue="1" operator="equal">
      <formula>"Nice Est"</formula>
    </cfRule>
  </conditionalFormatting>
  <conditionalFormatting sqref="L57">
    <cfRule type="cellIs" dxfId="1030" priority="5" stopIfTrue="1" operator="equal">
      <formula>"Repos"</formula>
    </cfRule>
    <cfRule type="cellIs" dxfId="1029" priority="6" stopIfTrue="1" operator="equal">
      <formula>"ABSENT"</formula>
    </cfRule>
    <cfRule type="cellIs" dxfId="1028" priority="7" stopIfTrue="1" operator="equal">
      <formula>"NICE OUEST"</formula>
    </cfRule>
    <cfRule type="cellIs" dxfId="1027" priority="8" stopIfTrue="1" operator="equal">
      <formula>"Nice Nord"</formula>
    </cfRule>
    <cfRule type="cellIs" dxfId="1026" priority="9" stopIfTrue="1" operator="equal">
      <formula>"Congés"</formula>
    </cfRule>
    <cfRule type="cellIs" dxfId="1025" priority="10" stopIfTrue="1" operator="equal">
      <formula>"Nice Est"</formula>
    </cfRule>
  </conditionalFormatting>
  <conditionalFormatting sqref="K2">
    <cfRule type="cellIs" dxfId="1024" priority="4" stopIfTrue="1" operator="equal">
      <formula>""</formula>
    </cfRule>
  </conditionalFormatting>
  <conditionalFormatting sqref="H8:H64">
    <cfRule type="containsText" dxfId="1023" priority="3" operator="containsText" text="FAUX">
      <formula>NOT(ISERROR(SEARCH("FAUX",H8)))</formula>
    </cfRule>
  </conditionalFormatting>
  <conditionalFormatting sqref="L8:L64">
    <cfRule type="cellIs" dxfId="1022" priority="2" stopIfTrue="1" operator="equal">
      <formula>0</formula>
    </cfRule>
  </conditionalFormatting>
  <conditionalFormatting sqref="B8:B64">
    <cfRule type="cellIs" dxfId="102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indexed="10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42827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42827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>
        <f>[3]Pointage!V2</f>
        <v>0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>IF(OR(COUNTIF(HorSup,B8),B8="",[3]Pointage!V2="",B8="REPOS"),"X")</f>
        <v>X</v>
      </c>
      <c r="K8" s="37" t="s">
        <v>71</v>
      </c>
      <c r="L8" s="45">
        <f>B8</f>
        <v>0</v>
      </c>
    </row>
    <row r="9" spans="1:14" ht="17.100000000000001" customHeight="1" x14ac:dyDescent="0.25">
      <c r="A9" s="38" t="s">
        <v>72</v>
      </c>
      <c r="B9" s="16">
        <f>[3]Pointage!V3</f>
        <v>0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/>
      </c>
      <c r="G9" s="6" t="str">
        <f t="shared" ref="G9:G62" si="4">IF(B9="Absent","X","")</f>
        <v/>
      </c>
      <c r="H9" s="5" t="str">
        <f>IF(OR(COUNTIF(HorSup,B9),B9="",[3]Pointage!V3="",B9="REPOS"),"X")</f>
        <v>X</v>
      </c>
      <c r="K9" s="38" t="s">
        <v>72</v>
      </c>
      <c r="L9" s="18">
        <f t="shared" ref="L9:L64" si="5">B9</f>
        <v>0</v>
      </c>
    </row>
    <row r="10" spans="1:14" ht="17.100000000000001" customHeight="1" x14ac:dyDescent="0.25">
      <c r="A10" s="38" t="s">
        <v>73</v>
      </c>
      <c r="B10" s="16">
        <f>[3]Pointage!V4</f>
        <v>0</v>
      </c>
      <c r="C10" s="29" t="str">
        <f t="shared" si="0"/>
        <v/>
      </c>
      <c r="D10" s="6" t="str">
        <f t="shared" si="1"/>
        <v/>
      </c>
      <c r="E10" s="5" t="str">
        <f t="shared" si="2"/>
        <v/>
      </c>
      <c r="F10" s="29" t="str">
        <f t="shared" si="3"/>
        <v/>
      </c>
      <c r="G10" s="6" t="str">
        <f t="shared" si="4"/>
        <v/>
      </c>
      <c r="H10" s="5" t="str">
        <f>IF(OR(COUNTIF(HorSup,B10),B10="",[3]Pointage!V4="",B10="REPOS"),"X")</f>
        <v>X</v>
      </c>
      <c r="K10" s="38" t="s">
        <v>73</v>
      </c>
      <c r="L10" s="18">
        <f t="shared" si="5"/>
        <v>0</v>
      </c>
    </row>
    <row r="11" spans="1:14" ht="17.100000000000001" customHeight="1" x14ac:dyDescent="0.25">
      <c r="A11" s="38" t="s">
        <v>74</v>
      </c>
      <c r="B11" s="16">
        <f>[3]Pointage!V5</f>
        <v>0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/>
      </c>
      <c r="G11" s="6" t="str">
        <f t="shared" si="4"/>
        <v/>
      </c>
      <c r="H11" s="5" t="str">
        <f>IF(OR(COUNTIF(HorSup,B11),B11="",[3]Pointage!V5="",B11="REPOS"),"X")</f>
        <v>X</v>
      </c>
      <c r="K11" s="38" t="s">
        <v>74</v>
      </c>
      <c r="L11" s="18">
        <f t="shared" si="5"/>
        <v>0</v>
      </c>
    </row>
    <row r="12" spans="1:14" ht="17.100000000000001" customHeight="1" x14ac:dyDescent="0.25">
      <c r="A12" s="39" t="s">
        <v>75</v>
      </c>
      <c r="B12" s="16" t="str">
        <f>[3]Pointage!V6</f>
        <v>Contrôle Déch 6H-12H</v>
      </c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str">
        <f>IF(OR(COUNTIF(HorSup,B12),B12="",[3]Pointage!V6="",B12="REPOS"),"X")</f>
        <v>X</v>
      </c>
      <c r="K12" s="39" t="s">
        <v>75</v>
      </c>
      <c r="L12" s="18" t="str">
        <f t="shared" si="5"/>
        <v>Contrôle Déch 6H-12H</v>
      </c>
    </row>
    <row r="13" spans="1:14" ht="17.100000000000001" customHeight="1" x14ac:dyDescent="0.25">
      <c r="A13" s="38" t="s">
        <v>76</v>
      </c>
      <c r="B13" s="16" t="str">
        <f>[3]Pointage!V7</f>
        <v>HS NICE OUEST</v>
      </c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str">
        <f>IF(OR(COUNTIF(HorSup,B13),B13="",[3]Pointage!V7="",B13="REPOS"),"X")</f>
        <v>X</v>
      </c>
      <c r="K13" s="38" t="s">
        <v>76</v>
      </c>
      <c r="L13" s="18" t="str">
        <f t="shared" si="5"/>
        <v>HS NICE OUEST</v>
      </c>
    </row>
    <row r="14" spans="1:14" ht="17.100000000000001" customHeight="1" x14ac:dyDescent="0.25">
      <c r="A14" s="38" t="s">
        <v>77</v>
      </c>
      <c r="B14" s="16">
        <f>[3]Pointage!V8</f>
        <v>0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str">
        <f>IF(OR(COUNTIF(HorSup,B14),B14="",[3]Pointage!V8="",B14="REPOS"),"X")</f>
        <v>X</v>
      </c>
      <c r="K14" s="38" t="s">
        <v>77</v>
      </c>
      <c r="L14" s="18">
        <f t="shared" si="5"/>
        <v>0</v>
      </c>
    </row>
    <row r="15" spans="1:14" ht="17.100000000000001" customHeight="1" x14ac:dyDescent="0.25">
      <c r="A15" s="40" t="s">
        <v>78</v>
      </c>
      <c r="B15" s="16" t="str">
        <f>[3]Pointage!V9</f>
        <v>POLY 7H-12H</v>
      </c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str">
        <f>IF(OR(COUNTIF(HorSup,B15),B15="",[3]Pointage!V9="",B15="REPOS"),"X")</f>
        <v>X</v>
      </c>
      <c r="K15" s="40" t="s">
        <v>78</v>
      </c>
      <c r="L15" s="18" t="str">
        <f t="shared" si="5"/>
        <v>POLY 7H-12H</v>
      </c>
    </row>
    <row r="16" spans="1:14" ht="17.100000000000001" customHeight="1" x14ac:dyDescent="0.25">
      <c r="A16" s="38" t="s">
        <v>79</v>
      </c>
      <c r="B16" s="18">
        <f>[3]Pointage!V10</f>
        <v>0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/>
      </c>
      <c r="G16" s="6" t="str">
        <f t="shared" si="4"/>
        <v/>
      </c>
      <c r="H16" s="5" t="str">
        <f>IF(OR(COUNTIF(HorSup,B16),B16="",[3]Pointage!V10="",B16="REPOS"),"X")</f>
        <v>X</v>
      </c>
      <c r="K16" s="38" t="s">
        <v>79</v>
      </c>
      <c r="L16" s="18">
        <f t="shared" si="5"/>
        <v>0</v>
      </c>
    </row>
    <row r="17" spans="1:12" ht="17.100000000000001" customHeight="1" x14ac:dyDescent="0.25">
      <c r="A17" s="38" t="s">
        <v>80</v>
      </c>
      <c r="B17" s="16">
        <f>[3]Pointage!V11</f>
        <v>0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str">
        <f>IF(OR(COUNTIF(HorSup,B17),B17="",[3]Pointage!V11="",B17="REPOS"),"X")</f>
        <v>X</v>
      </c>
      <c r="K17" s="38" t="s">
        <v>80</v>
      </c>
      <c r="L17" s="18">
        <f t="shared" si="5"/>
        <v>0</v>
      </c>
    </row>
    <row r="18" spans="1:12" ht="17.100000000000001" customHeight="1" x14ac:dyDescent="0.25">
      <c r="A18" s="39" t="s">
        <v>81</v>
      </c>
      <c r="B18" s="18">
        <f>[3]Pointage!V12</f>
        <v>0</v>
      </c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str">
        <f>IF(OR(COUNTIF(HorSup,B18),B18="",[3]Pointage!V12="",B18="REPOS"),"X")</f>
        <v>X</v>
      </c>
      <c r="K18" s="39" t="s">
        <v>81</v>
      </c>
      <c r="L18" s="18">
        <f t="shared" si="5"/>
        <v>0</v>
      </c>
    </row>
    <row r="19" spans="1:12" ht="17.100000000000001" customHeight="1" x14ac:dyDescent="0.25">
      <c r="A19" s="38" t="s">
        <v>82</v>
      </c>
      <c r="B19" s="16">
        <f>[3]Pointage!V13</f>
        <v>0</v>
      </c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str">
        <f>IF(OR(COUNTIF(HorSup,B19),B19="",[3]Pointage!V13="",B19="REPOS"),"X")</f>
        <v>X</v>
      </c>
      <c r="K19" s="38" t="s">
        <v>82</v>
      </c>
      <c r="L19" s="18">
        <f t="shared" si="5"/>
        <v>0</v>
      </c>
    </row>
    <row r="20" spans="1:12" ht="17.100000000000001" customHeight="1" x14ac:dyDescent="0.25">
      <c r="A20" s="38" t="s">
        <v>83</v>
      </c>
      <c r="B20" s="18">
        <f>[3]Pointage!V14</f>
        <v>0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/>
      </c>
      <c r="G20" s="6" t="str">
        <f t="shared" si="4"/>
        <v/>
      </c>
      <c r="H20" s="5" t="str">
        <f>IF(OR(COUNTIF(HorSup,B20),B20="",[3]Pointage!V14="",B20="REPOS"),"X")</f>
        <v>X</v>
      </c>
      <c r="K20" s="38" t="s">
        <v>83</v>
      </c>
      <c r="L20" s="18">
        <f t="shared" si="5"/>
        <v>0</v>
      </c>
    </row>
    <row r="21" spans="1:12" ht="17.100000000000001" customHeight="1" x14ac:dyDescent="0.25">
      <c r="A21" s="40" t="s">
        <v>84</v>
      </c>
      <c r="B21" s="18">
        <f>[3]Pointage!V15</f>
        <v>0</v>
      </c>
      <c r="C21" s="29" t="str">
        <f t="shared" si="0"/>
        <v/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str">
        <f>IF(OR(COUNTIF(HorSup,B21),B21="",[3]Pointage!V15="",B21="REPOS"),"X")</f>
        <v>X</v>
      </c>
      <c r="K21" s="40" t="s">
        <v>84</v>
      </c>
      <c r="L21" s="18">
        <f t="shared" si="5"/>
        <v>0</v>
      </c>
    </row>
    <row r="22" spans="1:12" ht="17.100000000000001" customHeight="1" x14ac:dyDescent="0.25">
      <c r="A22" s="38" t="s">
        <v>85</v>
      </c>
      <c r="B22" s="16">
        <f>[3]Pointage!V16</f>
        <v>0</v>
      </c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str">
        <f>IF(OR(COUNTIF(HorSup,B22),B22="",[3]Pointage!V16="",B22="REPOS"),"X")</f>
        <v>X</v>
      </c>
      <c r="K22" s="38" t="s">
        <v>85</v>
      </c>
      <c r="L22" s="18">
        <f t="shared" si="5"/>
        <v>0</v>
      </c>
    </row>
    <row r="23" spans="1:12" ht="17.100000000000001" customHeight="1" x14ac:dyDescent="0.25">
      <c r="A23" s="38" t="s">
        <v>86</v>
      </c>
      <c r="B23" s="16" t="str">
        <f>[3]Pointage!V17</f>
        <v>HS NICE EST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str">
        <f>IF(OR(COUNTIF(HorSup,B23),B23="",[3]Pointage!V17="",B23="REPOS"),"X")</f>
        <v>X</v>
      </c>
      <c r="K23" s="38" t="s">
        <v>86</v>
      </c>
      <c r="L23" s="18" t="str">
        <f t="shared" si="5"/>
        <v>HS NICE EST</v>
      </c>
    </row>
    <row r="24" spans="1:12" ht="17.100000000000001" customHeight="1" x14ac:dyDescent="0.25">
      <c r="A24" s="38" t="s">
        <v>87</v>
      </c>
      <c r="B24" s="16" t="str">
        <f>[3]Pointage!V18</f>
        <v>HS NICE OUEST</v>
      </c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str">
        <f>IF(OR(COUNTIF(HorSup,B24),B24="",[3]Pointage!V18="",B24="REPOS"),"X")</f>
        <v>X</v>
      </c>
      <c r="K24" s="38" t="s">
        <v>87</v>
      </c>
      <c r="L24" s="18" t="str">
        <f t="shared" si="5"/>
        <v>HS NICE OUEST</v>
      </c>
    </row>
    <row r="25" spans="1:12" ht="17.100000000000001" customHeight="1" x14ac:dyDescent="0.25">
      <c r="A25" s="40" t="s">
        <v>88</v>
      </c>
      <c r="B25" s="16">
        <f>[3]Pointage!V19</f>
        <v>0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/>
      </c>
      <c r="G25" s="6" t="str">
        <f t="shared" si="4"/>
        <v/>
      </c>
      <c r="H25" s="5" t="str">
        <f>IF(OR(COUNTIF(HorSup,B25),B25="",[3]Pointage!V19="",B25="REPOS"),"X")</f>
        <v>X</v>
      </c>
      <c r="K25" s="40" t="s">
        <v>88</v>
      </c>
      <c r="L25" s="18">
        <f t="shared" si="5"/>
        <v>0</v>
      </c>
    </row>
    <row r="26" spans="1:12" ht="17.100000000000001" customHeight="1" x14ac:dyDescent="0.25">
      <c r="A26" s="41" t="s">
        <v>89</v>
      </c>
      <c r="B26" s="16">
        <f>[3]Pointage!V20</f>
        <v>0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str">
        <f>IF(OR(COUNTIF(HorSup,B26),B26="",[3]Pointage!V20="",B26="REPOS"),"X")</f>
        <v>X</v>
      </c>
      <c r="K26" s="41" t="s">
        <v>89</v>
      </c>
      <c r="L26" s="18">
        <f t="shared" si="5"/>
        <v>0</v>
      </c>
    </row>
    <row r="27" spans="1:12" ht="17.100000000000001" customHeight="1" x14ac:dyDescent="0.25">
      <c r="A27" s="39" t="s">
        <v>90</v>
      </c>
      <c r="B27" s="16" t="str">
        <f>[3]Pointage!V21</f>
        <v>Contrôle OM 20H-02H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3"/>
        <v/>
      </c>
      <c r="G27" s="6" t="str">
        <f t="shared" si="4"/>
        <v/>
      </c>
      <c r="H27" s="5" t="str">
        <f>IF(OR(COUNTIF(HorSup,B27),B27="",[3]Pointage!V21="",B27="REPOS"),"X")</f>
        <v>X</v>
      </c>
      <c r="K27" s="39" t="s">
        <v>90</v>
      </c>
      <c r="L27" s="18" t="str">
        <f t="shared" si="5"/>
        <v>Contrôle OM 20H-02H</v>
      </c>
    </row>
    <row r="28" spans="1:12" ht="17.100000000000001" customHeight="1" x14ac:dyDescent="0.25">
      <c r="A28" s="42" t="s">
        <v>91</v>
      </c>
      <c r="B28" s="16">
        <f>[3]Pointage!V22</f>
        <v>0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/>
      </c>
      <c r="H28" s="5" t="str">
        <f>IF(OR(COUNTIF(HorSup,B28),B28="",[3]Pointage!V22="",B28="REPOS"),"X")</f>
        <v>X</v>
      </c>
      <c r="K28" s="42" t="s">
        <v>91</v>
      </c>
      <c r="L28" s="18">
        <f t="shared" si="5"/>
        <v>0</v>
      </c>
    </row>
    <row r="29" spans="1:12" ht="17.100000000000001" customHeight="1" x14ac:dyDescent="0.25">
      <c r="A29" s="38" t="s">
        <v>92</v>
      </c>
      <c r="B29" s="16">
        <f>[3]Pointage!V23</f>
        <v>0</v>
      </c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str">
        <f t="shared" si="3"/>
        <v/>
      </c>
      <c r="G29" s="6" t="str">
        <f t="shared" si="4"/>
        <v/>
      </c>
      <c r="H29" s="5" t="str">
        <f>IF(OR(COUNTIF(HorSup,B29),B29="",[3]Pointage!V23="",B29="REPOS"),"X")</f>
        <v>X</v>
      </c>
      <c r="K29" s="38" t="s">
        <v>92</v>
      </c>
      <c r="L29" s="18">
        <f t="shared" si="5"/>
        <v>0</v>
      </c>
    </row>
    <row r="30" spans="1:12" ht="17.100000000000001" customHeight="1" x14ac:dyDescent="0.25">
      <c r="A30" s="38" t="s">
        <v>93</v>
      </c>
      <c r="B30" s="16">
        <f>[3]Pointage!V24</f>
        <v>0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/>
      </c>
      <c r="H30" s="5" t="str">
        <f>IF(OR(COUNTIF(HorSup,B30),B30="",[3]Pointage!V24="",B30="REPOS"),"X")</f>
        <v>X</v>
      </c>
      <c r="K30" s="38" t="s">
        <v>93</v>
      </c>
      <c r="L30" s="18">
        <f t="shared" si="5"/>
        <v>0</v>
      </c>
    </row>
    <row r="31" spans="1:12" ht="17.100000000000001" customHeight="1" x14ac:dyDescent="0.25">
      <c r="A31" s="38" t="s">
        <v>94</v>
      </c>
      <c r="B31" s="16" t="str">
        <f>[3]Pointage!V25</f>
        <v>NICE NORD &amp; VIEUX NICE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str">
        <f>IF(OR(COUNTIF(HorSup,B31),B31="",[3]Pointage!V25="",B31="REPOS"),"X")</f>
        <v>X</v>
      </c>
      <c r="K31" s="38" t="s">
        <v>94</v>
      </c>
      <c r="L31" s="18" t="str">
        <f t="shared" si="5"/>
        <v>NICE NORD &amp; VIEUX NICE</v>
      </c>
    </row>
    <row r="32" spans="1:12" ht="17.100000000000001" customHeight="1" x14ac:dyDescent="0.25">
      <c r="A32" s="38" t="s">
        <v>95</v>
      </c>
      <c r="B32" s="16">
        <f>[3]Pointage!V26</f>
        <v>0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/>
      </c>
      <c r="H32" s="5" t="str">
        <f>IF(OR(COUNTIF(HorSup,B32),B32="",[3]Pointage!V26="",B32="REPOS"),"X")</f>
        <v>X</v>
      </c>
      <c r="K32" s="38" t="s">
        <v>95</v>
      </c>
      <c r="L32" s="18">
        <f t="shared" si="5"/>
        <v>0</v>
      </c>
    </row>
    <row r="33" spans="1:12" ht="17.100000000000001" customHeight="1" x14ac:dyDescent="0.25">
      <c r="A33" s="40" t="s">
        <v>96</v>
      </c>
      <c r="B33" s="16" t="str">
        <f>[3]Pointage!V27</f>
        <v>CP + POLY 7H-12H</v>
      </c>
      <c r="C33" s="29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str">
        <f>IF(OR(COUNTIF(HorSup,B33),B33="",[3]Pointage!V27="",B33="REPOS"),"X")</f>
        <v>X</v>
      </c>
      <c r="K33" s="40" t="s">
        <v>96</v>
      </c>
      <c r="L33" s="18" t="str">
        <f t="shared" si="5"/>
        <v>CP + POLY 7H-12H</v>
      </c>
    </row>
    <row r="34" spans="1:12" ht="17.100000000000001" customHeight="1" x14ac:dyDescent="0.25">
      <c r="A34" s="38" t="s">
        <v>97</v>
      </c>
      <c r="B34" s="16">
        <f>[3]Pointage!V28</f>
        <v>0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str">
        <f>IF(OR(COUNTIF(HorSup,B34),B34="",[3]Pointage!V28="",B34="REPOS"),"X")</f>
        <v>X</v>
      </c>
      <c r="K34" s="38" t="s">
        <v>97</v>
      </c>
      <c r="L34" s="18">
        <f t="shared" si="5"/>
        <v>0</v>
      </c>
    </row>
    <row r="35" spans="1:12" ht="17.100000000000001" customHeight="1" x14ac:dyDescent="0.25">
      <c r="A35" s="38" t="s">
        <v>98</v>
      </c>
      <c r="B35" s="16">
        <f>[3]Pointage!V29</f>
        <v>0</v>
      </c>
      <c r="C35" s="29" t="str">
        <f t="shared" si="0"/>
        <v/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str">
        <f>IF(OR(COUNTIF(HorSup,B35),B35="",[3]Pointage!V29="",B35="REPOS"),"X")</f>
        <v>X</v>
      </c>
      <c r="K35" s="38" t="s">
        <v>98</v>
      </c>
      <c r="L35" s="18">
        <f t="shared" si="5"/>
        <v>0</v>
      </c>
    </row>
    <row r="36" spans="1:12" ht="17.100000000000001" customHeight="1" x14ac:dyDescent="0.25">
      <c r="A36" s="38" t="s">
        <v>99</v>
      </c>
      <c r="B36" s="16">
        <f>[3]Pointage!V30</f>
        <v>0</v>
      </c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str">
        <f>IF(OR(COUNTIF(HorSup,B36),B36="",[3]Pointage!V30="",B36="REPOS"),"X")</f>
        <v>X</v>
      </c>
      <c r="K36" s="38" t="s">
        <v>99</v>
      </c>
      <c r="L36" s="18">
        <f t="shared" si="5"/>
        <v>0</v>
      </c>
    </row>
    <row r="37" spans="1:12" ht="17.100000000000001" customHeight="1" x14ac:dyDescent="0.25">
      <c r="A37" s="38" t="s">
        <v>100</v>
      </c>
      <c r="B37" s="16">
        <f>[3]Pointage!V31</f>
        <v>0</v>
      </c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str">
        <f>IF(OR(COUNTIF(HorSup,B37),B37="",[3]Pointage!V31="",B37="REPOS"),"X")</f>
        <v>X</v>
      </c>
      <c r="K37" s="38" t="s">
        <v>100</v>
      </c>
      <c r="L37" s="18">
        <f t="shared" si="5"/>
        <v>0</v>
      </c>
    </row>
    <row r="38" spans="1:12" ht="17.100000000000001" customHeight="1" x14ac:dyDescent="0.25">
      <c r="A38" s="38" t="s">
        <v>101</v>
      </c>
      <c r="B38" s="16">
        <f>[3]Pointage!V32</f>
        <v>0</v>
      </c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str">
        <f>IF(OR(COUNTIF(HorSup,B38),B38="",[3]Pointage!V32="",B38="REPOS"),"X")</f>
        <v>X</v>
      </c>
      <c r="K38" s="38" t="s">
        <v>101</v>
      </c>
      <c r="L38" s="18">
        <f t="shared" si="5"/>
        <v>0</v>
      </c>
    </row>
    <row r="39" spans="1:12" ht="17.100000000000001" customHeight="1" x14ac:dyDescent="0.25">
      <c r="A39" s="38" t="s">
        <v>102</v>
      </c>
      <c r="B39" s="16">
        <f>[3]Pointage!V33</f>
        <v>0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str">
        <f>IF(OR(COUNTIF(HorSup,B39),B39="",[3]Pointage!V33="",B39="REPOS"),"X")</f>
        <v>X</v>
      </c>
      <c r="K39" s="38" t="s">
        <v>102</v>
      </c>
      <c r="L39" s="18">
        <f t="shared" si="5"/>
        <v>0</v>
      </c>
    </row>
    <row r="40" spans="1:12" ht="17.100000000000001" customHeight="1" x14ac:dyDescent="0.25">
      <c r="A40" s="38" t="s">
        <v>103</v>
      </c>
      <c r="B40" s="16">
        <f>[3]Pointage!V34</f>
        <v>0</v>
      </c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str">
        <f>IF(OR(COUNTIF(HorSup,B40),B40="",[3]Pointage!V34="",B40="REPOS"),"X")</f>
        <v>X</v>
      </c>
      <c r="K40" s="38" t="s">
        <v>103</v>
      </c>
      <c r="L40" s="18">
        <f t="shared" si="5"/>
        <v>0</v>
      </c>
    </row>
    <row r="41" spans="1:12" ht="17.100000000000001" customHeight="1" x14ac:dyDescent="0.25">
      <c r="A41" s="40" t="s">
        <v>104</v>
      </c>
      <c r="B41" s="16">
        <f>[3]Pointage!V35</f>
        <v>0</v>
      </c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str">
        <f>IF(OR(COUNTIF(HorSup,B41),B41="",[3]Pointage!V35="",B41="REPOS"),"X")</f>
        <v>X</v>
      </c>
      <c r="K41" s="40" t="s">
        <v>104</v>
      </c>
      <c r="L41" s="18">
        <f t="shared" si="5"/>
        <v>0</v>
      </c>
    </row>
    <row r="42" spans="1:12" ht="17.100000000000001" customHeight="1" x14ac:dyDescent="0.25">
      <c r="A42" s="38" t="s">
        <v>105</v>
      </c>
      <c r="B42" s="16">
        <f>[3]Pointage!V36</f>
        <v>0</v>
      </c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str">
        <f>IF(OR(COUNTIF(HorSup,B42),B42="",[3]Pointage!V36="",B42="REPOS"),"X")</f>
        <v>X</v>
      </c>
      <c r="K42" s="38" t="s">
        <v>105</v>
      </c>
      <c r="L42" s="18">
        <f t="shared" si="5"/>
        <v>0</v>
      </c>
    </row>
    <row r="43" spans="1:12" ht="17.100000000000001" customHeight="1" x14ac:dyDescent="0.25">
      <c r="A43" s="38" t="s">
        <v>106</v>
      </c>
      <c r="B43" s="16">
        <f>[3]Pointage!V37</f>
        <v>0</v>
      </c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str">
        <f>IF(OR(COUNTIF(HorSup,B43),B43="",[3]Pointage!V37="",B43="REPOS"),"X")</f>
        <v>X</v>
      </c>
      <c r="K43" s="38" t="s">
        <v>106</v>
      </c>
      <c r="L43" s="18">
        <f t="shared" si="5"/>
        <v>0</v>
      </c>
    </row>
    <row r="44" spans="1:12" ht="17.100000000000001" customHeight="1" x14ac:dyDescent="0.25">
      <c r="A44" s="38" t="s">
        <v>107</v>
      </c>
      <c r="B44" s="16">
        <f>[3]Pointage!V38</f>
        <v>0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/>
      </c>
      <c r="G44" s="6" t="str">
        <f t="shared" si="4"/>
        <v/>
      </c>
      <c r="H44" s="5" t="str">
        <f>IF(OR(COUNTIF(HorSup,B44),B44="",[3]Pointage!V38="",B44="REPOS"),"X")</f>
        <v>X</v>
      </c>
      <c r="K44" s="38" t="s">
        <v>107</v>
      </c>
      <c r="L44" s="18">
        <f t="shared" si="5"/>
        <v>0</v>
      </c>
    </row>
    <row r="45" spans="1:12" ht="17.100000000000001" customHeight="1" x14ac:dyDescent="0.25">
      <c r="A45" s="38" t="s">
        <v>108</v>
      </c>
      <c r="B45" s="16">
        <f>[3]Pointage!V39</f>
        <v>0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str">
        <f>IF(OR(COUNTIF(HorSup,B45),B45="",[3]Pointage!V39="",B45="REPOS"),"X")</f>
        <v>X</v>
      </c>
      <c r="K45" s="38" t="s">
        <v>108</v>
      </c>
      <c r="L45" s="18">
        <f t="shared" si="5"/>
        <v>0</v>
      </c>
    </row>
    <row r="46" spans="1:12" ht="17.100000000000001" customHeight="1" x14ac:dyDescent="0.25">
      <c r="A46" s="38" t="s">
        <v>109</v>
      </c>
      <c r="B46" s="16">
        <f>[3]Pointage!V40</f>
        <v>0</v>
      </c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str">
        <f>IF(OR(COUNTIF(HorSup,B46),B46="",[3]Pointage!V40="",B46="REPOS"),"X")</f>
        <v>X</v>
      </c>
      <c r="K46" s="38" t="s">
        <v>109</v>
      </c>
      <c r="L46" s="18">
        <f t="shared" si="5"/>
        <v>0</v>
      </c>
    </row>
    <row r="47" spans="1:12" ht="17.100000000000001" customHeight="1" x14ac:dyDescent="0.25">
      <c r="A47" s="38" t="s">
        <v>110</v>
      </c>
      <c r="B47" s="16">
        <f>[3]Pointage!V41</f>
        <v>0</v>
      </c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str">
        <f>IF(OR(COUNTIF(HorSup,B47),B47="",[3]Pointage!V41="",B47="REPOS"),"X")</f>
        <v>X</v>
      </c>
      <c r="K47" s="38" t="s">
        <v>110</v>
      </c>
      <c r="L47" s="18">
        <f t="shared" si="5"/>
        <v>0</v>
      </c>
    </row>
    <row r="48" spans="1:12" ht="17.100000000000001" customHeight="1" x14ac:dyDescent="0.25">
      <c r="A48" s="38" t="s">
        <v>111</v>
      </c>
      <c r="B48" s="16" t="str">
        <f>[3]Pointage!V42</f>
        <v>AUTRE COP</v>
      </c>
      <c r="C48" s="29" t="str">
        <f t="shared" si="0"/>
        <v/>
      </c>
      <c r="D48" s="6" t="str">
        <f t="shared" si="1"/>
        <v/>
      </c>
      <c r="E48" s="5" t="str">
        <f t="shared" si="2"/>
        <v>X</v>
      </c>
      <c r="F48" s="29" t="str">
        <f t="shared" si="3"/>
        <v/>
      </c>
      <c r="G48" s="6" t="str">
        <f t="shared" si="4"/>
        <v/>
      </c>
      <c r="H48" s="5" t="b">
        <f>IF(OR(COUNTIF(HorSup,B48),B48="",[3]Pointage!V42="",B48="REPOS"),"X")</f>
        <v>0</v>
      </c>
      <c r="K48" s="38" t="s">
        <v>111</v>
      </c>
      <c r="L48" s="18" t="str">
        <f t="shared" si="5"/>
        <v>AUTRE COP</v>
      </c>
    </row>
    <row r="49" spans="1:12" ht="17.100000000000001" customHeight="1" x14ac:dyDescent="0.25">
      <c r="A49" s="42" t="s">
        <v>112</v>
      </c>
      <c r="B49" s="16">
        <f>[3]Pointage!V43</f>
        <v>0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/>
      </c>
      <c r="H49" s="5" t="str">
        <f>IF(OR(COUNTIF(HorSup,B49),B49="",[3]Pointage!V43="",B49="REPOS"),"X")</f>
        <v>X</v>
      </c>
      <c r="K49" s="42" t="s">
        <v>112</v>
      </c>
      <c r="L49" s="18">
        <f t="shared" si="5"/>
        <v>0</v>
      </c>
    </row>
    <row r="50" spans="1:12" ht="17.100000000000001" customHeight="1" x14ac:dyDescent="0.25">
      <c r="A50" s="40" t="s">
        <v>113</v>
      </c>
      <c r="B50" s="16">
        <f>[3]Pointage!V44</f>
        <v>0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str">
        <f>IF(OR(COUNTIF(HorSup,B50),B50="",[3]Pointage!V44="",B50="REPOS"),"X")</f>
        <v>X</v>
      </c>
      <c r="K50" s="40" t="s">
        <v>113</v>
      </c>
      <c r="L50" s="18">
        <f t="shared" si="5"/>
        <v>0</v>
      </c>
    </row>
    <row r="51" spans="1:12" ht="17.100000000000001" customHeight="1" x14ac:dyDescent="0.25">
      <c r="A51" s="40" t="s">
        <v>114</v>
      </c>
      <c r="B51" s="16">
        <f>[3]Pointage!V45</f>
        <v>0</v>
      </c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str">
        <f>IF(OR(COUNTIF(HorSup,B51),B51="",[3]Pointage!V45="",B51="REPOS"),"X")</f>
        <v>X</v>
      </c>
      <c r="K51" s="40" t="s">
        <v>114</v>
      </c>
      <c r="L51" s="18">
        <f t="shared" si="5"/>
        <v>0</v>
      </c>
    </row>
    <row r="52" spans="1:12" ht="17.100000000000001" customHeight="1" x14ac:dyDescent="0.25">
      <c r="A52" s="42" t="s">
        <v>115</v>
      </c>
      <c r="B52" s="16" t="str">
        <f>[3]Pointage!V46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IF(OR(COUNTIF(HorSup,B52),B52="",[3]Pointage!V46="",B52="REPOS"),"X")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>
        <f>[3]Pointage!V47</f>
        <v>0</v>
      </c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str">
        <f>IF(OR(COUNTIF(HorSup,B53),B53="",[3]Pointage!V47="",B53="REPOS"),"X")</f>
        <v>X</v>
      </c>
      <c r="K53" s="38" t="s">
        <v>116</v>
      </c>
      <c r="L53" s="18">
        <f t="shared" si="5"/>
        <v>0</v>
      </c>
    </row>
    <row r="54" spans="1:12" ht="17.100000000000001" customHeight="1" x14ac:dyDescent="0.25">
      <c r="A54" s="40" t="s">
        <v>117</v>
      </c>
      <c r="B54" s="16">
        <f>[3]Pointage!V48</f>
        <v>0</v>
      </c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str">
        <f>IF(OR(COUNTIF(HorSup,B54),B54="",[3]Pointage!V48="",B54="REPOS"),"X")</f>
        <v>X</v>
      </c>
      <c r="K54" s="40" t="s">
        <v>117</v>
      </c>
      <c r="L54" s="18">
        <f t="shared" si="5"/>
        <v>0</v>
      </c>
    </row>
    <row r="55" spans="1:12" ht="17.100000000000001" customHeight="1" x14ac:dyDescent="0.25">
      <c r="A55" s="39" t="s">
        <v>118</v>
      </c>
      <c r="B55" s="16">
        <f>[3]Pointage!V49</f>
        <v>0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/>
      </c>
      <c r="H55" s="5" t="str">
        <f>IF(OR(COUNTIF(HorSup,B55),B55="",[3]Pointage!V49="",B55="REPOS"),"X")</f>
        <v>X</v>
      </c>
      <c r="K55" s="39" t="s">
        <v>118</v>
      </c>
      <c r="L55" s="18">
        <f t="shared" si="5"/>
        <v>0</v>
      </c>
    </row>
    <row r="56" spans="1:12" ht="17.100000000000001" customHeight="1" x14ac:dyDescent="0.25">
      <c r="A56" s="38" t="s">
        <v>119</v>
      </c>
      <c r="B56" s="16">
        <f>[3]Pointage!V50</f>
        <v>0</v>
      </c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str">
        <f>IF(OR(COUNTIF(HorSup,B56),B56="",[3]Pointage!V50="",B56="REPOS"),"X")</f>
        <v>X</v>
      </c>
      <c r="K56" s="38" t="s">
        <v>119</v>
      </c>
      <c r="L56" s="18">
        <f t="shared" si="5"/>
        <v>0</v>
      </c>
    </row>
    <row r="57" spans="1:12" ht="17.100000000000001" customHeight="1" x14ac:dyDescent="0.25">
      <c r="A57" s="38" t="s">
        <v>120</v>
      </c>
      <c r="B57" s="16">
        <f>[3]Pointage!V51</f>
        <v>0</v>
      </c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str">
        <f>IF(OR(COUNTIF(HorSup,B57),B57="",[3]Pointage!V51="",B57="REPOS"),"X")</f>
        <v>X</v>
      </c>
      <c r="K57" s="38" t="s">
        <v>120</v>
      </c>
      <c r="L57" s="18">
        <f t="shared" si="5"/>
        <v>0</v>
      </c>
    </row>
    <row r="58" spans="1:12" ht="17.100000000000001" customHeight="1" x14ac:dyDescent="0.25">
      <c r="A58" s="39" t="s">
        <v>121</v>
      </c>
      <c r="B58" s="16">
        <f>[3]Pointage!V52</f>
        <v>0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str">
        <f>IF(OR(COUNTIF(HorSup,B58),B58="",[3]Pointage!V52="",B58="REPOS"),"X")</f>
        <v>X</v>
      </c>
      <c r="K58" s="39" t="s">
        <v>121</v>
      </c>
      <c r="L58" s="18">
        <f t="shared" si="5"/>
        <v>0</v>
      </c>
    </row>
    <row r="59" spans="1:12" ht="17.100000000000001" customHeight="1" x14ac:dyDescent="0.25">
      <c r="A59" s="39" t="s">
        <v>122</v>
      </c>
      <c r="B59" s="16">
        <f>[3]Pointage!V53</f>
        <v>0</v>
      </c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str">
        <f>IF(OR(COUNTIF(HorSup,B59),B59="",[3]Pointage!V53="",B59="REPOS"),"X")</f>
        <v>X</v>
      </c>
      <c r="K59" s="39" t="s">
        <v>122</v>
      </c>
      <c r="L59" s="18">
        <f t="shared" si="5"/>
        <v>0</v>
      </c>
    </row>
    <row r="60" spans="1:12" ht="15.75" x14ac:dyDescent="0.25">
      <c r="A60" s="38" t="s">
        <v>123</v>
      </c>
      <c r="B60" s="16">
        <f>[3]Pointage!V54</f>
        <v>0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str">
        <f>IF(OR(COUNTIF(HorSup,B60),B60="",[3]Pointage!V54="",B60="REPOS"),"X")</f>
        <v>X</v>
      </c>
      <c r="K60" s="38" t="s">
        <v>123</v>
      </c>
      <c r="L60" s="18">
        <f t="shared" si="5"/>
        <v>0</v>
      </c>
    </row>
    <row r="61" spans="1:12" ht="15.75" x14ac:dyDescent="0.25">
      <c r="A61" s="39" t="s">
        <v>124</v>
      </c>
      <c r="B61" s="16">
        <f>[3]Pointage!V55</f>
        <v>0</v>
      </c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str">
        <f>IF(OR(COUNTIF(HorSup,B61),B61="",[3]Pointage!V55="",B61="REPOS"),"X")</f>
        <v>X</v>
      </c>
      <c r="K61" s="39" t="s">
        <v>124</v>
      </c>
      <c r="L61" s="18">
        <f t="shared" si="5"/>
        <v>0</v>
      </c>
    </row>
    <row r="62" spans="1:12" ht="15.75" x14ac:dyDescent="0.25">
      <c r="A62" s="38" t="s">
        <v>125</v>
      </c>
      <c r="B62" s="18">
        <f>[3]Pointage!V56</f>
        <v>0</v>
      </c>
      <c r="C62" s="29" t="str">
        <f t="shared" si="0"/>
        <v/>
      </c>
      <c r="D62" s="6" t="str">
        <f t="shared" si="1"/>
        <v/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str">
        <f>IF(OR(COUNTIF(HorSup,B62),B62="",[3]Pointage!V56="",B62="REPOS"),"X")</f>
        <v>X</v>
      </c>
      <c r="K62" s="38" t="s">
        <v>125</v>
      </c>
      <c r="L62" s="18">
        <f t="shared" si="5"/>
        <v>0</v>
      </c>
    </row>
    <row r="63" spans="1:12" ht="15.75" x14ac:dyDescent="0.25">
      <c r="A63" s="43" t="s">
        <v>126</v>
      </c>
      <c r="B63" s="18">
        <f>[3]Pointage!V57</f>
        <v>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IF(OR(COUNTIF(HorSup,B63),B63="",[3]Pointage!V57="",B63="REPOS"),"X")</f>
        <v>X</v>
      </c>
      <c r="K63" s="43" t="s">
        <v>126</v>
      </c>
      <c r="L63" s="18">
        <f t="shared" si="5"/>
        <v>0</v>
      </c>
    </row>
    <row r="64" spans="1:12" ht="16.5" thickBot="1" x14ac:dyDescent="0.3">
      <c r="A64" s="44" t="s">
        <v>127</v>
      </c>
      <c r="B64" s="17" t="str">
        <f>[3]Pointage!V58</f>
        <v>V.N. Matin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IF(OR(COUNTIF(HorSup,B64),B64="",[3]Pointage!V58="",B64="REPOS"),"X")</f>
        <v>X</v>
      </c>
      <c r="K64" s="44" t="s">
        <v>127</v>
      </c>
      <c r="L64" s="17" t="str">
        <f t="shared" si="5"/>
        <v>V.N. Matin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1020" priority="24" stopIfTrue="1" operator="equal">
      <formula>"Repos"</formula>
    </cfRule>
    <cfRule type="cellIs" dxfId="1019" priority="25" stopIfTrue="1" operator="equal">
      <formula>"ABSENT"</formula>
    </cfRule>
    <cfRule type="cellIs" dxfId="1018" priority="26" stopIfTrue="1" operator="equal">
      <formula>"NICE OUEST"</formula>
    </cfRule>
    <cfRule type="cellIs" dxfId="1017" priority="27" stopIfTrue="1" operator="equal">
      <formula>"Nice Nord"</formula>
    </cfRule>
    <cfRule type="cellIs" dxfId="1016" priority="28" stopIfTrue="1" operator="equal">
      <formula>"Congés"</formula>
    </cfRule>
    <cfRule type="cellIs" dxfId="1015" priority="29" stopIfTrue="1" operator="equal">
      <formula>"Nice Est"</formula>
    </cfRule>
  </conditionalFormatting>
  <conditionalFormatting sqref="L57">
    <cfRule type="cellIs" dxfId="1014" priority="18" stopIfTrue="1" operator="equal">
      <formula>"Repos"</formula>
    </cfRule>
    <cfRule type="cellIs" dxfId="1013" priority="19" stopIfTrue="1" operator="equal">
      <formula>"ABSENT"</formula>
    </cfRule>
    <cfRule type="cellIs" dxfId="1012" priority="20" stopIfTrue="1" operator="equal">
      <formula>"NICE OUEST"</formula>
    </cfRule>
    <cfRule type="cellIs" dxfId="1011" priority="21" stopIfTrue="1" operator="equal">
      <formula>"Nice Nord"</formula>
    </cfRule>
    <cfRule type="cellIs" dxfId="1010" priority="22" stopIfTrue="1" operator="equal">
      <formula>"Congés"</formula>
    </cfRule>
    <cfRule type="cellIs" dxfId="1009" priority="23" stopIfTrue="1" operator="equal">
      <formula>"Nice Est"</formula>
    </cfRule>
  </conditionalFormatting>
  <conditionalFormatting sqref="K2">
    <cfRule type="cellIs" dxfId="1008" priority="17" stopIfTrue="1" operator="equal">
      <formula>""</formula>
    </cfRule>
  </conditionalFormatting>
  <conditionalFormatting sqref="B8:B64 L8:L64">
    <cfRule type="cellIs" dxfId="1007" priority="11" stopIfTrue="1" operator="equal">
      <formula>"Repos"</formula>
    </cfRule>
    <cfRule type="cellIs" dxfId="1006" priority="12" stopIfTrue="1" operator="equal">
      <formula>"ABSENT"</formula>
    </cfRule>
    <cfRule type="cellIs" dxfId="1005" priority="13" stopIfTrue="1" operator="equal">
      <formula>"NICE OUEST"</formula>
    </cfRule>
    <cfRule type="cellIs" dxfId="1004" priority="14" stopIfTrue="1" operator="equal">
      <formula>"Nice Nord"</formula>
    </cfRule>
    <cfRule type="cellIs" dxfId="1003" priority="15" stopIfTrue="1" operator="equal">
      <formula>"Congés"</formula>
    </cfRule>
    <cfRule type="cellIs" dxfId="1002" priority="16" stopIfTrue="1" operator="equal">
      <formula>"Nice Est"</formula>
    </cfRule>
  </conditionalFormatting>
  <conditionalFormatting sqref="L57">
    <cfRule type="cellIs" dxfId="1001" priority="5" stopIfTrue="1" operator="equal">
      <formula>"Repos"</formula>
    </cfRule>
    <cfRule type="cellIs" dxfId="1000" priority="6" stopIfTrue="1" operator="equal">
      <formula>"ABSENT"</formula>
    </cfRule>
    <cfRule type="cellIs" dxfId="999" priority="7" stopIfTrue="1" operator="equal">
      <formula>"NICE OUEST"</formula>
    </cfRule>
    <cfRule type="cellIs" dxfId="998" priority="8" stopIfTrue="1" operator="equal">
      <formula>"Nice Nord"</formula>
    </cfRule>
    <cfRule type="cellIs" dxfId="997" priority="9" stopIfTrue="1" operator="equal">
      <formula>"Congés"</formula>
    </cfRule>
    <cfRule type="cellIs" dxfId="996" priority="10" stopIfTrue="1" operator="equal">
      <formula>"Nice Est"</formula>
    </cfRule>
  </conditionalFormatting>
  <conditionalFormatting sqref="K2">
    <cfRule type="cellIs" dxfId="995" priority="4" stopIfTrue="1" operator="equal">
      <formula>""</formula>
    </cfRule>
  </conditionalFormatting>
  <conditionalFormatting sqref="H8:H64">
    <cfRule type="containsText" dxfId="994" priority="3" operator="containsText" text="FAUX">
      <formula>NOT(ISERROR(SEARCH("FAUX",H8)))</formula>
    </cfRule>
  </conditionalFormatting>
  <conditionalFormatting sqref="L8:L64">
    <cfRule type="cellIs" dxfId="993" priority="2" stopIfTrue="1" operator="equal">
      <formula>0</formula>
    </cfRule>
  </conditionalFormatting>
  <conditionalFormatting sqref="B8:B64">
    <cfRule type="cellIs" dxfId="992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42828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42828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[3]Pointage!W2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IF(OR(COUNTIF(HorSup,B8),B8="",[3]Pointage!W3="",B8="REPOS"),"X")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[3]Pointage!W3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IF(OR(COUNTIF(HorSup,B9),B9="",[3]Pointage!W4="",B9="REPOS"),"X")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[3]Pointage!W4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IF(OR(COUNTIF(HorSup,B10),B10="",[3]Pointage!W5="",B10="REPOS"),"X")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[3]Pointage!W5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IF(OR(COUNTIF(HorSup,B11),B11="",[3]Pointage!W6="",B11="REPOS"),"X")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[3]Pointage!W6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IF(OR(COUNTIF(HorSup,B12),B12="",[3]Pointage!W7="",B12="REPOS"),"X")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[3]Pointage!W7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IF(OR(COUNTIF(HorSup,B13),B13="",[3]Pointage!W8="",B13="REPOS"),"X")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[3]Pointage!W8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IF(OR(COUNTIF(HorSup,B14),B14="",[3]Pointage!W9="",B14="REPOS"),"X")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[3]Pointage!W9</f>
        <v>REPOS</v>
      </c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str">
        <f>IF(OR(COUNTIF(HorSup,B15),B15="",[3]Pointage!W10="",B15="REPOS"),"X")</f>
        <v>X</v>
      </c>
      <c r="K15" s="40" t="s">
        <v>78</v>
      </c>
      <c r="L15" s="18" t="str">
        <f t="shared" si="5"/>
        <v>REPOS</v>
      </c>
    </row>
    <row r="16" spans="1:14" ht="17.100000000000001" customHeight="1" x14ac:dyDescent="0.25">
      <c r="A16" s="38" t="s">
        <v>79</v>
      </c>
      <c r="B16" s="18" t="str">
        <f>[3]Pointage!W10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IF(OR(COUNTIF(HorSup,B16),B16="",[3]Pointage!W11="",B16="REPOS"),"X")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[3]Pointage!W11</f>
        <v>Congés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>X</v>
      </c>
      <c r="G17" s="6" t="str">
        <f t="shared" si="4"/>
        <v/>
      </c>
      <c r="H17" s="5" t="b">
        <f>IF(OR(COUNTIF(HorSup,B17),B17="",[3]Pointage!W12="",B17="REPOS"),"X")</f>
        <v>0</v>
      </c>
      <c r="K17" s="38" t="s">
        <v>80</v>
      </c>
      <c r="L17" s="18" t="str">
        <f t="shared" si="5"/>
        <v>Congés</v>
      </c>
    </row>
    <row r="18" spans="1:12" ht="17.100000000000001" customHeight="1" x14ac:dyDescent="0.25">
      <c r="A18" s="39" t="s">
        <v>81</v>
      </c>
      <c r="B18" s="18" t="str">
        <f>[3]Pointage!W12</f>
        <v>Secrétariat 9H-12H /13H-17H /20H-21H30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IF(OR(COUNTIF(HorSup,B18),B18="",[3]Pointage!W13="",B18="REPOS"),"X")</f>
        <v>0</v>
      </c>
      <c r="K18" s="39" t="s">
        <v>81</v>
      </c>
      <c r="L18" s="18" t="str">
        <f t="shared" si="5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[3]Pointage!W13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IF(OR(COUNTIF(HorSup,B19),B19="",[3]Pointage!W14="",B19="REPOS"),"X")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[3]Pointage!W14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IF(OR(COUNTIF(HorSup,B20),B20="",[3]Pointage!W15="",B20="REPOS"),"X")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[3]Pointage!W15</f>
        <v>POLY 9H-16H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IF(OR(COUNTIF(HorSup,B21),B21="",[3]Pointage!W16="",B21="REPOS"),"X")</f>
        <v>0</v>
      </c>
      <c r="K21" s="40" t="s">
        <v>84</v>
      </c>
      <c r="L21" s="18" t="str">
        <f t="shared" si="5"/>
        <v>POLY 9H-16H</v>
      </c>
    </row>
    <row r="22" spans="1:12" ht="17.100000000000001" customHeight="1" x14ac:dyDescent="0.25">
      <c r="A22" s="38" t="s">
        <v>85</v>
      </c>
      <c r="B22" s="16" t="str">
        <f>[3]Pointage!W16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IF(OR(COUNTIF(HorSup,B22),B22="",[3]Pointage!W17="",B22="REPOS"),"X")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[3]Pointage!W17</f>
        <v>FORMATION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IF(OR(COUNTIF(HorSup,B23),B23="",[3]Pointage!W18="",B23="REPOS"),"X")</f>
        <v>0</v>
      </c>
      <c r="K23" s="38" t="s">
        <v>86</v>
      </c>
      <c r="L23" s="18" t="str">
        <f t="shared" si="5"/>
        <v>FORMATION</v>
      </c>
    </row>
    <row r="24" spans="1:12" ht="17.100000000000001" customHeight="1" x14ac:dyDescent="0.25">
      <c r="A24" s="38" t="s">
        <v>87</v>
      </c>
      <c r="B24" s="16" t="str">
        <f>[3]Pointage!W18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IF(OR(COUNTIF(HorSup,B24),B24="",[3]Pointage!W19="",B24="REPOS"),"X")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[3]Pointage!W19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IF(OR(COUNTIF(HorSup,B25),B25="",[3]Pointage!W20="",B25="REPOS"),"X")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[3]Pointage!W20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IF(OR(COUNTIF(HorSup,B26),B26="",[3]Pointage!W21="",B26="REPOS"),"X")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[3]Pointage!W21</f>
        <v>Contrôle 19H-02H30</v>
      </c>
      <c r="C27" s="29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IF(OR(COUNTIF(HorSup,B27),B27="",[3]Pointage!W22="",B27="REPOS"),"X")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[3]Pointage!W22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IF(OR(COUNTIF(HorSup,B28),B28="",[3]Pointage!W23="",B28="REPOS"),"X")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[3]Pointage!W23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IF(OR(COUNTIF(HorSup,B29),B29="",[3]Pointage!W24="",B29="REPOS"),"X")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[3]Pointage!W24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IF(OR(COUNTIF(HorSup,B30),B30="",[3]Pointage!W25="",B30="REPOS"),"X")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[3]Pointage!W25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IF(OR(COUNTIF(HorSup,B31),B31="",[3]Pointage!W26="",B31="REPOS"),"X")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[3]Pointage!W26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IF(OR(COUNTIF(HorSup,B32),B32="",[3]Pointage!W27="",B32="REPOS"),"X")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[3]Pointage!W27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IF(OR(COUNTIF(HorSup,B33),B33="",[3]Pointage!W28="",B33="REPOS"),"X")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[3]Pointage!W28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IF(OR(COUNTIF(HorSup,B34),B34="",[3]Pointage!W29="",B34="REPOS"),"X")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[3]Pointage!W29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IF(OR(COUNTIF(HorSup,B35),B35="",[3]Pointage!W30="",B35="REPOS"),"X")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[3]Pointage!W30</f>
        <v>REPOS</v>
      </c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str">
        <f>IF(OR(COUNTIF(HorSup,B36),B36="",[3]Pointage!W31="",B36="REPOS"),"X")</f>
        <v>X</v>
      </c>
      <c r="K36" s="38" t="s">
        <v>99</v>
      </c>
      <c r="L36" s="18" t="str">
        <f t="shared" si="5"/>
        <v>REPOS</v>
      </c>
    </row>
    <row r="37" spans="1:12" ht="17.100000000000001" customHeight="1" x14ac:dyDescent="0.25">
      <c r="A37" s="38" t="s">
        <v>100</v>
      </c>
      <c r="B37" s="16" t="str">
        <f>[3]Pointage!W31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IF(OR(COUNTIF(HorSup,B37),B37="",[3]Pointage!W32="",B37="REPOS"),"X")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[3]Pointage!W32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IF(OR(COUNTIF(HorSup,B38),B38="",[3]Pointage!W33="",B38="REPOS"),"X")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[3]Pointage!W33</f>
        <v>CARTON AP</v>
      </c>
      <c r="C39" s="29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IF(OR(COUNTIF(HorSup,B39),B39="",[3]Pointage!W34="",B39="REPOS"),"X")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[3]Pointage!W34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IF(OR(COUNTIF(HorSup,B40),B40="",[3]Pointage!W35="",B40="REPOS"),"X")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[3]Pointage!W35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IF(OR(COUNTIF(HorSup,B41),B41="",[3]Pointage!W36="",B41="REPOS"),"X")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[3]Pointage!W36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IF(OR(COUNTIF(HorSup,B42),B42="",[3]Pointage!W37="",B42="REPOS"),"X")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[3]Pointage!W37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IF(OR(COUNTIF(HorSup,B43),B43="",[3]Pointage!W38="",B43="REPOS"),"X")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[3]Pointage!W38</f>
        <v>Congés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>X</v>
      </c>
      <c r="G44" s="6" t="str">
        <f t="shared" si="4"/>
        <v/>
      </c>
      <c r="H44" s="5" t="b">
        <f>IF(OR(COUNTIF(HorSup,B44),B44="",[3]Pointage!W39="",B44="REPOS"),"X")</f>
        <v>0</v>
      </c>
      <c r="K44" s="38" t="s">
        <v>107</v>
      </c>
      <c r="L44" s="18" t="str">
        <f t="shared" si="5"/>
        <v>Congés</v>
      </c>
    </row>
    <row r="45" spans="1:12" ht="17.100000000000001" customHeight="1" x14ac:dyDescent="0.25">
      <c r="A45" s="38" t="s">
        <v>108</v>
      </c>
      <c r="B45" s="16" t="str">
        <f>[3]Pointage!W39</f>
        <v>NICE EST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IF(OR(COUNTIF(HorSup,B45),B45="",[3]Pointage!W40="",B45="REPOS"),"X")</f>
        <v>0</v>
      </c>
      <c r="K45" s="38" t="s">
        <v>108</v>
      </c>
      <c r="L45" s="18" t="str">
        <f t="shared" si="5"/>
        <v>NICE EST</v>
      </c>
    </row>
    <row r="46" spans="1:12" ht="17.100000000000001" customHeight="1" x14ac:dyDescent="0.25">
      <c r="A46" s="38" t="s">
        <v>109</v>
      </c>
      <c r="B46" s="16" t="str">
        <f>[3]Pointage!W40</f>
        <v>ENC NUIT 20H30-02H30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IF(OR(COUNTIF(HorSup,B46),B46="",[3]Pointage!W41="",B46="REPOS"),"X")</f>
        <v>0</v>
      </c>
      <c r="K46" s="38" t="s">
        <v>109</v>
      </c>
      <c r="L46" s="18" t="str">
        <f t="shared" si="5"/>
        <v>ENC NUIT 20H30-02H30</v>
      </c>
    </row>
    <row r="47" spans="1:12" ht="17.100000000000001" customHeight="1" x14ac:dyDescent="0.25">
      <c r="A47" s="38" t="s">
        <v>110</v>
      </c>
      <c r="B47" s="16" t="str">
        <f>[3]Pointage!W41</f>
        <v>REPOS</v>
      </c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str">
        <f>IF(OR(COUNTIF(HorSup,B47),B47="",[3]Pointage!W42="",B47="REPOS"),"X")</f>
        <v>X</v>
      </c>
      <c r="K47" s="38" t="s">
        <v>110</v>
      </c>
      <c r="L47" s="18" t="str">
        <f t="shared" si="5"/>
        <v>REPOS</v>
      </c>
    </row>
    <row r="48" spans="1:12" ht="17.100000000000001" customHeight="1" x14ac:dyDescent="0.25">
      <c r="A48" s="38" t="s">
        <v>111</v>
      </c>
      <c r="B48" s="16" t="str">
        <f>[3]Pointage!W42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IF(OR(COUNTIF(HorSup,B48),B48="",[3]Pointage!W43="",B48="REPOS"),"X")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[3]Pointage!W43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IF(OR(COUNTIF(HorSup,B49),B49="",[3]Pointage!W44="",B49="REPOS"),"X")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[3]Pointage!W44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IF(OR(COUNTIF(HorSup,B50),B50="",[3]Pointage!W45="",B50="REPOS"),"X")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[3]Pointage!W45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IF(OR(COUNTIF(HorSup,B51),B51="",[3]Pointage!W46="",B51="REPOS"),"X")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[3]Pointage!W46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IF(OR(COUNTIF(HorSup,B52),B52="",[3]Pointage!W47="",B52="REPOS"),"X")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[3]Pointage!W47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IF(OR(COUNTIF(HorSup,B53),B53="",[3]Pointage!W48="",B53="REPOS"),"X")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[3]Pointage!W48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IF(OR(COUNTIF(HorSup,B54),B54="",[3]Pointage!W49="",B54="REPOS"),"X")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[3]Pointage!W49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IF(OR(COUNTIF(HorSup,B55),B55="",[3]Pointage!W50="",B55="REPOS"),"X")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[3]Pointage!W50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IF(OR(COUNTIF(HorSup,B56),B56="",[3]Pointage!W51="",B56="REPOS"),"X")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[3]Pointage!W51</f>
        <v>Contrôle Privé 06H-14H</v>
      </c>
      <c r="C57" s="29" t="str">
        <f t="shared" si="0"/>
        <v>X</v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IF(OR(COUNTIF(HorSup,B57),B57="",[3]Pointage!W52="",B57="REPOS"),"X")</f>
        <v>0</v>
      </c>
      <c r="K57" s="38" t="s">
        <v>120</v>
      </c>
      <c r="L57" s="18" t="str">
        <f t="shared" si="5"/>
        <v>Contrôle Privé 06H-14H</v>
      </c>
    </row>
    <row r="58" spans="1:12" ht="17.100000000000001" customHeight="1" x14ac:dyDescent="0.25">
      <c r="A58" s="39" t="s">
        <v>121</v>
      </c>
      <c r="B58" s="16" t="str">
        <f>[3]Pointage!W52</f>
        <v>NICE OUEST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IF(OR(COUNTIF(HorSup,B58),B58="",[3]Pointage!W53="",B58="REPOS"),"X")</f>
        <v>0</v>
      </c>
      <c r="K58" s="39" t="s">
        <v>121</v>
      </c>
      <c r="L58" s="18" t="str">
        <f t="shared" si="5"/>
        <v>NICE OUEST</v>
      </c>
    </row>
    <row r="59" spans="1:12" ht="17.100000000000001" customHeight="1" x14ac:dyDescent="0.25">
      <c r="A59" s="39" t="s">
        <v>122</v>
      </c>
      <c r="B59" s="16" t="str">
        <f>[3]Pointage!W53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IF(OR(COUNTIF(HorSup,B59),B59="",[3]Pointage!W54="",B59="REPOS"),"X")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[3]Pointage!W54</f>
        <v>Secrétariat 8H30-12H/12H45-16H15</v>
      </c>
      <c r="C60" s="29" t="str">
        <f t="shared" si="0"/>
        <v>X</v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b">
        <f>IF(OR(COUNTIF(HorSup,B60),B60="",[3]Pointage!W55="",B60="REPOS"),"X")</f>
        <v>0</v>
      </c>
      <c r="K60" s="38" t="s">
        <v>123</v>
      </c>
      <c r="L60" s="18" t="str">
        <f t="shared" si="5"/>
        <v>Secrétariat 8H30-12H/12H45-16H15</v>
      </c>
    </row>
    <row r="61" spans="1:12" ht="15.75" x14ac:dyDescent="0.25">
      <c r="A61" s="39" t="s">
        <v>124</v>
      </c>
      <c r="B61" s="16" t="str">
        <f>[3]Pointage!W55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IF(OR(COUNTIF(HorSup,B61),B61="",[3]Pointage!W56="",B61="REPOS"),"X")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[3]Pointage!W56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IF(OR(COUNTIF(HorSup,B62),B62="",[3]Pointage!W57="",B62="REPOS"),"X")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[3]Pointage!W57</f>
        <v>Contrôle 13H-20H</v>
      </c>
      <c r="C63" s="29" t="str">
        <f>IF(COUNTIF(HorMat,B63),"X","")</f>
        <v/>
      </c>
      <c r="D63" s="6" t="str">
        <f>IF(COUNTIF(HorAm,B63),"X","")</f>
        <v>X</v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IF(OR(COUNTIF(HorSup,B63),B63="",[3]Pointage!W58="",B63="REPOS"),"X")</f>
        <v>0</v>
      </c>
      <c r="K63" s="43" t="s">
        <v>126</v>
      </c>
      <c r="L63" s="18" t="str">
        <f t="shared" si="5"/>
        <v>Contrôle 13H-20H</v>
      </c>
    </row>
    <row r="64" spans="1:12" ht="16.5" thickBot="1" x14ac:dyDescent="0.3">
      <c r="A64" s="44" t="s">
        <v>127</v>
      </c>
      <c r="B64" s="17" t="str">
        <f>[3]Pointage!W58</f>
        <v>B. CARTON</v>
      </c>
      <c r="C64" s="19" t="str">
        <f>IF(COUNTIF(HorMat,B64),"X","")</f>
        <v>X</v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IF(OR(COUNTIF(HorSup,B64),B64="",[3]Pointage!W59="",B64="REPOS"),"X")</f>
        <v>X</v>
      </c>
      <c r="K64" s="44" t="s">
        <v>127</v>
      </c>
      <c r="L64" s="17" t="str">
        <f t="shared" si="5"/>
        <v>B. CARTON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991" priority="24" stopIfTrue="1" operator="equal">
      <formula>"Repos"</formula>
    </cfRule>
    <cfRule type="cellIs" dxfId="990" priority="25" stopIfTrue="1" operator="equal">
      <formula>"ABSENT"</formula>
    </cfRule>
    <cfRule type="cellIs" dxfId="989" priority="26" stopIfTrue="1" operator="equal">
      <formula>"NICE OUEST"</formula>
    </cfRule>
    <cfRule type="cellIs" dxfId="988" priority="27" stopIfTrue="1" operator="equal">
      <formula>"Nice Nord"</formula>
    </cfRule>
    <cfRule type="cellIs" dxfId="987" priority="28" stopIfTrue="1" operator="equal">
      <formula>"Congés"</formula>
    </cfRule>
    <cfRule type="cellIs" dxfId="986" priority="29" stopIfTrue="1" operator="equal">
      <formula>"Nice Est"</formula>
    </cfRule>
  </conditionalFormatting>
  <conditionalFormatting sqref="L57">
    <cfRule type="cellIs" dxfId="985" priority="18" stopIfTrue="1" operator="equal">
      <formula>"Repos"</formula>
    </cfRule>
    <cfRule type="cellIs" dxfId="984" priority="19" stopIfTrue="1" operator="equal">
      <formula>"ABSENT"</formula>
    </cfRule>
    <cfRule type="cellIs" dxfId="983" priority="20" stopIfTrue="1" operator="equal">
      <formula>"NICE OUEST"</formula>
    </cfRule>
    <cfRule type="cellIs" dxfId="982" priority="21" stopIfTrue="1" operator="equal">
      <formula>"Nice Nord"</formula>
    </cfRule>
    <cfRule type="cellIs" dxfId="981" priority="22" stopIfTrue="1" operator="equal">
      <formula>"Congés"</formula>
    </cfRule>
    <cfRule type="cellIs" dxfId="980" priority="23" stopIfTrue="1" operator="equal">
      <formula>"Nice Est"</formula>
    </cfRule>
  </conditionalFormatting>
  <conditionalFormatting sqref="K2">
    <cfRule type="cellIs" dxfId="979" priority="17" stopIfTrue="1" operator="equal">
      <formula>""</formula>
    </cfRule>
  </conditionalFormatting>
  <conditionalFormatting sqref="B8:B64 L8:L64">
    <cfRule type="cellIs" dxfId="978" priority="11" stopIfTrue="1" operator="equal">
      <formula>"Repos"</formula>
    </cfRule>
    <cfRule type="cellIs" dxfId="977" priority="12" stopIfTrue="1" operator="equal">
      <formula>"ABSENT"</formula>
    </cfRule>
    <cfRule type="cellIs" dxfId="976" priority="13" stopIfTrue="1" operator="equal">
      <formula>"NICE OUEST"</formula>
    </cfRule>
    <cfRule type="cellIs" dxfId="975" priority="14" stopIfTrue="1" operator="equal">
      <formula>"Nice Nord"</formula>
    </cfRule>
    <cfRule type="cellIs" dxfId="974" priority="15" stopIfTrue="1" operator="equal">
      <formula>"Congés"</formula>
    </cfRule>
    <cfRule type="cellIs" dxfId="973" priority="16" stopIfTrue="1" operator="equal">
      <formula>"Nice Est"</formula>
    </cfRule>
  </conditionalFormatting>
  <conditionalFormatting sqref="L57">
    <cfRule type="cellIs" dxfId="972" priority="5" stopIfTrue="1" operator="equal">
      <formula>"Repos"</formula>
    </cfRule>
    <cfRule type="cellIs" dxfId="971" priority="6" stopIfTrue="1" operator="equal">
      <formula>"ABSENT"</formula>
    </cfRule>
    <cfRule type="cellIs" dxfId="970" priority="7" stopIfTrue="1" operator="equal">
      <formula>"NICE OUEST"</formula>
    </cfRule>
    <cfRule type="cellIs" dxfId="969" priority="8" stopIfTrue="1" operator="equal">
      <formula>"Nice Nord"</formula>
    </cfRule>
    <cfRule type="cellIs" dxfId="968" priority="9" stopIfTrue="1" operator="equal">
      <formula>"Congés"</formula>
    </cfRule>
    <cfRule type="cellIs" dxfId="967" priority="10" stopIfTrue="1" operator="equal">
      <formula>"Nice Est"</formula>
    </cfRule>
  </conditionalFormatting>
  <conditionalFormatting sqref="K2">
    <cfRule type="cellIs" dxfId="966" priority="4" stopIfTrue="1" operator="equal">
      <formula>""</formula>
    </cfRule>
  </conditionalFormatting>
  <conditionalFormatting sqref="H8:H64">
    <cfRule type="containsText" dxfId="965" priority="3" operator="containsText" text="FAUX">
      <formula>NOT(ISERROR(SEARCH("FAUX",H8)))</formula>
    </cfRule>
  </conditionalFormatting>
  <conditionalFormatting sqref="L8:L64">
    <cfRule type="cellIs" dxfId="964" priority="2" stopIfTrue="1" operator="equal">
      <formula>0</formula>
    </cfRule>
  </conditionalFormatting>
  <conditionalFormatting sqref="B8:B64">
    <cfRule type="cellIs" dxfId="963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42829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42829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[3]Pointage!X2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IF(OR(COUNTIF(HorSup,B8),B8="",[3]Pointage!X2="",B8="REPOS"),"X")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[3]Pointage!X3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IF(OR(COUNTIF(HorSup,B9),B9="",[3]Pointage!X3="",B9="REPOS"),"X")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[3]Pointage!X4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IF(OR(COUNTIF(HorSup,B10),B10="",[3]Pointage!X4="",B10="REPOS"),"X")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[3]Pointage!X5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IF(OR(COUNTIF(HorSup,B11),B11="",[3]Pointage!X5="",B11="REPOS"),"X")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[3]Pointage!X6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IF(OR(COUNTIF(HorSup,B12),B12="",[3]Pointage!X6="",B12="REPOS"),"X")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[3]Pointage!X7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IF(OR(COUNTIF(HorSup,B13),B13="",[3]Pointage!X7="",B13="REPOS"),"X")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[3]Pointage!X8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IF(OR(COUNTIF(HorSup,B14),B14="",[3]Pointage!X8="",B14="REPOS"),"X")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[3]Pointage!X9</f>
        <v>POLY 12H-19H</v>
      </c>
      <c r="C15" s="29" t="str">
        <f t="shared" si="0"/>
        <v/>
      </c>
      <c r="D15" s="6" t="str">
        <f t="shared" si="1"/>
        <v>X</v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IF(OR(COUNTIF(HorSup,B15),B15="",[3]Pointage!X9="",B15="REPOS"),"X")</f>
        <v>0</v>
      </c>
      <c r="K15" s="40" t="s">
        <v>78</v>
      </c>
      <c r="L15" s="18" t="str">
        <f t="shared" si="5"/>
        <v>POLY 12H-19H</v>
      </c>
    </row>
    <row r="16" spans="1:14" ht="17.100000000000001" customHeight="1" x14ac:dyDescent="0.25">
      <c r="A16" s="38" t="s">
        <v>79</v>
      </c>
      <c r="B16" s="18" t="str">
        <f>[3]Pointage!X10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IF(OR(COUNTIF(HorSup,B16),B16="",[3]Pointage!X10="",B16="REPOS"),"X")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[3]Pointage!X11</f>
        <v>REPOS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str">
        <f>IF(OR(COUNTIF(HorSup,B17),B17="",[3]Pointage!X11="",B17="REPOS"),"X")</f>
        <v>X</v>
      </c>
      <c r="K17" s="38" t="s">
        <v>80</v>
      </c>
      <c r="L17" s="18" t="str">
        <f t="shared" si="5"/>
        <v>REPOS</v>
      </c>
    </row>
    <row r="18" spans="1:12" ht="17.100000000000001" customHeight="1" x14ac:dyDescent="0.25">
      <c r="A18" s="39" t="s">
        <v>81</v>
      </c>
      <c r="B18" s="18" t="str">
        <f>[3]Pointage!X12</f>
        <v>Secrétariat 13H-18H</v>
      </c>
      <c r="C18" s="29" t="str">
        <f t="shared" si="0"/>
        <v/>
      </c>
      <c r="D18" s="6" t="str">
        <f t="shared" si="1"/>
        <v>X</v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IF(OR(COUNTIF(HorSup,B18),B18="",[3]Pointage!X12="",B18="REPOS"),"X")</f>
        <v>0</v>
      </c>
      <c r="K18" s="39" t="s">
        <v>81</v>
      </c>
      <c r="L18" s="18" t="str">
        <f t="shared" si="5"/>
        <v>Secrétariat 13H-18H</v>
      </c>
    </row>
    <row r="19" spans="1:12" ht="17.100000000000001" customHeight="1" x14ac:dyDescent="0.25">
      <c r="A19" s="38" t="s">
        <v>82</v>
      </c>
      <c r="B19" s="16" t="str">
        <f>[3]Pointage!X13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IF(OR(COUNTIF(HorSup,B19),B19="",[3]Pointage!X13="",B19="REPOS"),"X")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[3]Pointage!X14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IF(OR(COUNTIF(HorSup,B20),B20="",[3]Pointage!X14="",B20="REPOS"),"X")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[3]Pointage!X15</f>
        <v>POLY 7H-14H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IF(OR(COUNTIF(HorSup,B21),B21="",[3]Pointage!X15="",B21="REPOS"),"X")</f>
        <v>0</v>
      </c>
      <c r="K21" s="40" t="s">
        <v>84</v>
      </c>
      <c r="L21" s="18" t="str">
        <f t="shared" si="5"/>
        <v>POLY 7H-14H</v>
      </c>
    </row>
    <row r="22" spans="1:12" ht="17.100000000000001" customHeight="1" x14ac:dyDescent="0.25">
      <c r="A22" s="38" t="s">
        <v>85</v>
      </c>
      <c r="B22" s="16" t="str">
        <f>[3]Pointage!X16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IF(OR(COUNTIF(HorSup,B22),B22="",[3]Pointage!X16="",B22="REPOS"),"X")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[3]Pointage!X17</f>
        <v>NICE EST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IF(OR(COUNTIF(HorSup,B23),B23="",[3]Pointage!X17="",B23="REPOS"),"X")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[3]Pointage!X18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IF(OR(COUNTIF(HorSup,B24),B24="",[3]Pointage!X18="",B24="REPOS"),"X")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[3]Pointage!X19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IF(OR(COUNTIF(HorSup,B25),B25="",[3]Pointage!X19="",B25="REPOS"),"X")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[3]Pointage!X20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IF(OR(COUNTIF(HorSup,B26),B26="",[3]Pointage!X20="",B26="REPOS"),"X")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[3]Pointage!X21</f>
        <v>Contrôle 19H-02H30</v>
      </c>
      <c r="C27" s="29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IF(OR(COUNTIF(HorSup,B27),B27="",[3]Pointage!X21="",B27="REPOS"),"X")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[3]Pointage!X22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IF(OR(COUNTIF(HorSup,B28),B28="",[3]Pointage!X22="",B28="REPOS"),"X")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[3]Pointage!X23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IF(OR(COUNTIF(HorSup,B29),B29="",[3]Pointage!X23="",B29="REPOS"),"X")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[3]Pointage!X24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IF(OR(COUNTIF(HorSup,B30),B30="",[3]Pointage!X24="",B30="REPOS"),"X")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[3]Pointage!X25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IF(OR(COUNTIF(HorSup,B31),B31="",[3]Pointage!X25="",B31="REPOS"),"X")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[3]Pointage!X26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IF(OR(COUNTIF(HorSup,B32),B32="",[3]Pointage!X26="",B32="REPOS"),"X")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[3]Pointage!X27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IF(OR(COUNTIF(HorSup,B33),B33="",[3]Pointage!X27="",B33="REPOS"),"X")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[3]Pointage!X28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IF(OR(COUNTIF(HorSup,B34),B34="",[3]Pointage!X28="",B34="REPOS"),"X")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[3]Pointage!X29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IF(OR(COUNTIF(HorSup,B35),B35="",[3]Pointage!X29="",B35="REPOS"),"X")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[3]Pointage!X30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IF(OR(COUNTIF(HorSup,B36),B36="",[3]Pointage!X30="",B36="REPOS"),"X")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[3]Pointage!X31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IF(OR(COUNTIF(HorSup,B37),B37="",[3]Pointage!X31="",B37="REPOS"),"X")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[3]Pointage!X32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IF(OR(COUNTIF(HorSup,B38),B38="",[3]Pointage!X32="",B38="REPOS"),"X")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[3]Pointage!X33</f>
        <v>CARTON AP</v>
      </c>
      <c r="C39" s="29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IF(OR(COUNTIF(HorSup,B39),B39="",[3]Pointage!X33="",B39="REPOS"),"X")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[3]Pointage!X34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IF(OR(COUNTIF(HorSup,B40),B40="",[3]Pointage!X34="",B40="REPOS"),"X")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[3]Pointage!X35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IF(OR(COUNTIF(HorSup,B41),B41="",[3]Pointage!X35="",B41="REPOS"),"X")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[3]Pointage!X36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IF(OR(COUNTIF(HorSup,B42),B42="",[3]Pointage!X36="",B42="REPOS"),"X")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[3]Pointage!X37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IF(OR(COUNTIF(HorSup,B43),B43="",[3]Pointage!X37="",B43="REPOS"),"X")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[3]Pointage!X38</f>
        <v>Congés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>X</v>
      </c>
      <c r="G44" s="6" t="str">
        <f t="shared" si="4"/>
        <v/>
      </c>
      <c r="H44" s="5" t="b">
        <f>IF(OR(COUNTIF(HorSup,B44),B44="",[3]Pointage!X38="",B44="REPOS"),"X")</f>
        <v>0</v>
      </c>
      <c r="K44" s="38" t="s">
        <v>107</v>
      </c>
      <c r="L44" s="18" t="str">
        <f t="shared" si="5"/>
        <v>Congés</v>
      </c>
    </row>
    <row r="45" spans="1:12" ht="17.100000000000001" customHeight="1" x14ac:dyDescent="0.25">
      <c r="A45" s="38" t="s">
        <v>108</v>
      </c>
      <c r="B45" s="16" t="str">
        <f>[3]Pointage!X39</f>
        <v>Congés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3"/>
        <v>X</v>
      </c>
      <c r="G45" s="6" t="str">
        <f t="shared" si="4"/>
        <v/>
      </c>
      <c r="H45" s="5" t="b">
        <f>IF(OR(COUNTIF(HorSup,B45),B45="",[3]Pointage!X39="",B45="REPOS"),"X")</f>
        <v>0</v>
      </c>
      <c r="K45" s="38" t="s">
        <v>108</v>
      </c>
      <c r="L45" s="18" t="str">
        <f t="shared" si="5"/>
        <v>Congés</v>
      </c>
    </row>
    <row r="46" spans="1:12" ht="17.100000000000001" customHeight="1" x14ac:dyDescent="0.25">
      <c r="A46" s="38" t="s">
        <v>109</v>
      </c>
      <c r="B46" s="16" t="str">
        <f>[3]Pointage!X40</f>
        <v>ENC NUIT 20H30-02H30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IF(OR(COUNTIF(HorSup,B46),B46="",[3]Pointage!X40="",B46="REPOS"),"X")</f>
        <v>0</v>
      </c>
      <c r="K46" s="38" t="s">
        <v>109</v>
      </c>
      <c r="L46" s="18" t="str">
        <f t="shared" si="5"/>
        <v>ENC NUIT 20H30-02H30</v>
      </c>
    </row>
    <row r="47" spans="1:12" ht="17.100000000000001" customHeight="1" x14ac:dyDescent="0.25">
      <c r="A47" s="38" t="s">
        <v>110</v>
      </c>
      <c r="B47" s="16" t="str">
        <f>[3]Pointage!X41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IF(OR(COUNTIF(HorSup,B47),B47="",[3]Pointage!X41="",B47="REPOS"),"X")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[3]Pointage!X42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IF(OR(COUNTIF(HorSup,B48),B48="",[3]Pointage!X42="",B48="REPOS"),"X")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[3]Pointage!X43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IF(OR(COUNTIF(HorSup,B49),B49="",[3]Pointage!X43="",B49="REPOS"),"X")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[3]Pointage!X44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IF(OR(COUNTIF(HorSup,B50),B50="",[3]Pointage!X44="",B50="REPOS"),"X")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[3]Pointage!X45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IF(OR(COUNTIF(HorSup,B51),B51="",[3]Pointage!X45="",B51="REPOS"),"X")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[3]Pointage!X46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IF(OR(COUNTIF(HorSup,B52),B52="",[3]Pointage!X46="",B52="REPOS"),"X")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[3]Pointage!X47</f>
        <v>REPOS</v>
      </c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str">
        <f>IF(OR(COUNTIF(HorSup,B53),B53="",[3]Pointage!X47="",B53="REPOS"),"X")</f>
        <v>X</v>
      </c>
      <c r="K53" s="38" t="s">
        <v>116</v>
      </c>
      <c r="L53" s="18" t="str">
        <f t="shared" si="5"/>
        <v>REPOS</v>
      </c>
    </row>
    <row r="54" spans="1:12" ht="17.100000000000001" customHeight="1" x14ac:dyDescent="0.25">
      <c r="A54" s="40" t="s">
        <v>117</v>
      </c>
      <c r="B54" s="16" t="str">
        <f>[3]Pointage!X48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IF(OR(COUNTIF(HorSup,B54),B54="",[3]Pointage!X48="",B54="REPOS"),"X")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[3]Pointage!X49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IF(OR(COUNTIF(HorSup,B55),B55="",[3]Pointage!X49="",B55="REPOS"),"X")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[3]Pointage!X50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IF(OR(COUNTIF(HorSup,B56),B56="",[3]Pointage!X50="",B56="REPOS"),"X")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[3]Pointage!X51</f>
        <v>Contrôle Privé 06H-14H</v>
      </c>
      <c r="C57" s="29" t="str">
        <f t="shared" si="0"/>
        <v>X</v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IF(OR(COUNTIF(HorSup,B57),B57="",[3]Pointage!X51="",B57="REPOS"),"X")</f>
        <v>0</v>
      </c>
      <c r="K57" s="38" t="s">
        <v>120</v>
      </c>
      <c r="L57" s="18" t="str">
        <f t="shared" si="5"/>
        <v>Contrôle Privé 06H-14H</v>
      </c>
    </row>
    <row r="58" spans="1:12" ht="17.100000000000001" customHeight="1" x14ac:dyDescent="0.25">
      <c r="A58" s="39" t="s">
        <v>121</v>
      </c>
      <c r="B58" s="16" t="str">
        <f>[3]Pointage!X52</f>
        <v>NICE OUEST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IF(OR(COUNTIF(HorSup,B58),B58="",[3]Pointage!X52="",B58="REPOS"),"X")</f>
        <v>0</v>
      </c>
      <c r="K58" s="39" t="s">
        <v>121</v>
      </c>
      <c r="L58" s="18" t="str">
        <f t="shared" si="5"/>
        <v>NICE OUEST</v>
      </c>
    </row>
    <row r="59" spans="1:12" ht="17.100000000000001" customHeight="1" x14ac:dyDescent="0.25">
      <c r="A59" s="39" t="s">
        <v>122</v>
      </c>
      <c r="B59" s="16" t="str">
        <f>[3]Pointage!X53</f>
        <v>REPOS</v>
      </c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str">
        <f>IF(OR(COUNTIF(HorSup,B59),B59="",[3]Pointage!X53="",B59="REPOS"),"X")</f>
        <v>X</v>
      </c>
      <c r="K59" s="39" t="s">
        <v>122</v>
      </c>
      <c r="L59" s="18" t="str">
        <f t="shared" si="5"/>
        <v>REPOS</v>
      </c>
    </row>
    <row r="60" spans="1:12" ht="15.75" x14ac:dyDescent="0.25">
      <c r="A60" s="38" t="s">
        <v>123</v>
      </c>
      <c r="B60" s="16" t="str">
        <f>[3]Pointage!X54</f>
        <v>Secrétariat 8H30-12H/12H45-16H15</v>
      </c>
      <c r="C60" s="29" t="str">
        <f t="shared" si="0"/>
        <v>X</v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b">
        <f>IF(OR(COUNTIF(HorSup,B60),B60="",[3]Pointage!X54="",B60="REPOS"),"X")</f>
        <v>0</v>
      </c>
      <c r="K60" s="38" t="s">
        <v>123</v>
      </c>
      <c r="L60" s="18" t="str">
        <f t="shared" si="5"/>
        <v>Secrétariat 8H30-12H/12H45-16H15</v>
      </c>
    </row>
    <row r="61" spans="1:12" ht="15.75" x14ac:dyDescent="0.25">
      <c r="A61" s="39" t="s">
        <v>124</v>
      </c>
      <c r="B61" s="16" t="str">
        <f>[3]Pointage!X55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IF(OR(COUNTIF(HorSup,B61),B61="",[3]Pointage!X55="",B61="REPOS"),"X")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[3]Pointage!X56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IF(OR(COUNTIF(HorSup,B62),B62="",[3]Pointage!X56="",B62="REPOS"),"X")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[3]Pointage!X57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IF(OR(COUNTIF(HorSup,B63),B63="",[3]Pointage!X57="",B63="REPOS"),"X")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17" t="str">
        <f>[3]Pointage!X58</f>
        <v>B. CARTON</v>
      </c>
      <c r="C64" s="19" t="str">
        <f>IF(COUNTIF(HorMat,B64),"X","")</f>
        <v>X</v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IF(OR(COUNTIF(HorSup,B64),B64="",[3]Pointage!X58="",B64="REPOS"),"X")</f>
        <v>0</v>
      </c>
      <c r="K64" s="44" t="s">
        <v>127</v>
      </c>
      <c r="L64" s="17" t="str">
        <f t="shared" si="5"/>
        <v>B. CARTON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962" priority="24" stopIfTrue="1" operator="equal">
      <formula>"Repos"</formula>
    </cfRule>
    <cfRule type="cellIs" dxfId="961" priority="25" stopIfTrue="1" operator="equal">
      <formula>"ABSENT"</formula>
    </cfRule>
    <cfRule type="cellIs" dxfId="960" priority="26" stopIfTrue="1" operator="equal">
      <formula>"NICE OUEST"</formula>
    </cfRule>
    <cfRule type="cellIs" dxfId="959" priority="27" stopIfTrue="1" operator="equal">
      <formula>"Nice Nord"</formula>
    </cfRule>
    <cfRule type="cellIs" dxfId="958" priority="28" stopIfTrue="1" operator="equal">
      <formula>"Congés"</formula>
    </cfRule>
    <cfRule type="cellIs" dxfId="957" priority="29" stopIfTrue="1" operator="equal">
      <formula>"Nice Est"</formula>
    </cfRule>
  </conditionalFormatting>
  <conditionalFormatting sqref="L57">
    <cfRule type="cellIs" dxfId="956" priority="18" stopIfTrue="1" operator="equal">
      <formula>"Repos"</formula>
    </cfRule>
    <cfRule type="cellIs" dxfId="955" priority="19" stopIfTrue="1" operator="equal">
      <formula>"ABSENT"</formula>
    </cfRule>
    <cfRule type="cellIs" dxfId="954" priority="20" stopIfTrue="1" operator="equal">
      <formula>"NICE OUEST"</formula>
    </cfRule>
    <cfRule type="cellIs" dxfId="953" priority="21" stopIfTrue="1" operator="equal">
      <formula>"Nice Nord"</formula>
    </cfRule>
    <cfRule type="cellIs" dxfId="952" priority="22" stopIfTrue="1" operator="equal">
      <formula>"Congés"</formula>
    </cfRule>
    <cfRule type="cellIs" dxfId="951" priority="23" stopIfTrue="1" operator="equal">
      <formula>"Nice Est"</formula>
    </cfRule>
  </conditionalFormatting>
  <conditionalFormatting sqref="K2">
    <cfRule type="cellIs" dxfId="950" priority="17" stopIfTrue="1" operator="equal">
      <formula>""</formula>
    </cfRule>
  </conditionalFormatting>
  <conditionalFormatting sqref="B8:B64 L8:L64">
    <cfRule type="cellIs" dxfId="949" priority="11" stopIfTrue="1" operator="equal">
      <formula>"Repos"</formula>
    </cfRule>
    <cfRule type="cellIs" dxfId="948" priority="12" stopIfTrue="1" operator="equal">
      <formula>"ABSENT"</formula>
    </cfRule>
    <cfRule type="cellIs" dxfId="947" priority="13" stopIfTrue="1" operator="equal">
      <formula>"NICE OUEST"</formula>
    </cfRule>
    <cfRule type="cellIs" dxfId="946" priority="14" stopIfTrue="1" operator="equal">
      <formula>"Nice Nord"</formula>
    </cfRule>
    <cfRule type="cellIs" dxfId="945" priority="15" stopIfTrue="1" operator="equal">
      <formula>"Congés"</formula>
    </cfRule>
    <cfRule type="cellIs" dxfId="944" priority="16" stopIfTrue="1" operator="equal">
      <formula>"Nice Est"</formula>
    </cfRule>
  </conditionalFormatting>
  <conditionalFormatting sqref="L57">
    <cfRule type="cellIs" dxfId="943" priority="5" stopIfTrue="1" operator="equal">
      <formula>"Repos"</formula>
    </cfRule>
    <cfRule type="cellIs" dxfId="942" priority="6" stopIfTrue="1" operator="equal">
      <formula>"ABSENT"</formula>
    </cfRule>
    <cfRule type="cellIs" dxfId="941" priority="7" stopIfTrue="1" operator="equal">
      <formula>"NICE OUEST"</formula>
    </cfRule>
    <cfRule type="cellIs" dxfId="940" priority="8" stopIfTrue="1" operator="equal">
      <formula>"Nice Nord"</formula>
    </cfRule>
    <cfRule type="cellIs" dxfId="939" priority="9" stopIfTrue="1" operator="equal">
      <formula>"Congés"</formula>
    </cfRule>
    <cfRule type="cellIs" dxfId="938" priority="10" stopIfTrue="1" operator="equal">
      <formula>"Nice Est"</formula>
    </cfRule>
  </conditionalFormatting>
  <conditionalFormatting sqref="K2">
    <cfRule type="cellIs" dxfId="937" priority="4" stopIfTrue="1" operator="equal">
      <formula>""</formula>
    </cfRule>
  </conditionalFormatting>
  <conditionalFormatting sqref="H8:H64">
    <cfRule type="containsText" dxfId="936" priority="3" operator="containsText" text="FAUX">
      <formula>NOT(ISERROR(SEARCH("FAUX",H8)))</formula>
    </cfRule>
  </conditionalFormatting>
  <conditionalFormatting sqref="L8:L64">
    <cfRule type="cellIs" dxfId="935" priority="2" stopIfTrue="1" operator="equal">
      <formula>0</formula>
    </cfRule>
  </conditionalFormatting>
  <conditionalFormatting sqref="B8:B64">
    <cfRule type="cellIs" dxfId="934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42830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42830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[3]Pointage!Y2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IF(OR(COUNTIF(HorSup,B8),B8="",[3]Pointage!Y2="",B8="REPOS"),"X")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[3]Pointage!Y3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IF(OR(COUNTIF(HorSup,B9),B9="",[3]Pointage!Y3="",B9="REPOS"),"X")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[3]Pointage!Y4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IF(OR(COUNTIF(HorSup,B10),B10="",[3]Pointage!Y4="",B10="REPOS"),"X")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[3]Pointage!Y5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IF(OR(COUNTIF(HorSup,B11),B11="",[3]Pointage!Y5="",B11="REPOS"),"X")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[3]Pointage!Y6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IF(OR(COUNTIF(HorSup,B12),B12="",[3]Pointage!Y6="",B12="REPOS"),"X")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[3]Pointage!Y7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IF(OR(COUNTIF(HorSup,B13),B13="",[3]Pointage!Y7="",B13="REPOS"),"X")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[3]Pointage!Y8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IF(OR(COUNTIF(HorSup,B14),B14="",[3]Pointage!Y8="",B14="REPOS"),"X")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[3]Pointage!Y9</f>
        <v>POLY 12H-19H</v>
      </c>
      <c r="C15" s="29" t="str">
        <f t="shared" si="0"/>
        <v/>
      </c>
      <c r="D15" s="6" t="str">
        <f t="shared" si="1"/>
        <v>X</v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IF(OR(COUNTIF(HorSup,B15),B15="",[3]Pointage!Y9="",B15="REPOS"),"X")</f>
        <v>0</v>
      </c>
      <c r="K15" s="40" t="s">
        <v>78</v>
      </c>
      <c r="L15" s="18" t="str">
        <f t="shared" si="5"/>
        <v>POLY 12H-19H</v>
      </c>
    </row>
    <row r="16" spans="1:14" ht="17.100000000000001" customHeight="1" x14ac:dyDescent="0.25">
      <c r="A16" s="38" t="s">
        <v>79</v>
      </c>
      <c r="B16" s="18" t="str">
        <f>[3]Pointage!Y10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IF(OR(COUNTIF(HorSup,B16),B16="",[3]Pointage!Y10="",B16="REPOS"),"X")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[3]Pointage!Y11</f>
        <v>Congés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>X</v>
      </c>
      <c r="G17" s="6" t="str">
        <f t="shared" si="4"/>
        <v/>
      </c>
      <c r="H17" s="5" t="b">
        <f>IF(OR(COUNTIF(HorSup,B17),B17="",[3]Pointage!Y11="",B17="REPOS"),"X")</f>
        <v>0</v>
      </c>
      <c r="K17" s="38" t="s">
        <v>80</v>
      </c>
      <c r="L17" s="18" t="str">
        <f t="shared" si="5"/>
        <v>Congés</v>
      </c>
    </row>
    <row r="18" spans="1:12" ht="17.100000000000001" customHeight="1" x14ac:dyDescent="0.25">
      <c r="A18" s="39" t="s">
        <v>81</v>
      </c>
      <c r="B18" s="18" t="str">
        <f>[3]Pointage!Y12</f>
        <v>Secrétariat 8H30-12H /12H30-17H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IF(OR(COUNTIF(HorSup,B18),B18="",[3]Pointage!Y12="",B18="REPOS"),"X")</f>
        <v>0</v>
      </c>
      <c r="K18" s="39" t="s">
        <v>81</v>
      </c>
      <c r="L18" s="18" t="str">
        <f t="shared" si="5"/>
        <v>Secrétariat 8H30-12H /12H30-17H</v>
      </c>
    </row>
    <row r="19" spans="1:12" ht="17.100000000000001" customHeight="1" x14ac:dyDescent="0.25">
      <c r="A19" s="38" t="s">
        <v>82</v>
      </c>
      <c r="B19" s="16" t="str">
        <f>[3]Pointage!Y13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IF(OR(COUNTIF(HorSup,B19),B19="",[3]Pointage!Y13="",B19="REPOS"),"X")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[3]Pointage!Y14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IF(OR(COUNTIF(HorSup,B20),B20="",[3]Pointage!Y14="",B20="REPOS"),"X")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[3]Pointage!Y15</f>
        <v>B. CARTON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IF(OR(COUNTIF(HorSup,B21),B21="",[3]Pointage!Y15="",B21="REPOS"),"X")</f>
        <v>0</v>
      </c>
      <c r="K21" s="40" t="s">
        <v>84</v>
      </c>
      <c r="L21" s="18" t="str">
        <f t="shared" si="5"/>
        <v>B. CARTON</v>
      </c>
    </row>
    <row r="22" spans="1:12" ht="17.100000000000001" customHeight="1" x14ac:dyDescent="0.25">
      <c r="A22" s="38" t="s">
        <v>85</v>
      </c>
      <c r="B22" s="16" t="str">
        <f>[3]Pointage!Y16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IF(OR(COUNTIF(HorSup,B22),B22="",[3]Pointage!Y16="",B22="REPOS"),"X")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[3]Pointage!Y17</f>
        <v>NICE EST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IF(OR(COUNTIF(HorSup,B23),B23="",[3]Pointage!Y17="",B23="REPOS"),"X")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[3]Pointage!Y18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IF(OR(COUNTIF(HorSup,B24),B24="",[3]Pointage!Y18="",B24="REPOS"),"X")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[3]Pointage!Y19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IF(OR(COUNTIF(HorSup,B25),B25="",[3]Pointage!Y19="",B25="REPOS"),"X")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[3]Pointage!Y20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IF(OR(COUNTIF(HorSup,B26),B26="",[3]Pointage!Y20="",B26="REPOS"),"X")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[3]Pointage!Y21</f>
        <v>Contrôle 19H-02H30</v>
      </c>
      <c r="C27" s="29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IF(OR(COUNTIF(HorSup,B27),B27="",[3]Pointage!Y21="",B27="REPOS"),"X")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[3]Pointage!Y22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IF(OR(COUNTIF(HorSup,B28),B28="",[3]Pointage!Y22="",B28="REPOS"),"X")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[3]Pointage!Y23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IF(OR(COUNTIF(HorSup,B29),B29="",[3]Pointage!Y23="",B29="REPOS"),"X")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[3]Pointage!Y24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IF(OR(COUNTIF(HorSup,B30),B30="",[3]Pointage!Y24="",B30="REPOS"),"X")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[3]Pointage!Y25</f>
        <v>ABSENT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>X</v>
      </c>
      <c r="H31" s="5" t="b">
        <f>IF(OR(COUNTIF(HorSup,B31),B31="",[3]Pointage!Y25="",B31="REPOS"),"X")</f>
        <v>0</v>
      </c>
      <c r="K31" s="38" t="s">
        <v>94</v>
      </c>
      <c r="L31" s="18" t="str">
        <f t="shared" si="5"/>
        <v>ABSENT</v>
      </c>
    </row>
    <row r="32" spans="1:12" ht="17.100000000000001" customHeight="1" x14ac:dyDescent="0.25">
      <c r="A32" s="38" t="s">
        <v>95</v>
      </c>
      <c r="B32" s="16" t="str">
        <f>[3]Pointage!Y26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IF(OR(COUNTIF(HorSup,B32),B32="",[3]Pointage!Y26="",B32="REPOS"),"X")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[3]Pointage!Y27</f>
        <v>REPOS</v>
      </c>
      <c r="C33" s="29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str">
        <f>IF(OR(COUNTIF(HorSup,B33),B33="",[3]Pointage!Y27="",B33="REPOS"),"X")</f>
        <v>X</v>
      </c>
      <c r="K33" s="40" t="s">
        <v>96</v>
      </c>
      <c r="L33" s="18" t="str">
        <f t="shared" si="5"/>
        <v>REPOS</v>
      </c>
    </row>
    <row r="34" spans="1:12" ht="17.100000000000001" customHeight="1" x14ac:dyDescent="0.25">
      <c r="A34" s="38" t="s">
        <v>97</v>
      </c>
      <c r="B34" s="16" t="str">
        <f>[3]Pointage!Y28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IF(OR(COUNTIF(HorSup,B34),B34="",[3]Pointage!Y28="",B34="REPOS"),"X")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[3]Pointage!Y29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IF(OR(COUNTIF(HorSup,B35),B35="",[3]Pointage!Y29="",B35="REPOS"),"X")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[3]Pointage!Y30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IF(OR(COUNTIF(HorSup,B36),B36="",[3]Pointage!Y30="",B36="REPOS"),"X")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[3]Pointage!Y31</f>
        <v>CARTON MATIN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IF(OR(COUNTIF(HorSup,B37),B37="",[3]Pointage!Y31="",B37="REPOS"),"X")</f>
        <v>0</v>
      </c>
      <c r="K37" s="38" t="s">
        <v>100</v>
      </c>
      <c r="L37" s="18" t="str">
        <f t="shared" si="5"/>
        <v>CARTON MATIN</v>
      </c>
    </row>
    <row r="38" spans="1:12" ht="17.100000000000001" customHeight="1" x14ac:dyDescent="0.25">
      <c r="A38" s="38" t="s">
        <v>101</v>
      </c>
      <c r="B38" s="16" t="str">
        <f>[3]Pointage!Y32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IF(OR(COUNTIF(HorSup,B38),B38="",[3]Pointage!Y32="",B38="REPOS"),"X")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[3]Pointage!Y33</f>
        <v>CARTON AP</v>
      </c>
      <c r="C39" s="29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IF(OR(COUNTIF(HorSup,B39),B39="",[3]Pointage!Y33="",B39="REPOS"),"X")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[3]Pointage!Y34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IF(OR(COUNTIF(HorSup,B40),B40="",[3]Pointage!Y34="",B40="REPOS"),"X")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[3]Pointage!Y35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IF(OR(COUNTIF(HorSup,B41),B41="",[3]Pointage!Y35="",B41="REPOS"),"X")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[3]Pointage!Y36</f>
        <v>REPOS</v>
      </c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str">
        <f>IF(OR(COUNTIF(HorSup,B42),B42="",[3]Pointage!Y36="",B42="REPOS"),"X")</f>
        <v>X</v>
      </c>
      <c r="K42" s="38" t="s">
        <v>105</v>
      </c>
      <c r="L42" s="18" t="str">
        <f t="shared" si="5"/>
        <v>REPOS</v>
      </c>
    </row>
    <row r="43" spans="1:12" ht="17.100000000000001" customHeight="1" x14ac:dyDescent="0.25">
      <c r="A43" s="38" t="s">
        <v>106</v>
      </c>
      <c r="B43" s="16" t="str">
        <f>[3]Pointage!Y37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IF(OR(COUNTIF(HorSup,B43),B43="",[3]Pointage!Y37="",B43="REPOS"),"X")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[3]Pointage!Y38</f>
        <v>Congés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>X</v>
      </c>
      <c r="G44" s="6" t="str">
        <f t="shared" si="4"/>
        <v/>
      </c>
      <c r="H44" s="5" t="b">
        <f>IF(OR(COUNTIF(HorSup,B44),B44="",[3]Pointage!Y38="",B44="REPOS"),"X")</f>
        <v>0</v>
      </c>
      <c r="K44" s="38" t="s">
        <v>107</v>
      </c>
      <c r="L44" s="18" t="str">
        <f t="shared" si="5"/>
        <v>Congés</v>
      </c>
    </row>
    <row r="45" spans="1:12" ht="17.100000000000001" customHeight="1" x14ac:dyDescent="0.25">
      <c r="A45" s="38" t="s">
        <v>108</v>
      </c>
      <c r="B45" s="16" t="str">
        <f>[3]Pointage!Y39</f>
        <v>B. CARTON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IF(OR(COUNTIF(HorSup,B45),B45="",[3]Pointage!Y39="",B45="REPOS"),"X")</f>
        <v>0</v>
      </c>
      <c r="K45" s="38" t="s">
        <v>108</v>
      </c>
      <c r="L45" s="18" t="str">
        <f t="shared" si="5"/>
        <v>B. CARTON</v>
      </c>
    </row>
    <row r="46" spans="1:12" ht="17.100000000000001" customHeight="1" x14ac:dyDescent="0.25">
      <c r="A46" s="38" t="s">
        <v>109</v>
      </c>
      <c r="B46" s="16" t="str">
        <f>[3]Pointage!Y40</f>
        <v>ENC NUIT 20H30-02H30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IF(OR(COUNTIF(HorSup,B46),B46="",[3]Pointage!Y40="",B46="REPOS"),"X")</f>
        <v>0</v>
      </c>
      <c r="K46" s="38" t="s">
        <v>109</v>
      </c>
      <c r="L46" s="18" t="str">
        <f t="shared" si="5"/>
        <v>ENC NUIT 20H30-02H30</v>
      </c>
    </row>
    <row r="47" spans="1:12" ht="17.100000000000001" customHeight="1" x14ac:dyDescent="0.25">
      <c r="A47" s="38" t="s">
        <v>110</v>
      </c>
      <c r="B47" s="16" t="str">
        <f>[3]Pointage!Y41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IF(OR(COUNTIF(HorSup,B47),B47="",[3]Pointage!Y41="",B47="REPOS"),"X")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[3]Pointage!Y42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IF(OR(COUNTIF(HorSup,B48),B48="",[3]Pointage!Y42="",B48="REPOS"),"X")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[3]Pointage!Y43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IF(OR(COUNTIF(HorSup,B49),B49="",[3]Pointage!Y43="",B49="REPOS"),"X")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[3]Pointage!Y44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IF(OR(COUNTIF(HorSup,B50),B50="",[3]Pointage!Y44="",B50="REPOS"),"X")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[3]Pointage!Y45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IF(OR(COUNTIF(HorSup,B51),B51="",[3]Pointage!Y45="",B51="REPOS"),"X")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[3]Pointage!Y46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IF(OR(COUNTIF(HorSup,B52),B52="",[3]Pointage!Y46="",B52="REPOS"),"X")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[3]Pointage!Y47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IF(OR(COUNTIF(HorSup,B53),B53="",[3]Pointage!Y47="",B53="REPOS"),"X")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[3]Pointage!Y48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IF(OR(COUNTIF(HorSup,B54),B54="",[3]Pointage!Y48="",B54="REPOS"),"X")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[3]Pointage!Y49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IF(OR(COUNTIF(HorSup,B55),B55="",[3]Pointage!Y49="",B55="REPOS"),"X")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[3]Pointage!Y50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IF(OR(COUNTIF(HorSup,B56),B56="",[3]Pointage!Y50="",B56="REPOS"),"X")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[3]Pointage!Y51</f>
        <v>Contrôle 19H-02H30</v>
      </c>
      <c r="C57" s="29" t="str">
        <f t="shared" si="0"/>
        <v/>
      </c>
      <c r="D57" s="6" t="str">
        <f t="shared" si="1"/>
        <v/>
      </c>
      <c r="E57" s="5" t="str">
        <f t="shared" si="2"/>
        <v>X</v>
      </c>
      <c r="F57" s="29" t="str">
        <f t="shared" si="3"/>
        <v/>
      </c>
      <c r="G57" s="6" t="str">
        <f t="shared" si="4"/>
        <v/>
      </c>
      <c r="H57" s="5" t="b">
        <f>IF(OR(COUNTIF(HorSup,B57),B57="",[3]Pointage!Y51="",B57="REPOS"),"X")</f>
        <v>0</v>
      </c>
      <c r="K57" s="38" t="s">
        <v>120</v>
      </c>
      <c r="L57" s="18" t="str">
        <f t="shared" si="5"/>
        <v>Contrôle 19H-02H30</v>
      </c>
    </row>
    <row r="58" spans="1:12" ht="17.100000000000001" customHeight="1" x14ac:dyDescent="0.25">
      <c r="A58" s="39" t="s">
        <v>121</v>
      </c>
      <c r="B58" s="16" t="str">
        <f>[3]Pointage!Y52</f>
        <v>NICE OUEST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IF(OR(COUNTIF(HorSup,B58),B58="",[3]Pointage!Y52="",B58="REPOS"),"X")</f>
        <v>0</v>
      </c>
      <c r="K58" s="39" t="s">
        <v>121</v>
      </c>
      <c r="L58" s="18" t="str">
        <f t="shared" si="5"/>
        <v>NICE OUEST</v>
      </c>
    </row>
    <row r="59" spans="1:12" ht="17.100000000000001" customHeight="1" x14ac:dyDescent="0.25">
      <c r="A59" s="39" t="s">
        <v>122</v>
      </c>
      <c r="B59" s="16" t="str">
        <f>[3]Pointage!Y53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IF(OR(COUNTIF(HorSup,B59),B59="",[3]Pointage!Y53="",B59="REPOS"),"X")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[3]Pointage!Y54</f>
        <v>REPOS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str">
        <f>IF(OR(COUNTIF(HorSup,B60),B60="",[3]Pointage!Y54="",B60="REPOS"),"X")</f>
        <v>X</v>
      </c>
      <c r="K60" s="38" t="s">
        <v>123</v>
      </c>
      <c r="L60" s="18" t="str">
        <f t="shared" si="5"/>
        <v>REPOS</v>
      </c>
    </row>
    <row r="61" spans="1:12" ht="15.75" x14ac:dyDescent="0.25">
      <c r="A61" s="39" t="s">
        <v>124</v>
      </c>
      <c r="B61" s="16" t="str">
        <f>[3]Pointage!Y55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IF(OR(COUNTIF(HorSup,B61),B61="",[3]Pointage!Y55="",B61="REPOS"),"X")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[3]Pointage!Y56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IF(OR(COUNTIF(HorSup,B62),B62="",[3]Pointage!Y56="",B62="REPOS"),"X")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[3]Pointage!Y57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IF(OR(COUNTIF(HorSup,B63),B63="",[3]Pointage!Y57="",B63="REPOS"),"X")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17" t="str">
        <f>[3]Pointage!Y58</f>
        <v>REPOS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IF(OR(COUNTIF(HorSup,B64),B64="",[3]Pointage!Y58="",B64="REPOS"),"X")</f>
        <v>X</v>
      </c>
      <c r="K64" s="44" t="s">
        <v>127</v>
      </c>
      <c r="L64" s="17" t="str">
        <f t="shared" si="5"/>
        <v>REPOS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933" priority="24" stopIfTrue="1" operator="equal">
      <formula>"Repos"</formula>
    </cfRule>
    <cfRule type="cellIs" dxfId="932" priority="25" stopIfTrue="1" operator="equal">
      <formula>"ABSENT"</formula>
    </cfRule>
    <cfRule type="cellIs" dxfId="931" priority="26" stopIfTrue="1" operator="equal">
      <formula>"NICE OUEST"</formula>
    </cfRule>
    <cfRule type="cellIs" dxfId="930" priority="27" stopIfTrue="1" operator="equal">
      <formula>"Nice Nord"</formula>
    </cfRule>
    <cfRule type="cellIs" dxfId="929" priority="28" stopIfTrue="1" operator="equal">
      <formula>"Congés"</formula>
    </cfRule>
    <cfRule type="cellIs" dxfId="928" priority="29" stopIfTrue="1" operator="equal">
      <formula>"Nice Est"</formula>
    </cfRule>
  </conditionalFormatting>
  <conditionalFormatting sqref="L57">
    <cfRule type="cellIs" dxfId="927" priority="18" stopIfTrue="1" operator="equal">
      <formula>"Repos"</formula>
    </cfRule>
    <cfRule type="cellIs" dxfId="926" priority="19" stopIfTrue="1" operator="equal">
      <formula>"ABSENT"</formula>
    </cfRule>
    <cfRule type="cellIs" dxfId="925" priority="20" stopIfTrue="1" operator="equal">
      <formula>"NICE OUEST"</formula>
    </cfRule>
    <cfRule type="cellIs" dxfId="924" priority="21" stopIfTrue="1" operator="equal">
      <formula>"Nice Nord"</formula>
    </cfRule>
    <cfRule type="cellIs" dxfId="923" priority="22" stopIfTrue="1" operator="equal">
      <formula>"Congés"</formula>
    </cfRule>
    <cfRule type="cellIs" dxfId="922" priority="23" stopIfTrue="1" operator="equal">
      <formula>"Nice Est"</formula>
    </cfRule>
  </conditionalFormatting>
  <conditionalFormatting sqref="K2">
    <cfRule type="cellIs" dxfId="921" priority="17" stopIfTrue="1" operator="equal">
      <formula>""</formula>
    </cfRule>
  </conditionalFormatting>
  <conditionalFormatting sqref="B8:B64 L8:L64">
    <cfRule type="cellIs" dxfId="920" priority="11" stopIfTrue="1" operator="equal">
      <formula>"Repos"</formula>
    </cfRule>
    <cfRule type="cellIs" dxfId="919" priority="12" stopIfTrue="1" operator="equal">
      <formula>"ABSENT"</formula>
    </cfRule>
    <cfRule type="cellIs" dxfId="918" priority="13" stopIfTrue="1" operator="equal">
      <formula>"NICE OUEST"</formula>
    </cfRule>
    <cfRule type="cellIs" dxfId="917" priority="14" stopIfTrue="1" operator="equal">
      <formula>"Nice Nord"</formula>
    </cfRule>
    <cfRule type="cellIs" dxfId="916" priority="15" stopIfTrue="1" operator="equal">
      <formula>"Congés"</formula>
    </cfRule>
    <cfRule type="cellIs" dxfId="915" priority="16" stopIfTrue="1" operator="equal">
      <formula>"Nice Est"</formula>
    </cfRule>
  </conditionalFormatting>
  <conditionalFormatting sqref="L57">
    <cfRule type="cellIs" dxfId="914" priority="5" stopIfTrue="1" operator="equal">
      <formula>"Repos"</formula>
    </cfRule>
    <cfRule type="cellIs" dxfId="913" priority="6" stopIfTrue="1" operator="equal">
      <formula>"ABSENT"</formula>
    </cfRule>
    <cfRule type="cellIs" dxfId="912" priority="7" stopIfTrue="1" operator="equal">
      <formula>"NICE OUEST"</formula>
    </cfRule>
    <cfRule type="cellIs" dxfId="911" priority="8" stopIfTrue="1" operator="equal">
      <formula>"Nice Nord"</formula>
    </cfRule>
    <cfRule type="cellIs" dxfId="910" priority="9" stopIfTrue="1" operator="equal">
      <formula>"Congés"</formula>
    </cfRule>
    <cfRule type="cellIs" dxfId="909" priority="10" stopIfTrue="1" operator="equal">
      <formula>"Nice Est"</formula>
    </cfRule>
  </conditionalFormatting>
  <conditionalFormatting sqref="K2">
    <cfRule type="cellIs" dxfId="908" priority="4" stopIfTrue="1" operator="equal">
      <formula>""</formula>
    </cfRule>
  </conditionalFormatting>
  <conditionalFormatting sqref="H8:H64">
    <cfRule type="containsText" dxfId="907" priority="3" operator="containsText" text="FAUX">
      <formula>NOT(ISERROR(SEARCH("FAUX",H8)))</formula>
    </cfRule>
  </conditionalFormatting>
  <conditionalFormatting sqref="L8:L64">
    <cfRule type="cellIs" dxfId="906" priority="2" stopIfTrue="1" operator="equal">
      <formula>0</formula>
    </cfRule>
  </conditionalFormatting>
  <conditionalFormatting sqref="B8:B64">
    <cfRule type="cellIs" dxfId="905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42831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42831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[3]Pointage!Z2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IF(OR(COUNTIF(HorSup,B8),B8="",[3]Pointage!Z2="",B8="REPOS"),"X")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[3]Pointage!Z3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IF(OR(COUNTIF(HorSup,B9),B9="",[3]Pointage!Z3="",B9="REPOS"),"X")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[3]Pointage!Z4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IF(OR(COUNTIF(HorSup,B10),B10="",[3]Pointage!Z4="",B10="REPOS"),"X")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[3]Pointage!Z5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IF(OR(COUNTIF(HorSup,B11),B11="",[3]Pointage!Z5="",B11="REPOS"),"X")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[3]Pointage!Z6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IF(OR(COUNTIF(HorSup,B12),B12="",[3]Pointage!Z6="",B12="REPOS"),"X")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[3]Pointage!Z7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IF(OR(COUNTIF(HorSup,B13),B13="",[3]Pointage!Z7="",B13="REPOS"),"X")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[3]Pointage!Z8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IF(OR(COUNTIF(HorSup,B14),B14="",[3]Pointage!Z8="",B14="REPOS"),"X")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[3]Pointage!Z9</f>
        <v>POLY 12H-18H</v>
      </c>
      <c r="C15" s="29" t="str">
        <f t="shared" si="0"/>
        <v/>
      </c>
      <c r="D15" s="6" t="str">
        <f t="shared" si="1"/>
        <v>X</v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IF(OR(COUNTIF(HorSup,B15),B15="",[3]Pointage!Z9="",B15="REPOS"),"X")</f>
        <v>0</v>
      </c>
      <c r="K15" s="40" t="s">
        <v>78</v>
      </c>
      <c r="L15" s="18" t="str">
        <f t="shared" si="5"/>
        <v>POLY 12H-18H</v>
      </c>
    </row>
    <row r="16" spans="1:14" ht="17.100000000000001" customHeight="1" x14ac:dyDescent="0.25">
      <c r="A16" s="38" t="s">
        <v>79</v>
      </c>
      <c r="B16" s="18" t="str">
        <f>[3]Pointage!Z10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IF(OR(COUNTIF(HorSup,B16),B16="",[3]Pointage!Z10="",B16="REPOS"),"X")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[3]Pointage!Z11</f>
        <v>NICE OUEST</v>
      </c>
      <c r="C17" s="29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IF(OR(COUNTIF(HorSup,B17),B17="",[3]Pointage!Z11="",B17="REPOS"),"X")</f>
        <v>0</v>
      </c>
      <c r="K17" s="38" t="s">
        <v>80</v>
      </c>
      <c r="L17" s="18" t="str">
        <f t="shared" si="5"/>
        <v>NICE OUEST</v>
      </c>
    </row>
    <row r="18" spans="1:12" ht="17.100000000000001" customHeight="1" x14ac:dyDescent="0.25">
      <c r="A18" s="39" t="s">
        <v>81</v>
      </c>
      <c r="B18" s="18" t="str">
        <f>[3]Pointage!Z12</f>
        <v>Secrétariat 9H-12H /13H-17H /20H-21H30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IF(OR(COUNTIF(HorSup,B18),B18="",[3]Pointage!Z12="",B18="REPOS"),"X")</f>
        <v>0</v>
      </c>
      <c r="K18" s="39" t="s">
        <v>81</v>
      </c>
      <c r="L18" s="18" t="str">
        <f t="shared" si="5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[3]Pointage!Z13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IF(OR(COUNTIF(HorSup,B19),B19="",[3]Pointage!Z13="",B19="REPOS"),"X")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[3]Pointage!Z14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IF(OR(COUNTIF(HorSup,B20),B20="",[3]Pointage!Z14="",B20="REPOS"),"X")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[3]Pointage!Z15</f>
        <v>POLY 7H-14H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IF(OR(COUNTIF(HorSup,B21),B21="",[3]Pointage!Z15="",B21="REPOS"),"X")</f>
        <v>0</v>
      </c>
      <c r="K21" s="40" t="s">
        <v>84</v>
      </c>
      <c r="L21" s="18" t="str">
        <f t="shared" si="5"/>
        <v>POLY 7H-14H</v>
      </c>
    </row>
    <row r="22" spans="1:12" ht="17.100000000000001" customHeight="1" x14ac:dyDescent="0.25">
      <c r="A22" s="38" t="s">
        <v>85</v>
      </c>
      <c r="B22" s="16" t="str">
        <f>[3]Pointage!Z16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IF(OR(COUNTIF(HorSup,B22),B22="",[3]Pointage!Z16="",B22="REPOS"),"X")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[3]Pointage!Z17</f>
        <v>NICE EST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IF(OR(COUNTIF(HorSup,B23),B23="",[3]Pointage!Z17="",B23="REPOS"),"X")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[3]Pointage!Z18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IF(OR(COUNTIF(HorSup,B24),B24="",[3]Pointage!Z18="",B24="REPOS"),"X")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[3]Pointage!Z19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IF(OR(COUNTIF(HorSup,B25),B25="",[3]Pointage!Z19="",B25="REPOS"),"X")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[3]Pointage!Z20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IF(OR(COUNTIF(HorSup,B26),B26="",[3]Pointage!Z20="",B26="REPOS"),"X")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[3]Pointage!Z21</f>
        <v>Contrôle 12H-19H</v>
      </c>
      <c r="C27" s="29" t="str">
        <f t="shared" si="0"/>
        <v/>
      </c>
      <c r="D27" s="6" t="str">
        <f t="shared" si="1"/>
        <v>X</v>
      </c>
      <c r="E27" s="5" t="str">
        <f t="shared" si="2"/>
        <v/>
      </c>
      <c r="F27" s="29" t="str">
        <f t="shared" si="3"/>
        <v/>
      </c>
      <c r="G27" s="6" t="str">
        <f t="shared" si="4"/>
        <v/>
      </c>
      <c r="H27" s="5" t="b">
        <f>IF(OR(COUNTIF(HorSup,B27),B27="",[3]Pointage!Z21="",B27="REPOS"),"X")</f>
        <v>0</v>
      </c>
      <c r="K27" s="39" t="s">
        <v>90</v>
      </c>
      <c r="L27" s="18" t="str">
        <f t="shared" si="5"/>
        <v>Contrôle 12H-19H</v>
      </c>
    </row>
    <row r="28" spans="1:12" ht="17.100000000000001" customHeight="1" x14ac:dyDescent="0.25">
      <c r="A28" s="42" t="s">
        <v>91</v>
      </c>
      <c r="B28" s="16" t="str">
        <f>[3]Pointage!Z22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IF(OR(COUNTIF(HorSup,B28),B28="",[3]Pointage!Z22="",B28="REPOS"),"X")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[3]Pointage!Z23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IF(OR(COUNTIF(HorSup,B29),B29="",[3]Pointage!Z23="",B29="REPOS"),"X")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[3]Pointage!Z24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IF(OR(COUNTIF(HorSup,B30),B30="",[3]Pointage!Z24="",B30="REPOS"),"X")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[3]Pointage!Z25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IF(OR(COUNTIF(HorSup,B31),B31="",[3]Pointage!Z25="",B31="REPOS"),"X")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[3]Pointage!Z26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IF(OR(COUNTIF(HorSup,B32),B32="",[3]Pointage!Z26="",B32="REPOS"),"X")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[3]Pointage!Z27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IF(OR(COUNTIF(HorSup,B33),B33="",[3]Pointage!Z27="",B33="REPOS"),"X")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[3]Pointage!Z28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IF(OR(COUNTIF(HorSup,B34),B34="",[3]Pointage!Z28="",B34="REPOS"),"X")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[3]Pointage!Z29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IF(OR(COUNTIF(HorSup,B35),B35="",[3]Pointage!Z29="",B35="REPOS"),"X")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[3]Pointage!Z30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IF(OR(COUNTIF(HorSup,B36),B36="",[3]Pointage!Z30="",B36="REPOS"),"X")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[3]Pointage!Z31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IF(OR(COUNTIF(HorSup,B37),B37="",[3]Pointage!Z31="",B37="REPOS"),"X")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[3]Pointage!Z32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IF(OR(COUNTIF(HorSup,B38),B38="",[3]Pointage!Z32="",B38="REPOS"),"X")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[3]Pointage!Z33</f>
        <v>Congés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>X</v>
      </c>
      <c r="G39" s="6" t="str">
        <f t="shared" si="4"/>
        <v/>
      </c>
      <c r="H39" s="5" t="b">
        <f>IF(OR(COUNTIF(HorSup,B39),B39="",[3]Pointage!Z33="",B39="REPOS"),"X")</f>
        <v>0</v>
      </c>
      <c r="K39" s="38" t="s">
        <v>102</v>
      </c>
      <c r="L39" s="18" t="str">
        <f t="shared" si="5"/>
        <v>Congés</v>
      </c>
    </row>
    <row r="40" spans="1:12" ht="17.100000000000001" customHeight="1" x14ac:dyDescent="0.25">
      <c r="A40" s="38" t="s">
        <v>103</v>
      </c>
      <c r="B40" s="16" t="str">
        <f>[3]Pointage!Z34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IF(OR(COUNTIF(HorSup,B40),B40="",[3]Pointage!Z34="",B40="REPOS"),"X")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[3]Pointage!Z35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IF(OR(COUNTIF(HorSup,B41),B41="",[3]Pointage!Z35="",B41="REPOS"),"X")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[3]Pointage!Z36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IF(OR(COUNTIF(HorSup,B42),B42="",[3]Pointage!Z36="",B42="REPOS"),"X")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[3]Pointage!Z37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IF(OR(COUNTIF(HorSup,B43),B43="",[3]Pointage!Z37="",B43="REPOS"),"X")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[3]Pointage!Z38</f>
        <v>FORMATION</v>
      </c>
      <c r="C44" s="29" t="str">
        <f t="shared" si="0"/>
        <v>X</v>
      </c>
      <c r="D44" s="6" t="str">
        <f t="shared" si="1"/>
        <v/>
      </c>
      <c r="E44" s="5" t="str">
        <f t="shared" si="2"/>
        <v/>
      </c>
      <c r="F44" s="29" t="str">
        <f t="shared" si="3"/>
        <v/>
      </c>
      <c r="G44" s="6" t="str">
        <f t="shared" si="4"/>
        <v/>
      </c>
      <c r="H44" s="5" t="b">
        <f>IF(OR(COUNTIF(HorSup,B44),B44="",[3]Pointage!Z38="",B44="REPOS"),"X")</f>
        <v>0</v>
      </c>
      <c r="K44" s="38" t="s">
        <v>107</v>
      </c>
      <c r="L44" s="18" t="str">
        <f t="shared" si="5"/>
        <v>FORMATION</v>
      </c>
    </row>
    <row r="45" spans="1:12" ht="17.100000000000001" customHeight="1" x14ac:dyDescent="0.25">
      <c r="A45" s="38" t="s">
        <v>108</v>
      </c>
      <c r="B45" s="16" t="str">
        <f>[3]Pointage!Z39</f>
        <v>B. CARTON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IF(OR(COUNTIF(HorSup,B45),B45="",[3]Pointage!Z39="",B45="REPOS"),"X")</f>
        <v>0</v>
      </c>
      <c r="K45" s="38" t="s">
        <v>108</v>
      </c>
      <c r="L45" s="18" t="str">
        <f t="shared" si="5"/>
        <v>B. CARTON</v>
      </c>
    </row>
    <row r="46" spans="1:12" ht="17.100000000000001" customHeight="1" x14ac:dyDescent="0.25">
      <c r="A46" s="38" t="s">
        <v>109</v>
      </c>
      <c r="B46" s="16" t="str">
        <f>[3]Pointage!Z40</f>
        <v>ENC NUIT 20H30-02H30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IF(OR(COUNTIF(HorSup,B46),B46="",[3]Pointage!Z40="",B46="REPOS"),"X")</f>
        <v>0</v>
      </c>
      <c r="K46" s="38" t="s">
        <v>109</v>
      </c>
      <c r="L46" s="18" t="str">
        <f t="shared" si="5"/>
        <v>ENC NUIT 20H30-02H30</v>
      </c>
    </row>
    <row r="47" spans="1:12" ht="17.100000000000001" customHeight="1" x14ac:dyDescent="0.25">
      <c r="A47" s="38" t="s">
        <v>110</v>
      </c>
      <c r="B47" s="16" t="str">
        <f>[3]Pointage!Z41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IF(OR(COUNTIF(HorSup,B47),B47="",[3]Pointage!Z41="",B47="REPOS"),"X")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[3]Pointage!Z42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IF(OR(COUNTIF(HorSup,B48),B48="",[3]Pointage!Z42="",B48="REPOS"),"X")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[3]Pointage!Z43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IF(OR(COUNTIF(HorSup,B49),B49="",[3]Pointage!Z43="",B49="REPOS"),"X")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[3]Pointage!Z44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IF(OR(COUNTIF(HorSup,B50),B50="",[3]Pointage!Z44="",B50="REPOS"),"X")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[3]Pointage!Z45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IF(OR(COUNTIF(HorSup,B51),B51="",[3]Pointage!Z45="",B51="REPOS"),"X")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[3]Pointage!Z46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IF(OR(COUNTIF(HorSup,B52),B52="",[3]Pointage!Z46="",B52="REPOS"),"X")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[3]Pointage!Z47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IF(OR(COUNTIF(HorSup,B53),B53="",[3]Pointage!Z47="",B53="REPOS"),"X")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[3]Pointage!Z48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IF(OR(COUNTIF(HorSup,B54),B54="",[3]Pointage!Z48="",B54="REPOS"),"X")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[3]Pointage!Z49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IF(OR(COUNTIF(HorSup,B55),B55="",[3]Pointage!Z49="",B55="REPOS"),"X")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[3]Pointage!Z50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IF(OR(COUNTIF(HorSup,B56),B56="",[3]Pointage!Z50="",B56="REPOS"),"X")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[3]Pointage!Z51</f>
        <v>Contrôle 12H-19H</v>
      </c>
      <c r="C57" s="29" t="str">
        <f t="shared" si="0"/>
        <v/>
      </c>
      <c r="D57" s="6" t="str">
        <f t="shared" si="1"/>
        <v>X</v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IF(OR(COUNTIF(HorSup,B57),B57="",[3]Pointage!Z51="",B57="REPOS"),"X")</f>
        <v>0</v>
      </c>
      <c r="K57" s="38" t="s">
        <v>120</v>
      </c>
      <c r="L57" s="18" t="str">
        <f t="shared" si="5"/>
        <v>Contrôle 12H-19H</v>
      </c>
    </row>
    <row r="58" spans="1:12" ht="17.100000000000001" customHeight="1" x14ac:dyDescent="0.25">
      <c r="A58" s="39" t="s">
        <v>121</v>
      </c>
      <c r="B58" s="16" t="str">
        <f>[3]Pointage!Z52</f>
        <v>ENC MATIN 5H-12H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IF(OR(COUNTIF(HorSup,B58),B58="",[3]Pointage!Z52="",B58="REPOS"),"X")</f>
        <v>0</v>
      </c>
      <c r="K58" s="39" t="s">
        <v>121</v>
      </c>
      <c r="L58" s="18" t="str">
        <f t="shared" si="5"/>
        <v>ENC MATIN 5H-12H</v>
      </c>
    </row>
    <row r="59" spans="1:12" ht="17.100000000000001" customHeight="1" x14ac:dyDescent="0.25">
      <c r="A59" s="39" t="s">
        <v>122</v>
      </c>
      <c r="B59" s="16" t="str">
        <f>[3]Pointage!Z53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IF(OR(COUNTIF(HorSup,B59),B59="",[3]Pointage!Z53="",B59="REPOS"),"X")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[3]Pointage!Z54</f>
        <v>ABSENT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>X</v>
      </c>
      <c r="H60" s="5" t="b">
        <f>IF(OR(COUNTIF(HorSup,B60),B60="",[3]Pointage!Z54="",B60="REPOS"),"X")</f>
        <v>0</v>
      </c>
      <c r="K60" s="38" t="s">
        <v>123</v>
      </c>
      <c r="L60" s="18" t="str">
        <f t="shared" si="5"/>
        <v>ABSENT</v>
      </c>
    </row>
    <row r="61" spans="1:12" ht="15.75" x14ac:dyDescent="0.25">
      <c r="A61" s="39" t="s">
        <v>124</v>
      </c>
      <c r="B61" s="16" t="str">
        <f>[3]Pointage!Z55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IF(OR(COUNTIF(HorSup,B61),B61="",[3]Pointage!Z55="",B61="REPOS"),"X")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[3]Pointage!Z56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IF(OR(COUNTIF(HorSup,B62),B62="",[3]Pointage!Z56="",B62="REPOS"),"X")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[3]Pointage!Z57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IF(OR(COUNTIF(HorSup,B63),B63="",[3]Pointage!Z57="",B63="REPOS"),"X")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17" t="str">
        <f>[3]Pointage!Z58</f>
        <v>CARTON AP</v>
      </c>
      <c r="C64" s="19" t="str">
        <f>IF(COUNTIF(HorMat,B64),"X","")</f>
        <v/>
      </c>
      <c r="D64" s="20" t="str">
        <f>IF(COUNTIF(HorAm,B64),"X","")</f>
        <v>X</v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IF(OR(COUNTIF(HorSup,B64),B64="",[3]Pointage!Z58="",B64="REPOS"),"X")</f>
        <v>0</v>
      </c>
      <c r="K64" s="44" t="s">
        <v>127</v>
      </c>
      <c r="L64" s="17" t="str">
        <f t="shared" si="5"/>
        <v>CARTON AP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904" priority="24" stopIfTrue="1" operator="equal">
      <formula>"Repos"</formula>
    </cfRule>
    <cfRule type="cellIs" dxfId="903" priority="25" stopIfTrue="1" operator="equal">
      <formula>"ABSENT"</formula>
    </cfRule>
    <cfRule type="cellIs" dxfId="902" priority="26" stopIfTrue="1" operator="equal">
      <formula>"NICE OUEST"</formula>
    </cfRule>
    <cfRule type="cellIs" dxfId="901" priority="27" stopIfTrue="1" operator="equal">
      <formula>"Nice Nord"</formula>
    </cfRule>
    <cfRule type="cellIs" dxfId="900" priority="28" stopIfTrue="1" operator="equal">
      <formula>"Congés"</formula>
    </cfRule>
    <cfRule type="cellIs" dxfId="899" priority="29" stopIfTrue="1" operator="equal">
      <formula>"Nice Est"</formula>
    </cfRule>
  </conditionalFormatting>
  <conditionalFormatting sqref="L57">
    <cfRule type="cellIs" dxfId="898" priority="18" stopIfTrue="1" operator="equal">
      <formula>"Repos"</formula>
    </cfRule>
    <cfRule type="cellIs" dxfId="897" priority="19" stopIfTrue="1" operator="equal">
      <formula>"ABSENT"</formula>
    </cfRule>
    <cfRule type="cellIs" dxfId="896" priority="20" stopIfTrue="1" operator="equal">
      <formula>"NICE OUEST"</formula>
    </cfRule>
    <cfRule type="cellIs" dxfId="895" priority="21" stopIfTrue="1" operator="equal">
      <formula>"Nice Nord"</formula>
    </cfRule>
    <cfRule type="cellIs" dxfId="894" priority="22" stopIfTrue="1" operator="equal">
      <formula>"Congés"</formula>
    </cfRule>
    <cfRule type="cellIs" dxfId="893" priority="23" stopIfTrue="1" operator="equal">
      <formula>"Nice Est"</formula>
    </cfRule>
  </conditionalFormatting>
  <conditionalFormatting sqref="K2">
    <cfRule type="cellIs" dxfId="892" priority="17" stopIfTrue="1" operator="equal">
      <formula>""</formula>
    </cfRule>
  </conditionalFormatting>
  <conditionalFormatting sqref="B8:B64 L8:L64">
    <cfRule type="cellIs" dxfId="891" priority="11" stopIfTrue="1" operator="equal">
      <formula>"Repos"</formula>
    </cfRule>
    <cfRule type="cellIs" dxfId="890" priority="12" stopIfTrue="1" operator="equal">
      <formula>"ABSENT"</formula>
    </cfRule>
    <cfRule type="cellIs" dxfId="889" priority="13" stopIfTrue="1" operator="equal">
      <formula>"NICE OUEST"</formula>
    </cfRule>
    <cfRule type="cellIs" dxfId="888" priority="14" stopIfTrue="1" operator="equal">
      <formula>"Nice Nord"</formula>
    </cfRule>
    <cfRule type="cellIs" dxfId="887" priority="15" stopIfTrue="1" operator="equal">
      <formula>"Congés"</formula>
    </cfRule>
    <cfRule type="cellIs" dxfId="886" priority="16" stopIfTrue="1" operator="equal">
      <formula>"Nice Est"</formula>
    </cfRule>
  </conditionalFormatting>
  <conditionalFormatting sqref="L57">
    <cfRule type="cellIs" dxfId="885" priority="5" stopIfTrue="1" operator="equal">
      <formula>"Repos"</formula>
    </cfRule>
    <cfRule type="cellIs" dxfId="884" priority="6" stopIfTrue="1" operator="equal">
      <formula>"ABSENT"</formula>
    </cfRule>
    <cfRule type="cellIs" dxfId="883" priority="7" stopIfTrue="1" operator="equal">
      <formula>"NICE OUEST"</formula>
    </cfRule>
    <cfRule type="cellIs" dxfId="882" priority="8" stopIfTrue="1" operator="equal">
      <formula>"Nice Nord"</formula>
    </cfRule>
    <cfRule type="cellIs" dxfId="881" priority="9" stopIfTrue="1" operator="equal">
      <formula>"Congés"</formula>
    </cfRule>
    <cfRule type="cellIs" dxfId="880" priority="10" stopIfTrue="1" operator="equal">
      <formula>"Nice Est"</formula>
    </cfRule>
  </conditionalFormatting>
  <conditionalFormatting sqref="K2">
    <cfRule type="cellIs" dxfId="879" priority="4" stopIfTrue="1" operator="equal">
      <formula>""</formula>
    </cfRule>
  </conditionalFormatting>
  <conditionalFormatting sqref="H8:H64">
    <cfRule type="containsText" dxfId="878" priority="3" operator="containsText" text="FAUX">
      <formula>NOT(ISERROR(SEARCH("FAUX",H8)))</formula>
    </cfRule>
  </conditionalFormatting>
  <conditionalFormatting sqref="L8:L64">
    <cfRule type="cellIs" dxfId="877" priority="2" stopIfTrue="1" operator="equal">
      <formula>0</formula>
    </cfRule>
  </conditionalFormatting>
  <conditionalFormatting sqref="B8:B64">
    <cfRule type="cellIs" dxfId="876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42832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42832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[3]Pointage!AA2</f>
        <v>Congés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IF(OR(COUNTIF(HorSup,B8),B8="",[3]Pointage!AA2="",B8="REPOS"),"X")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16" t="str">
        <f>[3]Pointage!AA3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IF(OR(COUNTIF(HorSup,B9),B9="",[3]Pointage!AA3="",B9="REPOS"),"X")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[3]Pointage!AA4</f>
        <v>AUTRE COP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IF(OR(COUNTIF(HorSup,B10),B10="",[3]Pointage!AA4="",B10="REPOS"),"X")</f>
        <v>0</v>
      </c>
      <c r="K10" s="38" t="s">
        <v>73</v>
      </c>
      <c r="L10" s="18" t="str">
        <f t="shared" si="5"/>
        <v>AUTRE COP</v>
      </c>
    </row>
    <row r="11" spans="1:14" ht="17.100000000000001" customHeight="1" x14ac:dyDescent="0.25">
      <c r="A11" s="38" t="s">
        <v>74</v>
      </c>
      <c r="B11" s="16" t="str">
        <f>[3]Pointage!AA5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IF(OR(COUNTIF(HorSup,B11),B11="",[3]Pointage!AA5="",B11="REPOS"),"X")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[3]Pointage!AA6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IF(OR(COUNTIF(HorSup,B12),B12="",[3]Pointage!AA6="",B12="REPOS"),"X")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[3]Pointage!AA7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IF(OR(COUNTIF(HorSup,B13),B13="",[3]Pointage!AA7="",B13="REPOS"),"X")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[3]Pointage!AA8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IF(OR(COUNTIF(HorSup,B14),B14="",[3]Pointage!AA8="",B14="REPOS"),"X")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[3]Pointage!AA9</f>
        <v>POLY 12H-18H</v>
      </c>
      <c r="C15" s="29" t="str">
        <f t="shared" si="0"/>
        <v/>
      </c>
      <c r="D15" s="6" t="str">
        <f t="shared" si="1"/>
        <v>X</v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IF(OR(COUNTIF(HorSup,B15),B15="",[3]Pointage!AA9="",B15="REPOS"),"X")</f>
        <v>0</v>
      </c>
      <c r="K15" s="40" t="s">
        <v>78</v>
      </c>
      <c r="L15" s="18" t="str">
        <f t="shared" si="5"/>
        <v>POLY 12H-18H</v>
      </c>
    </row>
    <row r="16" spans="1:14" ht="17.100000000000001" customHeight="1" x14ac:dyDescent="0.25">
      <c r="A16" s="38" t="s">
        <v>79</v>
      </c>
      <c r="B16" s="18" t="str">
        <f>[3]Pointage!AA10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IF(OR(COUNTIF(HorSup,B16),B16="",[3]Pointage!AA10="",B16="REPOS"),"X")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[3]Pointage!AA11</f>
        <v>NICE OUEST</v>
      </c>
      <c r="C17" s="29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IF(OR(COUNTIF(HorSup,B17),B17="",[3]Pointage!AA11="",B17="REPOS"),"X")</f>
        <v>0</v>
      </c>
      <c r="K17" s="38" t="s">
        <v>80</v>
      </c>
      <c r="L17" s="18" t="str">
        <f t="shared" si="5"/>
        <v>NICE OUEST</v>
      </c>
    </row>
    <row r="18" spans="1:12" ht="17.100000000000001" customHeight="1" x14ac:dyDescent="0.25">
      <c r="A18" s="39" t="s">
        <v>81</v>
      </c>
      <c r="B18" s="18" t="str">
        <f>[3]Pointage!AA12</f>
        <v>Secrétariat 8H30-12H /12H30-17H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IF(OR(COUNTIF(HorSup,B18),B18="",[3]Pointage!AA12="",B18="REPOS"),"X")</f>
        <v>0</v>
      </c>
      <c r="K18" s="39" t="s">
        <v>81</v>
      </c>
      <c r="L18" s="18" t="str">
        <f t="shared" si="5"/>
        <v>Secrétariat 8H30-12H /12H30-17H</v>
      </c>
    </row>
    <row r="19" spans="1:12" ht="17.100000000000001" customHeight="1" x14ac:dyDescent="0.25">
      <c r="A19" s="38" t="s">
        <v>82</v>
      </c>
      <c r="B19" s="16" t="str">
        <f>[3]Pointage!AA13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IF(OR(COUNTIF(HorSup,B19),B19="",[3]Pointage!AA13="",B19="REPOS"),"X")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[3]Pointage!AA14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IF(OR(COUNTIF(HorSup,B20),B20="",[3]Pointage!AA14="",B20="REPOS"),"X")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[3]Pointage!AA15</f>
        <v>POLY 7H-14H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IF(OR(COUNTIF(HorSup,B21),B21="",[3]Pointage!AA15="",B21="REPOS"),"X")</f>
        <v>0</v>
      </c>
      <c r="K21" s="40" t="s">
        <v>84</v>
      </c>
      <c r="L21" s="18" t="str">
        <f t="shared" si="5"/>
        <v>POLY 7H-14H</v>
      </c>
    </row>
    <row r="22" spans="1:12" ht="17.100000000000001" customHeight="1" x14ac:dyDescent="0.25">
      <c r="A22" s="38" t="s">
        <v>85</v>
      </c>
      <c r="B22" s="16" t="str">
        <f>[3]Pointage!AA16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IF(OR(COUNTIF(HorSup,B22),B22="",[3]Pointage!AA16="",B22="REPOS"),"X")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[3]Pointage!AA17</f>
        <v>NICE EST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IF(OR(COUNTIF(HorSup,B23),B23="",[3]Pointage!AA17="",B23="REPOS"),"X")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[3]Pointage!AA18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IF(OR(COUNTIF(HorSup,B24),B24="",[3]Pointage!AA18="",B24="REPOS"),"X")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[3]Pointage!AA19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IF(OR(COUNTIF(HorSup,B25),B25="",[3]Pointage!AA19="",B25="REPOS"),"X")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[3]Pointage!AA20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IF(OR(COUNTIF(HorSup,B26),B26="",[3]Pointage!AA20="",B26="REPOS"),"X")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[3]Pointage!AA21</f>
        <v>Congés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3"/>
        <v>X</v>
      </c>
      <c r="G27" s="6" t="str">
        <f t="shared" si="4"/>
        <v/>
      </c>
      <c r="H27" s="5" t="b">
        <f>IF(OR(COUNTIF(HorSup,B27),B27="",[3]Pointage!AA21="",B27="REPOS"),"X")</f>
        <v>0</v>
      </c>
      <c r="K27" s="39" t="s">
        <v>90</v>
      </c>
      <c r="L27" s="18" t="str">
        <f t="shared" si="5"/>
        <v>Congés</v>
      </c>
    </row>
    <row r="28" spans="1:12" ht="17.100000000000001" customHeight="1" x14ac:dyDescent="0.25">
      <c r="A28" s="42" t="s">
        <v>91</v>
      </c>
      <c r="B28" s="16" t="str">
        <f>[3]Pointage!AA22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IF(OR(COUNTIF(HorSup,B28),B28="",[3]Pointage!AA22="",B28="REPOS"),"X")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[3]Pointage!AA23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IF(OR(COUNTIF(HorSup,B29),B29="",[3]Pointage!AA23="",B29="REPOS"),"X")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[3]Pointage!AA24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IF(OR(COUNTIF(HorSup,B30),B30="",[3]Pointage!AA24="",B30="REPOS"),"X")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[3]Pointage!AA25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IF(OR(COUNTIF(HorSup,B31),B31="",[3]Pointage!AA25="",B31="REPOS"),"X")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[3]Pointage!AA26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IF(OR(COUNTIF(HorSup,B32),B32="",[3]Pointage!AA26="",B32="REPOS"),"X")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[3]Pointage!AA27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IF(OR(COUNTIF(HorSup,B33),B33="",[3]Pointage!AA27="",B33="REPOS"),"X")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[3]Pointage!AA28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IF(OR(COUNTIF(HorSup,B34),B34="",[3]Pointage!AA28="",B34="REPOS"),"X")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[3]Pointage!AA29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IF(OR(COUNTIF(HorSup,B35),B35="",[3]Pointage!AA29="",B35="REPOS"),"X")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[3]Pointage!AA30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IF(OR(COUNTIF(HorSup,B36),B36="",[3]Pointage!AA30="",B36="REPOS"),"X")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[3]Pointage!AA31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IF(OR(COUNTIF(HorSup,B37),B37="",[3]Pointage!AA31="",B37="REPOS"),"X")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[3]Pointage!AA32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IF(OR(COUNTIF(HorSup,B38),B38="",[3]Pointage!AA32="",B38="REPOS"),"X")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[3]Pointage!AA33</f>
        <v>Congés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>X</v>
      </c>
      <c r="G39" s="6" t="str">
        <f t="shared" si="4"/>
        <v/>
      </c>
      <c r="H39" s="5" t="b">
        <f>IF(OR(COUNTIF(HorSup,B39),B39="",[3]Pointage!AA33="",B39="REPOS"),"X")</f>
        <v>0</v>
      </c>
      <c r="K39" s="38" t="s">
        <v>102</v>
      </c>
      <c r="L39" s="18" t="str">
        <f t="shared" si="5"/>
        <v>Congés</v>
      </c>
    </row>
    <row r="40" spans="1:12" ht="17.100000000000001" customHeight="1" x14ac:dyDescent="0.25">
      <c r="A40" s="38" t="s">
        <v>103</v>
      </c>
      <c r="B40" s="16" t="str">
        <f>[3]Pointage!AA34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IF(OR(COUNTIF(HorSup,B40),B40="",[3]Pointage!AA34="",B40="REPOS"),"X")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[3]Pointage!AA35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IF(OR(COUNTIF(HorSup,B41),B41="",[3]Pointage!AA35="",B41="REPOS"),"X")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[3]Pointage!AA36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IF(OR(COUNTIF(HorSup,B42),B42="",[3]Pointage!AA36="",B42="REPOS"),"X")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[3]Pointage!AA37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IF(OR(COUNTIF(HorSup,B43),B43="",[3]Pointage!AA37="",B43="REPOS"),"X")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[3]Pointage!AA38</f>
        <v>Congés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>X</v>
      </c>
      <c r="G44" s="6" t="str">
        <f t="shared" si="4"/>
        <v/>
      </c>
      <c r="H44" s="5" t="b">
        <f>IF(OR(COUNTIF(HorSup,B44),B44="",[3]Pointage!AA38="",B44="REPOS"),"X")</f>
        <v>0</v>
      </c>
      <c r="K44" s="38" t="s">
        <v>107</v>
      </c>
      <c r="L44" s="18" t="str">
        <f t="shared" si="5"/>
        <v>Congés</v>
      </c>
    </row>
    <row r="45" spans="1:12" ht="17.100000000000001" customHeight="1" x14ac:dyDescent="0.25">
      <c r="A45" s="38" t="s">
        <v>108</v>
      </c>
      <c r="B45" s="16" t="str">
        <f>[3]Pointage!AA39</f>
        <v>B. CARTON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IF(OR(COUNTIF(HorSup,B45),B45="",[3]Pointage!AA39="",B45="REPOS"),"X")</f>
        <v>0</v>
      </c>
      <c r="K45" s="38" t="s">
        <v>108</v>
      </c>
      <c r="L45" s="18" t="str">
        <f t="shared" si="5"/>
        <v>B. CARTON</v>
      </c>
    </row>
    <row r="46" spans="1:12" ht="17.100000000000001" customHeight="1" x14ac:dyDescent="0.25">
      <c r="A46" s="38" t="s">
        <v>109</v>
      </c>
      <c r="B46" s="16" t="str">
        <f>[3]Pointage!AA40</f>
        <v>AUTRE COP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IF(OR(COUNTIF(HorSup,B46),B46="",[3]Pointage!AA40="",B46="REPOS"),"X")</f>
        <v>0</v>
      </c>
      <c r="K46" s="38" t="s">
        <v>109</v>
      </c>
      <c r="L46" s="18" t="str">
        <f t="shared" si="5"/>
        <v>AUTRE COP</v>
      </c>
    </row>
    <row r="47" spans="1:12" ht="17.100000000000001" customHeight="1" x14ac:dyDescent="0.25">
      <c r="A47" s="38" t="s">
        <v>110</v>
      </c>
      <c r="B47" s="16" t="str">
        <f>[3]Pointage!AA41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IF(OR(COUNTIF(HorSup,B47),B47="",[3]Pointage!AA41="",B47="REPOS"),"X")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[3]Pointage!AA42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IF(OR(COUNTIF(HorSup,B48),B48="",[3]Pointage!AA42="",B48="REPOS"),"X")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[3]Pointage!AA43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IF(OR(COUNTIF(HorSup,B49),B49="",[3]Pointage!AA43="",B49="REPOS"),"X")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[3]Pointage!AA44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IF(OR(COUNTIF(HorSup,B50),B50="",[3]Pointage!AA44="",B50="REPOS"),"X")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[3]Pointage!AA45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IF(OR(COUNTIF(HorSup,B51),B51="",[3]Pointage!AA45="",B51="REPOS"),"X")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[3]Pointage!AA46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IF(OR(COUNTIF(HorSup,B52),B52="",[3]Pointage!AA46="",B52="REPOS"),"X")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[3]Pointage!AA47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IF(OR(COUNTIF(HorSup,B53),B53="",[3]Pointage!AA47="",B53="REPOS"),"X")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[3]Pointage!AA48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IF(OR(COUNTIF(HorSup,B54),B54="",[3]Pointage!AA48="",B54="REPOS"),"X")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[3]Pointage!AA49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IF(OR(COUNTIF(HorSup,B55),B55="",[3]Pointage!AA49="",B55="REPOS"),"X")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[3]Pointage!AA50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IF(OR(COUNTIF(HorSup,B56),B56="",[3]Pointage!AA50="",B56="REPOS"),"X")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[3]Pointage!AA51</f>
        <v>Contrôle Privé 06H-14H</v>
      </c>
      <c r="C57" s="29" t="str">
        <f t="shared" si="0"/>
        <v>X</v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IF(OR(COUNTIF(HorSup,B57),B57="",[3]Pointage!AA51="",B57="REPOS"),"X")</f>
        <v>0</v>
      </c>
      <c r="K57" s="38" t="s">
        <v>120</v>
      </c>
      <c r="L57" s="18" t="str">
        <f t="shared" si="5"/>
        <v>Contrôle Privé 06H-14H</v>
      </c>
    </row>
    <row r="58" spans="1:12" ht="17.100000000000001" customHeight="1" x14ac:dyDescent="0.25">
      <c r="A58" s="39" t="s">
        <v>121</v>
      </c>
      <c r="B58" s="16" t="str">
        <f>[3]Pointage!AA52</f>
        <v>ENC MATIN 5H-12H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IF(OR(COUNTIF(HorSup,B58),B58="",[3]Pointage!AA52="",B58="REPOS"),"X")</f>
        <v>0</v>
      </c>
      <c r="K58" s="39" t="s">
        <v>121</v>
      </c>
      <c r="L58" s="18" t="str">
        <f t="shared" si="5"/>
        <v>ENC MATIN 5H-12H</v>
      </c>
    </row>
    <row r="59" spans="1:12" ht="17.100000000000001" customHeight="1" x14ac:dyDescent="0.25">
      <c r="A59" s="39" t="s">
        <v>122</v>
      </c>
      <c r="B59" s="16" t="str">
        <f>[3]Pointage!AA53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IF(OR(COUNTIF(HorSup,B59),B59="",[3]Pointage!AA53="",B59="REPOS"),"X")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[3]Pointage!AA54</f>
        <v>ABSENT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>X</v>
      </c>
      <c r="H60" s="5" t="b">
        <f>IF(OR(COUNTIF(HorSup,B60),B60="",[3]Pointage!AA54="",B60="REPOS"),"X")</f>
        <v>0</v>
      </c>
      <c r="K60" s="38" t="s">
        <v>123</v>
      </c>
      <c r="L60" s="18" t="str">
        <f t="shared" si="5"/>
        <v>ABSENT</v>
      </c>
    </row>
    <row r="61" spans="1:12" ht="15.75" x14ac:dyDescent="0.25">
      <c r="A61" s="39" t="s">
        <v>124</v>
      </c>
      <c r="B61" s="16" t="str">
        <f>[3]Pointage!AA55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IF(OR(COUNTIF(HorSup,B61),B61="",[3]Pointage!AA55="",B61="REPOS"),"X")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[3]Pointage!AA56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IF(OR(COUNTIF(HorSup,B62),B62="",[3]Pointage!AA56="",B62="REPOS"),"X")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[3]Pointage!AA57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IF(OR(COUNTIF(HorSup,B63),B63="",[3]Pointage!AA57="",B63="REPOS"),"X")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17" t="str">
        <f>[3]Pointage!AA58</f>
        <v>CARTON AP</v>
      </c>
      <c r="C64" s="19" t="str">
        <f>IF(COUNTIF(HorMat,B64),"X","")</f>
        <v/>
      </c>
      <c r="D64" s="20" t="str">
        <f>IF(COUNTIF(HorAm,B64),"X","")</f>
        <v>X</v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IF(OR(COUNTIF(HorSup,B64),B64="",[3]Pointage!AA58="",B64="REPOS"),"X")</f>
        <v>0</v>
      </c>
      <c r="K64" s="44" t="s">
        <v>127</v>
      </c>
      <c r="L64" s="17" t="str">
        <f t="shared" si="5"/>
        <v>CARTON AP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875" priority="24" stopIfTrue="1" operator="equal">
      <formula>"Repos"</formula>
    </cfRule>
    <cfRule type="cellIs" dxfId="874" priority="25" stopIfTrue="1" operator="equal">
      <formula>"ABSENT"</formula>
    </cfRule>
    <cfRule type="cellIs" dxfId="873" priority="26" stopIfTrue="1" operator="equal">
      <formula>"NICE OUEST"</formula>
    </cfRule>
    <cfRule type="cellIs" dxfId="872" priority="27" stopIfTrue="1" operator="equal">
      <formula>"Nice Nord"</formula>
    </cfRule>
    <cfRule type="cellIs" dxfId="871" priority="28" stopIfTrue="1" operator="equal">
      <formula>"Congés"</formula>
    </cfRule>
    <cfRule type="cellIs" dxfId="870" priority="29" stopIfTrue="1" operator="equal">
      <formula>"Nice Est"</formula>
    </cfRule>
  </conditionalFormatting>
  <conditionalFormatting sqref="L57">
    <cfRule type="cellIs" dxfId="869" priority="18" stopIfTrue="1" operator="equal">
      <formula>"Repos"</formula>
    </cfRule>
    <cfRule type="cellIs" dxfId="868" priority="19" stopIfTrue="1" operator="equal">
      <formula>"ABSENT"</formula>
    </cfRule>
    <cfRule type="cellIs" dxfId="867" priority="20" stopIfTrue="1" operator="equal">
      <formula>"NICE OUEST"</formula>
    </cfRule>
    <cfRule type="cellIs" dxfId="866" priority="21" stopIfTrue="1" operator="equal">
      <formula>"Nice Nord"</formula>
    </cfRule>
    <cfRule type="cellIs" dxfId="865" priority="22" stopIfTrue="1" operator="equal">
      <formula>"Congés"</formula>
    </cfRule>
    <cfRule type="cellIs" dxfId="864" priority="23" stopIfTrue="1" operator="equal">
      <formula>"Nice Est"</formula>
    </cfRule>
  </conditionalFormatting>
  <conditionalFormatting sqref="K2">
    <cfRule type="cellIs" dxfId="863" priority="17" stopIfTrue="1" operator="equal">
      <formula>""</formula>
    </cfRule>
  </conditionalFormatting>
  <conditionalFormatting sqref="B8:B64 L8:L64">
    <cfRule type="cellIs" dxfId="862" priority="11" stopIfTrue="1" operator="equal">
      <formula>"Repos"</formula>
    </cfRule>
    <cfRule type="cellIs" dxfId="861" priority="12" stopIfTrue="1" operator="equal">
      <formula>"ABSENT"</formula>
    </cfRule>
    <cfRule type="cellIs" dxfId="860" priority="13" stopIfTrue="1" operator="equal">
      <formula>"NICE OUEST"</formula>
    </cfRule>
    <cfRule type="cellIs" dxfId="859" priority="14" stopIfTrue="1" operator="equal">
      <formula>"Nice Nord"</formula>
    </cfRule>
    <cfRule type="cellIs" dxfId="858" priority="15" stopIfTrue="1" operator="equal">
      <formula>"Congés"</formula>
    </cfRule>
    <cfRule type="cellIs" dxfId="857" priority="16" stopIfTrue="1" operator="equal">
      <formula>"Nice Est"</formula>
    </cfRule>
  </conditionalFormatting>
  <conditionalFormatting sqref="L57">
    <cfRule type="cellIs" dxfId="856" priority="5" stopIfTrue="1" operator="equal">
      <formula>"Repos"</formula>
    </cfRule>
    <cfRule type="cellIs" dxfId="855" priority="6" stopIfTrue="1" operator="equal">
      <formula>"ABSENT"</formula>
    </cfRule>
    <cfRule type="cellIs" dxfId="854" priority="7" stopIfTrue="1" operator="equal">
      <formula>"NICE OUEST"</formula>
    </cfRule>
    <cfRule type="cellIs" dxfId="853" priority="8" stopIfTrue="1" operator="equal">
      <formula>"Nice Nord"</formula>
    </cfRule>
    <cfRule type="cellIs" dxfId="852" priority="9" stopIfTrue="1" operator="equal">
      <formula>"Congés"</formula>
    </cfRule>
    <cfRule type="cellIs" dxfId="851" priority="10" stopIfTrue="1" operator="equal">
      <formula>"Nice Est"</formula>
    </cfRule>
  </conditionalFormatting>
  <conditionalFormatting sqref="K2">
    <cfRule type="cellIs" dxfId="850" priority="4" stopIfTrue="1" operator="equal">
      <formula>""</formula>
    </cfRule>
  </conditionalFormatting>
  <conditionalFormatting sqref="H8:H64">
    <cfRule type="containsText" dxfId="849" priority="3" operator="containsText" text="FAUX">
      <formula>NOT(ISERROR(SEARCH("FAUX",H8)))</formula>
    </cfRule>
  </conditionalFormatting>
  <conditionalFormatting sqref="L8:L64">
    <cfRule type="cellIs" dxfId="848" priority="2" stopIfTrue="1" operator="equal">
      <formula>0</formula>
    </cfRule>
  </conditionalFormatting>
  <conditionalFormatting sqref="B8:B64">
    <cfRule type="cellIs" dxfId="847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indexed="12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42833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42833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>
        <f>[3]Pointage!AB2</f>
        <v>0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>IF(OR(COUNTIF(HorSup,B8),B8="",[3]Pointage!AB2="",B8="REPOS"),"X")</f>
        <v>X</v>
      </c>
      <c r="K8" s="37" t="s">
        <v>71</v>
      </c>
      <c r="L8" s="45">
        <f>B8</f>
        <v>0</v>
      </c>
    </row>
    <row r="9" spans="1:14" ht="17.100000000000001" customHeight="1" x14ac:dyDescent="0.25">
      <c r="A9" s="38" t="s">
        <v>72</v>
      </c>
      <c r="B9" s="16" t="str">
        <f>[3]Pointage!AB3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IF(OR(COUNTIF(HorSup,B9),B9="",[3]Pointage!AB3="",B9="REPOS"),"X")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>
        <f>[3]Pointage!AB4</f>
        <v>0</v>
      </c>
      <c r="C10" s="29" t="str">
        <f t="shared" si="0"/>
        <v/>
      </c>
      <c r="D10" s="6" t="str">
        <f t="shared" si="1"/>
        <v/>
      </c>
      <c r="E10" s="5" t="str">
        <f t="shared" si="2"/>
        <v/>
      </c>
      <c r="F10" s="29" t="str">
        <f t="shared" si="3"/>
        <v/>
      </c>
      <c r="G10" s="6" t="str">
        <f t="shared" si="4"/>
        <v/>
      </c>
      <c r="H10" s="5" t="str">
        <f>IF(OR(COUNTIF(HorSup,B10),B10="",[3]Pointage!AB4="",B10="REPOS"),"X")</f>
        <v>X</v>
      </c>
      <c r="K10" s="38" t="s">
        <v>73</v>
      </c>
      <c r="L10" s="18">
        <f t="shared" si="5"/>
        <v>0</v>
      </c>
    </row>
    <row r="11" spans="1:14" ht="17.100000000000001" customHeight="1" x14ac:dyDescent="0.25">
      <c r="A11" s="38" t="s">
        <v>74</v>
      </c>
      <c r="B11" s="16" t="str">
        <f>[3]Pointage!AB5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IF(OR(COUNTIF(HorSup,B11),B11="",[3]Pointage!AB5="",B11="REPOS"),"X")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>
        <f>[3]Pointage!AB6</f>
        <v>0</v>
      </c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str">
        <f>IF(OR(COUNTIF(HorSup,B12),B12="",[3]Pointage!AB6="",B12="REPOS"),"X")</f>
        <v>X</v>
      </c>
      <c r="K12" s="39" t="s">
        <v>75</v>
      </c>
      <c r="L12" s="18">
        <f t="shared" si="5"/>
        <v>0</v>
      </c>
    </row>
    <row r="13" spans="1:14" ht="17.100000000000001" customHeight="1" x14ac:dyDescent="0.25">
      <c r="A13" s="38" t="s">
        <v>76</v>
      </c>
      <c r="B13" s="16">
        <f>[3]Pointage!AB7</f>
        <v>0</v>
      </c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str">
        <f>IF(OR(COUNTIF(HorSup,B13),B13="",[3]Pointage!AB7="",B13="REPOS"),"X")</f>
        <v>X</v>
      </c>
      <c r="K13" s="38" t="s">
        <v>76</v>
      </c>
      <c r="L13" s="18">
        <f t="shared" si="5"/>
        <v>0</v>
      </c>
    </row>
    <row r="14" spans="1:14" ht="17.100000000000001" customHeight="1" x14ac:dyDescent="0.25">
      <c r="A14" s="38" t="s">
        <v>77</v>
      </c>
      <c r="B14" s="16">
        <f>[3]Pointage!AB8</f>
        <v>0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str">
        <f>IF(OR(COUNTIF(HorSup,B14),B14="",[3]Pointage!AB8="",B14="REPOS"),"X")</f>
        <v>X</v>
      </c>
      <c r="K14" s="38" t="s">
        <v>77</v>
      </c>
      <c r="L14" s="18">
        <f t="shared" si="5"/>
        <v>0</v>
      </c>
    </row>
    <row r="15" spans="1:14" ht="17.100000000000001" customHeight="1" x14ac:dyDescent="0.25">
      <c r="A15" s="40" t="s">
        <v>78</v>
      </c>
      <c r="B15" s="16" t="str">
        <f>[3]Pointage!AB9</f>
        <v>POLY 7H-12H / 14H-18H</v>
      </c>
      <c r="C15" s="29" t="str">
        <f t="shared" si="0"/>
        <v>X</v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IF(OR(COUNTIF(HorSup,B15),B15="",[3]Pointage!AB9="",B15="REPOS"),"X")</f>
        <v>0</v>
      </c>
      <c r="K15" s="40" t="s">
        <v>78</v>
      </c>
      <c r="L15" s="18" t="str">
        <f t="shared" si="5"/>
        <v>POLY 7H-12H / 14H-18H</v>
      </c>
    </row>
    <row r="16" spans="1:14" ht="17.100000000000001" customHeight="1" x14ac:dyDescent="0.25">
      <c r="A16" s="38" t="s">
        <v>79</v>
      </c>
      <c r="B16" s="18" t="str">
        <f>[3]Pointage!AB10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IF(OR(COUNTIF(HorSup,B16),B16="",[3]Pointage!AB10="",B16="REPOS"),"X")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[3]Pointage!AB11</f>
        <v>NICE OUEST</v>
      </c>
      <c r="C17" s="29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IF(OR(COUNTIF(HorSup,B17),B17="",[3]Pointage!AB11="",B17="REPOS"),"X")</f>
        <v>0</v>
      </c>
      <c r="K17" s="38" t="s">
        <v>80</v>
      </c>
      <c r="L17" s="18" t="str">
        <f t="shared" si="5"/>
        <v>NICE OUEST</v>
      </c>
    </row>
    <row r="18" spans="1:12" ht="17.100000000000001" customHeight="1" x14ac:dyDescent="0.25">
      <c r="A18" s="39" t="s">
        <v>81</v>
      </c>
      <c r="B18" s="18">
        <f>[3]Pointage!AB12</f>
        <v>0</v>
      </c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str">
        <f>IF(OR(COUNTIF(HorSup,B18),B18="",[3]Pointage!AB12="",B18="REPOS"),"X")</f>
        <v>X</v>
      </c>
      <c r="K18" s="39" t="s">
        <v>81</v>
      </c>
      <c r="L18" s="18">
        <f t="shared" si="5"/>
        <v>0</v>
      </c>
    </row>
    <row r="19" spans="1:12" ht="17.100000000000001" customHeight="1" x14ac:dyDescent="0.25">
      <c r="A19" s="38" t="s">
        <v>82</v>
      </c>
      <c r="B19" s="16">
        <f>[3]Pointage!AB13</f>
        <v>0</v>
      </c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str">
        <f>IF(OR(COUNTIF(HorSup,B19),B19="",[3]Pointage!AB13="",B19="REPOS"),"X")</f>
        <v>X</v>
      </c>
      <c r="K19" s="38" t="s">
        <v>82</v>
      </c>
      <c r="L19" s="18">
        <f t="shared" si="5"/>
        <v>0</v>
      </c>
    </row>
    <row r="20" spans="1:12" ht="17.100000000000001" customHeight="1" x14ac:dyDescent="0.25">
      <c r="A20" s="38" t="s">
        <v>83</v>
      </c>
      <c r="B20" s="18" t="str">
        <f>[3]Pointage!AB14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IF(OR(COUNTIF(HorSup,B20),B20="",[3]Pointage!AB14="",B20="REPOS"),"X")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>
        <f>[3]Pointage!AB15</f>
        <v>0</v>
      </c>
      <c r="C21" s="29" t="str">
        <f t="shared" si="0"/>
        <v/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str">
        <f>IF(OR(COUNTIF(HorSup,B21),B21="",[3]Pointage!AB15="",B21="REPOS"),"X")</f>
        <v>X</v>
      </c>
      <c r="K21" s="40" t="s">
        <v>84</v>
      </c>
      <c r="L21" s="18">
        <f t="shared" si="5"/>
        <v>0</v>
      </c>
    </row>
    <row r="22" spans="1:12" ht="17.100000000000001" customHeight="1" x14ac:dyDescent="0.25">
      <c r="A22" s="38" t="s">
        <v>85</v>
      </c>
      <c r="B22" s="16">
        <f>[3]Pointage!AB16</f>
        <v>0</v>
      </c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str">
        <f>IF(OR(COUNTIF(HorSup,B22),B22="",[3]Pointage!AB16="",B22="REPOS"),"X")</f>
        <v>X</v>
      </c>
      <c r="K22" s="38" t="s">
        <v>85</v>
      </c>
      <c r="L22" s="18">
        <f t="shared" si="5"/>
        <v>0</v>
      </c>
    </row>
    <row r="23" spans="1:12" ht="17.100000000000001" customHeight="1" x14ac:dyDescent="0.25">
      <c r="A23" s="38" t="s">
        <v>86</v>
      </c>
      <c r="B23" s="16">
        <f>[3]Pointage!AB17</f>
        <v>0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str">
        <f>IF(OR(COUNTIF(HorSup,B23),B23="",[3]Pointage!AB17="",B23="REPOS"),"X")</f>
        <v>X</v>
      </c>
      <c r="K23" s="38" t="s">
        <v>86</v>
      </c>
      <c r="L23" s="18">
        <f t="shared" si="5"/>
        <v>0</v>
      </c>
    </row>
    <row r="24" spans="1:12" ht="17.100000000000001" customHeight="1" x14ac:dyDescent="0.25">
      <c r="A24" s="38" t="s">
        <v>87</v>
      </c>
      <c r="B24" s="16">
        <f>[3]Pointage!AB18</f>
        <v>0</v>
      </c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str">
        <f>IF(OR(COUNTIF(HorSup,B24),B24="",[3]Pointage!AB18="",B24="REPOS"),"X")</f>
        <v>X</v>
      </c>
      <c r="K24" s="38" t="s">
        <v>87</v>
      </c>
      <c r="L24" s="18">
        <f t="shared" si="5"/>
        <v>0</v>
      </c>
    </row>
    <row r="25" spans="1:12" ht="17.100000000000001" customHeight="1" x14ac:dyDescent="0.25">
      <c r="A25" s="40" t="s">
        <v>88</v>
      </c>
      <c r="B25" s="16">
        <f>[3]Pointage!AB19</f>
        <v>0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/>
      </c>
      <c r="G25" s="6" t="str">
        <f t="shared" si="4"/>
        <v/>
      </c>
      <c r="H25" s="5" t="str">
        <f>IF(OR(COUNTIF(HorSup,B25),B25="",[3]Pointage!AB19="",B25="REPOS"),"X")</f>
        <v>X</v>
      </c>
      <c r="K25" s="40" t="s">
        <v>88</v>
      </c>
      <c r="L25" s="18">
        <f t="shared" si="5"/>
        <v>0</v>
      </c>
    </row>
    <row r="26" spans="1:12" ht="17.100000000000001" customHeight="1" x14ac:dyDescent="0.25">
      <c r="A26" s="41" t="s">
        <v>89</v>
      </c>
      <c r="B26" s="16">
        <f>[3]Pointage!AB20</f>
        <v>0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str">
        <f>IF(OR(COUNTIF(HorSup,B26),B26="",[3]Pointage!AB20="",B26="REPOS"),"X")</f>
        <v>X</v>
      </c>
      <c r="K26" s="41" t="s">
        <v>89</v>
      </c>
      <c r="L26" s="18">
        <f t="shared" si="5"/>
        <v>0</v>
      </c>
    </row>
    <row r="27" spans="1:12" ht="17.100000000000001" customHeight="1" x14ac:dyDescent="0.25">
      <c r="A27" s="39" t="s">
        <v>90</v>
      </c>
      <c r="B27" s="16">
        <f>[3]Pointage!AB21</f>
        <v>0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3"/>
        <v/>
      </c>
      <c r="G27" s="6" t="str">
        <f t="shared" si="4"/>
        <v/>
      </c>
      <c r="H27" s="5" t="str">
        <f>IF(OR(COUNTIF(HorSup,B27),B27="",[3]Pointage!AB21="",B27="REPOS"),"X")</f>
        <v>X</v>
      </c>
      <c r="K27" s="39" t="s">
        <v>90</v>
      </c>
      <c r="L27" s="18">
        <f t="shared" si="5"/>
        <v>0</v>
      </c>
    </row>
    <row r="28" spans="1:12" ht="17.100000000000001" customHeight="1" x14ac:dyDescent="0.25">
      <c r="A28" s="42" t="s">
        <v>91</v>
      </c>
      <c r="B28" s="16" t="str">
        <f>[3]Pointage!AB22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IF(OR(COUNTIF(HorSup,B28),B28="",[3]Pointage!AB22="",B28="REPOS"),"X")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>
        <f>[3]Pointage!AB23</f>
        <v>0</v>
      </c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str">
        <f t="shared" si="3"/>
        <v/>
      </c>
      <c r="G29" s="6" t="str">
        <f t="shared" si="4"/>
        <v/>
      </c>
      <c r="H29" s="5" t="str">
        <f>IF(OR(COUNTIF(HorSup,B29),B29="",[3]Pointage!AB23="",B29="REPOS"),"X")</f>
        <v>X</v>
      </c>
      <c r="K29" s="38" t="s">
        <v>92</v>
      </c>
      <c r="L29" s="18">
        <f t="shared" si="5"/>
        <v>0</v>
      </c>
    </row>
    <row r="30" spans="1:12" ht="17.100000000000001" customHeight="1" x14ac:dyDescent="0.25">
      <c r="A30" s="38" t="s">
        <v>93</v>
      </c>
      <c r="B30" s="16" t="str">
        <f>[3]Pointage!AB24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IF(OR(COUNTIF(HorSup,B30),B30="",[3]Pointage!AB24="",B30="REPOS"),"X")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>
        <f>[3]Pointage!AB25</f>
        <v>0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str">
        <f>IF(OR(COUNTIF(HorSup,B31),B31="",[3]Pointage!AB25="",B31="REPOS"),"X")</f>
        <v>X</v>
      </c>
      <c r="K31" s="38" t="s">
        <v>94</v>
      </c>
      <c r="L31" s="18">
        <f t="shared" si="5"/>
        <v>0</v>
      </c>
    </row>
    <row r="32" spans="1:12" ht="17.100000000000001" customHeight="1" x14ac:dyDescent="0.25">
      <c r="A32" s="38" t="s">
        <v>95</v>
      </c>
      <c r="B32" s="16" t="str">
        <f>[3]Pointage!AB26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IF(OR(COUNTIF(HorSup,B32),B32="",[3]Pointage!AB26="",B32="REPOS"),"X")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[3]Pointage!AB27</f>
        <v>POLY 7H-12H / 14H-18H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IF(OR(COUNTIF(HorSup,B33),B33="",[3]Pointage!AB27="",B33="REPOS"),"X")</f>
        <v>0</v>
      </c>
      <c r="K33" s="40" t="s">
        <v>96</v>
      </c>
      <c r="L33" s="18" t="str">
        <f t="shared" si="5"/>
        <v>POLY 7H-12H / 14H-18H</v>
      </c>
    </row>
    <row r="34" spans="1:12" ht="17.100000000000001" customHeight="1" x14ac:dyDescent="0.25">
      <c r="A34" s="38" t="s">
        <v>97</v>
      </c>
      <c r="B34" s="16">
        <f>[3]Pointage!AB28</f>
        <v>0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str">
        <f>IF(OR(COUNTIF(HorSup,B34),B34="",[3]Pointage!AB28="",B34="REPOS"),"X")</f>
        <v>X</v>
      </c>
      <c r="K34" s="38" t="s">
        <v>97</v>
      </c>
      <c r="L34" s="18">
        <f t="shared" si="5"/>
        <v>0</v>
      </c>
    </row>
    <row r="35" spans="1:12" ht="17.100000000000001" customHeight="1" x14ac:dyDescent="0.25">
      <c r="A35" s="38" t="s">
        <v>98</v>
      </c>
      <c r="B35" s="16">
        <f>[3]Pointage!AB29</f>
        <v>0</v>
      </c>
      <c r="C35" s="29" t="str">
        <f t="shared" si="0"/>
        <v/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str">
        <f>IF(OR(COUNTIF(HorSup,B35),B35="",[3]Pointage!AB29="",B35="REPOS"),"X")</f>
        <v>X</v>
      </c>
      <c r="K35" s="38" t="s">
        <v>98</v>
      </c>
      <c r="L35" s="18">
        <f t="shared" si="5"/>
        <v>0</v>
      </c>
    </row>
    <row r="36" spans="1:12" ht="17.100000000000001" customHeight="1" x14ac:dyDescent="0.25">
      <c r="A36" s="38" t="s">
        <v>99</v>
      </c>
      <c r="B36" s="16" t="str">
        <f>[3]Pointage!AB30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IF(OR(COUNTIF(HorSup,B36),B36="",[3]Pointage!AB30="",B36="REPOS"),"X")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[3]Pointage!AB31</f>
        <v>HS NICE EST</v>
      </c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str">
        <f>IF(OR(COUNTIF(HorSup,B37),B37="",[3]Pointage!AB31="",B37="REPOS"),"X")</f>
        <v>X</v>
      </c>
      <c r="K37" s="38" t="s">
        <v>100</v>
      </c>
      <c r="L37" s="18" t="str">
        <f t="shared" si="5"/>
        <v>HS NICE EST</v>
      </c>
    </row>
    <row r="38" spans="1:12" ht="17.100000000000001" customHeight="1" x14ac:dyDescent="0.25">
      <c r="A38" s="38" t="s">
        <v>101</v>
      </c>
      <c r="B38" s="16">
        <f>[3]Pointage!AB32</f>
        <v>0</v>
      </c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str">
        <f>IF(OR(COUNTIF(HorSup,B38),B38="",[3]Pointage!AB32="",B38="REPOS"),"X")</f>
        <v>X</v>
      </c>
      <c r="K38" s="38" t="s">
        <v>101</v>
      </c>
      <c r="L38" s="18">
        <f t="shared" si="5"/>
        <v>0</v>
      </c>
    </row>
    <row r="39" spans="1:12" ht="17.100000000000001" customHeight="1" x14ac:dyDescent="0.25">
      <c r="A39" s="38" t="s">
        <v>102</v>
      </c>
      <c r="B39" s="16" t="str">
        <f>[3]Pointage!AB33</f>
        <v>Congés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>X</v>
      </c>
      <c r="G39" s="6" t="str">
        <f t="shared" si="4"/>
        <v/>
      </c>
      <c r="H39" s="5" t="b">
        <f>IF(OR(COUNTIF(HorSup,B39),B39="",[3]Pointage!AB33="",B39="REPOS"),"X")</f>
        <v>0</v>
      </c>
      <c r="K39" s="38" t="s">
        <v>102</v>
      </c>
      <c r="L39" s="18" t="str">
        <f t="shared" si="5"/>
        <v>Congés</v>
      </c>
    </row>
    <row r="40" spans="1:12" ht="17.100000000000001" customHeight="1" x14ac:dyDescent="0.25">
      <c r="A40" s="38" t="s">
        <v>103</v>
      </c>
      <c r="B40" s="16">
        <f>[3]Pointage!AB34</f>
        <v>0</v>
      </c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str">
        <f>IF(OR(COUNTIF(HorSup,B40),B40="",[3]Pointage!AB34="",B40="REPOS"),"X")</f>
        <v>X</v>
      </c>
      <c r="K40" s="38" t="s">
        <v>103</v>
      </c>
      <c r="L40" s="18">
        <f t="shared" si="5"/>
        <v>0</v>
      </c>
    </row>
    <row r="41" spans="1:12" ht="17.100000000000001" customHeight="1" x14ac:dyDescent="0.25">
      <c r="A41" s="40" t="s">
        <v>104</v>
      </c>
      <c r="B41" s="16" t="str">
        <f>[3]Pointage!AB35</f>
        <v>HS POLY 7H-12H / 14H-18H</v>
      </c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str">
        <f>IF(OR(COUNTIF(HorSup,B41),B41="",[3]Pointage!AB35="",B41="REPOS"),"X")</f>
        <v>X</v>
      </c>
      <c r="K41" s="40" t="s">
        <v>104</v>
      </c>
      <c r="L41" s="18" t="str">
        <f t="shared" si="5"/>
        <v>HS POLY 7H-12H / 14H-18H</v>
      </c>
    </row>
    <row r="42" spans="1:12" ht="17.100000000000001" customHeight="1" x14ac:dyDescent="0.25">
      <c r="A42" s="38" t="s">
        <v>105</v>
      </c>
      <c r="B42" s="16" t="str">
        <f>[3]Pointage!AB36</f>
        <v>NICE NORD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IF(OR(COUNTIF(HorSup,B42),B42="",[3]Pointage!AB36="",B42="REPOS"),"X")</f>
        <v>0</v>
      </c>
      <c r="K42" s="38" t="s">
        <v>105</v>
      </c>
      <c r="L42" s="18" t="str">
        <f t="shared" si="5"/>
        <v>NICE NORD</v>
      </c>
    </row>
    <row r="43" spans="1:12" ht="17.100000000000001" customHeight="1" x14ac:dyDescent="0.25">
      <c r="A43" s="38" t="s">
        <v>106</v>
      </c>
      <c r="B43" s="16">
        <f>[3]Pointage!AB37</f>
        <v>0</v>
      </c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str">
        <f>IF(OR(COUNTIF(HorSup,B43),B43="",[3]Pointage!AB37="",B43="REPOS"),"X")</f>
        <v>X</v>
      </c>
      <c r="K43" s="38" t="s">
        <v>106</v>
      </c>
      <c r="L43" s="18">
        <f t="shared" si="5"/>
        <v>0</v>
      </c>
    </row>
    <row r="44" spans="1:12" ht="17.100000000000001" customHeight="1" x14ac:dyDescent="0.25">
      <c r="A44" s="38" t="s">
        <v>107</v>
      </c>
      <c r="B44" s="16">
        <f>[3]Pointage!AB38</f>
        <v>0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/>
      </c>
      <c r="G44" s="6" t="str">
        <f t="shared" si="4"/>
        <v/>
      </c>
      <c r="H44" s="5" t="str">
        <f>IF(OR(COUNTIF(HorSup,B44),B44="",[3]Pointage!AB38="",B44="REPOS"),"X")</f>
        <v>X</v>
      </c>
      <c r="K44" s="38" t="s">
        <v>107</v>
      </c>
      <c r="L44" s="18">
        <f t="shared" si="5"/>
        <v>0</v>
      </c>
    </row>
    <row r="45" spans="1:12" ht="17.100000000000001" customHeight="1" x14ac:dyDescent="0.25">
      <c r="A45" s="38" t="s">
        <v>108</v>
      </c>
      <c r="B45" s="16">
        <f>[3]Pointage!AB39</f>
        <v>0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str">
        <f>IF(OR(COUNTIF(HorSup,B45),B45="",[3]Pointage!AB39="",B45="REPOS"),"X")</f>
        <v>X</v>
      </c>
      <c r="K45" s="38" t="s">
        <v>108</v>
      </c>
      <c r="L45" s="18">
        <f t="shared" si="5"/>
        <v>0</v>
      </c>
    </row>
    <row r="46" spans="1:12" ht="17.100000000000001" customHeight="1" x14ac:dyDescent="0.25">
      <c r="A46" s="38" t="s">
        <v>109</v>
      </c>
      <c r="B46" s="16">
        <f>[3]Pointage!AB40</f>
        <v>0</v>
      </c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str">
        <f>IF(OR(COUNTIF(HorSup,B46),B46="",[3]Pointage!AB40="",B46="REPOS"),"X")</f>
        <v>X</v>
      </c>
      <c r="K46" s="38" t="s">
        <v>109</v>
      </c>
      <c r="L46" s="18">
        <f t="shared" si="5"/>
        <v>0</v>
      </c>
    </row>
    <row r="47" spans="1:12" ht="17.100000000000001" customHeight="1" x14ac:dyDescent="0.25">
      <c r="A47" s="38" t="s">
        <v>110</v>
      </c>
      <c r="B47" s="16" t="str">
        <f>[3]Pointage!AB41</f>
        <v>CARTON 8H30-12H / 13H-16H30</v>
      </c>
      <c r="C47" s="29" t="str">
        <f t="shared" si="0"/>
        <v>X</v>
      </c>
      <c r="D47" s="6" t="str">
        <f t="shared" si="1"/>
        <v/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IF(OR(COUNTIF(HorSup,B47),B47="",[3]Pointage!AB41="",B47="REPOS"),"X")</f>
        <v>0</v>
      </c>
      <c r="K47" s="38" t="s">
        <v>110</v>
      </c>
      <c r="L47" s="18" t="str">
        <f t="shared" si="5"/>
        <v>CARTON 8H30-12H / 13H-16H30</v>
      </c>
    </row>
    <row r="48" spans="1:12" ht="17.100000000000001" customHeight="1" x14ac:dyDescent="0.25">
      <c r="A48" s="38" t="s">
        <v>111</v>
      </c>
      <c r="B48" s="16" t="str">
        <f>[3]Pointage!AB42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IF(OR(COUNTIF(HorSup,B48),B48="",[3]Pointage!AB42="",B48="REPOS"),"X")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[3]Pointage!AB43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IF(OR(COUNTIF(HorSup,B49),B49="",[3]Pointage!AB43="",B49="REPOS"),"X")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[3]Pointage!AB44</f>
        <v xml:space="preserve">HS CP 4H-7H  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str">
        <f>IF(OR(COUNTIF(HorSup,B50),B50="",[3]Pointage!AB44="",B50="REPOS"),"X")</f>
        <v>X</v>
      </c>
      <c r="K50" s="40" t="s">
        <v>113</v>
      </c>
      <c r="L50" s="18" t="str">
        <f t="shared" si="5"/>
        <v xml:space="preserve">HS CP 4H-7H  </v>
      </c>
    </row>
    <row r="51" spans="1:12" ht="17.100000000000001" customHeight="1" x14ac:dyDescent="0.25">
      <c r="A51" s="40" t="s">
        <v>114</v>
      </c>
      <c r="B51" s="16">
        <f>[3]Pointage!AB45</f>
        <v>0</v>
      </c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str">
        <f>IF(OR(COUNTIF(HorSup,B51),B51="",[3]Pointage!AB45="",B51="REPOS"),"X")</f>
        <v>X</v>
      </c>
      <c r="K51" s="40" t="s">
        <v>114</v>
      </c>
      <c r="L51" s="18">
        <f t="shared" si="5"/>
        <v>0</v>
      </c>
    </row>
    <row r="52" spans="1:12" ht="17.100000000000001" customHeight="1" x14ac:dyDescent="0.25">
      <c r="A52" s="42" t="s">
        <v>115</v>
      </c>
      <c r="B52" s="16" t="str">
        <f>[3]Pointage!AB46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IF(OR(COUNTIF(HorSup,B52),B52="",[3]Pointage!AB46="",B52="REPOS"),"X")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[3]Pointage!AB47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IF(OR(COUNTIF(HorSup,B53),B53="",[3]Pointage!AB47="",B53="REPOS"),"X")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>
        <f>[3]Pointage!AB48</f>
        <v>0</v>
      </c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str">
        <f>IF(OR(COUNTIF(HorSup,B54),B54="",[3]Pointage!AB48="",B54="REPOS"),"X")</f>
        <v>X</v>
      </c>
      <c r="K54" s="40" t="s">
        <v>117</v>
      </c>
      <c r="L54" s="18">
        <f t="shared" si="5"/>
        <v>0</v>
      </c>
    </row>
    <row r="55" spans="1:12" ht="17.100000000000001" customHeight="1" x14ac:dyDescent="0.25">
      <c r="A55" s="39" t="s">
        <v>118</v>
      </c>
      <c r="B55" s="16" t="str">
        <f>[3]Pointage!AB49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IF(OR(COUNTIF(HorSup,B55),B55="",[3]Pointage!AB49="",B55="REPOS"),"X")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>
        <f>[3]Pointage!AB50</f>
        <v>0</v>
      </c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str">
        <f>IF(OR(COUNTIF(HorSup,B56),B56="",[3]Pointage!AB50="",B56="REPOS"),"X")</f>
        <v>X</v>
      </c>
      <c r="K56" s="38" t="s">
        <v>119</v>
      </c>
      <c r="L56" s="18">
        <f t="shared" si="5"/>
        <v>0</v>
      </c>
    </row>
    <row r="57" spans="1:12" ht="17.100000000000001" customHeight="1" x14ac:dyDescent="0.25">
      <c r="A57" s="38" t="s">
        <v>120</v>
      </c>
      <c r="B57" s="16">
        <f>[3]Pointage!AB51</f>
        <v>0</v>
      </c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str">
        <f>IF(OR(COUNTIF(HorSup,B57),B57="",[3]Pointage!AB51="",B57="REPOS"),"X")</f>
        <v>X</v>
      </c>
      <c r="K57" s="38" t="s">
        <v>120</v>
      </c>
      <c r="L57" s="18">
        <f t="shared" si="5"/>
        <v>0</v>
      </c>
    </row>
    <row r="58" spans="1:12" ht="17.100000000000001" customHeight="1" x14ac:dyDescent="0.25">
      <c r="A58" s="39" t="s">
        <v>121</v>
      </c>
      <c r="B58" s="16" t="str">
        <f>[3]Pointage!AB52</f>
        <v>HS NICE OUEST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str">
        <f>IF(OR(COUNTIF(HorSup,B58),B58="",[3]Pointage!AB52="",B58="REPOS"),"X")</f>
        <v>X</v>
      </c>
      <c r="K58" s="39" t="s">
        <v>121</v>
      </c>
      <c r="L58" s="18" t="str">
        <f t="shared" si="5"/>
        <v>HS NICE OUEST</v>
      </c>
    </row>
    <row r="59" spans="1:12" ht="17.100000000000001" customHeight="1" x14ac:dyDescent="0.25">
      <c r="A59" s="39" t="s">
        <v>122</v>
      </c>
      <c r="B59" s="16" t="str">
        <f>[3]Pointage!AB53</f>
        <v>NICE EST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IF(OR(COUNTIF(HorSup,B59),B59="",[3]Pointage!AB53="",B59="REPOS"),"X")</f>
        <v>0</v>
      </c>
      <c r="K59" s="39" t="s">
        <v>122</v>
      </c>
      <c r="L59" s="18" t="str">
        <f t="shared" si="5"/>
        <v>NICE EST</v>
      </c>
    </row>
    <row r="60" spans="1:12" ht="15.75" x14ac:dyDescent="0.25">
      <c r="A60" s="38" t="s">
        <v>123</v>
      </c>
      <c r="B60" s="16">
        <f>[3]Pointage!AB54</f>
        <v>0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str">
        <f>IF(OR(COUNTIF(HorSup,B60),B60="",[3]Pointage!AB54="",B60="REPOS"),"X")</f>
        <v>X</v>
      </c>
      <c r="K60" s="38" t="s">
        <v>123</v>
      </c>
      <c r="L60" s="18">
        <f t="shared" si="5"/>
        <v>0</v>
      </c>
    </row>
    <row r="61" spans="1:12" ht="15.75" x14ac:dyDescent="0.25">
      <c r="A61" s="39" t="s">
        <v>124</v>
      </c>
      <c r="B61" s="16">
        <f>[3]Pointage!AB55</f>
        <v>0</v>
      </c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str">
        <f>IF(OR(COUNTIF(HorSup,B61),B61="",[3]Pointage!AB55="",B61="REPOS"),"X")</f>
        <v>X</v>
      </c>
      <c r="K61" s="39" t="s">
        <v>124</v>
      </c>
      <c r="L61" s="18">
        <f t="shared" si="5"/>
        <v>0</v>
      </c>
    </row>
    <row r="62" spans="1:12" ht="15.75" x14ac:dyDescent="0.25">
      <c r="A62" s="38" t="s">
        <v>125</v>
      </c>
      <c r="B62" s="18" t="str">
        <f>[3]Pointage!AB56</f>
        <v>HS NICE OUEST</v>
      </c>
      <c r="C62" s="29" t="str">
        <f t="shared" si="0"/>
        <v/>
      </c>
      <c r="D62" s="6" t="str">
        <f t="shared" si="1"/>
        <v/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str">
        <f>IF(OR(COUNTIF(HorSup,B62),B62="",[3]Pointage!AB56="",B62="REPOS"),"X")</f>
        <v>X</v>
      </c>
      <c r="K62" s="38" t="s">
        <v>125</v>
      </c>
      <c r="L62" s="18" t="str">
        <f t="shared" si="5"/>
        <v>HS NICE OUEST</v>
      </c>
    </row>
    <row r="63" spans="1:12" ht="15.75" x14ac:dyDescent="0.25">
      <c r="A63" s="43" t="s">
        <v>126</v>
      </c>
      <c r="B63" s="18">
        <f>[3]Pointage!AB57</f>
        <v>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IF(OR(COUNTIF(HorSup,B63),B63="",[3]Pointage!AB57="",B63="REPOS"),"X")</f>
        <v>X</v>
      </c>
      <c r="K63" s="43" t="s">
        <v>126</v>
      </c>
      <c r="L63" s="18">
        <f t="shared" si="5"/>
        <v>0</v>
      </c>
    </row>
    <row r="64" spans="1:12" ht="16.5" thickBot="1" x14ac:dyDescent="0.3">
      <c r="A64" s="44" t="s">
        <v>127</v>
      </c>
      <c r="B64" s="17" t="str">
        <f>[3]Pointage!AB58</f>
        <v>NICE OUEST</v>
      </c>
      <c r="C64" s="19" t="str">
        <f>IF(COUNTIF(HorMat,B64),"X","")</f>
        <v>X</v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IF(OR(COUNTIF(HorSup,B64),B64="",[3]Pointage!AB58="",B64="REPOS"),"X")</f>
        <v>0</v>
      </c>
      <c r="K64" s="44" t="s">
        <v>127</v>
      </c>
      <c r="L64" s="17" t="str">
        <f t="shared" si="5"/>
        <v>NICE OUEST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846" priority="24" stopIfTrue="1" operator="equal">
      <formula>"Repos"</formula>
    </cfRule>
    <cfRule type="cellIs" dxfId="845" priority="25" stopIfTrue="1" operator="equal">
      <formula>"ABSENT"</formula>
    </cfRule>
    <cfRule type="cellIs" dxfId="844" priority="26" stopIfTrue="1" operator="equal">
      <formula>"NICE OUEST"</formula>
    </cfRule>
    <cfRule type="cellIs" dxfId="843" priority="27" stopIfTrue="1" operator="equal">
      <formula>"Nice Nord"</formula>
    </cfRule>
    <cfRule type="cellIs" dxfId="842" priority="28" stopIfTrue="1" operator="equal">
      <formula>"Congés"</formula>
    </cfRule>
    <cfRule type="cellIs" dxfId="841" priority="29" stopIfTrue="1" operator="equal">
      <formula>"Nice Est"</formula>
    </cfRule>
  </conditionalFormatting>
  <conditionalFormatting sqref="L57">
    <cfRule type="cellIs" dxfId="840" priority="18" stopIfTrue="1" operator="equal">
      <formula>"Repos"</formula>
    </cfRule>
    <cfRule type="cellIs" dxfId="839" priority="19" stopIfTrue="1" operator="equal">
      <formula>"ABSENT"</formula>
    </cfRule>
    <cfRule type="cellIs" dxfId="838" priority="20" stopIfTrue="1" operator="equal">
      <formula>"NICE OUEST"</formula>
    </cfRule>
    <cfRule type="cellIs" dxfId="837" priority="21" stopIfTrue="1" operator="equal">
      <formula>"Nice Nord"</formula>
    </cfRule>
    <cfRule type="cellIs" dxfId="836" priority="22" stopIfTrue="1" operator="equal">
      <formula>"Congés"</formula>
    </cfRule>
    <cfRule type="cellIs" dxfId="835" priority="23" stopIfTrue="1" operator="equal">
      <formula>"Nice Est"</formula>
    </cfRule>
  </conditionalFormatting>
  <conditionalFormatting sqref="K2">
    <cfRule type="cellIs" dxfId="834" priority="17" stopIfTrue="1" operator="equal">
      <formula>""</formula>
    </cfRule>
  </conditionalFormatting>
  <conditionalFormatting sqref="B8:B64 L8:L64">
    <cfRule type="cellIs" dxfId="833" priority="11" stopIfTrue="1" operator="equal">
      <formula>"Repos"</formula>
    </cfRule>
    <cfRule type="cellIs" dxfId="832" priority="12" stopIfTrue="1" operator="equal">
      <formula>"ABSENT"</formula>
    </cfRule>
    <cfRule type="cellIs" dxfId="831" priority="13" stopIfTrue="1" operator="equal">
      <formula>"NICE OUEST"</formula>
    </cfRule>
    <cfRule type="cellIs" dxfId="830" priority="14" stopIfTrue="1" operator="equal">
      <formula>"Nice Nord"</formula>
    </cfRule>
    <cfRule type="cellIs" dxfId="829" priority="15" stopIfTrue="1" operator="equal">
      <formula>"Congés"</formula>
    </cfRule>
    <cfRule type="cellIs" dxfId="828" priority="16" stopIfTrue="1" operator="equal">
      <formula>"Nice Est"</formula>
    </cfRule>
  </conditionalFormatting>
  <conditionalFormatting sqref="L57">
    <cfRule type="cellIs" dxfId="827" priority="5" stopIfTrue="1" operator="equal">
      <formula>"Repos"</formula>
    </cfRule>
    <cfRule type="cellIs" dxfId="826" priority="6" stopIfTrue="1" operator="equal">
      <formula>"ABSENT"</formula>
    </cfRule>
    <cfRule type="cellIs" dxfId="825" priority="7" stopIfTrue="1" operator="equal">
      <formula>"NICE OUEST"</formula>
    </cfRule>
    <cfRule type="cellIs" dxfId="824" priority="8" stopIfTrue="1" operator="equal">
      <formula>"Nice Nord"</formula>
    </cfRule>
    <cfRule type="cellIs" dxfId="823" priority="9" stopIfTrue="1" operator="equal">
      <formula>"Congés"</formula>
    </cfRule>
    <cfRule type="cellIs" dxfId="822" priority="10" stopIfTrue="1" operator="equal">
      <formula>"Nice Est"</formula>
    </cfRule>
  </conditionalFormatting>
  <conditionalFormatting sqref="K2">
    <cfRule type="cellIs" dxfId="821" priority="4" stopIfTrue="1" operator="equal">
      <formula>""</formula>
    </cfRule>
  </conditionalFormatting>
  <conditionalFormatting sqref="H8:H64">
    <cfRule type="containsText" dxfId="820" priority="3" operator="containsText" text="FAUX">
      <formula>NOT(ISERROR(SEARCH("FAUX",H8)))</formula>
    </cfRule>
  </conditionalFormatting>
  <conditionalFormatting sqref="L8:L64">
    <cfRule type="cellIs" dxfId="819" priority="2" stopIfTrue="1" operator="equal">
      <formula>0</formula>
    </cfRule>
  </conditionalFormatting>
  <conditionalFormatting sqref="B8:B64">
    <cfRule type="cellIs" dxfId="818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indexed="10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42834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42834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>
        <f>[3]Pointage!AC2</f>
        <v>0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>IF(OR(COUNTIF(HorSup,B8),B8="",[3]Pointage!AC2="",B8="REPOS"),"X")</f>
        <v>X</v>
      </c>
      <c r="K8" s="37" t="s">
        <v>71</v>
      </c>
      <c r="L8" s="45">
        <f>B8</f>
        <v>0</v>
      </c>
    </row>
    <row r="9" spans="1:14" ht="17.100000000000001" customHeight="1" x14ac:dyDescent="0.25">
      <c r="A9" s="38" t="s">
        <v>72</v>
      </c>
      <c r="B9" s="16" t="str">
        <f>[3]Pointage!AC3</f>
        <v>AUTRE COP</v>
      </c>
      <c r="C9" s="29" t="str">
        <f t="shared" si="0"/>
        <v/>
      </c>
      <c r="D9" s="6" t="str">
        <f t="shared" si="1"/>
        <v/>
      </c>
      <c r="E9" s="5" t="str">
        <f t="shared" si="2"/>
        <v>X</v>
      </c>
      <c r="F9" s="29" t="str">
        <f t="shared" ref="F9:F62" si="3">IF(B9="Congés","X","")</f>
        <v/>
      </c>
      <c r="G9" s="6" t="str">
        <f t="shared" ref="G9:G62" si="4">IF(B9="Absent","X","")</f>
        <v/>
      </c>
      <c r="H9" s="5" t="b">
        <f>IF(OR(COUNTIF(HorSup,B9),B9="",[3]Pointage!AC3="",B9="REPOS"),"X")</f>
        <v>0</v>
      </c>
      <c r="K9" s="38" t="s">
        <v>72</v>
      </c>
      <c r="L9" s="18" t="str">
        <f t="shared" ref="L9:L64" si="5">B9</f>
        <v>AUTRE COP</v>
      </c>
    </row>
    <row r="10" spans="1:14" ht="17.100000000000001" customHeight="1" x14ac:dyDescent="0.25">
      <c r="A10" s="38" t="s">
        <v>73</v>
      </c>
      <c r="B10" s="16" t="str">
        <f>[3]Pointage!AC4</f>
        <v>V.N. Matin</v>
      </c>
      <c r="C10" s="29" t="str">
        <f t="shared" si="0"/>
        <v/>
      </c>
      <c r="D10" s="6" t="str">
        <f t="shared" si="1"/>
        <v/>
      </c>
      <c r="E10" s="5" t="str">
        <f t="shared" si="2"/>
        <v/>
      </c>
      <c r="F10" s="29" t="str">
        <f t="shared" si="3"/>
        <v/>
      </c>
      <c r="G10" s="6" t="str">
        <f t="shared" si="4"/>
        <v/>
      </c>
      <c r="H10" s="5" t="str">
        <f>IF(OR(COUNTIF(HorSup,B10),B10="",[3]Pointage!AC4="",B10="REPOS"),"X")</f>
        <v>X</v>
      </c>
      <c r="K10" s="38" t="s">
        <v>73</v>
      </c>
      <c r="L10" s="18" t="str">
        <f t="shared" si="5"/>
        <v>V.N. Matin</v>
      </c>
    </row>
    <row r="11" spans="1:14" ht="17.100000000000001" customHeight="1" x14ac:dyDescent="0.25">
      <c r="A11" s="38" t="s">
        <v>74</v>
      </c>
      <c r="B11" s="16" t="str">
        <f>[3]Pointage!AC5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IF(OR(COUNTIF(HorSup,B11),B11="",[3]Pointage!AC5="",B11="REPOS"),"X")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[3]Pointage!AC6</f>
        <v>Contrôle Enc 13H-19H</v>
      </c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str">
        <f>IF(OR(COUNTIF(HorSup,B12),B12="",[3]Pointage!AC6="",B12="REPOS"),"X")</f>
        <v>X</v>
      </c>
      <c r="K12" s="39" t="s">
        <v>75</v>
      </c>
      <c r="L12" s="18" t="str">
        <f t="shared" si="5"/>
        <v>Contrôle Enc 13H-19H</v>
      </c>
    </row>
    <row r="13" spans="1:14" ht="17.100000000000001" customHeight="1" x14ac:dyDescent="0.25">
      <c r="A13" s="38" t="s">
        <v>76</v>
      </c>
      <c r="B13" s="16" t="str">
        <f>[3]Pointage!AC7</f>
        <v>HS NICE OUEST</v>
      </c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str">
        <f>IF(OR(COUNTIF(HorSup,B13),B13="",[3]Pointage!AC7="",B13="REPOS"),"X")</f>
        <v>X</v>
      </c>
      <c r="K13" s="38" t="s">
        <v>76</v>
      </c>
      <c r="L13" s="18" t="str">
        <f t="shared" si="5"/>
        <v>HS NICE OUEST</v>
      </c>
    </row>
    <row r="14" spans="1:14" ht="17.100000000000001" customHeight="1" x14ac:dyDescent="0.25">
      <c r="A14" s="38" t="s">
        <v>77</v>
      </c>
      <c r="B14" s="16">
        <f>[3]Pointage!AC8</f>
        <v>0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str">
        <f>IF(OR(COUNTIF(HorSup,B14),B14="",[3]Pointage!AC8="",B14="REPOS"),"X")</f>
        <v>X</v>
      </c>
      <c r="K14" s="38" t="s">
        <v>77</v>
      </c>
      <c r="L14" s="18">
        <f t="shared" si="5"/>
        <v>0</v>
      </c>
    </row>
    <row r="15" spans="1:14" ht="17.100000000000001" customHeight="1" x14ac:dyDescent="0.25">
      <c r="A15" s="40" t="s">
        <v>78</v>
      </c>
      <c r="B15" s="16" t="str">
        <f>[3]Pointage!AC9</f>
        <v>POLY 7H-12H</v>
      </c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str">
        <f>IF(OR(COUNTIF(HorSup,B15),B15="",[3]Pointage!AC9="",B15="REPOS"),"X")</f>
        <v>X</v>
      </c>
      <c r="K15" s="40" t="s">
        <v>78</v>
      </c>
      <c r="L15" s="18" t="str">
        <f t="shared" si="5"/>
        <v>POLY 7H-12H</v>
      </c>
    </row>
    <row r="16" spans="1:14" ht="17.100000000000001" customHeight="1" x14ac:dyDescent="0.25">
      <c r="A16" s="38" t="s">
        <v>79</v>
      </c>
      <c r="B16" s="18" t="str">
        <f>[3]Pointage!AC10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IF(OR(COUNTIF(HorSup,B16),B16="",[3]Pointage!AC10="",B16="REPOS"),"X")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>
        <f>[3]Pointage!AC11</f>
        <v>0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str">
        <f>IF(OR(COUNTIF(HorSup,B17),B17="",[3]Pointage!AC11="",B17="REPOS"),"X")</f>
        <v>X</v>
      </c>
      <c r="K17" s="38" t="s">
        <v>80</v>
      </c>
      <c r="L17" s="18">
        <f t="shared" si="5"/>
        <v>0</v>
      </c>
    </row>
    <row r="18" spans="1:12" ht="17.100000000000001" customHeight="1" x14ac:dyDescent="0.25">
      <c r="A18" s="39" t="s">
        <v>81</v>
      </c>
      <c r="B18" s="18">
        <f>[3]Pointage!AC12</f>
        <v>0</v>
      </c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str">
        <f>IF(OR(COUNTIF(HorSup,B18),B18="",[3]Pointage!AC12="",B18="REPOS"),"X")</f>
        <v>X</v>
      </c>
      <c r="K18" s="39" t="s">
        <v>81</v>
      </c>
      <c r="L18" s="18">
        <f t="shared" si="5"/>
        <v>0</v>
      </c>
    </row>
    <row r="19" spans="1:12" ht="17.100000000000001" customHeight="1" x14ac:dyDescent="0.25">
      <c r="A19" s="38" t="s">
        <v>82</v>
      </c>
      <c r="B19" s="16">
        <f>[3]Pointage!AC13</f>
        <v>0</v>
      </c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str">
        <f>IF(OR(COUNTIF(HorSup,B19),B19="",[3]Pointage!AC13="",B19="REPOS"),"X")</f>
        <v>X</v>
      </c>
      <c r="K19" s="38" t="s">
        <v>82</v>
      </c>
      <c r="L19" s="18">
        <f t="shared" si="5"/>
        <v>0</v>
      </c>
    </row>
    <row r="20" spans="1:12" ht="17.100000000000001" customHeight="1" x14ac:dyDescent="0.25">
      <c r="A20" s="38" t="s">
        <v>83</v>
      </c>
      <c r="B20" s="18" t="str">
        <f>[3]Pointage!AC14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IF(OR(COUNTIF(HorSup,B20),B20="",[3]Pointage!AC14="",B20="REPOS"),"X")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>
        <f>[3]Pointage!AC15</f>
        <v>0</v>
      </c>
      <c r="C21" s="29" t="str">
        <f t="shared" si="0"/>
        <v/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str">
        <f>IF(OR(COUNTIF(HorSup,B21),B21="",[3]Pointage!AC15="",B21="REPOS"),"X")</f>
        <v>X</v>
      </c>
      <c r="K21" s="40" t="s">
        <v>84</v>
      </c>
      <c r="L21" s="18">
        <f t="shared" si="5"/>
        <v>0</v>
      </c>
    </row>
    <row r="22" spans="1:12" ht="17.100000000000001" customHeight="1" x14ac:dyDescent="0.25">
      <c r="A22" s="38" t="s">
        <v>85</v>
      </c>
      <c r="B22" s="16">
        <f>[3]Pointage!AC16</f>
        <v>0</v>
      </c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str">
        <f>IF(OR(COUNTIF(HorSup,B22),B22="",[3]Pointage!AC16="",B22="REPOS"),"X")</f>
        <v>X</v>
      </c>
      <c r="K22" s="38" t="s">
        <v>85</v>
      </c>
      <c r="L22" s="18">
        <f t="shared" si="5"/>
        <v>0</v>
      </c>
    </row>
    <row r="23" spans="1:12" ht="17.100000000000001" customHeight="1" x14ac:dyDescent="0.25">
      <c r="A23" s="38" t="s">
        <v>86</v>
      </c>
      <c r="B23" s="16">
        <f>[3]Pointage!AC17</f>
        <v>0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str">
        <f>IF(OR(COUNTIF(HorSup,B23),B23="",[3]Pointage!AC17="",B23="REPOS"),"X")</f>
        <v>X</v>
      </c>
      <c r="K23" s="38" t="s">
        <v>86</v>
      </c>
      <c r="L23" s="18">
        <f t="shared" si="5"/>
        <v>0</v>
      </c>
    </row>
    <row r="24" spans="1:12" ht="17.100000000000001" customHeight="1" x14ac:dyDescent="0.25">
      <c r="A24" s="38" t="s">
        <v>87</v>
      </c>
      <c r="B24" s="16" t="str">
        <f>[3]Pointage!AC18</f>
        <v>V.N. A.M</v>
      </c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str">
        <f>IF(OR(COUNTIF(HorSup,B24),B24="",[3]Pointage!AC18="",B24="REPOS"),"X")</f>
        <v>X</v>
      </c>
      <c r="K24" s="38" t="s">
        <v>87</v>
      </c>
      <c r="L24" s="18" t="str">
        <f t="shared" si="5"/>
        <v>V.N. A.M</v>
      </c>
    </row>
    <row r="25" spans="1:12" ht="17.100000000000001" customHeight="1" x14ac:dyDescent="0.25">
      <c r="A25" s="40" t="s">
        <v>88</v>
      </c>
      <c r="B25" s="16">
        <f>[3]Pointage!AC19</f>
        <v>0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/>
      </c>
      <c r="G25" s="6" t="str">
        <f t="shared" si="4"/>
        <v/>
      </c>
      <c r="H25" s="5" t="str">
        <f>IF(OR(COUNTIF(HorSup,B25),B25="",[3]Pointage!AC19="",B25="REPOS"),"X")</f>
        <v>X</v>
      </c>
      <c r="K25" s="40" t="s">
        <v>88</v>
      </c>
      <c r="L25" s="18">
        <f t="shared" si="5"/>
        <v>0</v>
      </c>
    </row>
    <row r="26" spans="1:12" ht="17.100000000000001" customHeight="1" x14ac:dyDescent="0.25">
      <c r="A26" s="41" t="s">
        <v>89</v>
      </c>
      <c r="B26" s="16">
        <f>[3]Pointage!AC20</f>
        <v>0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str">
        <f>IF(OR(COUNTIF(HorSup,B26),B26="",[3]Pointage!AC20="",B26="REPOS"),"X")</f>
        <v>X</v>
      </c>
      <c r="K26" s="41" t="s">
        <v>89</v>
      </c>
      <c r="L26" s="18">
        <f t="shared" si="5"/>
        <v>0</v>
      </c>
    </row>
    <row r="27" spans="1:12" ht="17.100000000000001" customHeight="1" x14ac:dyDescent="0.25">
      <c r="A27" s="39" t="s">
        <v>90</v>
      </c>
      <c r="B27" s="16">
        <f>[3]Pointage!AC21</f>
        <v>0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3"/>
        <v/>
      </c>
      <c r="G27" s="6" t="str">
        <f t="shared" si="4"/>
        <v/>
      </c>
      <c r="H27" s="5" t="str">
        <f>IF(OR(COUNTIF(HorSup,B27),B27="",[3]Pointage!AC21="",B27="REPOS"),"X")</f>
        <v>X</v>
      </c>
      <c r="K27" s="39" t="s">
        <v>90</v>
      </c>
      <c r="L27" s="18">
        <f t="shared" si="5"/>
        <v>0</v>
      </c>
    </row>
    <row r="28" spans="1:12" ht="17.100000000000001" customHeight="1" x14ac:dyDescent="0.25">
      <c r="A28" s="42" t="s">
        <v>91</v>
      </c>
      <c r="B28" s="16" t="str">
        <f>[3]Pointage!AC22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IF(OR(COUNTIF(HorSup,B28),B28="",[3]Pointage!AC22="",B28="REPOS"),"X")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>
        <f>[3]Pointage!AC23</f>
        <v>0</v>
      </c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str">
        <f t="shared" si="3"/>
        <v/>
      </c>
      <c r="G29" s="6" t="str">
        <f t="shared" si="4"/>
        <v/>
      </c>
      <c r="H29" s="5" t="str">
        <f>IF(OR(COUNTIF(HorSup,B29),B29="",[3]Pointage!AC23="",B29="REPOS"),"X")</f>
        <v>X</v>
      </c>
      <c r="K29" s="38" t="s">
        <v>92</v>
      </c>
      <c r="L29" s="18">
        <f t="shared" si="5"/>
        <v>0</v>
      </c>
    </row>
    <row r="30" spans="1:12" ht="17.100000000000001" customHeight="1" x14ac:dyDescent="0.25">
      <c r="A30" s="38" t="s">
        <v>93</v>
      </c>
      <c r="B30" s="16" t="str">
        <f>[3]Pointage!AC24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IF(OR(COUNTIF(HorSup,B30),B30="",[3]Pointage!AC24="",B30="REPOS"),"X")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[3]Pointage!AC25</f>
        <v>HS NICE NORD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str">
        <f>IF(OR(COUNTIF(HorSup,B31),B31="",[3]Pointage!AC25="",B31="REPOS"),"X")</f>
        <v>X</v>
      </c>
      <c r="K31" s="38" t="s">
        <v>94</v>
      </c>
      <c r="L31" s="18" t="str">
        <f t="shared" si="5"/>
        <v>HS NICE NORD</v>
      </c>
    </row>
    <row r="32" spans="1:12" ht="17.100000000000001" customHeight="1" x14ac:dyDescent="0.25">
      <c r="A32" s="38" t="s">
        <v>95</v>
      </c>
      <c r="B32" s="16" t="str">
        <f>[3]Pointage!AC26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IF(OR(COUNTIF(HorSup,B32),B32="",[3]Pointage!AC26="",B32="REPOS"),"X")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[3]Pointage!AC27</f>
        <v>HS presta. Except</v>
      </c>
      <c r="C33" s="29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str">
        <f>IF(OR(COUNTIF(HorSup,B33),B33="",[3]Pointage!AC27="",B33="REPOS"),"X")</f>
        <v>X</v>
      </c>
      <c r="K33" s="40" t="s">
        <v>96</v>
      </c>
      <c r="L33" s="18" t="str">
        <f t="shared" si="5"/>
        <v>HS presta. Except</v>
      </c>
    </row>
    <row r="34" spans="1:12" ht="17.100000000000001" customHeight="1" x14ac:dyDescent="0.25">
      <c r="A34" s="38" t="s">
        <v>97</v>
      </c>
      <c r="B34" s="16">
        <f>[3]Pointage!AC28</f>
        <v>0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str">
        <f>IF(OR(COUNTIF(HorSup,B34),B34="",[3]Pointage!AC28="",B34="REPOS"),"X")</f>
        <v>X</v>
      </c>
      <c r="K34" s="38" t="s">
        <v>97</v>
      </c>
      <c r="L34" s="18">
        <f t="shared" si="5"/>
        <v>0</v>
      </c>
    </row>
    <row r="35" spans="1:12" ht="17.100000000000001" customHeight="1" x14ac:dyDescent="0.25">
      <c r="A35" s="38" t="s">
        <v>98</v>
      </c>
      <c r="B35" s="16">
        <f>[3]Pointage!AC29</f>
        <v>0</v>
      </c>
      <c r="C35" s="29" t="str">
        <f t="shared" si="0"/>
        <v/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str">
        <f>IF(OR(COUNTIF(HorSup,B35),B35="",[3]Pointage!AC29="",B35="REPOS"),"X")</f>
        <v>X</v>
      </c>
      <c r="K35" s="38" t="s">
        <v>98</v>
      </c>
      <c r="L35" s="18">
        <f t="shared" si="5"/>
        <v>0</v>
      </c>
    </row>
    <row r="36" spans="1:12" ht="17.100000000000001" customHeight="1" x14ac:dyDescent="0.25">
      <c r="A36" s="38" t="s">
        <v>99</v>
      </c>
      <c r="B36" s="16">
        <f>[3]Pointage!AC30</f>
        <v>0</v>
      </c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str">
        <f>IF(OR(COUNTIF(HorSup,B36),B36="",[3]Pointage!AC30="",B36="REPOS"),"X")</f>
        <v>X</v>
      </c>
      <c r="K36" s="38" t="s">
        <v>99</v>
      </c>
      <c r="L36" s="18">
        <f t="shared" si="5"/>
        <v>0</v>
      </c>
    </row>
    <row r="37" spans="1:12" ht="17.100000000000001" customHeight="1" x14ac:dyDescent="0.25">
      <c r="A37" s="38" t="s">
        <v>100</v>
      </c>
      <c r="B37" s="16">
        <f>[3]Pointage!AC31</f>
        <v>0</v>
      </c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str">
        <f>IF(OR(COUNTIF(HorSup,B37),B37="",[3]Pointage!AC31="",B37="REPOS"),"X")</f>
        <v>X</v>
      </c>
      <c r="K37" s="38" t="s">
        <v>100</v>
      </c>
      <c r="L37" s="18">
        <f t="shared" si="5"/>
        <v>0</v>
      </c>
    </row>
    <row r="38" spans="1:12" ht="17.100000000000001" customHeight="1" x14ac:dyDescent="0.25">
      <c r="A38" s="38" t="s">
        <v>101</v>
      </c>
      <c r="B38" s="16" t="str">
        <f>[3]Pointage!AC32</f>
        <v>HS NICE OUEST</v>
      </c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str">
        <f>IF(OR(COUNTIF(HorSup,B38),B38="",[3]Pointage!AC32="",B38="REPOS"),"X")</f>
        <v>X</v>
      </c>
      <c r="K38" s="38" t="s">
        <v>101</v>
      </c>
      <c r="L38" s="18" t="str">
        <f t="shared" si="5"/>
        <v>HS NICE OUEST</v>
      </c>
    </row>
    <row r="39" spans="1:12" ht="17.100000000000001" customHeight="1" x14ac:dyDescent="0.25">
      <c r="A39" s="38" t="s">
        <v>102</v>
      </c>
      <c r="B39" s="16" t="str">
        <f>[3]Pointage!AC33</f>
        <v>Congés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>X</v>
      </c>
      <c r="G39" s="6" t="str">
        <f t="shared" si="4"/>
        <v/>
      </c>
      <c r="H39" s="5" t="b">
        <f>IF(OR(COUNTIF(HorSup,B39),B39="",[3]Pointage!AC33="",B39="REPOS"),"X")</f>
        <v>0</v>
      </c>
      <c r="K39" s="38" t="s">
        <v>102</v>
      </c>
      <c r="L39" s="18" t="str">
        <f t="shared" si="5"/>
        <v>Congés</v>
      </c>
    </row>
    <row r="40" spans="1:12" ht="17.100000000000001" customHeight="1" x14ac:dyDescent="0.25">
      <c r="A40" s="38" t="s">
        <v>103</v>
      </c>
      <c r="B40" s="16">
        <f>[3]Pointage!AC34</f>
        <v>0</v>
      </c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str">
        <f>IF(OR(COUNTIF(HorSup,B40),B40="",[3]Pointage!AC34="",B40="REPOS"),"X")</f>
        <v>X</v>
      </c>
      <c r="K40" s="38" t="s">
        <v>103</v>
      </c>
      <c r="L40" s="18">
        <f t="shared" si="5"/>
        <v>0</v>
      </c>
    </row>
    <row r="41" spans="1:12" ht="17.100000000000001" customHeight="1" x14ac:dyDescent="0.25">
      <c r="A41" s="40" t="s">
        <v>104</v>
      </c>
      <c r="B41" s="16">
        <f>[3]Pointage!AC35</f>
        <v>0</v>
      </c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str">
        <f>IF(OR(COUNTIF(HorSup,B41),B41="",[3]Pointage!AC35="",B41="REPOS"),"X")</f>
        <v>X</v>
      </c>
      <c r="K41" s="40" t="s">
        <v>104</v>
      </c>
      <c r="L41" s="18">
        <f t="shared" si="5"/>
        <v>0</v>
      </c>
    </row>
    <row r="42" spans="1:12" ht="17.100000000000001" customHeight="1" x14ac:dyDescent="0.25">
      <c r="A42" s="38" t="s">
        <v>105</v>
      </c>
      <c r="B42" s="16">
        <f>[3]Pointage!AC36</f>
        <v>0</v>
      </c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str">
        <f>IF(OR(COUNTIF(HorSup,B42),B42="",[3]Pointage!AC36="",B42="REPOS"),"X")</f>
        <v>X</v>
      </c>
      <c r="K42" s="38" t="s">
        <v>105</v>
      </c>
      <c r="L42" s="18">
        <f t="shared" si="5"/>
        <v>0</v>
      </c>
    </row>
    <row r="43" spans="1:12" ht="17.100000000000001" customHeight="1" x14ac:dyDescent="0.25">
      <c r="A43" s="38" t="s">
        <v>106</v>
      </c>
      <c r="B43" s="16">
        <f>[3]Pointage!AC37</f>
        <v>0</v>
      </c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str">
        <f>IF(OR(COUNTIF(HorSup,B43),B43="",[3]Pointage!AC37="",B43="REPOS"),"X")</f>
        <v>X</v>
      </c>
      <c r="K43" s="38" t="s">
        <v>106</v>
      </c>
      <c r="L43" s="18">
        <f t="shared" si="5"/>
        <v>0</v>
      </c>
    </row>
    <row r="44" spans="1:12" ht="17.100000000000001" customHeight="1" x14ac:dyDescent="0.25">
      <c r="A44" s="38" t="s">
        <v>107</v>
      </c>
      <c r="B44" s="16">
        <f>[3]Pointage!AC38</f>
        <v>0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/>
      </c>
      <c r="G44" s="6" t="str">
        <f t="shared" si="4"/>
        <v/>
      </c>
      <c r="H44" s="5" t="str">
        <f>IF(OR(COUNTIF(HorSup,B44),B44="",[3]Pointage!AC38="",B44="REPOS"),"X")</f>
        <v>X</v>
      </c>
      <c r="K44" s="38" t="s">
        <v>107</v>
      </c>
      <c r="L44" s="18">
        <f t="shared" si="5"/>
        <v>0</v>
      </c>
    </row>
    <row r="45" spans="1:12" ht="17.100000000000001" customHeight="1" x14ac:dyDescent="0.25">
      <c r="A45" s="38" t="s">
        <v>108</v>
      </c>
      <c r="B45" s="16">
        <f>[3]Pointage!AC39</f>
        <v>0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str">
        <f>IF(OR(COUNTIF(HorSup,B45),B45="",[3]Pointage!AC39="",B45="REPOS"),"X")</f>
        <v>X</v>
      </c>
      <c r="K45" s="38" t="s">
        <v>108</v>
      </c>
      <c r="L45" s="18">
        <f t="shared" si="5"/>
        <v>0</v>
      </c>
    </row>
    <row r="46" spans="1:12" ht="17.100000000000001" customHeight="1" x14ac:dyDescent="0.25">
      <c r="A46" s="38" t="s">
        <v>109</v>
      </c>
      <c r="B46" s="16" t="str">
        <f>[3]Pointage!AC40</f>
        <v>HS NICE EST</v>
      </c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str">
        <f>IF(OR(COUNTIF(HorSup,B46),B46="",[3]Pointage!AC40="",B46="REPOS"),"X")</f>
        <v>X</v>
      </c>
      <c r="K46" s="38" t="s">
        <v>109</v>
      </c>
      <c r="L46" s="18" t="str">
        <f t="shared" si="5"/>
        <v>HS NICE EST</v>
      </c>
    </row>
    <row r="47" spans="1:12" ht="17.100000000000001" customHeight="1" x14ac:dyDescent="0.25">
      <c r="A47" s="38" t="s">
        <v>110</v>
      </c>
      <c r="B47" s="16">
        <f>[3]Pointage!AC41</f>
        <v>0</v>
      </c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str">
        <f>IF(OR(COUNTIF(HorSup,B47),B47="",[3]Pointage!AC41="",B47="REPOS"),"X")</f>
        <v>X</v>
      </c>
      <c r="K47" s="38" t="s">
        <v>110</v>
      </c>
      <c r="L47" s="18">
        <f t="shared" si="5"/>
        <v>0</v>
      </c>
    </row>
    <row r="48" spans="1:12" ht="17.100000000000001" customHeight="1" x14ac:dyDescent="0.25">
      <c r="A48" s="38" t="s">
        <v>111</v>
      </c>
      <c r="B48" s="16" t="str">
        <f>[3]Pointage!AC42</f>
        <v>AUTRE COP</v>
      </c>
      <c r="C48" s="29" t="str">
        <f t="shared" si="0"/>
        <v/>
      </c>
      <c r="D48" s="6" t="str">
        <f t="shared" si="1"/>
        <v/>
      </c>
      <c r="E48" s="5" t="str">
        <f t="shared" si="2"/>
        <v>X</v>
      </c>
      <c r="F48" s="29" t="str">
        <f t="shared" si="3"/>
        <v/>
      </c>
      <c r="G48" s="6" t="str">
        <f t="shared" si="4"/>
        <v/>
      </c>
      <c r="H48" s="5" t="b">
        <f>IF(OR(COUNTIF(HorSup,B48),B48="",[3]Pointage!AC42="",B48="REPOS"),"X")</f>
        <v>0</v>
      </c>
      <c r="K48" s="38" t="s">
        <v>111</v>
      </c>
      <c r="L48" s="18" t="str">
        <f t="shared" si="5"/>
        <v>AUTRE COP</v>
      </c>
    </row>
    <row r="49" spans="1:12" ht="17.100000000000001" customHeight="1" x14ac:dyDescent="0.25">
      <c r="A49" s="42" t="s">
        <v>112</v>
      </c>
      <c r="B49" s="16" t="str">
        <f>[3]Pointage!AC43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IF(OR(COUNTIF(HorSup,B49),B49="",[3]Pointage!AC43="",B49="REPOS"),"X")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>
        <f>[3]Pointage!AC44</f>
        <v>0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str">
        <f>IF(OR(COUNTIF(HorSup,B50),B50="",[3]Pointage!AC44="",B50="REPOS"),"X")</f>
        <v>X</v>
      </c>
      <c r="K50" s="40" t="s">
        <v>113</v>
      </c>
      <c r="L50" s="18">
        <f t="shared" si="5"/>
        <v>0</v>
      </c>
    </row>
    <row r="51" spans="1:12" ht="17.100000000000001" customHeight="1" x14ac:dyDescent="0.25">
      <c r="A51" s="40" t="s">
        <v>114</v>
      </c>
      <c r="B51" s="16">
        <f>[3]Pointage!AC45</f>
        <v>0</v>
      </c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str">
        <f>IF(OR(COUNTIF(HorSup,B51),B51="",[3]Pointage!AC45="",B51="REPOS"),"X")</f>
        <v>X</v>
      </c>
      <c r="K51" s="40" t="s">
        <v>114</v>
      </c>
      <c r="L51" s="18">
        <f t="shared" si="5"/>
        <v>0</v>
      </c>
    </row>
    <row r="52" spans="1:12" ht="17.100000000000001" customHeight="1" x14ac:dyDescent="0.25">
      <c r="A52" s="42" t="s">
        <v>115</v>
      </c>
      <c r="B52" s="16" t="str">
        <f>[3]Pointage!AC46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IF(OR(COUNTIF(HorSup,B52),B52="",[3]Pointage!AC46="",B52="REPOS"),"X")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>
        <f>[3]Pointage!AC47</f>
        <v>0</v>
      </c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str">
        <f>IF(OR(COUNTIF(HorSup,B53),B53="",[3]Pointage!AC47="",B53="REPOS"),"X")</f>
        <v>X</v>
      </c>
      <c r="K53" s="38" t="s">
        <v>116</v>
      </c>
      <c r="L53" s="18">
        <f t="shared" si="5"/>
        <v>0</v>
      </c>
    </row>
    <row r="54" spans="1:12" ht="17.100000000000001" customHeight="1" x14ac:dyDescent="0.25">
      <c r="A54" s="40" t="s">
        <v>117</v>
      </c>
      <c r="B54" s="16">
        <f>[3]Pointage!AC48</f>
        <v>0</v>
      </c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str">
        <f>IF(OR(COUNTIF(HorSup,B54),B54="",[3]Pointage!AC48="",B54="REPOS"),"X")</f>
        <v>X</v>
      </c>
      <c r="K54" s="40" t="s">
        <v>117</v>
      </c>
      <c r="L54" s="18">
        <f t="shared" si="5"/>
        <v>0</v>
      </c>
    </row>
    <row r="55" spans="1:12" ht="17.100000000000001" customHeight="1" x14ac:dyDescent="0.25">
      <c r="A55" s="39" t="s">
        <v>118</v>
      </c>
      <c r="B55" s="16" t="str">
        <f>[3]Pointage!AC49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IF(OR(COUNTIF(HorSup,B55),B55="",[3]Pointage!AC49="",B55="REPOS"),"X")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>
        <f>[3]Pointage!AC50</f>
        <v>0</v>
      </c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str">
        <f>IF(OR(COUNTIF(HorSup,B56),B56="",[3]Pointage!AC50="",B56="REPOS"),"X")</f>
        <v>X</v>
      </c>
      <c r="K56" s="38" t="s">
        <v>119</v>
      </c>
      <c r="L56" s="18">
        <f t="shared" si="5"/>
        <v>0</v>
      </c>
    </row>
    <row r="57" spans="1:12" ht="17.100000000000001" customHeight="1" x14ac:dyDescent="0.25">
      <c r="A57" s="38" t="s">
        <v>120</v>
      </c>
      <c r="B57" s="16">
        <f>[3]Pointage!AC51</f>
        <v>0</v>
      </c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str">
        <f>IF(OR(COUNTIF(HorSup,B57),B57="",[3]Pointage!AC51="",B57="REPOS"),"X")</f>
        <v>X</v>
      </c>
      <c r="K57" s="38" t="s">
        <v>120</v>
      </c>
      <c r="L57" s="18">
        <f t="shared" si="5"/>
        <v>0</v>
      </c>
    </row>
    <row r="58" spans="1:12" ht="17.100000000000001" customHeight="1" x14ac:dyDescent="0.25">
      <c r="A58" s="39" t="s">
        <v>121</v>
      </c>
      <c r="B58" s="16">
        <f>[3]Pointage!AC52</f>
        <v>0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str">
        <f>IF(OR(COUNTIF(HorSup,B58),B58="",[3]Pointage!AC52="",B58="REPOS"),"X")</f>
        <v>X</v>
      </c>
      <c r="K58" s="39" t="s">
        <v>121</v>
      </c>
      <c r="L58" s="18">
        <f t="shared" si="5"/>
        <v>0</v>
      </c>
    </row>
    <row r="59" spans="1:12" ht="17.100000000000001" customHeight="1" x14ac:dyDescent="0.25">
      <c r="A59" s="39" t="s">
        <v>122</v>
      </c>
      <c r="B59" s="16">
        <f>[3]Pointage!AC53</f>
        <v>0</v>
      </c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str">
        <f>IF(OR(COUNTIF(HorSup,B59),B59="",[3]Pointage!AC53="",B59="REPOS"),"X")</f>
        <v>X</v>
      </c>
      <c r="K59" s="39" t="s">
        <v>122</v>
      </c>
      <c r="L59" s="18">
        <f t="shared" si="5"/>
        <v>0</v>
      </c>
    </row>
    <row r="60" spans="1:12" ht="15.75" x14ac:dyDescent="0.25">
      <c r="A60" s="38" t="s">
        <v>123</v>
      </c>
      <c r="B60" s="16">
        <f>[3]Pointage!AC54</f>
        <v>0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str">
        <f>IF(OR(COUNTIF(HorSup,B60),B60="",[3]Pointage!AC54="",B60="REPOS"),"X")</f>
        <v>X</v>
      </c>
      <c r="K60" s="38" t="s">
        <v>123</v>
      </c>
      <c r="L60" s="18">
        <f t="shared" si="5"/>
        <v>0</v>
      </c>
    </row>
    <row r="61" spans="1:12" ht="15.75" x14ac:dyDescent="0.25">
      <c r="A61" s="39" t="s">
        <v>124</v>
      </c>
      <c r="B61" s="16">
        <f>[3]Pointage!AC55</f>
        <v>0</v>
      </c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str">
        <f>IF(OR(COUNTIF(HorSup,B61),B61="",[3]Pointage!AC55="",B61="REPOS"),"X")</f>
        <v>X</v>
      </c>
      <c r="K61" s="39" t="s">
        <v>124</v>
      </c>
      <c r="L61" s="18">
        <f t="shared" si="5"/>
        <v>0</v>
      </c>
    </row>
    <row r="62" spans="1:12" ht="15.75" x14ac:dyDescent="0.25">
      <c r="A62" s="38" t="s">
        <v>125</v>
      </c>
      <c r="B62" s="18">
        <f>[3]Pointage!AC56</f>
        <v>0</v>
      </c>
      <c r="C62" s="29" t="str">
        <f t="shared" si="0"/>
        <v/>
      </c>
      <c r="D62" s="6" t="str">
        <f t="shared" si="1"/>
        <v/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str">
        <f>IF(OR(COUNTIF(HorSup,B62),B62="",[3]Pointage!AC56="",B62="REPOS"),"X")</f>
        <v>X</v>
      </c>
      <c r="K62" s="38" t="s">
        <v>125</v>
      </c>
      <c r="L62" s="18">
        <f t="shared" si="5"/>
        <v>0</v>
      </c>
    </row>
    <row r="63" spans="1:12" ht="15.75" x14ac:dyDescent="0.25">
      <c r="A63" s="43" t="s">
        <v>126</v>
      </c>
      <c r="B63" s="18" t="str">
        <f>[3]Pointage!AC57</f>
        <v>Contrôle OM 20H-02H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IF(OR(COUNTIF(HorSup,B63),B63="",[3]Pointage!AC57="",B63="REPOS"),"X")</f>
        <v>X</v>
      </c>
      <c r="K63" s="43" t="s">
        <v>126</v>
      </c>
      <c r="L63" s="18" t="str">
        <f t="shared" si="5"/>
        <v>Contrôle OM 20H-02H</v>
      </c>
    </row>
    <row r="64" spans="1:12" ht="16.5" thickBot="1" x14ac:dyDescent="0.3">
      <c r="A64" s="44" t="s">
        <v>127</v>
      </c>
      <c r="B64" s="17">
        <f>[3]Pointage!AC58</f>
        <v>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IF(OR(COUNTIF(HorSup,B64),B64="",[3]Pointage!AC58="",B64="REPOS"),"X")</f>
        <v>X</v>
      </c>
      <c r="K64" s="44" t="s">
        <v>127</v>
      </c>
      <c r="L64" s="17">
        <f t="shared" si="5"/>
        <v>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817" priority="24" stopIfTrue="1" operator="equal">
      <formula>"Repos"</formula>
    </cfRule>
    <cfRule type="cellIs" dxfId="816" priority="25" stopIfTrue="1" operator="equal">
      <formula>"ABSENT"</formula>
    </cfRule>
    <cfRule type="cellIs" dxfId="815" priority="26" stopIfTrue="1" operator="equal">
      <formula>"NICE OUEST"</formula>
    </cfRule>
    <cfRule type="cellIs" dxfId="814" priority="27" stopIfTrue="1" operator="equal">
      <formula>"Nice Nord"</formula>
    </cfRule>
    <cfRule type="cellIs" dxfId="813" priority="28" stopIfTrue="1" operator="equal">
      <formula>"Congés"</formula>
    </cfRule>
    <cfRule type="cellIs" dxfId="812" priority="29" stopIfTrue="1" operator="equal">
      <formula>"Nice Est"</formula>
    </cfRule>
  </conditionalFormatting>
  <conditionalFormatting sqref="L57">
    <cfRule type="cellIs" dxfId="811" priority="18" stopIfTrue="1" operator="equal">
      <formula>"Repos"</formula>
    </cfRule>
    <cfRule type="cellIs" dxfId="810" priority="19" stopIfTrue="1" operator="equal">
      <formula>"ABSENT"</formula>
    </cfRule>
    <cfRule type="cellIs" dxfId="809" priority="20" stopIfTrue="1" operator="equal">
      <formula>"NICE OUEST"</formula>
    </cfRule>
    <cfRule type="cellIs" dxfId="808" priority="21" stopIfTrue="1" operator="equal">
      <formula>"Nice Nord"</formula>
    </cfRule>
    <cfRule type="cellIs" dxfId="807" priority="22" stopIfTrue="1" operator="equal">
      <formula>"Congés"</formula>
    </cfRule>
    <cfRule type="cellIs" dxfId="806" priority="23" stopIfTrue="1" operator="equal">
      <formula>"Nice Est"</formula>
    </cfRule>
  </conditionalFormatting>
  <conditionalFormatting sqref="K2">
    <cfRule type="cellIs" dxfId="805" priority="17" stopIfTrue="1" operator="equal">
      <formula>""</formula>
    </cfRule>
  </conditionalFormatting>
  <conditionalFormatting sqref="B8:B64 L8:L64">
    <cfRule type="cellIs" dxfId="804" priority="11" stopIfTrue="1" operator="equal">
      <formula>"Repos"</formula>
    </cfRule>
    <cfRule type="cellIs" dxfId="803" priority="12" stopIfTrue="1" operator="equal">
      <formula>"ABSENT"</formula>
    </cfRule>
    <cfRule type="cellIs" dxfId="802" priority="13" stopIfTrue="1" operator="equal">
      <formula>"NICE OUEST"</formula>
    </cfRule>
    <cfRule type="cellIs" dxfId="801" priority="14" stopIfTrue="1" operator="equal">
      <formula>"Nice Nord"</formula>
    </cfRule>
    <cfRule type="cellIs" dxfId="800" priority="15" stopIfTrue="1" operator="equal">
      <formula>"Congés"</formula>
    </cfRule>
    <cfRule type="cellIs" dxfId="799" priority="16" stopIfTrue="1" operator="equal">
      <formula>"Nice Est"</formula>
    </cfRule>
  </conditionalFormatting>
  <conditionalFormatting sqref="L57">
    <cfRule type="cellIs" dxfId="798" priority="5" stopIfTrue="1" operator="equal">
      <formula>"Repos"</formula>
    </cfRule>
    <cfRule type="cellIs" dxfId="797" priority="6" stopIfTrue="1" operator="equal">
      <formula>"ABSENT"</formula>
    </cfRule>
    <cfRule type="cellIs" dxfId="796" priority="7" stopIfTrue="1" operator="equal">
      <formula>"NICE OUEST"</formula>
    </cfRule>
    <cfRule type="cellIs" dxfId="795" priority="8" stopIfTrue="1" operator="equal">
      <formula>"Nice Nord"</formula>
    </cfRule>
    <cfRule type="cellIs" dxfId="794" priority="9" stopIfTrue="1" operator="equal">
      <formula>"Congés"</formula>
    </cfRule>
    <cfRule type="cellIs" dxfId="793" priority="10" stopIfTrue="1" operator="equal">
      <formula>"Nice Est"</formula>
    </cfRule>
  </conditionalFormatting>
  <conditionalFormatting sqref="K2">
    <cfRule type="cellIs" dxfId="792" priority="4" stopIfTrue="1" operator="equal">
      <formula>""</formula>
    </cfRule>
  </conditionalFormatting>
  <conditionalFormatting sqref="H8:H64">
    <cfRule type="containsText" dxfId="791" priority="3" operator="containsText" text="FAUX">
      <formula>NOT(ISERROR(SEARCH("FAUX",H8)))</formula>
    </cfRule>
  </conditionalFormatting>
  <conditionalFormatting sqref="L8:L64">
    <cfRule type="cellIs" dxfId="790" priority="2" stopIfTrue="1" operator="equal">
      <formula>0</formula>
    </cfRule>
  </conditionalFormatting>
  <conditionalFormatting sqref="B8:B64">
    <cfRule type="cellIs" dxfId="789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42835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42835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[3]Pointage!AD2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IF(OR(COUNTIF(HorSup,B8),B8="",[3]Pointage!AD2="",B8="REPOS"),"X")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[3]Pointage!AD3</f>
        <v>REPOS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/>
      </c>
      <c r="G9" s="6" t="str">
        <f t="shared" ref="G9:G62" si="4">IF(B9="Absent","X","")</f>
        <v/>
      </c>
      <c r="H9" s="5" t="str">
        <f>IF(OR(COUNTIF(HorSup,B9),B9="",[3]Pointage!AD3="",B9="REPOS"),"X")</f>
        <v>X</v>
      </c>
      <c r="K9" s="38" t="s">
        <v>72</v>
      </c>
      <c r="L9" s="18" t="str">
        <f t="shared" ref="L9:L64" si="5">B9</f>
        <v>REPOS</v>
      </c>
    </row>
    <row r="10" spans="1:14" ht="17.100000000000001" customHeight="1" x14ac:dyDescent="0.25">
      <c r="A10" s="38" t="s">
        <v>73</v>
      </c>
      <c r="B10" s="16" t="str">
        <f>[3]Pointage!AD4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IF(OR(COUNTIF(HorSup,B10),B10="",[3]Pointage!AD4="",B10="REPOS"),"X")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[3]Pointage!AD5</f>
        <v>REPOS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/>
      </c>
      <c r="G11" s="6" t="str">
        <f t="shared" si="4"/>
        <v/>
      </c>
      <c r="H11" s="5" t="str">
        <f>IF(OR(COUNTIF(HorSup,B11),B11="",[3]Pointage!AD5="",B11="REPOS"),"X")</f>
        <v>X</v>
      </c>
      <c r="K11" s="38" t="s">
        <v>74</v>
      </c>
      <c r="L11" s="18" t="str">
        <f t="shared" si="5"/>
        <v>REPOS</v>
      </c>
    </row>
    <row r="12" spans="1:14" ht="17.100000000000001" customHeight="1" x14ac:dyDescent="0.25">
      <c r="A12" s="39" t="s">
        <v>75</v>
      </c>
      <c r="B12" s="16" t="str">
        <f>[3]Pointage!AD6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IF(OR(COUNTIF(HorSup,B12),B12="",[3]Pointage!AD6="",B12="REPOS"),"X")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[3]Pointage!AD7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IF(OR(COUNTIF(HorSup,B13),B13="",[3]Pointage!AD7="",B13="REPOS"),"X")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[3]Pointage!AD8</f>
        <v>Congés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3"/>
        <v>X</v>
      </c>
      <c r="G14" s="6" t="str">
        <f t="shared" si="4"/>
        <v/>
      </c>
      <c r="H14" s="5" t="b">
        <f>IF(OR(COUNTIF(HorSup,B14),B14="",[3]Pointage!AD8="",B14="REPOS"),"X")</f>
        <v>0</v>
      </c>
      <c r="K14" s="38" t="s">
        <v>77</v>
      </c>
      <c r="L14" s="18" t="str">
        <f t="shared" si="5"/>
        <v>Congés</v>
      </c>
    </row>
    <row r="15" spans="1:14" ht="17.100000000000001" customHeight="1" x14ac:dyDescent="0.25">
      <c r="A15" s="40" t="s">
        <v>78</v>
      </c>
      <c r="B15" s="16" t="str">
        <f>[3]Pointage!AD9</f>
        <v>REPOS</v>
      </c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str">
        <f>IF(OR(COUNTIF(HorSup,B15),B15="",[3]Pointage!AD9="",B15="REPOS"),"X")</f>
        <v>X</v>
      </c>
      <c r="K15" s="40" t="s">
        <v>78</v>
      </c>
      <c r="L15" s="18" t="str">
        <f t="shared" si="5"/>
        <v>REPOS</v>
      </c>
    </row>
    <row r="16" spans="1:14" ht="17.100000000000001" customHeight="1" x14ac:dyDescent="0.25">
      <c r="A16" s="38" t="s">
        <v>79</v>
      </c>
      <c r="B16" s="18" t="str">
        <f>[3]Pointage!AD10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IF(OR(COUNTIF(HorSup,B16),B16="",[3]Pointage!AD10="",B16="REPOS"),"X")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[3]Pointage!AD11</f>
        <v>NICE NORD</v>
      </c>
      <c r="C17" s="29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IF(OR(COUNTIF(HorSup,B17),B17="",[3]Pointage!AD11="",B17="REPOS"),"X")</f>
        <v>0</v>
      </c>
      <c r="K17" s="38" t="s">
        <v>80</v>
      </c>
      <c r="L17" s="18" t="str">
        <f t="shared" si="5"/>
        <v>NICE NORD</v>
      </c>
    </row>
    <row r="18" spans="1:12" ht="17.100000000000001" customHeight="1" x14ac:dyDescent="0.25">
      <c r="A18" s="39" t="s">
        <v>81</v>
      </c>
      <c r="B18" s="18" t="str">
        <f>[3]Pointage!AD12</f>
        <v>Secrétariat 9H-12H /13H-17H /20H-21H30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IF(OR(COUNTIF(HorSup,B18),B18="",[3]Pointage!AD12="",B18="REPOS"),"X")</f>
        <v>0</v>
      </c>
      <c r="K18" s="39" t="s">
        <v>81</v>
      </c>
      <c r="L18" s="18" t="str">
        <f t="shared" si="5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[3]Pointage!AD13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IF(OR(COUNTIF(HorSup,B19),B19="",[3]Pointage!AD13="",B19="REPOS"),"X")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[3]Pointage!AD14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IF(OR(COUNTIF(HorSup,B20),B20="",[3]Pointage!AD14="",B20="REPOS"),"X")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[3]Pointage!AD15</f>
        <v>POLY 5H-12H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IF(OR(COUNTIF(HorSup,B21),B21="",[3]Pointage!AD15="",B21="REPOS"),"X")</f>
        <v>0</v>
      </c>
      <c r="K21" s="40" t="s">
        <v>84</v>
      </c>
      <c r="L21" s="18" t="str">
        <f t="shared" si="5"/>
        <v>POLY 5H-12H</v>
      </c>
    </row>
    <row r="22" spans="1:12" ht="17.100000000000001" customHeight="1" x14ac:dyDescent="0.25">
      <c r="A22" s="38" t="s">
        <v>85</v>
      </c>
      <c r="B22" s="16" t="str">
        <f>[3]Pointage!AD16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IF(OR(COUNTIF(HorSup,B22),B22="",[3]Pointage!AD16="",B22="REPOS"),"X")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[3]Pointage!AD17</f>
        <v>Congés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3"/>
        <v>X</v>
      </c>
      <c r="G23" s="6" t="str">
        <f t="shared" si="4"/>
        <v/>
      </c>
      <c r="H23" s="5" t="b">
        <f>IF(OR(COUNTIF(HorSup,B23),B23="",[3]Pointage!AD17="",B23="REPOS"),"X")</f>
        <v>0</v>
      </c>
      <c r="K23" s="38" t="s">
        <v>86</v>
      </c>
      <c r="L23" s="18" t="str">
        <f t="shared" si="5"/>
        <v>Congés</v>
      </c>
    </row>
    <row r="24" spans="1:12" ht="17.100000000000001" customHeight="1" x14ac:dyDescent="0.25">
      <c r="A24" s="38" t="s">
        <v>87</v>
      </c>
      <c r="B24" s="16" t="str">
        <f>[3]Pointage!AD18</f>
        <v>ENC MATIN 5H-12H</v>
      </c>
      <c r="C24" s="29" t="str">
        <f t="shared" si="0"/>
        <v>X</v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b">
        <f>IF(OR(COUNTIF(HorSup,B24),B24="",[3]Pointage!AD18="",B24="REPOS"),"X")</f>
        <v>0</v>
      </c>
      <c r="K24" s="38" t="s">
        <v>87</v>
      </c>
      <c r="L24" s="18" t="str">
        <f t="shared" si="5"/>
        <v>ENC MATIN 5H-12H</v>
      </c>
    </row>
    <row r="25" spans="1:12" ht="17.100000000000001" customHeight="1" x14ac:dyDescent="0.25">
      <c r="A25" s="40" t="s">
        <v>88</v>
      </c>
      <c r="B25" s="16" t="str">
        <f>[3]Pointage!AD19</f>
        <v>POLY 12H-19H</v>
      </c>
      <c r="C25" s="29" t="str">
        <f t="shared" si="0"/>
        <v/>
      </c>
      <c r="D25" s="6" t="str">
        <f t="shared" si="1"/>
        <v>X</v>
      </c>
      <c r="E25" s="5" t="str">
        <f t="shared" si="2"/>
        <v/>
      </c>
      <c r="F25" s="29" t="str">
        <f t="shared" si="3"/>
        <v/>
      </c>
      <c r="G25" s="6" t="str">
        <f t="shared" si="4"/>
        <v/>
      </c>
      <c r="H25" s="5" t="b">
        <f>IF(OR(COUNTIF(HorSup,B25),B25="",[3]Pointage!AD19="",B25="REPOS"),"X")</f>
        <v>0</v>
      </c>
      <c r="K25" s="40" t="s">
        <v>88</v>
      </c>
      <c r="L25" s="18" t="str">
        <f t="shared" si="5"/>
        <v>POLY 12H-19H</v>
      </c>
    </row>
    <row r="26" spans="1:12" ht="17.100000000000001" customHeight="1" x14ac:dyDescent="0.25">
      <c r="A26" s="41" t="s">
        <v>89</v>
      </c>
      <c r="B26" s="16" t="str">
        <f>[3]Pointage!AD20</f>
        <v>Congés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str">
        <f t="shared" si="3"/>
        <v>X</v>
      </c>
      <c r="G26" s="6" t="str">
        <f t="shared" si="4"/>
        <v/>
      </c>
      <c r="H26" s="5" t="b">
        <f>IF(OR(COUNTIF(HorSup,B26),B26="",[3]Pointage!AD20="",B26="REPOS"),"X")</f>
        <v>0</v>
      </c>
      <c r="K26" s="41" t="s">
        <v>89</v>
      </c>
      <c r="L26" s="18" t="str">
        <f t="shared" si="5"/>
        <v>Congés</v>
      </c>
    </row>
    <row r="27" spans="1:12" ht="17.100000000000001" customHeight="1" x14ac:dyDescent="0.25">
      <c r="A27" s="39" t="s">
        <v>90</v>
      </c>
      <c r="B27" s="16" t="str">
        <f>[3]Pointage!AD21</f>
        <v>Contrôle 19H-02H30</v>
      </c>
      <c r="C27" s="29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IF(OR(COUNTIF(HorSup,B27),B27="",[3]Pointage!AD21="",B27="REPOS"),"X")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[3]Pointage!AD22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IF(OR(COUNTIF(HorSup,B28),B28="",[3]Pointage!AD22="",B28="REPOS"),"X")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[3]Pointage!AD23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IF(OR(COUNTIF(HorSup,B29),B29="",[3]Pointage!AD23="",B29="REPOS"),"X")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[3]Pointage!AD24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IF(OR(COUNTIF(HorSup,B30),B30="",[3]Pointage!AD24="",B30="REPOS"),"X")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[3]Pointage!AD25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IF(OR(COUNTIF(HorSup,B31),B31="",[3]Pointage!AD25="",B31="REPOS"),"X")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[3]Pointage!AD26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IF(OR(COUNTIF(HorSup,B32),B32="",[3]Pointage!AD26="",B32="REPOS"),"X")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[3]Pointage!AD27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IF(OR(COUNTIF(HorSup,B33),B33="",[3]Pointage!AD27="",B33="REPOS"),"X")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[3]Pointage!AD28</f>
        <v>Congés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3"/>
        <v>X</v>
      </c>
      <c r="G34" s="6" t="str">
        <f t="shared" si="4"/>
        <v/>
      </c>
      <c r="H34" s="5" t="b">
        <f>IF(OR(COUNTIF(HorSup,B34),B34="",[3]Pointage!AD28="",B34="REPOS"),"X")</f>
        <v>0</v>
      </c>
      <c r="K34" s="38" t="s">
        <v>97</v>
      </c>
      <c r="L34" s="18" t="str">
        <f t="shared" si="5"/>
        <v>Congés</v>
      </c>
    </row>
    <row r="35" spans="1:12" ht="17.100000000000001" customHeight="1" x14ac:dyDescent="0.25">
      <c r="A35" s="38" t="s">
        <v>98</v>
      </c>
      <c r="B35" s="16" t="str">
        <f>[3]Pointage!AD29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IF(OR(COUNTIF(HorSup,B35),B35="",[3]Pointage!AD29="",B35="REPOS"),"X")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[3]Pointage!AD30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IF(OR(COUNTIF(HorSup,B36),B36="",[3]Pointage!AD30="",B36="REPOS"),"X")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[3]Pointage!AD31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IF(OR(COUNTIF(HorSup,B37),B37="",[3]Pointage!AD31="",B37="REPOS"),"X")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[3]Pointage!AD32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IF(OR(COUNTIF(HorSup,B38),B38="",[3]Pointage!AD32="",B38="REPOS"),"X")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[3]Pointage!AD33</f>
        <v>CARTON AP</v>
      </c>
      <c r="C39" s="29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IF(OR(COUNTIF(HorSup,B39),B39="",[3]Pointage!AD33="",B39="REPOS"),"X")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[3]Pointage!AD34</f>
        <v>Congés</v>
      </c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str">
        <f t="shared" si="3"/>
        <v>X</v>
      </c>
      <c r="G40" s="6" t="str">
        <f t="shared" si="4"/>
        <v/>
      </c>
      <c r="H40" s="5" t="b">
        <f>IF(OR(COUNTIF(HorSup,B40),B40="",[3]Pointage!AD34="",B40="REPOS"),"X")</f>
        <v>0</v>
      </c>
      <c r="K40" s="38" t="s">
        <v>103</v>
      </c>
      <c r="L40" s="18" t="str">
        <f t="shared" si="5"/>
        <v>Congés</v>
      </c>
    </row>
    <row r="41" spans="1:12" ht="17.100000000000001" customHeight="1" x14ac:dyDescent="0.25">
      <c r="A41" s="40" t="s">
        <v>104</v>
      </c>
      <c r="B41" s="16" t="str">
        <f>[3]Pointage!AD35</f>
        <v>CP + POLY 4H-12H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IF(OR(COUNTIF(HorSup,B41),B41="",[3]Pointage!AD35="",B41="REPOS"),"X")</f>
        <v>0</v>
      </c>
      <c r="K41" s="40" t="s">
        <v>104</v>
      </c>
      <c r="L41" s="18" t="str">
        <f t="shared" si="5"/>
        <v>CP + POLY 4H-12H</v>
      </c>
    </row>
    <row r="42" spans="1:12" ht="17.100000000000001" customHeight="1" x14ac:dyDescent="0.25">
      <c r="A42" s="38" t="s">
        <v>105</v>
      </c>
      <c r="B42" s="16" t="str">
        <f>[3]Pointage!AD36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IF(OR(COUNTIF(HorSup,B42),B42="",[3]Pointage!AD36="",B42="REPOS"),"X")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[3]Pointage!AD37</f>
        <v>NICE OUEST</v>
      </c>
      <c r="C43" s="29" t="str">
        <f t="shared" si="0"/>
        <v>X</v>
      </c>
      <c r="D43" s="6" t="str">
        <f t="shared" si="1"/>
        <v/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IF(OR(COUNTIF(HorSup,B43),B43="",[3]Pointage!AD37="",B43="REPOS"),"X")</f>
        <v>0</v>
      </c>
      <c r="K43" s="38" t="s">
        <v>106</v>
      </c>
      <c r="L43" s="18" t="str">
        <f t="shared" si="5"/>
        <v>NICE OUEST</v>
      </c>
    </row>
    <row r="44" spans="1:12" ht="17.100000000000001" customHeight="1" x14ac:dyDescent="0.25">
      <c r="A44" s="38" t="s">
        <v>107</v>
      </c>
      <c r="B44" s="16" t="str">
        <f>[3]Pointage!AD38</f>
        <v>ENC NUIT 20H30-02H30</v>
      </c>
      <c r="C44" s="29" t="str">
        <f t="shared" si="0"/>
        <v/>
      </c>
      <c r="D44" s="6" t="str">
        <f t="shared" si="1"/>
        <v/>
      </c>
      <c r="E44" s="5" t="str">
        <f t="shared" si="2"/>
        <v>X</v>
      </c>
      <c r="F44" s="29" t="str">
        <f t="shared" si="3"/>
        <v/>
      </c>
      <c r="G44" s="6" t="str">
        <f t="shared" si="4"/>
        <v/>
      </c>
      <c r="H44" s="5" t="b">
        <f>IF(OR(COUNTIF(HorSup,B44),B44="",[3]Pointage!AD38="",B44="REPOS"),"X")</f>
        <v>0</v>
      </c>
      <c r="K44" s="38" t="s">
        <v>107</v>
      </c>
      <c r="L44" s="18" t="str">
        <f t="shared" si="5"/>
        <v>ENC NUIT 20H30-02H30</v>
      </c>
    </row>
    <row r="45" spans="1:12" ht="17.100000000000001" customHeight="1" x14ac:dyDescent="0.25">
      <c r="A45" s="38" t="s">
        <v>108</v>
      </c>
      <c r="B45" s="16" t="str">
        <f>[3]Pointage!AD39</f>
        <v>NICE EST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IF(OR(COUNTIF(HorSup,B45),B45="",[3]Pointage!AD39="",B45="REPOS"),"X")</f>
        <v>0</v>
      </c>
      <c r="K45" s="38" t="s">
        <v>108</v>
      </c>
      <c r="L45" s="18" t="str">
        <f t="shared" si="5"/>
        <v>NICE EST</v>
      </c>
    </row>
    <row r="46" spans="1:12" ht="17.100000000000001" customHeight="1" x14ac:dyDescent="0.25">
      <c r="A46" s="38" t="s">
        <v>109</v>
      </c>
      <c r="B46" s="16" t="str">
        <f>[3]Pointage!AD40</f>
        <v>ENC MATIN 5H-12H</v>
      </c>
      <c r="C46" s="29" t="str">
        <f t="shared" si="0"/>
        <v>X</v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b">
        <f>IF(OR(COUNTIF(HorSup,B46),B46="",[3]Pointage!AD40="",B46="REPOS"),"X")</f>
        <v>0</v>
      </c>
      <c r="K46" s="38" t="s">
        <v>109</v>
      </c>
      <c r="L46" s="18" t="str">
        <f t="shared" si="5"/>
        <v>ENC MATIN 5H-12H</v>
      </c>
    </row>
    <row r="47" spans="1:12" ht="17.100000000000001" customHeight="1" x14ac:dyDescent="0.25">
      <c r="A47" s="38" t="s">
        <v>110</v>
      </c>
      <c r="B47" s="16" t="str">
        <f>[3]Pointage!AD41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IF(OR(COUNTIF(HorSup,B47),B47="",[3]Pointage!AD41="",B47="REPOS"),"X")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[3]Pointage!AD42</f>
        <v>REPOS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/>
      </c>
      <c r="G48" s="6" t="str">
        <f t="shared" si="4"/>
        <v/>
      </c>
      <c r="H48" s="5" t="str">
        <f>IF(OR(COUNTIF(HorSup,B48),B48="",[3]Pointage!AD42="",B48="REPOS"),"X")</f>
        <v>X</v>
      </c>
      <c r="K48" s="38" t="s">
        <v>111</v>
      </c>
      <c r="L48" s="18" t="str">
        <f t="shared" si="5"/>
        <v>REPOS</v>
      </c>
    </row>
    <row r="49" spans="1:12" ht="17.100000000000001" customHeight="1" x14ac:dyDescent="0.25">
      <c r="A49" s="42" t="s">
        <v>112</v>
      </c>
      <c r="B49" s="16" t="str">
        <f>[3]Pointage!AD43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IF(OR(COUNTIF(HorSup,B49),B49="",[3]Pointage!AD43="",B49="REPOS"),"X")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[3]Pointage!AD44</f>
        <v>Congés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3"/>
        <v>X</v>
      </c>
      <c r="G50" s="6" t="str">
        <f t="shared" si="4"/>
        <v/>
      </c>
      <c r="H50" s="5" t="b">
        <f>IF(OR(COUNTIF(HorSup,B50),B50="",[3]Pointage!AD44="",B50="REPOS"),"X")</f>
        <v>0</v>
      </c>
      <c r="K50" s="40" t="s">
        <v>113</v>
      </c>
      <c r="L50" s="18" t="str">
        <f t="shared" si="5"/>
        <v>Congés</v>
      </c>
    </row>
    <row r="51" spans="1:12" ht="17.100000000000001" customHeight="1" x14ac:dyDescent="0.25">
      <c r="A51" s="40" t="s">
        <v>114</v>
      </c>
      <c r="B51" s="16" t="str">
        <f>[3]Pointage!AD45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IF(OR(COUNTIF(HorSup,B51),B51="",[3]Pointage!AD45="",B51="REPOS"),"X")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[3]Pointage!AD46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IF(OR(COUNTIF(HorSup,B52),B52="",[3]Pointage!AD46="",B52="REPOS"),"X")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[3]Pointage!AD47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IF(OR(COUNTIF(HorSup,B53),B53="",[3]Pointage!AD47="",B53="REPOS"),"X")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[3]Pointage!AD48</f>
        <v>B. CARTON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IF(OR(COUNTIF(HorSup,B54),B54="",[3]Pointage!AD48="",B54="REPOS"),"X")</f>
        <v>0</v>
      </c>
      <c r="K54" s="40" t="s">
        <v>117</v>
      </c>
      <c r="L54" s="18" t="str">
        <f t="shared" si="5"/>
        <v>B. CARTON</v>
      </c>
    </row>
    <row r="55" spans="1:12" ht="17.100000000000001" customHeight="1" x14ac:dyDescent="0.25">
      <c r="A55" s="39" t="s">
        <v>118</v>
      </c>
      <c r="B55" s="16" t="str">
        <f>[3]Pointage!AD49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IF(OR(COUNTIF(HorSup,B55),B55="",[3]Pointage!AD49="",B55="REPOS"),"X")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[3]Pointage!AD50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IF(OR(COUNTIF(HorSup,B56),B56="",[3]Pointage!AD50="",B56="REPOS"),"X")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[3]Pointage!AD51</f>
        <v>Contrôle Privé 06H-14H</v>
      </c>
      <c r="C57" s="29" t="str">
        <f t="shared" si="0"/>
        <v>X</v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IF(OR(COUNTIF(HorSup,B57),B57="",[3]Pointage!AD51="",B57="REPOS"),"X")</f>
        <v>0</v>
      </c>
      <c r="K57" s="38" t="s">
        <v>120</v>
      </c>
      <c r="L57" s="18" t="str">
        <f t="shared" si="5"/>
        <v>Contrôle Privé 06H-14H</v>
      </c>
    </row>
    <row r="58" spans="1:12" ht="17.100000000000001" customHeight="1" x14ac:dyDescent="0.25">
      <c r="A58" s="39" t="s">
        <v>121</v>
      </c>
      <c r="B58" s="16" t="str">
        <f>[3]Pointage!AD52</f>
        <v>Congés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3"/>
        <v>X</v>
      </c>
      <c r="G58" s="6" t="str">
        <f t="shared" si="4"/>
        <v/>
      </c>
      <c r="H58" s="5" t="b">
        <f>IF(OR(COUNTIF(HorSup,B58),B58="",[3]Pointage!AD52="",B58="REPOS"),"X")</f>
        <v>0</v>
      </c>
      <c r="K58" s="39" t="s">
        <v>121</v>
      </c>
      <c r="L58" s="18" t="str">
        <f t="shared" si="5"/>
        <v>Congés</v>
      </c>
    </row>
    <row r="59" spans="1:12" ht="17.100000000000001" customHeight="1" x14ac:dyDescent="0.25">
      <c r="A59" s="39" t="s">
        <v>122</v>
      </c>
      <c r="B59" s="16" t="str">
        <f>[3]Pointage!AD53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IF(OR(COUNTIF(HorSup,B59),B59="",[3]Pointage!AD53="",B59="REPOS"),"X")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[3]Pointage!AD54</f>
        <v>Congés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>X</v>
      </c>
      <c r="G60" s="6" t="str">
        <f t="shared" si="4"/>
        <v/>
      </c>
      <c r="H60" s="5" t="b">
        <f>IF(OR(COUNTIF(HorSup,B60),B60="",[3]Pointage!AD54="",B60="REPOS"),"X")</f>
        <v>0</v>
      </c>
      <c r="K60" s="38" t="s">
        <v>123</v>
      </c>
      <c r="L60" s="18" t="str">
        <f t="shared" si="5"/>
        <v>Congés</v>
      </c>
    </row>
    <row r="61" spans="1:12" ht="15.75" x14ac:dyDescent="0.25">
      <c r="A61" s="39" t="s">
        <v>124</v>
      </c>
      <c r="B61" s="16" t="str">
        <f>[3]Pointage!AD55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IF(OR(COUNTIF(HorSup,B61),B61="",[3]Pointage!AD55="",B61="REPOS"),"X")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[3]Pointage!AD56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IF(OR(COUNTIF(HorSup,B62),B62="",[3]Pointage!AD56="",B62="REPOS"),"X")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[3]Pointage!AD57</f>
        <v>Contrôle 13H-20H</v>
      </c>
      <c r="C63" s="29" t="str">
        <f>IF(COUNTIF(HorMat,B63),"X","")</f>
        <v/>
      </c>
      <c r="D63" s="6" t="str">
        <f>IF(COUNTIF(HorAm,B63),"X","")</f>
        <v>X</v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IF(OR(COUNTIF(HorSup,B63),B63="",[3]Pointage!AD57="",B63="REPOS"),"X")</f>
        <v>0</v>
      </c>
      <c r="K63" s="43" t="s">
        <v>126</v>
      </c>
      <c r="L63" s="18" t="str">
        <f t="shared" si="5"/>
        <v>Contrôle 13H-20H</v>
      </c>
    </row>
    <row r="64" spans="1:12" ht="16.5" thickBot="1" x14ac:dyDescent="0.3">
      <c r="A64" s="44" t="s">
        <v>127</v>
      </c>
      <c r="B64" s="17" t="str">
        <f>[3]Pointage!AD58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IF(OR(COUNTIF(HorSup,B64),B64="",[3]Pointage!AD58="",B64="REPOS"),"X")</f>
        <v>0</v>
      </c>
      <c r="K64" s="44" t="s">
        <v>127</v>
      </c>
      <c r="L64" s="17" t="str">
        <f t="shared" si="5"/>
        <v>ENC NUIT 20H30-02H30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788" priority="24" stopIfTrue="1" operator="equal">
      <formula>"Repos"</formula>
    </cfRule>
    <cfRule type="cellIs" dxfId="787" priority="25" stopIfTrue="1" operator="equal">
      <formula>"ABSENT"</formula>
    </cfRule>
    <cfRule type="cellIs" dxfId="786" priority="26" stopIfTrue="1" operator="equal">
      <formula>"NICE OUEST"</formula>
    </cfRule>
    <cfRule type="cellIs" dxfId="785" priority="27" stopIfTrue="1" operator="equal">
      <formula>"Nice Nord"</formula>
    </cfRule>
    <cfRule type="cellIs" dxfId="784" priority="28" stopIfTrue="1" operator="equal">
      <formula>"Congés"</formula>
    </cfRule>
    <cfRule type="cellIs" dxfId="783" priority="29" stopIfTrue="1" operator="equal">
      <formula>"Nice Est"</formula>
    </cfRule>
  </conditionalFormatting>
  <conditionalFormatting sqref="L57">
    <cfRule type="cellIs" dxfId="782" priority="18" stopIfTrue="1" operator="equal">
      <formula>"Repos"</formula>
    </cfRule>
    <cfRule type="cellIs" dxfId="781" priority="19" stopIfTrue="1" operator="equal">
      <formula>"ABSENT"</formula>
    </cfRule>
    <cfRule type="cellIs" dxfId="780" priority="20" stopIfTrue="1" operator="equal">
      <formula>"NICE OUEST"</formula>
    </cfRule>
    <cfRule type="cellIs" dxfId="779" priority="21" stopIfTrue="1" operator="equal">
      <formula>"Nice Nord"</formula>
    </cfRule>
    <cfRule type="cellIs" dxfId="778" priority="22" stopIfTrue="1" operator="equal">
      <formula>"Congés"</formula>
    </cfRule>
    <cfRule type="cellIs" dxfId="777" priority="23" stopIfTrue="1" operator="equal">
      <formula>"Nice Est"</formula>
    </cfRule>
  </conditionalFormatting>
  <conditionalFormatting sqref="K2">
    <cfRule type="cellIs" dxfId="776" priority="17" stopIfTrue="1" operator="equal">
      <formula>""</formula>
    </cfRule>
  </conditionalFormatting>
  <conditionalFormatting sqref="B8:B64 L8:L64">
    <cfRule type="cellIs" dxfId="775" priority="11" stopIfTrue="1" operator="equal">
      <formula>"Repos"</formula>
    </cfRule>
    <cfRule type="cellIs" dxfId="774" priority="12" stopIfTrue="1" operator="equal">
      <formula>"ABSENT"</formula>
    </cfRule>
    <cfRule type="cellIs" dxfId="773" priority="13" stopIfTrue="1" operator="equal">
      <formula>"NICE OUEST"</formula>
    </cfRule>
    <cfRule type="cellIs" dxfId="772" priority="14" stopIfTrue="1" operator="equal">
      <formula>"Nice Nord"</formula>
    </cfRule>
    <cfRule type="cellIs" dxfId="771" priority="15" stopIfTrue="1" operator="equal">
      <formula>"Congés"</formula>
    </cfRule>
    <cfRule type="cellIs" dxfId="770" priority="16" stopIfTrue="1" operator="equal">
      <formula>"Nice Est"</formula>
    </cfRule>
  </conditionalFormatting>
  <conditionalFormatting sqref="L57">
    <cfRule type="cellIs" dxfId="769" priority="5" stopIfTrue="1" operator="equal">
      <formula>"Repos"</formula>
    </cfRule>
    <cfRule type="cellIs" dxfId="768" priority="6" stopIfTrue="1" operator="equal">
      <formula>"ABSENT"</formula>
    </cfRule>
    <cfRule type="cellIs" dxfId="767" priority="7" stopIfTrue="1" operator="equal">
      <formula>"NICE OUEST"</formula>
    </cfRule>
    <cfRule type="cellIs" dxfId="766" priority="8" stopIfTrue="1" operator="equal">
      <formula>"Nice Nord"</formula>
    </cfRule>
    <cfRule type="cellIs" dxfId="765" priority="9" stopIfTrue="1" operator="equal">
      <formula>"Congés"</formula>
    </cfRule>
    <cfRule type="cellIs" dxfId="764" priority="10" stopIfTrue="1" operator="equal">
      <formula>"Nice Est"</formula>
    </cfRule>
  </conditionalFormatting>
  <conditionalFormatting sqref="K2">
    <cfRule type="cellIs" dxfId="763" priority="4" stopIfTrue="1" operator="equal">
      <formula>""</formula>
    </cfRule>
  </conditionalFormatting>
  <conditionalFormatting sqref="H8:H64">
    <cfRule type="containsText" dxfId="762" priority="3" operator="containsText" text="FAUX">
      <formula>NOT(ISERROR(SEARCH("FAUX",H8)))</formula>
    </cfRule>
  </conditionalFormatting>
  <conditionalFormatting sqref="L8:L64">
    <cfRule type="cellIs" dxfId="761" priority="2" stopIfTrue="1" operator="equal">
      <formula>0</formula>
    </cfRule>
  </conditionalFormatting>
  <conditionalFormatting sqref="B8:B64">
    <cfRule type="cellIs" dxfId="76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42836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42836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[3]Pointage!AE2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IF(OR(COUNTIF(HorSup,B8),B8="",[3]Pointage!AE2="",B8="REPOS"),"X")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[3]Pointage!AE3</f>
        <v>REPOS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str">
        <f>IF(OR(COUNTIF(HorSup,B9),B9="",[3]Pointage!AE3="",B9="REPOS"),"X")</f>
        <v>X</v>
      </c>
      <c r="K9" s="38" t="s">
        <v>72</v>
      </c>
      <c r="L9" s="18" t="str">
        <f t="shared" ref="L9:L64" si="8">B9</f>
        <v>REPOS</v>
      </c>
    </row>
    <row r="10" spans="1:14" ht="17.100000000000001" customHeight="1" x14ac:dyDescent="0.25">
      <c r="A10" s="38" t="s">
        <v>73</v>
      </c>
      <c r="B10" s="16" t="str">
        <f>[3]Pointage!AE4</f>
        <v>ENC NUIT 20H30-02H30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IF(OR(COUNTIF(HorSup,B10),B10="",[3]Pointage!AE4="",B10="REPOS"),"X")</f>
        <v>0</v>
      </c>
      <c r="K10" s="38" t="s">
        <v>73</v>
      </c>
      <c r="L10" s="18" t="str">
        <f t="shared" si="8"/>
        <v>ENC NUIT 20H30-02H30</v>
      </c>
    </row>
    <row r="11" spans="1:14" ht="17.100000000000001" customHeight="1" x14ac:dyDescent="0.25">
      <c r="A11" s="38" t="s">
        <v>74</v>
      </c>
      <c r="B11" s="16" t="str">
        <f>[3]Pointage!AE5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IF(OR(COUNTIF(HorSup,B11),B11="",[3]Pointage!AE5="",B11="REPOS"),"X")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[3]Pointage!AE6</f>
        <v>Contrôle 12H00-19H30</v>
      </c>
      <c r="C12" s="29" t="str">
        <f t="shared" si="3"/>
        <v/>
      </c>
      <c r="D12" s="6" t="str">
        <f t="shared" si="4"/>
        <v>X</v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IF(OR(COUNTIF(HorSup,B12),B12="",[3]Pointage!AE6="",B12="REPOS"),"X")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16" t="str">
        <f>[3]Pointage!AE7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IF(OR(COUNTIF(HorSup,B13),B13="",[3]Pointage!AE7="",B13="REPOS"),"X")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str">
        <f>[3]Pointage!AE8</f>
        <v>Congés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>X</v>
      </c>
      <c r="G14" s="6" t="str">
        <f t="shared" si="7"/>
        <v/>
      </c>
      <c r="H14" s="5" t="b">
        <f>IF(OR(COUNTIF(HorSup,B14),B14="",[3]Pointage!AE8="",B14="REPOS"),"X")</f>
        <v>0</v>
      </c>
      <c r="K14" s="38" t="s">
        <v>77</v>
      </c>
      <c r="L14" s="18" t="str">
        <f t="shared" si="8"/>
        <v>Congés</v>
      </c>
    </row>
    <row r="15" spans="1:14" ht="17.100000000000001" customHeight="1" x14ac:dyDescent="0.25">
      <c r="A15" s="40" t="s">
        <v>78</v>
      </c>
      <c r="B15" s="16" t="str">
        <f>[3]Pointage!AE9</f>
        <v>Congés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>X</v>
      </c>
      <c r="G15" s="6" t="str">
        <f t="shared" si="7"/>
        <v/>
      </c>
      <c r="H15" s="5" t="b">
        <f>IF(OR(COUNTIF(HorSup,B15),B15="",[3]Pointage!AE9="",B15="REPOS"),"X")</f>
        <v>0</v>
      </c>
      <c r="K15" s="40" t="s">
        <v>78</v>
      </c>
      <c r="L15" s="18" t="str">
        <f t="shared" si="8"/>
        <v>Congés</v>
      </c>
    </row>
    <row r="16" spans="1:14" ht="17.100000000000001" customHeight="1" x14ac:dyDescent="0.25">
      <c r="A16" s="38" t="s">
        <v>79</v>
      </c>
      <c r="B16" s="18" t="str">
        <f>[3]Pointage!AE10</f>
        <v>Congés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>X</v>
      </c>
      <c r="G16" s="6" t="str">
        <f t="shared" si="7"/>
        <v/>
      </c>
      <c r="H16" s="5" t="b">
        <f>IF(OR(COUNTIF(HorSup,B16),B16="",[3]Pointage!AE10="",B16="REPOS"),"X")</f>
        <v>0</v>
      </c>
      <c r="K16" s="38" t="s">
        <v>79</v>
      </c>
      <c r="L16" s="18" t="str">
        <f t="shared" si="8"/>
        <v>Congés</v>
      </c>
    </row>
    <row r="17" spans="1:12" ht="17.100000000000001" customHeight="1" x14ac:dyDescent="0.25">
      <c r="A17" s="38" t="s">
        <v>80</v>
      </c>
      <c r="B17" s="16" t="str">
        <f>[3]Pointage!AE11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IF(OR(COUNTIF(HorSup,B17),B17="",[3]Pointage!AE11="",B17="REPOS"),"X")</f>
        <v>0</v>
      </c>
      <c r="K17" s="38" t="s">
        <v>80</v>
      </c>
      <c r="L17" s="18" t="str">
        <f t="shared" si="8"/>
        <v>NICE NORD</v>
      </c>
    </row>
    <row r="18" spans="1:12" ht="17.100000000000001" customHeight="1" x14ac:dyDescent="0.25">
      <c r="A18" s="39" t="s">
        <v>81</v>
      </c>
      <c r="B18" s="18" t="str">
        <f>[3]Pointage!AE12</f>
        <v>Secrétariat 13H-18H</v>
      </c>
      <c r="C18" s="29" t="str">
        <f t="shared" si="3"/>
        <v/>
      </c>
      <c r="D18" s="6" t="str">
        <f t="shared" si="4"/>
        <v>X</v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IF(OR(COUNTIF(HorSup,B18),B18="",[3]Pointage!AE12="",B18="REPOS"),"X")</f>
        <v>0</v>
      </c>
      <c r="K18" s="39" t="s">
        <v>81</v>
      </c>
      <c r="L18" s="18" t="str">
        <f t="shared" si="8"/>
        <v>Secrétariat 13H-18H</v>
      </c>
    </row>
    <row r="19" spans="1:12" ht="17.100000000000001" customHeight="1" x14ac:dyDescent="0.25">
      <c r="A19" s="38" t="s">
        <v>82</v>
      </c>
      <c r="B19" s="16" t="str">
        <f>[3]Pointage!AE13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IF(OR(COUNTIF(HorSup,B19),B19="",[3]Pointage!AE13="",B19="REPOS"),"X")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[3]Pointage!AE14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IF(OR(COUNTIF(HorSup,B20),B20="",[3]Pointage!AE14="",B20="REPOS"),"X")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str">
        <f>[3]Pointage!AE15</f>
        <v>POLY 5H-12H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IF(OR(COUNTIF(HorSup,B21),B21="",[3]Pointage!AE15="",B21="REPOS"),"X")</f>
        <v>0</v>
      </c>
      <c r="K21" s="40" t="s">
        <v>84</v>
      </c>
      <c r="L21" s="18" t="str">
        <f t="shared" si="8"/>
        <v>POLY 5H-12H</v>
      </c>
    </row>
    <row r="22" spans="1:12" ht="17.100000000000001" customHeight="1" x14ac:dyDescent="0.25">
      <c r="A22" s="38" t="s">
        <v>85</v>
      </c>
      <c r="B22" s="16" t="str">
        <f>[3]Pointage!AE16</f>
        <v>ENCADREMENT</v>
      </c>
      <c r="C22" s="29" t="str">
        <f>IF(COUNTIF(HorMat,B22),"X","")</f>
        <v>X</v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IF(OR(COUNTIF(HorSup,B22),B22="",[3]Pointage!AE16="",B22="REPOS"),"X")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16" t="str">
        <f>[3]Pointage!AE17</f>
        <v>Congés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>X</v>
      </c>
      <c r="G23" s="6" t="str">
        <f t="shared" si="7"/>
        <v/>
      </c>
      <c r="H23" s="5" t="b">
        <f>IF(OR(COUNTIF(HorSup,B23),B23="",[3]Pointage!AE17="",B23="REPOS"),"X")</f>
        <v>0</v>
      </c>
      <c r="K23" s="38" t="s">
        <v>86</v>
      </c>
      <c r="L23" s="18" t="str">
        <f t="shared" si="8"/>
        <v>Congés</v>
      </c>
    </row>
    <row r="24" spans="1:12" ht="17.100000000000001" customHeight="1" x14ac:dyDescent="0.25">
      <c r="A24" s="38" t="s">
        <v>87</v>
      </c>
      <c r="B24" s="16" t="str">
        <f>[3]Pointage!AE18</f>
        <v>ENC MATIN 5H-12H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IF(OR(COUNTIF(HorSup,B24),B24="",[3]Pointage!AE18="",B24="REPOS"),"X")</f>
        <v>0</v>
      </c>
      <c r="K24" s="38" t="s">
        <v>87</v>
      </c>
      <c r="L24" s="18" t="str">
        <f t="shared" si="8"/>
        <v>ENC MATIN 5H-12H</v>
      </c>
    </row>
    <row r="25" spans="1:12" ht="17.100000000000001" customHeight="1" x14ac:dyDescent="0.25">
      <c r="A25" s="40" t="s">
        <v>88</v>
      </c>
      <c r="B25" s="16" t="str">
        <f>[3]Pointage!AE19</f>
        <v>POLY 12H-19H</v>
      </c>
      <c r="C25" s="29" t="str">
        <f t="shared" si="3"/>
        <v/>
      </c>
      <c r="D25" s="6" t="str">
        <f t="shared" si="4"/>
        <v>X</v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IF(OR(COUNTIF(HorSup,B25),B25="",[3]Pointage!AE19="",B25="REPOS"),"X")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16" t="str">
        <f>[3]Pointage!AE20</f>
        <v>Congés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>X</v>
      </c>
      <c r="G26" s="6" t="str">
        <f t="shared" si="7"/>
        <v/>
      </c>
      <c r="H26" s="5" t="b">
        <f>IF(OR(COUNTIF(HorSup,B26),B26="",[3]Pointage!AE20="",B26="REPOS"),"X")</f>
        <v>0</v>
      </c>
      <c r="K26" s="41" t="s">
        <v>89</v>
      </c>
      <c r="L26" s="18" t="str">
        <f t="shared" si="8"/>
        <v>Congés</v>
      </c>
    </row>
    <row r="27" spans="1:12" ht="17.100000000000001" customHeight="1" x14ac:dyDescent="0.25">
      <c r="A27" s="39" t="s">
        <v>90</v>
      </c>
      <c r="B27" s="16" t="str">
        <f>[3]Pointage!AE21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IF(OR(COUNTIF(HorSup,B27),B27="",[3]Pointage!AE21="",B27="REPOS"),"X")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16" t="str">
        <f>[3]Pointage!AE22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IF(OR(COUNTIF(HorSup,B28),B28="",[3]Pointage!AE22="",B28="REPOS"),"X")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[3]Pointage!AE23</f>
        <v>ENC NUIT 20H30-02H30</v>
      </c>
      <c r="C29" s="29" t="str">
        <f t="shared" si="3"/>
        <v/>
      </c>
      <c r="D29" s="6" t="str">
        <f t="shared" si="4"/>
        <v/>
      </c>
      <c r="E29" s="5" t="str">
        <f t="shared" si="5"/>
        <v>X</v>
      </c>
      <c r="F29" s="29" t="str">
        <f t="shared" si="6"/>
        <v/>
      </c>
      <c r="G29" s="6" t="str">
        <f t="shared" si="7"/>
        <v/>
      </c>
      <c r="H29" s="5" t="b">
        <f>IF(OR(COUNTIF(HorSup,B29),B29="",[3]Pointage!AE23="",B29="REPOS"),"X")</f>
        <v>0</v>
      </c>
      <c r="K29" s="38" t="s">
        <v>92</v>
      </c>
      <c r="L29" s="18" t="str">
        <f t="shared" si="8"/>
        <v>ENC NUIT 20H30-02H30</v>
      </c>
    </row>
    <row r="30" spans="1:12" ht="17.100000000000001" customHeight="1" x14ac:dyDescent="0.25">
      <c r="A30" s="38" t="s">
        <v>93</v>
      </c>
      <c r="B30" s="16" t="str">
        <f>[3]Pointage!AE24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IF(OR(COUNTIF(HorSup,B30),B30="",[3]Pointage!AE24="",B30="REPOS"),"X")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[3]Pointage!AE25</f>
        <v>CARTON MATIN</v>
      </c>
      <c r="C31" s="29" t="str">
        <f t="shared" si="3"/>
        <v>X</v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IF(OR(COUNTIF(HorSup,B31),B31="",[3]Pointage!AE25="",B31="REPOS"),"X")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16" t="str">
        <f>[3]Pointage!AE26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IF(OR(COUNTIF(HorSup,B32),B32="",[3]Pointage!AE26="",B32="REPOS"),"X")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[3]Pointage!AE27</f>
        <v>B. CARTON</v>
      </c>
      <c r="C33" s="29" t="str">
        <f t="shared" si="3"/>
        <v>X</v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IF(OR(COUNTIF(HorSup,B33),B33="",[3]Pointage!AE27="",B33="REPOS"),"X")</f>
        <v>0</v>
      </c>
      <c r="K33" s="40" t="s">
        <v>96</v>
      </c>
      <c r="L33" s="18" t="str">
        <f t="shared" si="8"/>
        <v>B. CARTON</v>
      </c>
    </row>
    <row r="34" spans="1:12" ht="17.100000000000001" customHeight="1" x14ac:dyDescent="0.25">
      <c r="A34" s="38" t="s">
        <v>97</v>
      </c>
      <c r="B34" s="16" t="str">
        <f>[3]Pointage!AE28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IF(OR(COUNTIF(HorSup,B34),B34="",[3]Pointage!AE28="",B34="REPOS"),"X")</f>
        <v>0</v>
      </c>
      <c r="K34" s="38" t="s">
        <v>97</v>
      </c>
      <c r="L34" s="18" t="str">
        <f t="shared" si="8"/>
        <v>Congés</v>
      </c>
    </row>
    <row r="35" spans="1:12" ht="17.100000000000001" customHeight="1" x14ac:dyDescent="0.25">
      <c r="A35" s="38" t="s">
        <v>98</v>
      </c>
      <c r="B35" s="16" t="str">
        <f>[3]Pointage!AE29</f>
        <v>NICE OUEST</v>
      </c>
      <c r="C35" s="29" t="str">
        <f t="shared" si="3"/>
        <v>X</v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IF(OR(COUNTIF(HorSup,B35),B35="",[3]Pointage!AE29="",B35="REPOS"),"X")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16" t="str">
        <f>[3]Pointage!AE30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IF(OR(COUNTIF(HorSup,B36),B36="",[3]Pointage!AE30="",B36="REPOS"),"X")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[3]Pointage!AE31</f>
        <v>ENC MATIN 5H-12H</v>
      </c>
      <c r="C37" s="29" t="str">
        <f t="shared" si="3"/>
        <v>X</v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b">
        <f>IF(OR(COUNTIF(HorSup,B37),B37="",[3]Pointage!AE31="",B37="REPOS"),"X")</f>
        <v>0</v>
      </c>
      <c r="K37" s="38" t="s">
        <v>100</v>
      </c>
      <c r="L37" s="18" t="str">
        <f t="shared" si="8"/>
        <v>ENC MATIN 5H-12H</v>
      </c>
    </row>
    <row r="38" spans="1:12" ht="17.100000000000001" customHeight="1" x14ac:dyDescent="0.25">
      <c r="A38" s="38" t="s">
        <v>101</v>
      </c>
      <c r="B38" s="16" t="str">
        <f>[3]Pointage!AE32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IF(OR(COUNTIF(HorSup,B38),B38="",[3]Pointage!AE32="",B38="REPOS"),"X")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16" t="str">
        <f>[3]Pointage!AE33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IF(OR(COUNTIF(HorSup,B39),B39="",[3]Pointage!AE33="",B39="REPOS"),"X")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[3]Pointage!AE34</f>
        <v>Congés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>X</v>
      </c>
      <c r="G40" s="6" t="str">
        <f t="shared" si="7"/>
        <v/>
      </c>
      <c r="H40" s="5" t="b">
        <f>IF(OR(COUNTIF(HorSup,B40),B40="",[3]Pointage!AE34="",B40="REPOS"),"X")</f>
        <v>0</v>
      </c>
      <c r="K40" s="38" t="s">
        <v>103</v>
      </c>
      <c r="L40" s="18" t="str">
        <f t="shared" si="8"/>
        <v>Congés</v>
      </c>
    </row>
    <row r="41" spans="1:12" ht="17.100000000000001" customHeight="1" x14ac:dyDescent="0.25">
      <c r="A41" s="40" t="s">
        <v>104</v>
      </c>
      <c r="B41" s="16" t="str">
        <f>[3]Pointage!AE35</f>
        <v>CP + POLY 4H-12H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IF(OR(COUNTIF(HorSup,B41),B41="",[3]Pointage!AE35="",B41="REPOS"),"X")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16" t="str">
        <f>[3]Pointage!AE36</f>
        <v>NICE EST</v>
      </c>
      <c r="C42" s="29" t="str">
        <f t="shared" si="3"/>
        <v>X</v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IF(OR(COUNTIF(HorSup,B42),B42="",[3]Pointage!AE36="",B42="REPOS"),"X")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16" t="str">
        <f>[3]Pointage!AE37</f>
        <v>REPOS</v>
      </c>
      <c r="C43" s="29" t="str">
        <f t="shared" si="3"/>
        <v/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IF(OR(COUNTIF(HorSup,B43),B43="",[3]Pointage!AE37="",B43="REPOS"),"X")</f>
        <v>X</v>
      </c>
      <c r="K43" s="38" t="s">
        <v>106</v>
      </c>
      <c r="L43" s="18" t="str">
        <f t="shared" si="8"/>
        <v>REPOS</v>
      </c>
    </row>
    <row r="44" spans="1:12" ht="17.100000000000001" customHeight="1" x14ac:dyDescent="0.25">
      <c r="A44" s="38" t="s">
        <v>107</v>
      </c>
      <c r="B44" s="16" t="str">
        <f>[3]Pointage!AE38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IF(OR(COUNTIF(HorSup,B44),B44="",[3]Pointage!AE38="",B44="REPOS"),"X")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[3]Pointage!AE39</f>
        <v>NICE EST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IF(OR(COUNTIF(HorSup,B45),B45="",[3]Pointage!AE39="",B45="REPOS"),"X")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16" t="str">
        <f>[3]Pointage!AE40</f>
        <v>ENC MATIN 5H-12H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IF(OR(COUNTIF(HorSup,B46),B46="",[3]Pointage!AE40="",B46="REPOS"),"X")</f>
        <v>0</v>
      </c>
      <c r="K46" s="38" t="s">
        <v>109</v>
      </c>
      <c r="L46" s="18" t="str">
        <f t="shared" si="8"/>
        <v>ENC MATIN 5H-12H</v>
      </c>
    </row>
    <row r="47" spans="1:12" ht="17.100000000000001" customHeight="1" x14ac:dyDescent="0.25">
      <c r="A47" s="38" t="s">
        <v>110</v>
      </c>
      <c r="B47" s="16" t="str">
        <f>[3]Pointage!AE41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IF(OR(COUNTIF(HorSup,B47),B47="",[3]Pointage!AE41="",B47="REPOS"),"X")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[3]Pointage!AE42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IF(OR(COUNTIF(HorSup,B48),B48="",[3]Pointage!AE42="",B48="REPOS"),"X")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[3]Pointage!AE43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IF(OR(COUNTIF(HorSup,B49),B49="",[3]Pointage!AE43="",B49="REPOS"),"X")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[3]Pointage!AE44</f>
        <v>Congés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IF(OR(COUNTIF(HorSup,B50),B50="",[3]Pointage!AE44="",B50="REPOS"),"X")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16" t="str">
        <f>[3]Pointage!AE45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IF(OR(COUNTIF(HorSup,B51),B51="",[3]Pointage!AE45="",B51="REPOS"),"X")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[3]Pointage!AE46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IF(OR(COUNTIF(HorSup,B52),B52="",[3]Pointage!AE46="",B52="REPOS"),"X")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[3]Pointage!AE47</f>
        <v>NICE EST</v>
      </c>
      <c r="C53" s="29" t="str">
        <f t="shared" si="3"/>
        <v>X</v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IF(OR(COUNTIF(HorSup,B53),B53="",[3]Pointage!AE47="",B53="REPOS"),"X")</f>
        <v>0</v>
      </c>
      <c r="K53" s="38" t="s">
        <v>116</v>
      </c>
      <c r="L53" s="18" t="str">
        <f t="shared" si="8"/>
        <v>NICE EST</v>
      </c>
    </row>
    <row r="54" spans="1:12" ht="17.100000000000001" customHeight="1" x14ac:dyDescent="0.25">
      <c r="A54" s="40" t="s">
        <v>117</v>
      </c>
      <c r="B54" s="16" t="str">
        <f>[3]Pointage!AE48</f>
        <v>B. CARTON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IF(OR(COUNTIF(HorSup,B54),B54="",[3]Pointage!AE48="",B54="REPOS"),"X")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16" t="str">
        <f>[3]Pointage!AE49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IF(OR(COUNTIF(HorSup,B55),B55="",[3]Pointage!AE49="",B55="REPOS"),"X")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[3]Pointage!AE50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IF(OR(COUNTIF(HorSup,B56),B56="",[3]Pointage!AE50="",B56="REPOS"),"X")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16" t="str">
        <f>[3]Pointage!AE51</f>
        <v>Contrôle Privé 06H-14H</v>
      </c>
      <c r="C57" s="29" t="str">
        <f t="shared" si="3"/>
        <v>X</v>
      </c>
      <c r="D57" s="6" t="str">
        <f t="shared" si="4"/>
        <v/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b">
        <f>IF(OR(COUNTIF(HorSup,B57),B57="",[3]Pointage!AE51="",B57="REPOS"),"X")</f>
        <v>0</v>
      </c>
      <c r="K57" s="38" t="s">
        <v>120</v>
      </c>
      <c r="L57" s="18" t="str">
        <f t="shared" si="8"/>
        <v>Contrôle Privé 06H-14H</v>
      </c>
    </row>
    <row r="58" spans="1:12" ht="17.100000000000001" customHeight="1" x14ac:dyDescent="0.25">
      <c r="A58" s="39" t="s">
        <v>121</v>
      </c>
      <c r="B58" s="16" t="str">
        <f>[3]Pointage!AE52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IF(OR(COUNTIF(HorSup,B58),B58="",[3]Pointage!AE52="",B58="REPOS"),"X")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16" t="str">
        <f>[3]Pointage!AE53</f>
        <v>B. CARTON</v>
      </c>
      <c r="C59" s="29" t="str">
        <f t="shared" si="3"/>
        <v>X</v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IF(OR(COUNTIF(HorSup,B59),B59="",[3]Pointage!AE53="",B59="REPOS"),"X")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16" t="str">
        <f>[3]Pointage!AE54</f>
        <v>Congés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>X</v>
      </c>
      <c r="G60" s="6" t="str">
        <f t="shared" si="7"/>
        <v/>
      </c>
      <c r="H60" s="5" t="b">
        <f>IF(OR(COUNTIF(HorSup,B60),B60="",[3]Pointage!AE54="",B60="REPOS"),"X")</f>
        <v>0</v>
      </c>
      <c r="K60" s="38" t="s">
        <v>123</v>
      </c>
      <c r="L60" s="18" t="str">
        <f t="shared" si="8"/>
        <v>Congés</v>
      </c>
    </row>
    <row r="61" spans="1:12" ht="15.75" x14ac:dyDescent="0.25">
      <c r="A61" s="39" t="s">
        <v>124</v>
      </c>
      <c r="B61" s="16" t="str">
        <f>[3]Pointage!AE55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IF(OR(COUNTIF(HorSup,B61),B61="",[3]Pointage!AE55="",B61="REPOS"),"X")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[3]Pointage!AE56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IF(OR(COUNTIF(HorSup,B62),B62="",[3]Pointage!AE56="",B62="REPOS"),"X")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[3]Pointage!AE57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IF(OR(COUNTIF(HorSup,B63),B63="",[3]Pointage!AE57="",B63="REPOS"),"X")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[3]Pointage!AE58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IF(OR(COUNTIF(HorSup,B64),B64="",[3]Pointage!AE58="",B64="REPOS"),"X")</f>
        <v>0</v>
      </c>
      <c r="K64" s="44" t="s">
        <v>127</v>
      </c>
      <c r="L64" s="17" t="str">
        <f t="shared" si="8"/>
        <v>ENC NUIT 20H30-02H30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759" priority="24" stopIfTrue="1" operator="equal">
      <formula>"Repos"</formula>
    </cfRule>
    <cfRule type="cellIs" dxfId="758" priority="25" stopIfTrue="1" operator="equal">
      <formula>"ABSENT"</formula>
    </cfRule>
    <cfRule type="cellIs" dxfId="757" priority="26" stopIfTrue="1" operator="equal">
      <formula>"NICE OUEST"</formula>
    </cfRule>
    <cfRule type="cellIs" dxfId="756" priority="27" stopIfTrue="1" operator="equal">
      <formula>"Nice Nord"</formula>
    </cfRule>
    <cfRule type="cellIs" dxfId="755" priority="28" stopIfTrue="1" operator="equal">
      <formula>"Congés"</formula>
    </cfRule>
    <cfRule type="cellIs" dxfId="754" priority="29" stopIfTrue="1" operator="equal">
      <formula>"Nice Est"</formula>
    </cfRule>
  </conditionalFormatting>
  <conditionalFormatting sqref="L57">
    <cfRule type="cellIs" dxfId="753" priority="18" stopIfTrue="1" operator="equal">
      <formula>"Repos"</formula>
    </cfRule>
    <cfRule type="cellIs" dxfId="752" priority="19" stopIfTrue="1" operator="equal">
      <formula>"ABSENT"</formula>
    </cfRule>
    <cfRule type="cellIs" dxfId="751" priority="20" stopIfTrue="1" operator="equal">
      <formula>"NICE OUEST"</formula>
    </cfRule>
    <cfRule type="cellIs" dxfId="750" priority="21" stopIfTrue="1" operator="equal">
      <formula>"Nice Nord"</formula>
    </cfRule>
    <cfRule type="cellIs" dxfId="749" priority="22" stopIfTrue="1" operator="equal">
      <formula>"Congés"</formula>
    </cfRule>
    <cfRule type="cellIs" dxfId="748" priority="23" stopIfTrue="1" operator="equal">
      <formula>"Nice Est"</formula>
    </cfRule>
  </conditionalFormatting>
  <conditionalFormatting sqref="K2">
    <cfRule type="cellIs" dxfId="747" priority="17" stopIfTrue="1" operator="equal">
      <formula>""</formula>
    </cfRule>
  </conditionalFormatting>
  <conditionalFormatting sqref="B8:B64 L8:L64">
    <cfRule type="cellIs" dxfId="746" priority="11" stopIfTrue="1" operator="equal">
      <formula>"Repos"</formula>
    </cfRule>
    <cfRule type="cellIs" dxfId="745" priority="12" stopIfTrue="1" operator="equal">
      <formula>"ABSENT"</formula>
    </cfRule>
    <cfRule type="cellIs" dxfId="744" priority="13" stopIfTrue="1" operator="equal">
      <formula>"NICE OUEST"</formula>
    </cfRule>
    <cfRule type="cellIs" dxfId="743" priority="14" stopIfTrue="1" operator="equal">
      <formula>"Nice Nord"</formula>
    </cfRule>
    <cfRule type="cellIs" dxfId="742" priority="15" stopIfTrue="1" operator="equal">
      <formula>"Congés"</formula>
    </cfRule>
    <cfRule type="cellIs" dxfId="741" priority="16" stopIfTrue="1" operator="equal">
      <formula>"Nice Est"</formula>
    </cfRule>
  </conditionalFormatting>
  <conditionalFormatting sqref="L57">
    <cfRule type="cellIs" dxfId="740" priority="5" stopIfTrue="1" operator="equal">
      <formula>"Repos"</formula>
    </cfRule>
    <cfRule type="cellIs" dxfId="739" priority="6" stopIfTrue="1" operator="equal">
      <formula>"ABSENT"</formula>
    </cfRule>
    <cfRule type="cellIs" dxfId="738" priority="7" stopIfTrue="1" operator="equal">
      <formula>"NICE OUEST"</formula>
    </cfRule>
    <cfRule type="cellIs" dxfId="737" priority="8" stopIfTrue="1" operator="equal">
      <formula>"Nice Nord"</formula>
    </cfRule>
    <cfRule type="cellIs" dxfId="736" priority="9" stopIfTrue="1" operator="equal">
      <formula>"Congés"</formula>
    </cfRule>
    <cfRule type="cellIs" dxfId="735" priority="10" stopIfTrue="1" operator="equal">
      <formula>"Nice Est"</formula>
    </cfRule>
  </conditionalFormatting>
  <conditionalFormatting sqref="K2">
    <cfRule type="cellIs" dxfId="734" priority="4" stopIfTrue="1" operator="equal">
      <formula>""</formula>
    </cfRule>
  </conditionalFormatting>
  <conditionalFormatting sqref="H8:H64">
    <cfRule type="containsText" dxfId="733" priority="3" operator="containsText" text="FAUX">
      <formula>NOT(ISERROR(SEARCH("FAUX",H8)))</formula>
    </cfRule>
  </conditionalFormatting>
  <conditionalFormatting sqref="L8:L64">
    <cfRule type="cellIs" dxfId="732" priority="2" stopIfTrue="1" operator="equal">
      <formula>0</formula>
    </cfRule>
  </conditionalFormatting>
  <conditionalFormatting sqref="B8:B64">
    <cfRule type="cellIs" dxfId="73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42837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42837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[3]Pointage!AF2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IF(OR(COUNTIF(HorSup,B8),B8="",[3]Pointage!AF2="",B8="REPOS"),"X")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[3]Pointage!AF3</f>
        <v>Congés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>X</v>
      </c>
      <c r="G9" s="6" t="str">
        <f t="shared" ref="G9:G62" si="7">IF(B9="Absent","X","")</f>
        <v/>
      </c>
      <c r="H9" s="5" t="b">
        <f>IF(OR(COUNTIF(HorSup,B9),B9="",[3]Pointage!AF3="",B9="REPOS"),"X")</f>
        <v>0</v>
      </c>
      <c r="K9" s="38" t="s">
        <v>72</v>
      </c>
      <c r="L9" s="18" t="str">
        <f t="shared" ref="L9:L64" si="8">B9</f>
        <v>Congés</v>
      </c>
    </row>
    <row r="10" spans="1:14" ht="17.100000000000001" customHeight="1" x14ac:dyDescent="0.25">
      <c r="A10" s="38" t="s">
        <v>73</v>
      </c>
      <c r="B10" s="16" t="str">
        <f>[3]Pointage!AF4</f>
        <v>ENC NUIT 20H30-02H30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IF(OR(COUNTIF(HorSup,B10),B10="",[3]Pointage!AF4="",B10="REPOS"),"X")</f>
        <v>0</v>
      </c>
      <c r="K10" s="38" t="s">
        <v>73</v>
      </c>
      <c r="L10" s="18" t="str">
        <f t="shared" si="8"/>
        <v>ENC NUIT 20H30-02H30</v>
      </c>
    </row>
    <row r="11" spans="1:14" ht="17.100000000000001" customHeight="1" x14ac:dyDescent="0.25">
      <c r="A11" s="38" t="s">
        <v>74</v>
      </c>
      <c r="B11" s="16" t="str">
        <f>[3]Pointage!AF5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IF(OR(COUNTIF(HorSup,B11),B11="",[3]Pointage!AF5="",B11="REPOS"),"X")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[3]Pointage!AF6</f>
        <v>Contrôle 12H00-19H30</v>
      </c>
      <c r="C12" s="29" t="str">
        <f t="shared" si="3"/>
        <v/>
      </c>
      <c r="D12" s="6" t="str">
        <f t="shared" si="4"/>
        <v>X</v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IF(OR(COUNTIF(HorSup,B12),B12="",[3]Pointage!AF6="",B12="REPOS"),"X")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16" t="str">
        <f>[3]Pointage!AF7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IF(OR(COUNTIF(HorSup,B13),B13="",[3]Pointage!AF7="",B13="REPOS"),"X")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str">
        <f>[3]Pointage!AF8</f>
        <v>Congés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>X</v>
      </c>
      <c r="G14" s="6" t="str">
        <f t="shared" si="7"/>
        <v/>
      </c>
      <c r="H14" s="5" t="b">
        <f>IF(OR(COUNTIF(HorSup,B14),B14="",[3]Pointage!AF8="",B14="REPOS"),"X")</f>
        <v>0</v>
      </c>
      <c r="K14" s="38" t="s">
        <v>77</v>
      </c>
      <c r="L14" s="18" t="str">
        <f t="shared" si="8"/>
        <v>Congés</v>
      </c>
    </row>
    <row r="15" spans="1:14" ht="17.100000000000001" customHeight="1" x14ac:dyDescent="0.25">
      <c r="A15" s="40" t="s">
        <v>78</v>
      </c>
      <c r="B15" s="16" t="str">
        <f>[3]Pointage!AF9</f>
        <v>POLY 12H-19H</v>
      </c>
      <c r="C15" s="29" t="str">
        <f t="shared" si="3"/>
        <v/>
      </c>
      <c r="D15" s="6" t="str">
        <f t="shared" si="4"/>
        <v>X</v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IF(OR(COUNTIF(HorSup,B15),B15="",[3]Pointage!AF9="",B15="REPOS"),"X")</f>
        <v>0</v>
      </c>
      <c r="K15" s="40" t="s">
        <v>78</v>
      </c>
      <c r="L15" s="18" t="str">
        <f t="shared" si="8"/>
        <v>POLY 12H-19H</v>
      </c>
    </row>
    <row r="16" spans="1:14" ht="17.100000000000001" customHeight="1" x14ac:dyDescent="0.25">
      <c r="A16" s="38" t="s">
        <v>79</v>
      </c>
      <c r="B16" s="18" t="str">
        <f>[3]Pointage!AF10</f>
        <v>ENC NUIT 20H30-02H30</v>
      </c>
      <c r="C16" s="29" t="str">
        <f t="shared" si="3"/>
        <v/>
      </c>
      <c r="D16" s="6" t="str">
        <f t="shared" si="4"/>
        <v/>
      </c>
      <c r="E16" s="5" t="str">
        <f t="shared" si="5"/>
        <v>X</v>
      </c>
      <c r="F16" s="29" t="str">
        <f t="shared" si="6"/>
        <v/>
      </c>
      <c r="G16" s="6" t="str">
        <f t="shared" si="7"/>
        <v/>
      </c>
      <c r="H16" s="5" t="b">
        <f>IF(OR(COUNTIF(HorSup,B16),B16="",[3]Pointage!AF10="",B16="REPOS"),"X")</f>
        <v>0</v>
      </c>
      <c r="K16" s="38" t="s">
        <v>79</v>
      </c>
      <c r="L16" s="18" t="str">
        <f t="shared" si="8"/>
        <v>ENC NUIT 20H30-02H30</v>
      </c>
    </row>
    <row r="17" spans="1:12" ht="17.100000000000001" customHeight="1" x14ac:dyDescent="0.25">
      <c r="A17" s="38" t="s">
        <v>80</v>
      </c>
      <c r="B17" s="16" t="str">
        <f>[3]Pointage!AF11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IF(OR(COUNTIF(HorSup,B17),B17="",[3]Pointage!AF11="",B17="REPOS"),"X")</f>
        <v>0</v>
      </c>
      <c r="K17" s="38" t="s">
        <v>80</v>
      </c>
      <c r="L17" s="18" t="str">
        <f t="shared" si="8"/>
        <v>NICE NORD</v>
      </c>
    </row>
    <row r="18" spans="1:12" ht="17.100000000000001" customHeight="1" x14ac:dyDescent="0.25">
      <c r="A18" s="39" t="s">
        <v>81</v>
      </c>
      <c r="B18" s="18" t="str">
        <f>[3]Pointage!AF12</f>
        <v>Secrétariat 8H30-12H /12H30-17H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IF(OR(COUNTIF(HorSup,B18),B18="",[3]Pointage!AF12="",B18="REPOS"),"X")</f>
        <v>0</v>
      </c>
      <c r="K18" s="39" t="s">
        <v>81</v>
      </c>
      <c r="L18" s="18" t="str">
        <f t="shared" si="8"/>
        <v>Secrétariat 8H30-12H /12H30-17H</v>
      </c>
    </row>
    <row r="19" spans="1:12" ht="17.100000000000001" customHeight="1" x14ac:dyDescent="0.25">
      <c r="A19" s="38" t="s">
        <v>82</v>
      </c>
      <c r="B19" s="16" t="str">
        <f>[3]Pointage!AF13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IF(OR(COUNTIF(HorSup,B19),B19="",[3]Pointage!AF13="",B19="REPOS"),"X")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[3]Pointage!AF14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IF(OR(COUNTIF(HorSup,B20),B20="",[3]Pointage!AF14="",B20="REPOS"),"X")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str">
        <f>[3]Pointage!AF15</f>
        <v>B. CARTON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IF(OR(COUNTIF(HorSup,B21),B21="",[3]Pointage!AF15="",B21="REPOS"),"X")</f>
        <v>0</v>
      </c>
      <c r="K21" s="40" t="s">
        <v>84</v>
      </c>
      <c r="L21" s="18" t="str">
        <f t="shared" si="8"/>
        <v>B. CARTON</v>
      </c>
    </row>
    <row r="22" spans="1:12" ht="17.100000000000001" customHeight="1" x14ac:dyDescent="0.25">
      <c r="A22" s="38" t="s">
        <v>85</v>
      </c>
      <c r="B22" s="16" t="str">
        <f>[3]Pointage!AF16</f>
        <v>ENCADREMENT</v>
      </c>
      <c r="C22" s="29" t="str">
        <f>IF(COUNTIF(HorMat,B22),"X","")</f>
        <v>X</v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IF(OR(COUNTIF(HorSup,B22),B22="",[3]Pointage!AF16="",B22="REPOS"),"X")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16" t="str">
        <f>[3]Pointage!AF17</f>
        <v>Congés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>X</v>
      </c>
      <c r="G23" s="6" t="str">
        <f t="shared" si="7"/>
        <v/>
      </c>
      <c r="H23" s="5" t="b">
        <f>IF(OR(COUNTIF(HorSup,B23),B23="",[3]Pointage!AF17="",B23="REPOS"),"X")</f>
        <v>0</v>
      </c>
      <c r="K23" s="38" t="s">
        <v>86</v>
      </c>
      <c r="L23" s="18" t="str">
        <f t="shared" si="8"/>
        <v>Congés</v>
      </c>
    </row>
    <row r="24" spans="1:12" ht="17.100000000000001" customHeight="1" x14ac:dyDescent="0.25">
      <c r="A24" s="38" t="s">
        <v>87</v>
      </c>
      <c r="B24" s="16" t="str">
        <f>[3]Pointage!AF18</f>
        <v>ENC MATIN 5H-12H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IF(OR(COUNTIF(HorSup,B24),B24="",[3]Pointage!AF18="",B24="REPOS"),"X")</f>
        <v>0</v>
      </c>
      <c r="K24" s="38" t="s">
        <v>87</v>
      </c>
      <c r="L24" s="18" t="str">
        <f t="shared" si="8"/>
        <v>ENC MATIN 5H-12H</v>
      </c>
    </row>
    <row r="25" spans="1:12" ht="17.100000000000001" customHeight="1" x14ac:dyDescent="0.25">
      <c r="A25" s="40" t="s">
        <v>88</v>
      </c>
      <c r="B25" s="16" t="str">
        <f>[3]Pointage!AF19</f>
        <v>POLY 12H-19H</v>
      </c>
      <c r="C25" s="29" t="str">
        <f t="shared" si="3"/>
        <v/>
      </c>
      <c r="D25" s="6" t="str">
        <f t="shared" si="4"/>
        <v>X</v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IF(OR(COUNTIF(HorSup,B25),B25="",[3]Pointage!AF19="",B25="REPOS"),"X")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16" t="str">
        <f>[3]Pointage!AF20</f>
        <v>Congés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>X</v>
      </c>
      <c r="G26" s="6" t="str">
        <f t="shared" si="7"/>
        <v/>
      </c>
      <c r="H26" s="5" t="b">
        <f>IF(OR(COUNTIF(HorSup,B26),B26="",[3]Pointage!AF20="",B26="REPOS"),"X")</f>
        <v>0</v>
      </c>
      <c r="K26" s="41" t="s">
        <v>89</v>
      </c>
      <c r="L26" s="18" t="str">
        <f t="shared" si="8"/>
        <v>Congés</v>
      </c>
    </row>
    <row r="27" spans="1:12" ht="17.100000000000001" customHeight="1" x14ac:dyDescent="0.25">
      <c r="A27" s="39" t="s">
        <v>90</v>
      </c>
      <c r="B27" s="16" t="str">
        <f>[3]Pointage!AF21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IF(OR(COUNTIF(HorSup,B27),B27="",[3]Pointage!AF21="",B27="REPOS"),"X")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16" t="str">
        <f>[3]Pointage!AF22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IF(OR(COUNTIF(HorSup,B28),B28="",[3]Pointage!AF22="",B28="REPOS"),"X")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[3]Pointage!AF23</f>
        <v>ENC NUIT 20H30-02H30</v>
      </c>
      <c r="C29" s="29" t="str">
        <f t="shared" si="3"/>
        <v/>
      </c>
      <c r="D29" s="6" t="str">
        <f t="shared" si="4"/>
        <v/>
      </c>
      <c r="E29" s="5" t="str">
        <f t="shared" si="5"/>
        <v>X</v>
      </c>
      <c r="F29" s="29" t="str">
        <f t="shared" si="6"/>
        <v/>
      </c>
      <c r="G29" s="6" t="str">
        <f t="shared" si="7"/>
        <v/>
      </c>
      <c r="H29" s="5" t="b">
        <f>IF(OR(COUNTIF(HorSup,B29),B29="",[3]Pointage!AF23="",B29="REPOS"),"X")</f>
        <v>0</v>
      </c>
      <c r="K29" s="38" t="s">
        <v>92</v>
      </c>
      <c r="L29" s="18" t="str">
        <f t="shared" si="8"/>
        <v>ENC NUIT 20H30-02H30</v>
      </c>
    </row>
    <row r="30" spans="1:12" ht="17.100000000000001" customHeight="1" x14ac:dyDescent="0.25">
      <c r="A30" s="38" t="s">
        <v>93</v>
      </c>
      <c r="B30" s="16" t="str">
        <f>[3]Pointage!AF24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IF(OR(COUNTIF(HorSup,B30),B30="",[3]Pointage!AF24="",B30="REPOS"),"X")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[3]Pointage!AF25</f>
        <v>Congés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>X</v>
      </c>
      <c r="G31" s="6" t="str">
        <f t="shared" si="7"/>
        <v/>
      </c>
      <c r="H31" s="5" t="b">
        <f>IF(OR(COUNTIF(HorSup,B31),B31="",[3]Pointage!AF25="",B31="REPOS"),"X")</f>
        <v>0</v>
      </c>
      <c r="K31" s="38" t="s">
        <v>94</v>
      </c>
      <c r="L31" s="18" t="str">
        <f t="shared" si="8"/>
        <v>Congés</v>
      </c>
    </row>
    <row r="32" spans="1:12" ht="17.100000000000001" customHeight="1" x14ac:dyDescent="0.25">
      <c r="A32" s="38" t="s">
        <v>95</v>
      </c>
      <c r="B32" s="16" t="str">
        <f>[3]Pointage!AF26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IF(OR(COUNTIF(HorSup,B32),B32="",[3]Pointage!AF26="",B32="REPOS"),"X")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[3]Pointage!AF27</f>
        <v>REPOS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>IF(OR(COUNTIF(HorSup,B33),B33="",[3]Pointage!AF27="",B33="REPOS"),"X")</f>
        <v>X</v>
      </c>
      <c r="K33" s="40" t="s">
        <v>96</v>
      </c>
      <c r="L33" s="18" t="str">
        <f t="shared" si="8"/>
        <v>REPOS</v>
      </c>
    </row>
    <row r="34" spans="1:12" ht="17.100000000000001" customHeight="1" x14ac:dyDescent="0.25">
      <c r="A34" s="38" t="s">
        <v>97</v>
      </c>
      <c r="B34" s="16" t="str">
        <f>[3]Pointage!AF28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IF(OR(COUNTIF(HorSup,B34),B34="",[3]Pointage!AF28="",B34="REPOS"),"X")</f>
        <v>0</v>
      </c>
      <c r="K34" s="38" t="s">
        <v>97</v>
      </c>
      <c r="L34" s="18" t="str">
        <f t="shared" si="8"/>
        <v>Congés</v>
      </c>
    </row>
    <row r="35" spans="1:12" ht="17.100000000000001" customHeight="1" x14ac:dyDescent="0.25">
      <c r="A35" s="38" t="s">
        <v>98</v>
      </c>
      <c r="B35" s="16" t="str">
        <f>[3]Pointage!AF29</f>
        <v>NICE OUEST</v>
      </c>
      <c r="C35" s="29" t="str">
        <f t="shared" si="3"/>
        <v>X</v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IF(OR(COUNTIF(HorSup,B35),B35="",[3]Pointage!AF29="",B35="REPOS"),"X")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16" t="str">
        <f>[3]Pointage!AF30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IF(OR(COUNTIF(HorSup,B36),B36="",[3]Pointage!AF30="",B36="REPOS"),"X")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[3]Pointage!AF31</f>
        <v>CARTON MATIN</v>
      </c>
      <c r="C37" s="29" t="str">
        <f t="shared" si="3"/>
        <v>X</v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b">
        <f>IF(OR(COUNTIF(HorSup,B37),B37="",[3]Pointage!AF31="",B37="REPOS"),"X")</f>
        <v>0</v>
      </c>
      <c r="K37" s="38" t="s">
        <v>100</v>
      </c>
      <c r="L37" s="18" t="str">
        <f t="shared" si="8"/>
        <v>CARTON MATIN</v>
      </c>
    </row>
    <row r="38" spans="1:12" ht="17.100000000000001" customHeight="1" x14ac:dyDescent="0.25">
      <c r="A38" s="38" t="s">
        <v>101</v>
      </c>
      <c r="B38" s="16" t="str">
        <f>[3]Pointage!AF32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IF(OR(COUNTIF(HorSup,B38),B38="",[3]Pointage!AF32="",B38="REPOS"),"X")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16" t="str">
        <f>[3]Pointage!AF33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IF(OR(COUNTIF(HorSup,B39),B39="",[3]Pointage!AF33="",B39="REPOS"),"X")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[3]Pointage!AF34</f>
        <v>Congés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>X</v>
      </c>
      <c r="G40" s="6" t="str">
        <f t="shared" si="7"/>
        <v/>
      </c>
      <c r="H40" s="5" t="b">
        <f>IF(OR(COUNTIF(HorSup,B40),B40="",[3]Pointage!AF34="",B40="REPOS"),"X")</f>
        <v>0</v>
      </c>
      <c r="K40" s="38" t="s">
        <v>103</v>
      </c>
      <c r="L40" s="18" t="str">
        <f t="shared" si="8"/>
        <v>Congés</v>
      </c>
    </row>
    <row r="41" spans="1:12" ht="17.100000000000001" customHeight="1" x14ac:dyDescent="0.25">
      <c r="A41" s="40" t="s">
        <v>104</v>
      </c>
      <c r="B41" s="16" t="str">
        <f>[3]Pointage!AF35</f>
        <v>CP + POLY 4H-12H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IF(OR(COUNTIF(HorSup,B41),B41="",[3]Pointage!AF35="",B41="REPOS"),"X")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16" t="str">
        <f>[3]Pointage!AF36</f>
        <v>NICE EST</v>
      </c>
      <c r="C42" s="29" t="str">
        <f t="shared" si="3"/>
        <v>X</v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IF(OR(COUNTIF(HorSup,B42),B42="",[3]Pointage!AF36="",B42="REPOS"),"X")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16" t="str">
        <f>[3]Pointage!AF37</f>
        <v>ENC MATIN 5H-12H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IF(OR(COUNTIF(HorSup,B43),B43="",[3]Pointage!AF37="",B43="REPOS"),"X")</f>
        <v>0</v>
      </c>
      <c r="K43" s="38" t="s">
        <v>106</v>
      </c>
      <c r="L43" s="18" t="str">
        <f t="shared" si="8"/>
        <v>ENC MATIN 5H-12H</v>
      </c>
    </row>
    <row r="44" spans="1:12" ht="17.100000000000001" customHeight="1" x14ac:dyDescent="0.25">
      <c r="A44" s="38" t="s">
        <v>107</v>
      </c>
      <c r="B44" s="16" t="str">
        <f>[3]Pointage!AF38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IF(OR(COUNTIF(HorSup,B44),B44="",[3]Pointage!AF38="",B44="REPOS"),"X")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[3]Pointage!AF39</f>
        <v>NICE EST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IF(OR(COUNTIF(HorSup,B45),B45="",[3]Pointage!AF39="",B45="REPOS"),"X")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16" t="str">
        <f>[3]Pointage!AF40</f>
        <v>ENC MATIN 5H-12H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IF(OR(COUNTIF(HorSup,B46),B46="",[3]Pointage!AF40="",B46="REPOS"),"X")</f>
        <v>0</v>
      </c>
      <c r="K46" s="38" t="s">
        <v>109</v>
      </c>
      <c r="L46" s="18" t="str">
        <f t="shared" si="8"/>
        <v>ENC MATIN 5H-12H</v>
      </c>
    </row>
    <row r="47" spans="1:12" ht="17.100000000000001" customHeight="1" x14ac:dyDescent="0.25">
      <c r="A47" s="38" t="s">
        <v>110</v>
      </c>
      <c r="B47" s="16" t="str">
        <f>[3]Pointage!AF41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IF(OR(COUNTIF(HorSup,B47),B47="",[3]Pointage!AF41="",B47="REPOS"),"X")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[3]Pointage!AF42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IF(OR(COUNTIF(HorSup,B48),B48="",[3]Pointage!AF42="",B48="REPOS"),"X")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[3]Pointage!AF43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IF(OR(COUNTIF(HorSup,B49),B49="",[3]Pointage!AF43="",B49="REPOS"),"X")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[3]Pointage!AF44</f>
        <v>Congés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IF(OR(COUNTIF(HorSup,B50),B50="",[3]Pointage!AF44="",B50="REPOS"),"X")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16" t="str">
        <f>[3]Pointage!AF45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IF(OR(COUNTIF(HorSup,B51),B51="",[3]Pointage!AF45="",B51="REPOS"),"X")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[3]Pointage!AF46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IF(OR(COUNTIF(HorSup,B52),B52="",[3]Pointage!AF46="",B52="REPOS"),"X")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[3]Pointage!AF47</f>
        <v>NICE EST</v>
      </c>
      <c r="C53" s="29" t="str">
        <f t="shared" si="3"/>
        <v>X</v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IF(OR(COUNTIF(HorSup,B53),B53="",[3]Pointage!AF47="",B53="REPOS"),"X")</f>
        <v>0</v>
      </c>
      <c r="K53" s="38" t="s">
        <v>116</v>
      </c>
      <c r="L53" s="18" t="str">
        <f t="shared" si="8"/>
        <v>NICE EST</v>
      </c>
    </row>
    <row r="54" spans="1:12" ht="17.100000000000001" customHeight="1" x14ac:dyDescent="0.25">
      <c r="A54" s="40" t="s">
        <v>117</v>
      </c>
      <c r="B54" s="16" t="str">
        <f>[3]Pointage!AF48</f>
        <v>B. CARTON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IF(OR(COUNTIF(HorSup,B54),B54="",[3]Pointage!AF48="",B54="REPOS"),"X")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16" t="str">
        <f>[3]Pointage!AF49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IF(OR(COUNTIF(HorSup,B55),B55="",[3]Pointage!AF49="",B55="REPOS"),"X")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[3]Pointage!AF50</f>
        <v>POLY 5H-12H</v>
      </c>
      <c r="C56" s="29" t="str">
        <f t="shared" si="3"/>
        <v>X</v>
      </c>
      <c r="D56" s="6" t="str">
        <f t="shared" si="4"/>
        <v/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IF(OR(COUNTIF(HorSup,B56),B56="",[3]Pointage!AF50="",B56="REPOS"),"X")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16" t="str">
        <f>[3]Pointage!AF51</f>
        <v>Contrôle 19H-02H30</v>
      </c>
      <c r="C57" s="29" t="str">
        <f t="shared" si="3"/>
        <v/>
      </c>
      <c r="D57" s="6" t="str">
        <f t="shared" si="4"/>
        <v/>
      </c>
      <c r="E57" s="5" t="str">
        <f t="shared" si="5"/>
        <v>X</v>
      </c>
      <c r="F57" s="29" t="str">
        <f t="shared" si="6"/>
        <v/>
      </c>
      <c r="G57" s="6" t="str">
        <f t="shared" si="7"/>
        <v/>
      </c>
      <c r="H57" s="5" t="b">
        <f>IF(OR(COUNTIF(HorSup,B57),B57="",[3]Pointage!AF51="",B57="REPOS"),"X")</f>
        <v>0</v>
      </c>
      <c r="K57" s="38" t="s">
        <v>120</v>
      </c>
      <c r="L57" s="18" t="str">
        <f t="shared" si="8"/>
        <v>Contrôle 19H-02H30</v>
      </c>
    </row>
    <row r="58" spans="1:12" ht="17.100000000000001" customHeight="1" x14ac:dyDescent="0.25">
      <c r="A58" s="39" t="s">
        <v>121</v>
      </c>
      <c r="B58" s="16" t="str">
        <f>[3]Pointage!AF52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IF(OR(COUNTIF(HorSup,B58),B58="",[3]Pointage!AF52="",B58="REPOS"),"X")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16" t="str">
        <f>[3]Pointage!AF53</f>
        <v>B. CARTON</v>
      </c>
      <c r="C59" s="29" t="str">
        <f t="shared" si="3"/>
        <v>X</v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IF(OR(COUNTIF(HorSup,B59),B59="",[3]Pointage!AF53="",B59="REPOS"),"X")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16" t="str">
        <f>[3]Pointage!AF54</f>
        <v>Congés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>X</v>
      </c>
      <c r="G60" s="6" t="str">
        <f t="shared" si="7"/>
        <v/>
      </c>
      <c r="H60" s="5" t="b">
        <f>IF(OR(COUNTIF(HorSup,B60),B60="",[3]Pointage!AF54="",B60="REPOS"),"X")</f>
        <v>0</v>
      </c>
      <c r="K60" s="38" t="s">
        <v>123</v>
      </c>
      <c r="L60" s="18" t="str">
        <f t="shared" si="8"/>
        <v>Congés</v>
      </c>
    </row>
    <row r="61" spans="1:12" ht="15.75" x14ac:dyDescent="0.25">
      <c r="A61" s="39" t="s">
        <v>124</v>
      </c>
      <c r="B61" s="16" t="str">
        <f>[3]Pointage!AF55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IF(OR(COUNTIF(HorSup,B61),B61="",[3]Pointage!AF55="",B61="REPOS"),"X")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[3]Pointage!AF56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IF(OR(COUNTIF(HorSup,B62),B62="",[3]Pointage!AF56="",B62="REPOS"),"X")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[3]Pointage!AF57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IF(OR(COUNTIF(HorSup,B63),B63="",[3]Pointage!AF57="",B63="REPOS"),"X")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[3]Pointage!AF58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IF(OR(COUNTIF(HorSup,B64),B64="",[3]Pointage!AF58="",B64="REPOS"),"X")</f>
        <v>0</v>
      </c>
      <c r="K64" s="44" t="s">
        <v>127</v>
      </c>
      <c r="L64" s="17" t="str">
        <f t="shared" si="8"/>
        <v>ENC NUIT 20H30-02H30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730" priority="24" stopIfTrue="1" operator="equal">
      <formula>"Repos"</formula>
    </cfRule>
    <cfRule type="cellIs" dxfId="729" priority="25" stopIfTrue="1" operator="equal">
      <formula>"ABSENT"</formula>
    </cfRule>
    <cfRule type="cellIs" dxfId="728" priority="26" stopIfTrue="1" operator="equal">
      <formula>"NICE OUEST"</formula>
    </cfRule>
    <cfRule type="cellIs" dxfId="727" priority="27" stopIfTrue="1" operator="equal">
      <formula>"Nice Nord"</formula>
    </cfRule>
    <cfRule type="cellIs" dxfId="726" priority="28" stopIfTrue="1" operator="equal">
      <formula>"Congés"</formula>
    </cfRule>
    <cfRule type="cellIs" dxfId="725" priority="29" stopIfTrue="1" operator="equal">
      <formula>"Nice Est"</formula>
    </cfRule>
  </conditionalFormatting>
  <conditionalFormatting sqref="L57">
    <cfRule type="cellIs" dxfId="724" priority="18" stopIfTrue="1" operator="equal">
      <formula>"Repos"</formula>
    </cfRule>
    <cfRule type="cellIs" dxfId="723" priority="19" stopIfTrue="1" operator="equal">
      <formula>"ABSENT"</formula>
    </cfRule>
    <cfRule type="cellIs" dxfId="722" priority="20" stopIfTrue="1" operator="equal">
      <formula>"NICE OUEST"</formula>
    </cfRule>
    <cfRule type="cellIs" dxfId="721" priority="21" stopIfTrue="1" operator="equal">
      <formula>"Nice Nord"</formula>
    </cfRule>
    <cfRule type="cellIs" dxfId="720" priority="22" stopIfTrue="1" operator="equal">
      <formula>"Congés"</formula>
    </cfRule>
    <cfRule type="cellIs" dxfId="719" priority="23" stopIfTrue="1" operator="equal">
      <formula>"Nice Est"</formula>
    </cfRule>
  </conditionalFormatting>
  <conditionalFormatting sqref="K2">
    <cfRule type="cellIs" dxfId="718" priority="17" stopIfTrue="1" operator="equal">
      <formula>""</formula>
    </cfRule>
  </conditionalFormatting>
  <conditionalFormatting sqref="B8:B64 L8:L64">
    <cfRule type="cellIs" dxfId="717" priority="11" stopIfTrue="1" operator="equal">
      <formula>"Repos"</formula>
    </cfRule>
    <cfRule type="cellIs" dxfId="716" priority="12" stopIfTrue="1" operator="equal">
      <formula>"ABSENT"</formula>
    </cfRule>
    <cfRule type="cellIs" dxfId="715" priority="13" stopIfTrue="1" operator="equal">
      <formula>"NICE OUEST"</formula>
    </cfRule>
    <cfRule type="cellIs" dxfId="714" priority="14" stopIfTrue="1" operator="equal">
      <formula>"Nice Nord"</formula>
    </cfRule>
    <cfRule type="cellIs" dxfId="713" priority="15" stopIfTrue="1" operator="equal">
      <formula>"Congés"</formula>
    </cfRule>
    <cfRule type="cellIs" dxfId="712" priority="16" stopIfTrue="1" operator="equal">
      <formula>"Nice Est"</formula>
    </cfRule>
  </conditionalFormatting>
  <conditionalFormatting sqref="L57">
    <cfRule type="cellIs" dxfId="711" priority="5" stopIfTrue="1" operator="equal">
      <formula>"Repos"</formula>
    </cfRule>
    <cfRule type="cellIs" dxfId="710" priority="6" stopIfTrue="1" operator="equal">
      <formula>"ABSENT"</formula>
    </cfRule>
    <cfRule type="cellIs" dxfId="709" priority="7" stopIfTrue="1" operator="equal">
      <formula>"NICE OUEST"</formula>
    </cfRule>
    <cfRule type="cellIs" dxfId="708" priority="8" stopIfTrue="1" operator="equal">
      <formula>"Nice Nord"</formula>
    </cfRule>
    <cfRule type="cellIs" dxfId="707" priority="9" stopIfTrue="1" operator="equal">
      <formula>"Congés"</formula>
    </cfRule>
    <cfRule type="cellIs" dxfId="706" priority="10" stopIfTrue="1" operator="equal">
      <formula>"Nice Est"</formula>
    </cfRule>
  </conditionalFormatting>
  <conditionalFormatting sqref="K2">
    <cfRule type="cellIs" dxfId="705" priority="4" stopIfTrue="1" operator="equal">
      <formula>""</formula>
    </cfRule>
  </conditionalFormatting>
  <conditionalFormatting sqref="H8:H64">
    <cfRule type="containsText" dxfId="704" priority="3" operator="containsText" text="FAUX">
      <formula>NOT(ISERROR(SEARCH("FAUX",H8)))</formula>
    </cfRule>
  </conditionalFormatting>
  <conditionalFormatting sqref="L8:L64">
    <cfRule type="cellIs" dxfId="703" priority="2" stopIfTrue="1" operator="equal">
      <formula>0</formula>
    </cfRule>
  </conditionalFormatting>
  <conditionalFormatting sqref="B8:B64">
    <cfRule type="cellIs" dxfId="702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42838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42838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[3]Pointage!AG2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IF(OR(COUNTIF(HorSup,B8),B8="",[3]Pointage!AG2="",B8="REPOS"),"X")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[3]Pointage!AG3</f>
        <v>ENC MATIN 5H-12H</v>
      </c>
      <c r="C9" s="29" t="str">
        <f t="shared" ref="C9:C62" si="3">IF(COUNTIF(HorMat,B9),"X","")</f>
        <v>X</v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IF(OR(COUNTIF(HorSup,B9),B9="",[3]Pointage!AG3="",B9="REPOS"),"X")</f>
        <v>0</v>
      </c>
      <c r="K9" s="38" t="s">
        <v>72</v>
      </c>
      <c r="L9" s="18" t="str">
        <f t="shared" ref="L9:L64" si="8">B9</f>
        <v>ENC MATIN 5H-12H</v>
      </c>
    </row>
    <row r="10" spans="1:14" ht="17.100000000000001" customHeight="1" x14ac:dyDescent="0.25">
      <c r="A10" s="38" t="s">
        <v>73</v>
      </c>
      <c r="B10" s="16" t="str">
        <f>[3]Pointage!AG4</f>
        <v>Congés</v>
      </c>
      <c r="C10" s="29" t="str">
        <f t="shared" si="3"/>
        <v/>
      </c>
      <c r="D10" s="6" t="str">
        <f t="shared" si="4"/>
        <v/>
      </c>
      <c r="E10" s="5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IF(OR(COUNTIF(HorSup,B10),B10="",[3]Pointage!AG4="",B10="REPOS"),"X")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16" t="str">
        <f>[3]Pointage!AG5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IF(OR(COUNTIF(HorSup,B11),B11="",[3]Pointage!AG5="",B11="REPOS"),"X")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[3]Pointage!AG6</f>
        <v>Contrôle 12H00-19H30</v>
      </c>
      <c r="C12" s="29" t="str">
        <f t="shared" si="3"/>
        <v/>
      </c>
      <c r="D12" s="6" t="str">
        <f t="shared" si="4"/>
        <v>X</v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IF(OR(COUNTIF(HorSup,B12),B12="",[3]Pointage!AG6="",B12="REPOS"),"X")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16" t="str">
        <f>[3]Pointage!AG7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IF(OR(COUNTIF(HorSup,B13),B13="",[3]Pointage!AG7="",B13="REPOS"),"X")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str">
        <f>[3]Pointage!AG8</f>
        <v>Congés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>X</v>
      </c>
      <c r="G14" s="6" t="str">
        <f t="shared" si="7"/>
        <v/>
      </c>
      <c r="H14" s="5" t="b">
        <f>IF(OR(COUNTIF(HorSup,B14),B14="",[3]Pointage!AG8="",B14="REPOS"),"X")</f>
        <v>0</v>
      </c>
      <c r="K14" s="38" t="s">
        <v>77</v>
      </c>
      <c r="L14" s="18" t="str">
        <f t="shared" si="8"/>
        <v>Congés</v>
      </c>
    </row>
    <row r="15" spans="1:14" ht="17.100000000000001" customHeight="1" x14ac:dyDescent="0.25">
      <c r="A15" s="40" t="s">
        <v>78</v>
      </c>
      <c r="B15" s="16" t="str">
        <f>[3]Pointage!AG9</f>
        <v>POLY 12H-18H</v>
      </c>
      <c r="C15" s="29" t="str">
        <f t="shared" si="3"/>
        <v/>
      </c>
      <c r="D15" s="6" t="str">
        <f t="shared" si="4"/>
        <v>X</v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IF(OR(COUNTIF(HorSup,B15),B15="",[3]Pointage!AG9="",B15="REPOS"),"X")</f>
        <v>0</v>
      </c>
      <c r="K15" s="40" t="s">
        <v>78</v>
      </c>
      <c r="L15" s="18" t="str">
        <f t="shared" si="8"/>
        <v>POLY 12H-18H</v>
      </c>
    </row>
    <row r="16" spans="1:14" ht="17.100000000000001" customHeight="1" x14ac:dyDescent="0.25">
      <c r="A16" s="38" t="s">
        <v>79</v>
      </c>
      <c r="B16" s="18" t="str">
        <f>[3]Pointage!AG10</f>
        <v>ENC NUIT 20H30-02H30</v>
      </c>
      <c r="C16" s="29" t="str">
        <f t="shared" si="3"/>
        <v/>
      </c>
      <c r="D16" s="6" t="str">
        <f t="shared" si="4"/>
        <v/>
      </c>
      <c r="E16" s="5" t="str">
        <f t="shared" si="5"/>
        <v>X</v>
      </c>
      <c r="F16" s="29" t="str">
        <f t="shared" si="6"/>
        <v/>
      </c>
      <c r="G16" s="6" t="str">
        <f t="shared" si="7"/>
        <v/>
      </c>
      <c r="H16" s="5" t="b">
        <f>IF(OR(COUNTIF(HorSup,B16),B16="",[3]Pointage!AG10="",B16="REPOS"),"X")</f>
        <v>0</v>
      </c>
      <c r="K16" s="38" t="s">
        <v>79</v>
      </c>
      <c r="L16" s="18" t="str">
        <f t="shared" si="8"/>
        <v>ENC NUIT 20H30-02H30</v>
      </c>
    </row>
    <row r="17" spans="1:12" ht="17.100000000000001" customHeight="1" x14ac:dyDescent="0.25">
      <c r="A17" s="38" t="s">
        <v>80</v>
      </c>
      <c r="B17" s="16" t="str">
        <f>[3]Pointage!AG11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IF(OR(COUNTIF(HorSup,B17),B17="",[3]Pointage!AG11="",B17="REPOS"),"X")</f>
        <v>0</v>
      </c>
      <c r="K17" s="38" t="s">
        <v>80</v>
      </c>
      <c r="L17" s="18" t="str">
        <f t="shared" si="8"/>
        <v>NICE NORD</v>
      </c>
    </row>
    <row r="18" spans="1:12" ht="17.100000000000001" customHeight="1" x14ac:dyDescent="0.25">
      <c r="A18" s="39" t="s">
        <v>81</v>
      </c>
      <c r="B18" s="18" t="str">
        <f>[3]Pointage!AG12</f>
        <v>Secrétariat 9H-12H /13H-17H /20H-21H30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IF(OR(COUNTIF(HorSup,B18),B18="",[3]Pointage!AG12="",B18="REPOS"),"X")</f>
        <v>0</v>
      </c>
      <c r="K18" s="39" t="s">
        <v>81</v>
      </c>
      <c r="L18" s="18" t="str">
        <f t="shared" si="8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[3]Pointage!AG13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IF(OR(COUNTIF(HorSup,B19),B19="",[3]Pointage!AG13="",B19="REPOS"),"X")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[3]Pointage!AG14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IF(OR(COUNTIF(HorSup,B20),B20="",[3]Pointage!AG14="",B20="REPOS"),"X")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str">
        <f>[3]Pointage!AG15</f>
        <v>POLY 5H-12H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IF(OR(COUNTIF(HorSup,B21),B21="",[3]Pointage!AG15="",B21="REPOS"),"X")</f>
        <v>0</v>
      </c>
      <c r="K21" s="40" t="s">
        <v>84</v>
      </c>
      <c r="L21" s="18" t="str">
        <f t="shared" si="8"/>
        <v>POLY 5H-12H</v>
      </c>
    </row>
    <row r="22" spans="1:12" ht="17.100000000000001" customHeight="1" x14ac:dyDescent="0.25">
      <c r="A22" s="38" t="s">
        <v>85</v>
      </c>
      <c r="B22" s="16" t="str">
        <f>[3]Pointage!AG16</f>
        <v>ENCADREMENT</v>
      </c>
      <c r="C22" s="29" t="str">
        <f>IF(COUNTIF(HorMat,B22),"X","")</f>
        <v>X</v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IF(OR(COUNTIF(HorSup,B22),B22="",[3]Pointage!AG16="",B22="REPOS"),"X")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16" t="str">
        <f>[3]Pointage!AG17</f>
        <v>Congés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>X</v>
      </c>
      <c r="G23" s="6" t="str">
        <f t="shared" si="7"/>
        <v/>
      </c>
      <c r="H23" s="5" t="b">
        <f>IF(OR(COUNTIF(HorSup,B23),B23="",[3]Pointage!AG17="",B23="REPOS"),"X")</f>
        <v>0</v>
      </c>
      <c r="K23" s="38" t="s">
        <v>86</v>
      </c>
      <c r="L23" s="18" t="str">
        <f t="shared" si="8"/>
        <v>Congés</v>
      </c>
    </row>
    <row r="24" spans="1:12" ht="17.100000000000001" customHeight="1" x14ac:dyDescent="0.25">
      <c r="A24" s="38" t="s">
        <v>87</v>
      </c>
      <c r="B24" s="16" t="str">
        <f>[3]Pointage!AG18</f>
        <v>ENC MATIN 5H-12H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IF(OR(COUNTIF(HorSup,B24),B24="",[3]Pointage!AG18="",B24="REPOS"),"X")</f>
        <v>0</v>
      </c>
      <c r="K24" s="38" t="s">
        <v>87</v>
      </c>
      <c r="L24" s="18" t="str">
        <f t="shared" si="8"/>
        <v>ENC MATIN 5H-12H</v>
      </c>
    </row>
    <row r="25" spans="1:12" ht="17.100000000000001" customHeight="1" x14ac:dyDescent="0.25">
      <c r="A25" s="40" t="s">
        <v>88</v>
      </c>
      <c r="B25" s="16" t="str">
        <f>[3]Pointage!AG19</f>
        <v>POLY 12H-19H</v>
      </c>
      <c r="C25" s="29" t="str">
        <f t="shared" si="3"/>
        <v/>
      </c>
      <c r="D25" s="6" t="str">
        <f t="shared" si="4"/>
        <v>X</v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IF(OR(COUNTIF(HorSup,B25),B25="",[3]Pointage!AG19="",B25="REPOS"),"X")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16" t="str">
        <f>[3]Pointage!AG20</f>
        <v>Congés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>X</v>
      </c>
      <c r="G26" s="6" t="str">
        <f t="shared" si="7"/>
        <v/>
      </c>
      <c r="H26" s="5" t="b">
        <f>IF(OR(COUNTIF(HorSup,B26),B26="",[3]Pointage!AG20="",B26="REPOS"),"X")</f>
        <v>0</v>
      </c>
      <c r="K26" s="41" t="s">
        <v>89</v>
      </c>
      <c r="L26" s="18" t="str">
        <f t="shared" si="8"/>
        <v>Congés</v>
      </c>
    </row>
    <row r="27" spans="1:12" ht="17.100000000000001" customHeight="1" x14ac:dyDescent="0.25">
      <c r="A27" s="39" t="s">
        <v>90</v>
      </c>
      <c r="B27" s="16" t="str">
        <f>[3]Pointage!AG21</f>
        <v>Contrôle 12H-19H</v>
      </c>
      <c r="C27" s="29" t="str">
        <f t="shared" si="3"/>
        <v/>
      </c>
      <c r="D27" s="6" t="str">
        <f t="shared" si="4"/>
        <v>X</v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b">
        <f>IF(OR(COUNTIF(HorSup,B27),B27="",[3]Pointage!AG21="",B27="REPOS"),"X")</f>
        <v>0</v>
      </c>
      <c r="K27" s="39" t="s">
        <v>90</v>
      </c>
      <c r="L27" s="18" t="str">
        <f t="shared" si="8"/>
        <v>Contrôle 12H-19H</v>
      </c>
    </row>
    <row r="28" spans="1:12" ht="17.100000000000001" customHeight="1" x14ac:dyDescent="0.25">
      <c r="A28" s="42" t="s">
        <v>91</v>
      </c>
      <c r="B28" s="16" t="str">
        <f>[3]Pointage!AG22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IF(OR(COUNTIF(HorSup,B28),B28="",[3]Pointage!AG22="",B28="REPOS"),"X")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[3]Pointage!AG23</f>
        <v>ENC NUIT 20H30-02H30</v>
      </c>
      <c r="C29" s="29" t="str">
        <f t="shared" si="3"/>
        <v/>
      </c>
      <c r="D29" s="6" t="str">
        <f t="shared" si="4"/>
        <v/>
      </c>
      <c r="E29" s="5" t="str">
        <f t="shared" si="5"/>
        <v>X</v>
      </c>
      <c r="F29" s="29" t="str">
        <f t="shared" si="6"/>
        <v/>
      </c>
      <c r="G29" s="6" t="str">
        <f t="shared" si="7"/>
        <v/>
      </c>
      <c r="H29" s="5" t="b">
        <f>IF(OR(COUNTIF(HorSup,B29),B29="",[3]Pointage!AG23="",B29="REPOS"),"X")</f>
        <v>0</v>
      </c>
      <c r="K29" s="38" t="s">
        <v>92</v>
      </c>
      <c r="L29" s="18" t="str">
        <f t="shared" si="8"/>
        <v>ENC NUIT 20H30-02H30</v>
      </c>
    </row>
    <row r="30" spans="1:12" ht="17.100000000000001" customHeight="1" x14ac:dyDescent="0.25">
      <c r="A30" s="38" t="s">
        <v>93</v>
      </c>
      <c r="B30" s="16" t="str">
        <f>[3]Pointage!AG24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IF(OR(COUNTIF(HorSup,B30),B30="",[3]Pointage!AG24="",B30="REPOS"),"X")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[3]Pointage!AG25</f>
        <v>ABSENT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>X</v>
      </c>
      <c r="H31" s="5" t="b">
        <f>IF(OR(COUNTIF(HorSup,B31),B31="",[3]Pointage!AG25="",B31="REPOS"),"X")</f>
        <v>0</v>
      </c>
      <c r="K31" s="38" t="s">
        <v>94</v>
      </c>
      <c r="L31" s="18" t="str">
        <f t="shared" si="8"/>
        <v>ABSENT</v>
      </c>
    </row>
    <row r="32" spans="1:12" ht="17.100000000000001" customHeight="1" x14ac:dyDescent="0.25">
      <c r="A32" s="38" t="s">
        <v>95</v>
      </c>
      <c r="B32" s="16" t="str">
        <f>[3]Pointage!AG26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IF(OR(COUNTIF(HorSup,B32),B32="",[3]Pointage!AG26="",B32="REPOS"),"X")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[3]Pointage!AG27</f>
        <v>B. CARTON</v>
      </c>
      <c r="C33" s="29" t="str">
        <f t="shared" si="3"/>
        <v>X</v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IF(OR(COUNTIF(HorSup,B33),B33="",[3]Pointage!AG27="",B33="REPOS"),"X")</f>
        <v>0</v>
      </c>
      <c r="K33" s="40" t="s">
        <v>96</v>
      </c>
      <c r="L33" s="18" t="str">
        <f t="shared" si="8"/>
        <v>B. CARTON</v>
      </c>
    </row>
    <row r="34" spans="1:12" ht="17.100000000000001" customHeight="1" x14ac:dyDescent="0.25">
      <c r="A34" s="38" t="s">
        <v>97</v>
      </c>
      <c r="B34" s="16" t="str">
        <f>[3]Pointage!AG28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IF(OR(COUNTIF(HorSup,B34),B34="",[3]Pointage!AG28="",B34="REPOS"),"X")</f>
        <v>0</v>
      </c>
      <c r="K34" s="38" t="s">
        <v>97</v>
      </c>
      <c r="L34" s="18" t="str">
        <f t="shared" si="8"/>
        <v>Congés</v>
      </c>
    </row>
    <row r="35" spans="1:12" ht="17.100000000000001" customHeight="1" x14ac:dyDescent="0.25">
      <c r="A35" s="38" t="s">
        <v>98</v>
      </c>
      <c r="B35" s="16" t="str">
        <f>[3]Pointage!AG29</f>
        <v>NICE OUEST</v>
      </c>
      <c r="C35" s="29" t="str">
        <f t="shared" si="3"/>
        <v>X</v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IF(OR(COUNTIF(HorSup,B35),B35="",[3]Pointage!AG29="",B35="REPOS"),"X")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16" t="str">
        <f>[3]Pointage!AG30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IF(OR(COUNTIF(HorSup,B36),B36="",[3]Pointage!AG30="",B36="REPOS"),"X")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[3]Pointage!AG31</f>
        <v>CARTON MATIN</v>
      </c>
      <c r="C37" s="29" t="str">
        <f t="shared" si="3"/>
        <v>X</v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b">
        <f>IF(OR(COUNTIF(HorSup,B37),B37="",[3]Pointage!AG31="",B37="REPOS"),"X")</f>
        <v>0</v>
      </c>
      <c r="K37" s="38" t="s">
        <v>100</v>
      </c>
      <c r="L37" s="18" t="str">
        <f t="shared" si="8"/>
        <v>CARTON MATIN</v>
      </c>
    </row>
    <row r="38" spans="1:12" ht="17.100000000000001" customHeight="1" x14ac:dyDescent="0.25">
      <c r="A38" s="38" t="s">
        <v>101</v>
      </c>
      <c r="B38" s="16" t="str">
        <f>[3]Pointage!AG32</f>
        <v>REPOS</v>
      </c>
      <c r="C38" s="29" t="str">
        <f t="shared" si="3"/>
        <v/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IF(OR(COUNTIF(HorSup,B38),B38="",[3]Pointage!AG32="",B38="REPOS"),"X")</f>
        <v>X</v>
      </c>
      <c r="K38" s="38" t="s">
        <v>101</v>
      </c>
      <c r="L38" s="18" t="str">
        <f t="shared" si="8"/>
        <v>REPOS</v>
      </c>
    </row>
    <row r="39" spans="1:12" ht="17.100000000000001" customHeight="1" x14ac:dyDescent="0.25">
      <c r="A39" s="38" t="s">
        <v>102</v>
      </c>
      <c r="B39" s="16" t="str">
        <f>[3]Pointage!AG33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IF(OR(COUNTIF(HorSup,B39),B39="",[3]Pointage!AG33="",B39="REPOS"),"X")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[3]Pointage!AG34</f>
        <v>Congés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>X</v>
      </c>
      <c r="G40" s="6" t="str">
        <f t="shared" si="7"/>
        <v/>
      </c>
      <c r="H40" s="5" t="b">
        <f>IF(OR(COUNTIF(HorSup,B40),B40="",[3]Pointage!AG34="",B40="REPOS"),"X")</f>
        <v>0</v>
      </c>
      <c r="K40" s="38" t="s">
        <v>103</v>
      </c>
      <c r="L40" s="18" t="str">
        <f t="shared" si="8"/>
        <v>Congés</v>
      </c>
    </row>
    <row r="41" spans="1:12" ht="17.100000000000001" customHeight="1" x14ac:dyDescent="0.25">
      <c r="A41" s="40" t="s">
        <v>104</v>
      </c>
      <c r="B41" s="16" t="str">
        <f>[3]Pointage!AG35</f>
        <v>CP + POLY 4H-12H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IF(OR(COUNTIF(HorSup,B41),B41="",[3]Pointage!AG35="",B41="REPOS"),"X")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16" t="str">
        <f>[3]Pointage!AG36</f>
        <v>NICE EST</v>
      </c>
      <c r="C42" s="29" t="str">
        <f t="shared" si="3"/>
        <v>X</v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IF(OR(COUNTIF(HorSup,B42),B42="",[3]Pointage!AG36="",B42="REPOS"),"X")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16" t="str">
        <f>[3]Pointage!AG37</f>
        <v>ENC MATIN 5H-12H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IF(OR(COUNTIF(HorSup,B43),B43="",[3]Pointage!AG37="",B43="REPOS"),"X")</f>
        <v>0</v>
      </c>
      <c r="K43" s="38" t="s">
        <v>106</v>
      </c>
      <c r="L43" s="18" t="str">
        <f t="shared" si="8"/>
        <v>ENC MATIN 5H-12H</v>
      </c>
    </row>
    <row r="44" spans="1:12" ht="17.100000000000001" customHeight="1" x14ac:dyDescent="0.25">
      <c r="A44" s="38" t="s">
        <v>107</v>
      </c>
      <c r="B44" s="16" t="str">
        <f>[3]Pointage!AG38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IF(OR(COUNTIF(HorSup,B44),B44="",[3]Pointage!AG38="",B44="REPOS"),"X")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[3]Pointage!AG39</f>
        <v>NICE EST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IF(OR(COUNTIF(HorSup,B45),B45="",[3]Pointage!AG39="",B45="REPOS"),"X")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16" t="str">
        <f>[3]Pointage!AG40</f>
        <v>ENC MATIN 5H-12H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IF(OR(COUNTIF(HorSup,B46),B46="",[3]Pointage!AG40="",B46="REPOS"),"X")</f>
        <v>0</v>
      </c>
      <c r="K46" s="38" t="s">
        <v>109</v>
      </c>
      <c r="L46" s="18" t="str">
        <f t="shared" si="8"/>
        <v>ENC MATIN 5H-12H</v>
      </c>
    </row>
    <row r="47" spans="1:12" ht="17.100000000000001" customHeight="1" x14ac:dyDescent="0.25">
      <c r="A47" s="38" t="s">
        <v>110</v>
      </c>
      <c r="B47" s="16" t="str">
        <f>[3]Pointage!AG41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IF(OR(COUNTIF(HorSup,B47),B47="",[3]Pointage!AG41="",B47="REPOS"),"X")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[3]Pointage!AG42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IF(OR(COUNTIF(HorSup,B48),B48="",[3]Pointage!AG42="",B48="REPOS"),"X")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[3]Pointage!AG43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IF(OR(COUNTIF(HorSup,B49),B49="",[3]Pointage!AG43="",B49="REPOS"),"X")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[3]Pointage!AG44</f>
        <v>Congés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IF(OR(COUNTIF(HorSup,B50),B50="",[3]Pointage!AG44="",B50="REPOS"),"X")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16" t="str">
        <f>[3]Pointage!AG45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IF(OR(COUNTIF(HorSup,B51),B51="",[3]Pointage!AG45="",B51="REPOS"),"X")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[3]Pointage!AG46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IF(OR(COUNTIF(HorSup,B52),B52="",[3]Pointage!AG46="",B52="REPOS"),"X")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[3]Pointage!AG47</f>
        <v>NICE EST</v>
      </c>
      <c r="C53" s="29" t="str">
        <f t="shared" si="3"/>
        <v>X</v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IF(OR(COUNTIF(HorSup,B53),B53="",[3]Pointage!AG47="",B53="REPOS"),"X")</f>
        <v>0</v>
      </c>
      <c r="K53" s="38" t="s">
        <v>116</v>
      </c>
      <c r="L53" s="18" t="str">
        <f t="shared" si="8"/>
        <v>NICE EST</v>
      </c>
    </row>
    <row r="54" spans="1:12" ht="17.100000000000001" customHeight="1" x14ac:dyDescent="0.25">
      <c r="A54" s="40" t="s">
        <v>117</v>
      </c>
      <c r="B54" s="16" t="str">
        <f>[3]Pointage!AG48</f>
        <v>B. CARTON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IF(OR(COUNTIF(HorSup,B54),B54="",[3]Pointage!AG48="",B54="REPOS"),"X")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16" t="str">
        <f>[3]Pointage!AG49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IF(OR(COUNTIF(HorSup,B55),B55="",[3]Pointage!AG49="",B55="REPOS"),"X")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[3]Pointage!AG50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IF(OR(COUNTIF(HorSup,B56),B56="",[3]Pointage!AG50="",B56="REPOS"),"X")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16" t="str">
        <f>[3]Pointage!AG51</f>
        <v>Contrôle 12H-19H</v>
      </c>
      <c r="C57" s="29" t="str">
        <f t="shared" si="3"/>
        <v/>
      </c>
      <c r="D57" s="6" t="str">
        <f t="shared" si="4"/>
        <v>X</v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b">
        <f>IF(OR(COUNTIF(HorSup,B57),B57="",[3]Pointage!AG51="",B57="REPOS"),"X")</f>
        <v>0</v>
      </c>
      <c r="K57" s="38" t="s">
        <v>120</v>
      </c>
      <c r="L57" s="18" t="str">
        <f t="shared" si="8"/>
        <v>Contrôle 12H-19H</v>
      </c>
    </row>
    <row r="58" spans="1:12" ht="17.100000000000001" customHeight="1" x14ac:dyDescent="0.25">
      <c r="A58" s="39" t="s">
        <v>121</v>
      </c>
      <c r="B58" s="16" t="str">
        <f>[3]Pointage!AG52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IF(OR(COUNTIF(HorSup,B58),B58="",[3]Pointage!AG52="",B58="REPOS"),"X")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16" t="str">
        <f>[3]Pointage!AG53</f>
        <v>B. CARTON</v>
      </c>
      <c r="C59" s="29" t="str">
        <f t="shared" si="3"/>
        <v>X</v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IF(OR(COUNTIF(HorSup,B59),B59="",[3]Pointage!AG53="",B59="REPOS"),"X")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16" t="str">
        <f>[3]Pointage!AG54</f>
        <v>Congés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>X</v>
      </c>
      <c r="G60" s="6" t="str">
        <f t="shared" si="7"/>
        <v/>
      </c>
      <c r="H60" s="5" t="b">
        <f>IF(OR(COUNTIF(HorSup,B60),B60="",[3]Pointage!AG54="",B60="REPOS"),"X")</f>
        <v>0</v>
      </c>
      <c r="K60" s="38" t="s">
        <v>123</v>
      </c>
      <c r="L60" s="18" t="str">
        <f t="shared" si="8"/>
        <v>Congés</v>
      </c>
    </row>
    <row r="61" spans="1:12" ht="15.75" x14ac:dyDescent="0.25">
      <c r="A61" s="39" t="s">
        <v>124</v>
      </c>
      <c r="B61" s="16" t="str">
        <f>[3]Pointage!AG55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IF(OR(COUNTIF(HorSup,B61),B61="",[3]Pointage!AG55="",B61="REPOS"),"X")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[3]Pointage!AG56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IF(OR(COUNTIF(HorSup,B62),B62="",[3]Pointage!AG56="",B62="REPOS"),"X")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[3]Pointage!AG57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IF(OR(COUNTIF(HorSup,B63),B63="",[3]Pointage!AG57="",B63="REPOS"),"X")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[3]Pointage!AG58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IF(OR(COUNTIF(HorSup,B64),B64="",[3]Pointage!AG58="",B64="REPOS"),"X")</f>
        <v>0</v>
      </c>
      <c r="K64" s="44" t="s">
        <v>127</v>
      </c>
      <c r="L64" s="17" t="str">
        <f t="shared" si="8"/>
        <v>ENC NUIT 20H30-02H30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701" priority="24" stopIfTrue="1" operator="equal">
      <formula>"Repos"</formula>
    </cfRule>
    <cfRule type="cellIs" dxfId="700" priority="25" stopIfTrue="1" operator="equal">
      <formula>"ABSENT"</formula>
    </cfRule>
    <cfRule type="cellIs" dxfId="699" priority="26" stopIfTrue="1" operator="equal">
      <formula>"NICE OUEST"</formula>
    </cfRule>
    <cfRule type="cellIs" dxfId="698" priority="27" stopIfTrue="1" operator="equal">
      <formula>"Nice Nord"</formula>
    </cfRule>
    <cfRule type="cellIs" dxfId="697" priority="28" stopIfTrue="1" operator="equal">
      <formula>"Congés"</formula>
    </cfRule>
    <cfRule type="cellIs" dxfId="696" priority="29" stopIfTrue="1" operator="equal">
      <formula>"Nice Est"</formula>
    </cfRule>
  </conditionalFormatting>
  <conditionalFormatting sqref="L57">
    <cfRule type="cellIs" dxfId="695" priority="18" stopIfTrue="1" operator="equal">
      <formula>"Repos"</formula>
    </cfRule>
    <cfRule type="cellIs" dxfId="694" priority="19" stopIfTrue="1" operator="equal">
      <formula>"ABSENT"</formula>
    </cfRule>
    <cfRule type="cellIs" dxfId="693" priority="20" stopIfTrue="1" operator="equal">
      <formula>"NICE OUEST"</formula>
    </cfRule>
    <cfRule type="cellIs" dxfId="692" priority="21" stopIfTrue="1" operator="equal">
      <formula>"Nice Nord"</formula>
    </cfRule>
    <cfRule type="cellIs" dxfId="691" priority="22" stopIfTrue="1" operator="equal">
      <formula>"Congés"</formula>
    </cfRule>
    <cfRule type="cellIs" dxfId="690" priority="23" stopIfTrue="1" operator="equal">
      <formula>"Nice Est"</formula>
    </cfRule>
  </conditionalFormatting>
  <conditionalFormatting sqref="K2">
    <cfRule type="cellIs" dxfId="689" priority="17" stopIfTrue="1" operator="equal">
      <formula>""</formula>
    </cfRule>
  </conditionalFormatting>
  <conditionalFormatting sqref="B8:B64 L8:L64">
    <cfRule type="cellIs" dxfId="688" priority="11" stopIfTrue="1" operator="equal">
      <formula>"Repos"</formula>
    </cfRule>
    <cfRule type="cellIs" dxfId="687" priority="12" stopIfTrue="1" operator="equal">
      <formula>"ABSENT"</formula>
    </cfRule>
    <cfRule type="cellIs" dxfId="686" priority="13" stopIfTrue="1" operator="equal">
      <formula>"NICE OUEST"</formula>
    </cfRule>
    <cfRule type="cellIs" dxfId="685" priority="14" stopIfTrue="1" operator="equal">
      <formula>"Nice Nord"</formula>
    </cfRule>
    <cfRule type="cellIs" dxfId="684" priority="15" stopIfTrue="1" operator="equal">
      <formula>"Congés"</formula>
    </cfRule>
    <cfRule type="cellIs" dxfId="683" priority="16" stopIfTrue="1" operator="equal">
      <formula>"Nice Est"</formula>
    </cfRule>
  </conditionalFormatting>
  <conditionalFormatting sqref="L57">
    <cfRule type="cellIs" dxfId="682" priority="5" stopIfTrue="1" operator="equal">
      <formula>"Repos"</formula>
    </cfRule>
    <cfRule type="cellIs" dxfId="681" priority="6" stopIfTrue="1" operator="equal">
      <formula>"ABSENT"</formula>
    </cfRule>
    <cfRule type="cellIs" dxfId="680" priority="7" stopIfTrue="1" operator="equal">
      <formula>"NICE OUEST"</formula>
    </cfRule>
    <cfRule type="cellIs" dxfId="679" priority="8" stopIfTrue="1" operator="equal">
      <formula>"Nice Nord"</formula>
    </cfRule>
    <cfRule type="cellIs" dxfId="678" priority="9" stopIfTrue="1" operator="equal">
      <formula>"Congés"</formula>
    </cfRule>
    <cfRule type="cellIs" dxfId="677" priority="10" stopIfTrue="1" operator="equal">
      <formula>"Nice Est"</formula>
    </cfRule>
  </conditionalFormatting>
  <conditionalFormatting sqref="K2">
    <cfRule type="cellIs" dxfId="676" priority="4" stopIfTrue="1" operator="equal">
      <formula>""</formula>
    </cfRule>
  </conditionalFormatting>
  <conditionalFormatting sqref="H8:H64">
    <cfRule type="containsText" dxfId="675" priority="3" operator="containsText" text="FAUX">
      <formula>NOT(ISERROR(SEARCH("FAUX",H8)))</formula>
    </cfRule>
  </conditionalFormatting>
  <conditionalFormatting sqref="L8:L64">
    <cfRule type="cellIs" dxfId="674" priority="2" stopIfTrue="1" operator="equal">
      <formula>0</formula>
    </cfRule>
  </conditionalFormatting>
  <conditionalFormatting sqref="B8:B64">
    <cfRule type="cellIs" dxfId="673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42839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42839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[3]Pointage!AH2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IF(OR(COUNTIF(HorSup,B8),B8="",[3]Pointage!AH2="",B8="REPOS"),"X")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[3]Pointage!AH3</f>
        <v>ENC MATIN 5H-12H</v>
      </c>
      <c r="C9" s="29" t="str">
        <f t="shared" ref="C9:C62" si="3">IF(COUNTIF(HorMat,B9),"X","")</f>
        <v>X</v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IF(OR(COUNTIF(HorSup,B9),B9="",[3]Pointage!AH3="",B9="REPOS"),"X")</f>
        <v>0</v>
      </c>
      <c r="K9" s="38" t="s">
        <v>72</v>
      </c>
      <c r="L9" s="18" t="str">
        <f t="shared" ref="L9:L64" si="8">B9</f>
        <v>ENC MATIN 5H-12H</v>
      </c>
    </row>
    <row r="10" spans="1:14" ht="17.100000000000001" customHeight="1" x14ac:dyDescent="0.25">
      <c r="A10" s="38" t="s">
        <v>73</v>
      </c>
      <c r="B10" s="16" t="str">
        <f>[3]Pointage!AH4</f>
        <v>Congés</v>
      </c>
      <c r="C10" s="29" t="str">
        <f t="shared" si="3"/>
        <v/>
      </c>
      <c r="D10" s="6" t="str">
        <f t="shared" si="4"/>
        <v/>
      </c>
      <c r="E10" s="5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IF(OR(COUNTIF(HorSup,B10),B10="",[3]Pointage!AH4="",B10="REPOS"),"X")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16" t="str">
        <f>[3]Pointage!AH5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IF(OR(COUNTIF(HorSup,B11),B11="",[3]Pointage!AH5="",B11="REPOS"),"X")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[3]Pointage!AH6</f>
        <v>Contrôle 12H00-19H30</v>
      </c>
      <c r="C12" s="29" t="str">
        <f t="shared" si="3"/>
        <v/>
      </c>
      <c r="D12" s="6" t="str">
        <f t="shared" si="4"/>
        <v>X</v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IF(OR(COUNTIF(HorSup,B12),B12="",[3]Pointage!AH6="",B12="REPOS"),"X")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16" t="str">
        <f>[3]Pointage!AH7</f>
        <v>REPOS</v>
      </c>
      <c r="C13" s="29" t="str">
        <f t="shared" si="3"/>
        <v/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IF(OR(COUNTIF(HorSup,B13),B13="",[3]Pointage!AH7="",B13="REPOS"),"X")</f>
        <v>X</v>
      </c>
      <c r="K13" s="38" t="s">
        <v>76</v>
      </c>
      <c r="L13" s="18" t="str">
        <f t="shared" si="8"/>
        <v>REPOS</v>
      </c>
    </row>
    <row r="14" spans="1:14" ht="17.100000000000001" customHeight="1" x14ac:dyDescent="0.25">
      <c r="A14" s="38" t="s">
        <v>77</v>
      </c>
      <c r="B14" s="16" t="str">
        <f>[3]Pointage!AH8</f>
        <v>Congés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>X</v>
      </c>
      <c r="G14" s="6" t="str">
        <f t="shared" si="7"/>
        <v/>
      </c>
      <c r="H14" s="5" t="b">
        <f>IF(OR(COUNTIF(HorSup,B14),B14="",[3]Pointage!AH8="",B14="REPOS"),"X")</f>
        <v>0</v>
      </c>
      <c r="K14" s="38" t="s">
        <v>77</v>
      </c>
      <c r="L14" s="18" t="str">
        <f t="shared" si="8"/>
        <v>Congés</v>
      </c>
    </row>
    <row r="15" spans="1:14" ht="17.100000000000001" customHeight="1" x14ac:dyDescent="0.25">
      <c r="A15" s="40" t="s">
        <v>78</v>
      </c>
      <c r="B15" s="16" t="str">
        <f>[3]Pointage!AH9</f>
        <v>POLY 12H-18H</v>
      </c>
      <c r="C15" s="29" t="str">
        <f t="shared" si="3"/>
        <v/>
      </c>
      <c r="D15" s="6" t="str">
        <f t="shared" si="4"/>
        <v>X</v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IF(OR(COUNTIF(HorSup,B15),B15="",[3]Pointage!AH9="",B15="REPOS"),"X")</f>
        <v>0</v>
      </c>
      <c r="K15" s="40" t="s">
        <v>78</v>
      </c>
      <c r="L15" s="18" t="str">
        <f t="shared" si="8"/>
        <v>POLY 12H-18H</v>
      </c>
    </row>
    <row r="16" spans="1:14" ht="17.100000000000001" customHeight="1" x14ac:dyDescent="0.25">
      <c r="A16" s="38" t="s">
        <v>79</v>
      </c>
      <c r="B16" s="18" t="str">
        <f>[3]Pointage!AH10</f>
        <v>ENC NUIT 20H30-02H30</v>
      </c>
      <c r="C16" s="29" t="str">
        <f t="shared" si="3"/>
        <v/>
      </c>
      <c r="D16" s="6" t="str">
        <f t="shared" si="4"/>
        <v/>
      </c>
      <c r="E16" s="5" t="str">
        <f t="shared" si="5"/>
        <v>X</v>
      </c>
      <c r="F16" s="29" t="str">
        <f t="shared" si="6"/>
        <v/>
      </c>
      <c r="G16" s="6" t="str">
        <f t="shared" si="7"/>
        <v/>
      </c>
      <c r="H16" s="5" t="b">
        <f>IF(OR(COUNTIF(HorSup,B16),B16="",[3]Pointage!AH10="",B16="REPOS"),"X")</f>
        <v>0</v>
      </c>
      <c r="K16" s="38" t="s">
        <v>79</v>
      </c>
      <c r="L16" s="18" t="str">
        <f t="shared" si="8"/>
        <v>ENC NUIT 20H30-02H30</v>
      </c>
    </row>
    <row r="17" spans="1:12" ht="17.100000000000001" customHeight="1" x14ac:dyDescent="0.25">
      <c r="A17" s="38" t="s">
        <v>80</v>
      </c>
      <c r="B17" s="16" t="str">
        <f>[3]Pointage!AH11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IF(OR(COUNTIF(HorSup,B17),B17="",[3]Pointage!AH11="",B17="REPOS"),"X")</f>
        <v>0</v>
      </c>
      <c r="K17" s="38" t="s">
        <v>80</v>
      </c>
      <c r="L17" s="18" t="str">
        <f t="shared" si="8"/>
        <v>NICE NORD</v>
      </c>
    </row>
    <row r="18" spans="1:12" ht="17.100000000000001" customHeight="1" x14ac:dyDescent="0.25">
      <c r="A18" s="39" t="s">
        <v>81</v>
      </c>
      <c r="B18" s="18" t="str">
        <f>[3]Pointage!AH12</f>
        <v>Secrétariat 8H30-12H /12H30-17H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IF(OR(COUNTIF(HorSup,B18),B18="",[3]Pointage!AH12="",B18="REPOS"),"X")</f>
        <v>0</v>
      </c>
      <c r="K18" s="39" t="s">
        <v>81</v>
      </c>
      <c r="L18" s="18" t="str">
        <f t="shared" si="8"/>
        <v>Secrétariat 8H30-12H /12H30-17H</v>
      </c>
    </row>
    <row r="19" spans="1:12" ht="17.100000000000001" customHeight="1" x14ac:dyDescent="0.25">
      <c r="A19" s="38" t="s">
        <v>82</v>
      </c>
      <c r="B19" s="16" t="str">
        <f>[3]Pointage!AH13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IF(OR(COUNTIF(HorSup,B19),B19="",[3]Pointage!AH13="",B19="REPOS"),"X")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[3]Pointage!AH14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IF(OR(COUNTIF(HorSup,B20),B20="",[3]Pointage!AH14="",B20="REPOS"),"X")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str">
        <f>[3]Pointage!AH15</f>
        <v>POLY 5H-12H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IF(OR(COUNTIF(HorSup,B21),B21="",[3]Pointage!AH15="",B21="REPOS"),"X")</f>
        <v>0</v>
      </c>
      <c r="K21" s="40" t="s">
        <v>84</v>
      </c>
      <c r="L21" s="18" t="str">
        <f t="shared" si="8"/>
        <v>POLY 5H-12H</v>
      </c>
    </row>
    <row r="22" spans="1:12" ht="17.100000000000001" customHeight="1" x14ac:dyDescent="0.25">
      <c r="A22" s="38" t="s">
        <v>85</v>
      </c>
      <c r="B22" s="16" t="str">
        <f>[3]Pointage!AH16</f>
        <v>ENCADREMENT</v>
      </c>
      <c r="C22" s="29" t="str">
        <f>IF(COUNTIF(HorMat,B22),"X","")</f>
        <v>X</v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IF(OR(COUNTIF(HorSup,B22),B22="",[3]Pointage!AH16="",B22="REPOS"),"X")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16" t="str">
        <f>[3]Pointage!AH17</f>
        <v>Congés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>X</v>
      </c>
      <c r="G23" s="6" t="str">
        <f t="shared" si="7"/>
        <v/>
      </c>
      <c r="H23" s="5" t="b">
        <f>IF(OR(COUNTIF(HorSup,B23),B23="",[3]Pointage!AH17="",B23="REPOS"),"X")</f>
        <v>0</v>
      </c>
      <c r="K23" s="38" t="s">
        <v>86</v>
      </c>
      <c r="L23" s="18" t="str">
        <f t="shared" si="8"/>
        <v>Congés</v>
      </c>
    </row>
    <row r="24" spans="1:12" ht="17.100000000000001" customHeight="1" x14ac:dyDescent="0.25">
      <c r="A24" s="38" t="s">
        <v>87</v>
      </c>
      <c r="B24" s="16" t="str">
        <f>[3]Pointage!AH18</f>
        <v>ENC MATIN 5H-12H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IF(OR(COUNTIF(HorSup,B24),B24="",[3]Pointage!AH18="",B24="REPOS"),"X")</f>
        <v>0</v>
      </c>
      <c r="K24" s="38" t="s">
        <v>87</v>
      </c>
      <c r="L24" s="18" t="str">
        <f t="shared" si="8"/>
        <v>ENC MATIN 5H-12H</v>
      </c>
    </row>
    <row r="25" spans="1:12" ht="17.100000000000001" customHeight="1" x14ac:dyDescent="0.25">
      <c r="A25" s="40" t="s">
        <v>88</v>
      </c>
      <c r="B25" s="16" t="str">
        <f>[3]Pointage!AH19</f>
        <v>REPOS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IF(OR(COUNTIF(HorSup,B25),B25="",[3]Pointage!AH19="",B25="REPOS"),"X")</f>
        <v>X</v>
      </c>
      <c r="K25" s="40" t="s">
        <v>88</v>
      </c>
      <c r="L25" s="18" t="str">
        <f t="shared" si="8"/>
        <v>REPOS</v>
      </c>
    </row>
    <row r="26" spans="1:12" ht="17.100000000000001" customHeight="1" x14ac:dyDescent="0.25">
      <c r="A26" s="41" t="s">
        <v>89</v>
      </c>
      <c r="B26" s="16" t="str">
        <f>[3]Pointage!AH20</f>
        <v>Congés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>X</v>
      </c>
      <c r="G26" s="6" t="str">
        <f t="shared" si="7"/>
        <v/>
      </c>
      <c r="H26" s="5" t="b">
        <f>IF(OR(COUNTIF(HorSup,B26),B26="",[3]Pointage!AH20="",B26="REPOS"),"X")</f>
        <v>0</v>
      </c>
      <c r="K26" s="41" t="s">
        <v>89</v>
      </c>
      <c r="L26" s="18" t="str">
        <f t="shared" si="8"/>
        <v>Congés</v>
      </c>
    </row>
    <row r="27" spans="1:12" ht="17.100000000000001" customHeight="1" x14ac:dyDescent="0.25">
      <c r="A27" s="39" t="s">
        <v>90</v>
      </c>
      <c r="B27" s="16" t="str">
        <f>[3]Pointage!AH21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IF(OR(COUNTIF(HorSup,B27),B27="",[3]Pointage!AH21="",B27="REPOS"),"X")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16" t="str">
        <f>[3]Pointage!AH22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IF(OR(COUNTIF(HorSup,B28),B28="",[3]Pointage!AH22="",B28="REPOS"),"X")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[3]Pointage!AH23</f>
        <v>ENC NUIT 20H30-02H30</v>
      </c>
      <c r="C29" s="29" t="str">
        <f t="shared" si="3"/>
        <v/>
      </c>
      <c r="D29" s="6" t="str">
        <f t="shared" si="4"/>
        <v/>
      </c>
      <c r="E29" s="5" t="str">
        <f t="shared" si="5"/>
        <v>X</v>
      </c>
      <c r="F29" s="29" t="str">
        <f t="shared" si="6"/>
        <v/>
      </c>
      <c r="G29" s="6" t="str">
        <f t="shared" si="7"/>
        <v/>
      </c>
      <c r="H29" s="5" t="b">
        <f>IF(OR(COUNTIF(HorSup,B29),B29="",[3]Pointage!AH23="",B29="REPOS"),"X")</f>
        <v>0</v>
      </c>
      <c r="K29" s="38" t="s">
        <v>92</v>
      </c>
      <c r="L29" s="18" t="str">
        <f t="shared" si="8"/>
        <v>ENC NUIT 20H30-02H30</v>
      </c>
    </row>
    <row r="30" spans="1:12" ht="17.100000000000001" customHeight="1" x14ac:dyDescent="0.25">
      <c r="A30" s="38" t="s">
        <v>93</v>
      </c>
      <c r="B30" s="16" t="str">
        <f>[3]Pointage!AH24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IF(OR(COUNTIF(HorSup,B30),B30="",[3]Pointage!AH24="",B30="REPOS"),"X")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[3]Pointage!AH25</f>
        <v>ABSENT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>X</v>
      </c>
      <c r="H31" s="5" t="b">
        <f>IF(OR(COUNTIF(HorSup,B31),B31="",[3]Pointage!AH25="",B31="REPOS"),"X")</f>
        <v>0</v>
      </c>
      <c r="K31" s="38" t="s">
        <v>94</v>
      </c>
      <c r="L31" s="18" t="str">
        <f t="shared" si="8"/>
        <v>ABSENT</v>
      </c>
    </row>
    <row r="32" spans="1:12" ht="17.100000000000001" customHeight="1" x14ac:dyDescent="0.25">
      <c r="A32" s="38" t="s">
        <v>95</v>
      </c>
      <c r="B32" s="16" t="str">
        <f>[3]Pointage!AH26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IF(OR(COUNTIF(HorSup,B32),B32="",[3]Pointage!AH26="",B32="REPOS"),"X")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[3]Pointage!AH27</f>
        <v>B. CARTON</v>
      </c>
      <c r="C33" s="29" t="str">
        <f t="shared" si="3"/>
        <v>X</v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IF(OR(COUNTIF(HorSup,B33),B33="",[3]Pointage!AH27="",B33="REPOS"),"X")</f>
        <v>0</v>
      </c>
      <c r="K33" s="40" t="s">
        <v>96</v>
      </c>
      <c r="L33" s="18" t="str">
        <f t="shared" si="8"/>
        <v>B. CARTON</v>
      </c>
    </row>
    <row r="34" spans="1:12" ht="17.100000000000001" customHeight="1" x14ac:dyDescent="0.25">
      <c r="A34" s="38" t="s">
        <v>97</v>
      </c>
      <c r="B34" s="16" t="str">
        <f>[3]Pointage!AH28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IF(OR(COUNTIF(HorSup,B34),B34="",[3]Pointage!AH28="",B34="REPOS"),"X")</f>
        <v>0</v>
      </c>
      <c r="K34" s="38" t="s">
        <v>97</v>
      </c>
      <c r="L34" s="18" t="str">
        <f t="shared" si="8"/>
        <v>Congés</v>
      </c>
    </row>
    <row r="35" spans="1:12" ht="17.100000000000001" customHeight="1" x14ac:dyDescent="0.25">
      <c r="A35" s="38" t="s">
        <v>98</v>
      </c>
      <c r="B35" s="16" t="str">
        <f>[3]Pointage!AH29</f>
        <v>NICE OUEST</v>
      </c>
      <c r="C35" s="29" t="str">
        <f t="shared" si="3"/>
        <v>X</v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IF(OR(COUNTIF(HorSup,B35),B35="",[3]Pointage!AH29="",B35="REPOS"),"X")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16" t="str">
        <f>[3]Pointage!AH30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IF(OR(COUNTIF(HorSup,B36),B36="",[3]Pointage!AH30="",B36="REPOS"),"X")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[3]Pointage!AH31</f>
        <v>ENC MATIN 5H-12H</v>
      </c>
      <c r="C37" s="29" t="str">
        <f t="shared" si="3"/>
        <v>X</v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b">
        <f>IF(OR(COUNTIF(HorSup,B37),B37="",[3]Pointage!AH31="",B37="REPOS"),"X")</f>
        <v>0</v>
      </c>
      <c r="K37" s="38" t="s">
        <v>100</v>
      </c>
      <c r="L37" s="18" t="str">
        <f t="shared" si="8"/>
        <v>ENC MATIN 5H-12H</v>
      </c>
    </row>
    <row r="38" spans="1:12" ht="17.100000000000001" customHeight="1" x14ac:dyDescent="0.25">
      <c r="A38" s="38" t="s">
        <v>101</v>
      </c>
      <c r="B38" s="16" t="str">
        <f>[3]Pointage!AH32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IF(OR(COUNTIF(HorSup,B38),B38="",[3]Pointage!AH32="",B38="REPOS"),"X")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16" t="str">
        <f>[3]Pointage!AH33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IF(OR(COUNTIF(HorSup,B39),B39="",[3]Pointage!AH33="",B39="REPOS"),"X")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[3]Pointage!AH34</f>
        <v>Congés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>X</v>
      </c>
      <c r="G40" s="6" t="str">
        <f t="shared" si="7"/>
        <v/>
      </c>
      <c r="H40" s="5" t="b">
        <f>IF(OR(COUNTIF(HorSup,B40),B40="",[3]Pointage!AH34="",B40="REPOS"),"X")</f>
        <v>0</v>
      </c>
      <c r="K40" s="38" t="s">
        <v>103</v>
      </c>
      <c r="L40" s="18" t="str">
        <f t="shared" si="8"/>
        <v>Congés</v>
      </c>
    </row>
    <row r="41" spans="1:12" ht="17.100000000000001" customHeight="1" x14ac:dyDescent="0.25">
      <c r="A41" s="40" t="s">
        <v>104</v>
      </c>
      <c r="B41" s="16" t="str">
        <f>[3]Pointage!AH35</f>
        <v>CP + POLY 4H-12H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IF(OR(COUNTIF(HorSup,B41),B41="",[3]Pointage!AH35="",B41="REPOS"),"X")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16" t="str">
        <f>[3]Pointage!AH36</f>
        <v>NICE EST</v>
      </c>
      <c r="C42" s="29" t="str">
        <f t="shared" si="3"/>
        <v>X</v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IF(OR(COUNTIF(HorSup,B42),B42="",[3]Pointage!AH36="",B42="REPOS"),"X")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16" t="str">
        <f>[3]Pointage!AH37</f>
        <v>ENC MATIN 5H-12H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IF(OR(COUNTIF(HorSup,B43),B43="",[3]Pointage!AH37="",B43="REPOS"),"X")</f>
        <v>0</v>
      </c>
      <c r="K43" s="38" t="s">
        <v>106</v>
      </c>
      <c r="L43" s="18" t="str">
        <f t="shared" si="8"/>
        <v>ENC MATIN 5H-12H</v>
      </c>
    </row>
    <row r="44" spans="1:12" ht="17.100000000000001" customHeight="1" x14ac:dyDescent="0.25">
      <c r="A44" s="38" t="s">
        <v>107</v>
      </c>
      <c r="B44" s="16" t="str">
        <f>[3]Pointage!AH38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IF(OR(COUNTIF(HorSup,B44),B44="",[3]Pointage!AH38="",B44="REPOS"),"X")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[3]Pointage!AH39</f>
        <v>NICE EST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IF(OR(COUNTIF(HorSup,B45),B45="",[3]Pointage!AH39="",B45="REPOS"),"X")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16" t="str">
        <f>[3]Pointage!AH40</f>
        <v>REPOS</v>
      </c>
      <c r="C46" s="29" t="str">
        <f t="shared" si="3"/>
        <v/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IF(OR(COUNTIF(HorSup,B46),B46="",[3]Pointage!AH40="",B46="REPOS"),"X")</f>
        <v>X</v>
      </c>
      <c r="K46" s="38" t="s">
        <v>109</v>
      </c>
      <c r="L46" s="18" t="str">
        <f t="shared" si="8"/>
        <v>REPOS</v>
      </c>
    </row>
    <row r="47" spans="1:12" ht="17.100000000000001" customHeight="1" x14ac:dyDescent="0.25">
      <c r="A47" s="38" t="s">
        <v>110</v>
      </c>
      <c r="B47" s="16" t="str">
        <f>[3]Pointage!AH41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IF(OR(COUNTIF(HorSup,B47),B47="",[3]Pointage!AH41="",B47="REPOS"),"X")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[3]Pointage!AH42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IF(OR(COUNTIF(HorSup,B48),B48="",[3]Pointage!AH42="",B48="REPOS"),"X")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[3]Pointage!AH43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IF(OR(COUNTIF(HorSup,B49),B49="",[3]Pointage!AH43="",B49="REPOS"),"X")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[3]Pointage!AH44</f>
        <v>Congés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IF(OR(COUNTIF(HorSup,B50),B50="",[3]Pointage!AH44="",B50="REPOS"),"X")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16" t="str">
        <f>[3]Pointage!AH45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IF(OR(COUNTIF(HorSup,B51),B51="",[3]Pointage!AH45="",B51="REPOS"),"X")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[3]Pointage!AH46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IF(OR(COUNTIF(HorSup,B52),B52="",[3]Pointage!AH46="",B52="REPOS"),"X")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[3]Pointage!AH47</f>
        <v>NICE EST</v>
      </c>
      <c r="C53" s="29" t="str">
        <f t="shared" si="3"/>
        <v>X</v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IF(OR(COUNTIF(HorSup,B53),B53="",[3]Pointage!AH47="",B53="REPOS"),"X")</f>
        <v>0</v>
      </c>
      <c r="K53" s="38" t="s">
        <v>116</v>
      </c>
      <c r="L53" s="18" t="str">
        <f t="shared" si="8"/>
        <v>NICE EST</v>
      </c>
    </row>
    <row r="54" spans="1:12" ht="17.100000000000001" customHeight="1" x14ac:dyDescent="0.25">
      <c r="A54" s="40" t="s">
        <v>117</v>
      </c>
      <c r="B54" s="16" t="str">
        <f>[3]Pointage!AH48</f>
        <v>B. CARTON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IF(OR(COUNTIF(HorSup,B54),B54="",[3]Pointage!AH48="",B54="REPOS"),"X")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16" t="str">
        <f>[3]Pointage!AH49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IF(OR(COUNTIF(HorSup,B55),B55="",[3]Pointage!AH49="",B55="REPOS"),"X")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[3]Pointage!AH50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IF(OR(COUNTIF(HorSup,B56),B56="",[3]Pointage!AH50="",B56="REPOS"),"X")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16" t="str">
        <f>[3]Pointage!AH51</f>
        <v>Contrôle Privé 06H-14H</v>
      </c>
      <c r="C57" s="29" t="str">
        <f t="shared" si="3"/>
        <v>X</v>
      </c>
      <c r="D57" s="6" t="str">
        <f t="shared" si="4"/>
        <v/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b">
        <f>IF(OR(COUNTIF(HorSup,B57),B57="",[3]Pointage!AH51="",B57="REPOS"),"X")</f>
        <v>0</v>
      </c>
      <c r="K57" s="38" t="s">
        <v>120</v>
      </c>
      <c r="L57" s="18" t="str">
        <f t="shared" si="8"/>
        <v>Contrôle Privé 06H-14H</v>
      </c>
    </row>
    <row r="58" spans="1:12" ht="17.100000000000001" customHeight="1" x14ac:dyDescent="0.25">
      <c r="A58" s="39" t="s">
        <v>121</v>
      </c>
      <c r="B58" s="16" t="str">
        <f>[3]Pointage!AH52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IF(OR(COUNTIF(HorSup,B58),B58="",[3]Pointage!AH52="",B58="REPOS"),"X")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16" t="str">
        <f>[3]Pointage!AH53</f>
        <v>B. CARTON</v>
      </c>
      <c r="C59" s="29" t="str">
        <f t="shared" si="3"/>
        <v>X</v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IF(OR(COUNTIF(HorSup,B59),B59="",[3]Pointage!AH53="",B59="REPOS"),"X")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16" t="str">
        <f>[3]Pointage!AH54</f>
        <v>Congés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>X</v>
      </c>
      <c r="G60" s="6" t="str">
        <f t="shared" si="7"/>
        <v/>
      </c>
      <c r="H60" s="5" t="b">
        <f>IF(OR(COUNTIF(HorSup,B60),B60="",[3]Pointage!AH54="",B60="REPOS"),"X")</f>
        <v>0</v>
      </c>
      <c r="K60" s="38" t="s">
        <v>123</v>
      </c>
      <c r="L60" s="18" t="str">
        <f t="shared" si="8"/>
        <v>Congés</v>
      </c>
    </row>
    <row r="61" spans="1:12" ht="15.75" x14ac:dyDescent="0.25">
      <c r="A61" s="39" t="s">
        <v>124</v>
      </c>
      <c r="B61" s="16" t="str">
        <f>[3]Pointage!AH55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IF(OR(COUNTIF(HorSup,B61),B61="",[3]Pointage!AH55="",B61="REPOS"),"X")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[3]Pointage!AH56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IF(OR(COUNTIF(HorSup,B62),B62="",[3]Pointage!AH56="",B62="REPOS"),"X")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[3]Pointage!AH57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IF(OR(COUNTIF(HorSup,B63),B63="",[3]Pointage!AH57="",B63="REPOS"),"X")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[3]Pointage!AH58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IF(OR(COUNTIF(HorSup,B64),B64="",[3]Pointage!AH58="",B64="REPOS"),"X")</f>
        <v>0</v>
      </c>
      <c r="K64" s="44" t="s">
        <v>127</v>
      </c>
      <c r="L64" s="17" t="str">
        <f t="shared" si="8"/>
        <v>ENC NUIT 20H30-02H30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672" priority="24" stopIfTrue="1" operator="equal">
      <formula>"Repos"</formula>
    </cfRule>
    <cfRule type="cellIs" dxfId="671" priority="25" stopIfTrue="1" operator="equal">
      <formula>"ABSENT"</formula>
    </cfRule>
    <cfRule type="cellIs" dxfId="670" priority="26" stopIfTrue="1" operator="equal">
      <formula>"NICE OUEST"</formula>
    </cfRule>
    <cfRule type="cellIs" dxfId="669" priority="27" stopIfTrue="1" operator="equal">
      <formula>"Nice Nord"</formula>
    </cfRule>
    <cfRule type="cellIs" dxfId="668" priority="28" stopIfTrue="1" operator="equal">
      <formula>"Congés"</formula>
    </cfRule>
    <cfRule type="cellIs" dxfId="667" priority="29" stopIfTrue="1" operator="equal">
      <formula>"Nice Est"</formula>
    </cfRule>
  </conditionalFormatting>
  <conditionalFormatting sqref="L57">
    <cfRule type="cellIs" dxfId="666" priority="18" stopIfTrue="1" operator="equal">
      <formula>"Repos"</formula>
    </cfRule>
    <cfRule type="cellIs" dxfId="665" priority="19" stopIfTrue="1" operator="equal">
      <formula>"ABSENT"</formula>
    </cfRule>
    <cfRule type="cellIs" dxfId="664" priority="20" stopIfTrue="1" operator="equal">
      <formula>"NICE OUEST"</formula>
    </cfRule>
    <cfRule type="cellIs" dxfId="663" priority="21" stopIfTrue="1" operator="equal">
      <formula>"Nice Nord"</formula>
    </cfRule>
    <cfRule type="cellIs" dxfId="662" priority="22" stopIfTrue="1" operator="equal">
      <formula>"Congés"</formula>
    </cfRule>
    <cfRule type="cellIs" dxfId="661" priority="23" stopIfTrue="1" operator="equal">
      <formula>"Nice Est"</formula>
    </cfRule>
  </conditionalFormatting>
  <conditionalFormatting sqref="K2">
    <cfRule type="cellIs" dxfId="660" priority="17" stopIfTrue="1" operator="equal">
      <formula>""</formula>
    </cfRule>
  </conditionalFormatting>
  <conditionalFormatting sqref="B8:B64 L8:L64">
    <cfRule type="cellIs" dxfId="659" priority="11" stopIfTrue="1" operator="equal">
      <formula>"Repos"</formula>
    </cfRule>
    <cfRule type="cellIs" dxfId="658" priority="12" stopIfTrue="1" operator="equal">
      <formula>"ABSENT"</formula>
    </cfRule>
    <cfRule type="cellIs" dxfId="657" priority="13" stopIfTrue="1" operator="equal">
      <formula>"NICE OUEST"</formula>
    </cfRule>
    <cfRule type="cellIs" dxfId="656" priority="14" stopIfTrue="1" operator="equal">
      <formula>"Nice Nord"</formula>
    </cfRule>
    <cfRule type="cellIs" dxfId="655" priority="15" stopIfTrue="1" operator="equal">
      <formula>"Congés"</formula>
    </cfRule>
    <cfRule type="cellIs" dxfId="654" priority="16" stopIfTrue="1" operator="equal">
      <formula>"Nice Est"</formula>
    </cfRule>
  </conditionalFormatting>
  <conditionalFormatting sqref="L57">
    <cfRule type="cellIs" dxfId="653" priority="5" stopIfTrue="1" operator="equal">
      <formula>"Repos"</formula>
    </cfRule>
    <cfRule type="cellIs" dxfId="652" priority="6" stopIfTrue="1" operator="equal">
      <formula>"ABSENT"</formula>
    </cfRule>
    <cfRule type="cellIs" dxfId="651" priority="7" stopIfTrue="1" operator="equal">
      <formula>"NICE OUEST"</formula>
    </cfRule>
    <cfRule type="cellIs" dxfId="650" priority="8" stopIfTrue="1" operator="equal">
      <formula>"Nice Nord"</formula>
    </cfRule>
    <cfRule type="cellIs" dxfId="649" priority="9" stopIfTrue="1" operator="equal">
      <formula>"Congés"</formula>
    </cfRule>
    <cfRule type="cellIs" dxfId="648" priority="10" stopIfTrue="1" operator="equal">
      <formula>"Nice Est"</formula>
    </cfRule>
  </conditionalFormatting>
  <conditionalFormatting sqref="K2">
    <cfRule type="cellIs" dxfId="647" priority="4" stopIfTrue="1" operator="equal">
      <formula>""</formula>
    </cfRule>
  </conditionalFormatting>
  <conditionalFormatting sqref="H8:H64">
    <cfRule type="containsText" dxfId="646" priority="3" operator="containsText" text="FAUX">
      <formula>NOT(ISERROR(SEARCH("FAUX",H8)))</formula>
    </cfRule>
  </conditionalFormatting>
  <conditionalFormatting sqref="L8:L64">
    <cfRule type="cellIs" dxfId="645" priority="2" stopIfTrue="1" operator="equal">
      <formula>0</formula>
    </cfRule>
  </conditionalFormatting>
  <conditionalFormatting sqref="B8:B64">
    <cfRule type="cellIs" dxfId="644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indexed="12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42840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42840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>
        <f>[3]Pointage!AI2</f>
        <v>0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>IF(OR(COUNTIF(HorSup,B8),B8="",[3]Pointage!AI2="",B8="REPOS"),"X")</f>
        <v>X</v>
      </c>
      <c r="K8" s="37" t="s">
        <v>71</v>
      </c>
      <c r="L8" s="45">
        <f>B8</f>
        <v>0</v>
      </c>
    </row>
    <row r="9" spans="1:14" ht="17.100000000000001" customHeight="1" x14ac:dyDescent="0.25">
      <c r="A9" s="38" t="s">
        <v>72</v>
      </c>
      <c r="B9" s="16" t="str">
        <f>[3]Pointage!AI3</f>
        <v>NICE OUEST</v>
      </c>
      <c r="C9" s="29" t="str">
        <f t="shared" ref="C9:C62" si="3">IF(COUNTIF(HorMat,B9),"X","")</f>
        <v>X</v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IF(OR(COUNTIF(HorSup,B9),B9="",[3]Pointage!AI3="",B9="REPOS"),"X")</f>
        <v>0</v>
      </c>
      <c r="K9" s="38" t="s">
        <v>72</v>
      </c>
      <c r="L9" s="18" t="str">
        <f t="shared" ref="L9:L64" si="8">B9</f>
        <v>NICE OUEST</v>
      </c>
    </row>
    <row r="10" spans="1:14" ht="17.100000000000001" customHeight="1" x14ac:dyDescent="0.25">
      <c r="A10" s="38" t="s">
        <v>73</v>
      </c>
      <c r="B10" s="16">
        <f>[3]Pointage!AI4</f>
        <v>0</v>
      </c>
      <c r="C10" s="29" t="str">
        <f t="shared" si="3"/>
        <v/>
      </c>
      <c r="D10" s="6" t="str">
        <f t="shared" si="4"/>
        <v/>
      </c>
      <c r="E10" s="5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>IF(OR(COUNTIF(HorSup,B10),B10="",[3]Pointage!AI4="",B10="REPOS"),"X")</f>
        <v>X</v>
      </c>
      <c r="K10" s="38" t="s">
        <v>73</v>
      </c>
      <c r="L10" s="18">
        <f t="shared" si="8"/>
        <v>0</v>
      </c>
    </row>
    <row r="11" spans="1:14" ht="17.100000000000001" customHeight="1" x14ac:dyDescent="0.25">
      <c r="A11" s="38" t="s">
        <v>74</v>
      </c>
      <c r="B11" s="16" t="str">
        <f>[3]Pointage!AI5</f>
        <v>CARTON 8H30-12H / 13H-16H30</v>
      </c>
      <c r="C11" s="29" t="str">
        <f t="shared" si="3"/>
        <v>X</v>
      </c>
      <c r="D11" s="6" t="str">
        <f t="shared" si="4"/>
        <v/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IF(OR(COUNTIF(HorSup,B11),B11="",[3]Pointage!AI5="",B11="REPOS"),"X")</f>
        <v>0</v>
      </c>
      <c r="K11" s="38" t="s">
        <v>74</v>
      </c>
      <c r="L11" s="18" t="str">
        <f t="shared" si="8"/>
        <v>CARTON 8H30-12H / 13H-16H30</v>
      </c>
    </row>
    <row r="12" spans="1:14" ht="17.100000000000001" customHeight="1" x14ac:dyDescent="0.25">
      <c r="A12" s="39" t="s">
        <v>75</v>
      </c>
      <c r="B12" s="16">
        <f>[3]Pointage!AI6</f>
        <v>0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str">
        <f>IF(OR(COUNTIF(HorSup,B12),B12="",[3]Pointage!AI6="",B12="REPOS"),"X")</f>
        <v>X</v>
      </c>
      <c r="K12" s="39" t="s">
        <v>75</v>
      </c>
      <c r="L12" s="18">
        <f t="shared" si="8"/>
        <v>0</v>
      </c>
    </row>
    <row r="13" spans="1:14" ht="17.100000000000001" customHeight="1" x14ac:dyDescent="0.25">
      <c r="A13" s="38" t="s">
        <v>76</v>
      </c>
      <c r="B13" s="16" t="str">
        <f>[3]Pointage!AI7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IF(OR(COUNTIF(HorSup,B13),B13="",[3]Pointage!AI7="",B13="REPOS"),"X")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>
        <f>[3]Pointage!AI8</f>
        <v>0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IF(OR(COUNTIF(HorSup,B14),B14="",[3]Pointage!AI8="",B14="REPOS"),"X")</f>
        <v>X</v>
      </c>
      <c r="K14" s="38" t="s">
        <v>77</v>
      </c>
      <c r="L14" s="18">
        <f t="shared" si="8"/>
        <v>0</v>
      </c>
    </row>
    <row r="15" spans="1:14" ht="17.100000000000001" customHeight="1" x14ac:dyDescent="0.25">
      <c r="A15" s="40" t="s">
        <v>78</v>
      </c>
      <c r="B15" s="16" t="str">
        <f>[3]Pointage!AI9</f>
        <v>POLY 7H-12H / 14H-18H</v>
      </c>
      <c r="C15" s="29" t="str">
        <f t="shared" si="3"/>
        <v>X</v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IF(OR(COUNTIF(HorSup,B15),B15="",[3]Pointage!AI9="",B15="REPOS"),"X")</f>
        <v>0</v>
      </c>
      <c r="K15" s="40" t="s">
        <v>78</v>
      </c>
      <c r="L15" s="18" t="str">
        <f t="shared" si="8"/>
        <v>POLY 7H-12H / 14H-18H</v>
      </c>
    </row>
    <row r="16" spans="1:14" ht="17.100000000000001" customHeight="1" x14ac:dyDescent="0.25">
      <c r="A16" s="38" t="s">
        <v>79</v>
      </c>
      <c r="B16" s="18">
        <f>[3]Pointage!AI10</f>
        <v>0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IF(OR(COUNTIF(HorSup,B16),B16="",[3]Pointage!AI10="",B16="REPOS"),"X")</f>
        <v>X</v>
      </c>
      <c r="K16" s="38" t="s">
        <v>79</v>
      </c>
      <c r="L16" s="18">
        <f t="shared" si="8"/>
        <v>0</v>
      </c>
    </row>
    <row r="17" spans="1:12" ht="17.100000000000001" customHeight="1" x14ac:dyDescent="0.25">
      <c r="A17" s="38" t="s">
        <v>80</v>
      </c>
      <c r="B17" s="16" t="str">
        <f>[3]Pointage!AI11</f>
        <v>HS NICE NORD</v>
      </c>
      <c r="C17" s="29" t="str">
        <f t="shared" si="3"/>
        <v/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IF(OR(COUNTIF(HorSup,B17),B17="",[3]Pointage!AI11="",B17="REPOS"),"X")</f>
        <v>X</v>
      </c>
      <c r="K17" s="38" t="s">
        <v>80</v>
      </c>
      <c r="L17" s="18" t="str">
        <f t="shared" si="8"/>
        <v>HS NICE NORD</v>
      </c>
    </row>
    <row r="18" spans="1:12" ht="17.100000000000001" customHeight="1" x14ac:dyDescent="0.25">
      <c r="A18" s="39" t="s">
        <v>81</v>
      </c>
      <c r="B18" s="18">
        <f>[3]Pointage!AI12</f>
        <v>0</v>
      </c>
      <c r="C18" s="29" t="str">
        <f t="shared" si="3"/>
        <v/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IF(OR(COUNTIF(HorSup,B18),B18="",[3]Pointage!AI12="",B18="REPOS"),"X")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16">
        <f>[3]Pointage!AI13</f>
        <v>0</v>
      </c>
      <c r="C19" s="29" t="str">
        <f>IF(COUNTIF(HorMat,B19),"X","")</f>
        <v/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IF(OR(COUNTIF(HorSup,B19),B19="",[3]Pointage!AI13="",B19="REPOS"),"X")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18" t="str">
        <f>[3]Pointage!AI14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IF(OR(COUNTIF(HorSup,B20),B20="",[3]Pointage!AI14="",B20="REPOS"),"X")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>
        <f>[3]Pointage!AI15</f>
        <v>0</v>
      </c>
      <c r="C21" s="29" t="str">
        <f t="shared" si="3"/>
        <v/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>IF(OR(COUNTIF(HorSup,B21),B21="",[3]Pointage!AI15="",B21="REPOS"),"X")</f>
        <v>X</v>
      </c>
      <c r="K21" s="40" t="s">
        <v>84</v>
      </c>
      <c r="L21" s="18">
        <f t="shared" si="8"/>
        <v>0</v>
      </c>
    </row>
    <row r="22" spans="1:12" ht="17.100000000000001" customHeight="1" x14ac:dyDescent="0.25">
      <c r="A22" s="38" t="s">
        <v>85</v>
      </c>
      <c r="B22" s="16">
        <f>[3]Pointage!AI16</f>
        <v>0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>IF(OR(COUNTIF(HorSup,B22),B22="",[3]Pointage!AI16="",B22="REPOS"),"X")</f>
        <v>X</v>
      </c>
      <c r="K22" s="38" t="s">
        <v>85</v>
      </c>
      <c r="L22" s="18">
        <f t="shared" si="8"/>
        <v>0</v>
      </c>
    </row>
    <row r="23" spans="1:12" ht="17.100000000000001" customHeight="1" x14ac:dyDescent="0.25">
      <c r="A23" s="38" t="s">
        <v>86</v>
      </c>
      <c r="B23" s="16">
        <f>[3]Pointage!AI17</f>
        <v>0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IF(OR(COUNTIF(HorSup,B23),B23="",[3]Pointage!AI17="",B23="REPOS"),"X")</f>
        <v>X</v>
      </c>
      <c r="K23" s="38" t="s">
        <v>86</v>
      </c>
      <c r="L23" s="18">
        <f t="shared" si="8"/>
        <v>0</v>
      </c>
    </row>
    <row r="24" spans="1:12" ht="17.100000000000001" customHeight="1" x14ac:dyDescent="0.25">
      <c r="A24" s="38" t="s">
        <v>87</v>
      </c>
      <c r="B24" s="16" t="str">
        <f>[3]Pointage!AI18</f>
        <v>HS NICE OUEST</v>
      </c>
      <c r="C24" s="29" t="str">
        <f t="shared" si="3"/>
        <v/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IF(OR(COUNTIF(HorSup,B24),B24="",[3]Pointage!AI18="",B24="REPOS"),"X")</f>
        <v>X</v>
      </c>
      <c r="K24" s="38" t="s">
        <v>87</v>
      </c>
      <c r="L24" s="18" t="str">
        <f t="shared" si="8"/>
        <v>HS NICE OUEST</v>
      </c>
    </row>
    <row r="25" spans="1:12" ht="17.100000000000001" customHeight="1" x14ac:dyDescent="0.25">
      <c r="A25" s="40" t="s">
        <v>88</v>
      </c>
      <c r="B25" s="16" t="str">
        <f>[3]Pointage!AI19</f>
        <v>POLY 7H-12H / 14H-18H</v>
      </c>
      <c r="C25" s="29" t="str">
        <f t="shared" si="3"/>
        <v>X</v>
      </c>
      <c r="D25" s="6" t="str">
        <f t="shared" si="4"/>
        <v/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IF(OR(COUNTIF(HorSup,B25),B25="",[3]Pointage!AI19="",B25="REPOS"),"X")</f>
        <v>0</v>
      </c>
      <c r="K25" s="40" t="s">
        <v>88</v>
      </c>
      <c r="L25" s="18" t="str">
        <f t="shared" si="8"/>
        <v>POLY 7H-12H / 14H-18H</v>
      </c>
    </row>
    <row r="26" spans="1:12" ht="17.100000000000001" customHeight="1" x14ac:dyDescent="0.25">
      <c r="A26" s="41" t="s">
        <v>89</v>
      </c>
      <c r="B26" s="16">
        <f>[3]Pointage!AI20</f>
        <v>0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IF(OR(COUNTIF(HorSup,B26),B26="",[3]Pointage!AI20="",B26="REPOS"),"X")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16">
        <f>[3]Pointage!AI21</f>
        <v>0</v>
      </c>
      <c r="C27" s="29" t="str">
        <f t="shared" si="3"/>
        <v/>
      </c>
      <c r="D27" s="6" t="str">
        <f t="shared" si="4"/>
        <v/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IF(OR(COUNTIF(HorSup,B27),B27="",[3]Pointage!AI21="",B27="REPOS"),"X")</f>
        <v>X</v>
      </c>
      <c r="K27" s="39" t="s">
        <v>90</v>
      </c>
      <c r="L27" s="18">
        <f t="shared" si="8"/>
        <v>0</v>
      </c>
    </row>
    <row r="28" spans="1:12" ht="17.100000000000001" customHeight="1" x14ac:dyDescent="0.25">
      <c r="A28" s="42" t="s">
        <v>91</v>
      </c>
      <c r="B28" s="16" t="str">
        <f>[3]Pointage!AI22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IF(OR(COUNTIF(HorSup,B28),B28="",[3]Pointage!AI22="",B28="REPOS"),"X")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>
        <f>[3]Pointage!AI23</f>
        <v>0</v>
      </c>
      <c r="C29" s="29" t="str">
        <f t="shared" si="3"/>
        <v/>
      </c>
      <c r="D29" s="6" t="str">
        <f t="shared" si="4"/>
        <v/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str">
        <f>IF(OR(COUNTIF(HorSup,B29),B29="",[3]Pointage!AI23="",B29="REPOS"),"X")</f>
        <v>X</v>
      </c>
      <c r="K29" s="38" t="s">
        <v>92</v>
      </c>
      <c r="L29" s="18">
        <f t="shared" si="8"/>
        <v>0</v>
      </c>
    </row>
    <row r="30" spans="1:12" ht="17.100000000000001" customHeight="1" x14ac:dyDescent="0.25">
      <c r="A30" s="38" t="s">
        <v>93</v>
      </c>
      <c r="B30" s="16" t="str">
        <f>[3]Pointage!AI24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IF(OR(COUNTIF(HorSup,B30),B30="",[3]Pointage!AI24="",B30="REPOS"),"X")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[3]Pointage!AI25</f>
        <v>ABSENT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>X</v>
      </c>
      <c r="H31" s="5" t="b">
        <f>IF(OR(COUNTIF(HorSup,B31),B31="",[3]Pointage!AI25="",B31="REPOS"),"X")</f>
        <v>0</v>
      </c>
      <c r="K31" s="38" t="s">
        <v>94</v>
      </c>
      <c r="L31" s="18" t="str">
        <f t="shared" si="8"/>
        <v>ABSENT</v>
      </c>
    </row>
    <row r="32" spans="1:12" ht="17.100000000000001" customHeight="1" x14ac:dyDescent="0.25">
      <c r="A32" s="38" t="s">
        <v>95</v>
      </c>
      <c r="B32" s="16" t="str">
        <f>[3]Pointage!AI26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IF(OR(COUNTIF(HorSup,B32),B32="",[3]Pointage!AI26="",B32="REPOS"),"X")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[3]Pointage!AI27</f>
        <v>POLY 7H-12H / 14H-18H</v>
      </c>
      <c r="C33" s="29" t="str">
        <f t="shared" si="3"/>
        <v>X</v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IF(OR(COUNTIF(HorSup,B33),B33="",[3]Pointage!AI27="",B33="REPOS"),"X")</f>
        <v>0</v>
      </c>
      <c r="K33" s="40" t="s">
        <v>96</v>
      </c>
      <c r="L33" s="18" t="str">
        <f t="shared" si="8"/>
        <v>POLY 7H-12H / 14H-18H</v>
      </c>
    </row>
    <row r="34" spans="1:12" ht="17.100000000000001" customHeight="1" x14ac:dyDescent="0.25">
      <c r="A34" s="38" t="s">
        <v>97</v>
      </c>
      <c r="B34" s="16">
        <f>[3]Pointage!AI28</f>
        <v>0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IF(OR(COUNTIF(HorSup,B34),B34="",[3]Pointage!AI28="",B34="REPOS"),"X")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16">
        <f>[3]Pointage!AI29</f>
        <v>0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>IF(OR(COUNTIF(HorSup,B35),B35="",[3]Pointage!AI29="",B35="REPOS"),"X")</f>
        <v>X</v>
      </c>
      <c r="K35" s="38" t="s">
        <v>98</v>
      </c>
      <c r="L35" s="18">
        <f t="shared" si="8"/>
        <v>0</v>
      </c>
    </row>
    <row r="36" spans="1:12" ht="17.100000000000001" customHeight="1" x14ac:dyDescent="0.25">
      <c r="A36" s="38" t="s">
        <v>99</v>
      </c>
      <c r="B36" s="16" t="str">
        <f>[3]Pointage!AI30</f>
        <v>HS NICE EST</v>
      </c>
      <c r="C36" s="29" t="str">
        <f t="shared" si="3"/>
        <v/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IF(OR(COUNTIF(HorSup,B36),B36="",[3]Pointage!AI30="",B36="REPOS"),"X")</f>
        <v>X</v>
      </c>
      <c r="K36" s="38" t="s">
        <v>99</v>
      </c>
      <c r="L36" s="18" t="str">
        <f t="shared" si="8"/>
        <v>HS NICE EST</v>
      </c>
    </row>
    <row r="37" spans="1:12" ht="17.100000000000001" customHeight="1" x14ac:dyDescent="0.25">
      <c r="A37" s="38" t="s">
        <v>100</v>
      </c>
      <c r="B37" s="16">
        <f>[3]Pointage!AI31</f>
        <v>0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str">
        <f>IF(OR(COUNTIF(HorSup,B37),B37="",[3]Pointage!AI31="",B37="REPOS"),"X")</f>
        <v>X</v>
      </c>
      <c r="K37" s="38" t="s">
        <v>100</v>
      </c>
      <c r="L37" s="18">
        <f t="shared" si="8"/>
        <v>0</v>
      </c>
    </row>
    <row r="38" spans="1:12" ht="17.100000000000001" customHeight="1" x14ac:dyDescent="0.25">
      <c r="A38" s="38" t="s">
        <v>101</v>
      </c>
      <c r="B38" s="16" t="str">
        <f>[3]Pointage!AI32</f>
        <v>NICE EST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IF(OR(COUNTIF(HorSup,B38),B38="",[3]Pointage!AI32="",B38="REPOS"),"X")</f>
        <v>0</v>
      </c>
      <c r="K38" s="38" t="s">
        <v>101</v>
      </c>
      <c r="L38" s="18" t="str">
        <f t="shared" si="8"/>
        <v>NICE EST</v>
      </c>
    </row>
    <row r="39" spans="1:12" ht="17.100000000000001" customHeight="1" x14ac:dyDescent="0.25">
      <c r="A39" s="38" t="s">
        <v>102</v>
      </c>
      <c r="B39" s="16">
        <f>[3]Pointage!AI33</f>
        <v>0</v>
      </c>
      <c r="C39" s="29" t="str">
        <f t="shared" si="3"/>
        <v/>
      </c>
      <c r="D39" s="6" t="str">
        <f t="shared" si="4"/>
        <v/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IF(OR(COUNTIF(HorSup,B39),B39="",[3]Pointage!AI33="",B39="REPOS"),"X")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16">
        <f>[3]Pointage!AI34</f>
        <v>0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IF(OR(COUNTIF(HorSup,B40),B40="",[3]Pointage!AI34="",B40="REPOS"),"X")</f>
        <v>X</v>
      </c>
      <c r="K40" s="38" t="s">
        <v>103</v>
      </c>
      <c r="L40" s="18">
        <f t="shared" si="8"/>
        <v>0</v>
      </c>
    </row>
    <row r="41" spans="1:12" ht="17.100000000000001" customHeight="1" x14ac:dyDescent="0.25">
      <c r="A41" s="40" t="s">
        <v>104</v>
      </c>
      <c r="B41" s="16" t="str">
        <f>[3]Pointage!AI35</f>
        <v xml:space="preserve">HS CP 4H-7H  </v>
      </c>
      <c r="C41" s="29" t="str">
        <f t="shared" si="3"/>
        <v/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IF(OR(COUNTIF(HorSup,B41),B41="",[3]Pointage!AI35="",B41="REPOS"),"X")</f>
        <v>X</v>
      </c>
      <c r="K41" s="40" t="s">
        <v>104</v>
      </c>
      <c r="L41" s="18" t="str">
        <f t="shared" si="8"/>
        <v xml:space="preserve">HS CP 4H-7H  </v>
      </c>
    </row>
    <row r="42" spans="1:12" ht="17.100000000000001" customHeight="1" x14ac:dyDescent="0.25">
      <c r="A42" s="38" t="s">
        <v>105</v>
      </c>
      <c r="B42" s="16">
        <f>[3]Pointage!AI36</f>
        <v>0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>IF(OR(COUNTIF(HorSup,B42),B42="",[3]Pointage!AI36="",B42="REPOS"),"X")</f>
        <v>X</v>
      </c>
      <c r="K42" s="38" t="s">
        <v>105</v>
      </c>
      <c r="L42" s="18">
        <f t="shared" si="8"/>
        <v>0</v>
      </c>
    </row>
    <row r="43" spans="1:12" ht="17.100000000000001" customHeight="1" x14ac:dyDescent="0.25">
      <c r="A43" s="38" t="s">
        <v>106</v>
      </c>
      <c r="B43" s="16" t="str">
        <f>[3]Pointage!AI37</f>
        <v>NICE OUEST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IF(OR(COUNTIF(HorSup,B43),B43="",[3]Pointage!AI37="",B43="REPOS"),"X")</f>
        <v>0</v>
      </c>
      <c r="K43" s="38" t="s">
        <v>106</v>
      </c>
      <c r="L43" s="18" t="str">
        <f t="shared" si="8"/>
        <v>NICE OUEST</v>
      </c>
    </row>
    <row r="44" spans="1:12" ht="17.100000000000001" customHeight="1" x14ac:dyDescent="0.25">
      <c r="A44" s="38" t="s">
        <v>107</v>
      </c>
      <c r="B44" s="16">
        <f>[3]Pointage!AI38</f>
        <v>0</v>
      </c>
      <c r="C44" s="29" t="str">
        <f t="shared" si="3"/>
        <v/>
      </c>
      <c r="D44" s="6" t="str">
        <f t="shared" si="4"/>
        <v/>
      </c>
      <c r="E44" s="5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>IF(OR(COUNTIF(HorSup,B44),B44="",[3]Pointage!AI38="",B44="REPOS"),"X")</f>
        <v>X</v>
      </c>
      <c r="K44" s="38" t="s">
        <v>107</v>
      </c>
      <c r="L44" s="18">
        <f t="shared" si="8"/>
        <v>0</v>
      </c>
    </row>
    <row r="45" spans="1:12" ht="17.100000000000001" customHeight="1" x14ac:dyDescent="0.25">
      <c r="A45" s="38" t="s">
        <v>108</v>
      </c>
      <c r="B45" s="16" t="str">
        <f>[3]Pointage!AI39</f>
        <v>HS NICE EST</v>
      </c>
      <c r="C45" s="29" t="str">
        <f t="shared" si="3"/>
        <v/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IF(OR(COUNTIF(HorSup,B45),B45="",[3]Pointage!AI39="",B45="REPOS"),"X")</f>
        <v>X</v>
      </c>
      <c r="K45" s="38" t="s">
        <v>108</v>
      </c>
      <c r="L45" s="18" t="str">
        <f t="shared" si="8"/>
        <v>HS NICE EST</v>
      </c>
    </row>
    <row r="46" spans="1:12" ht="17.100000000000001" customHeight="1" x14ac:dyDescent="0.25">
      <c r="A46" s="38" t="s">
        <v>109</v>
      </c>
      <c r="B46" s="16" t="str">
        <f>[3]Pointage!AI40</f>
        <v>NICE EST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IF(OR(COUNTIF(HorSup,B46),B46="",[3]Pointage!AI40="",B46="REPOS"),"X")</f>
        <v>0</v>
      </c>
      <c r="K46" s="38" t="s">
        <v>109</v>
      </c>
      <c r="L46" s="18" t="str">
        <f t="shared" si="8"/>
        <v>NICE EST</v>
      </c>
    </row>
    <row r="47" spans="1:12" ht="17.100000000000001" customHeight="1" x14ac:dyDescent="0.25">
      <c r="A47" s="38" t="s">
        <v>110</v>
      </c>
      <c r="B47" s="16">
        <f>[3]Pointage!AI41</f>
        <v>0</v>
      </c>
      <c r="C47" s="29" t="str">
        <f t="shared" si="3"/>
        <v/>
      </c>
      <c r="D47" s="6" t="str">
        <f t="shared" si="4"/>
        <v/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IF(OR(COUNTIF(HorSup,B47),B47="",[3]Pointage!AI41="",B47="REPOS"),"X")</f>
        <v>X</v>
      </c>
      <c r="K47" s="38" t="s">
        <v>110</v>
      </c>
      <c r="L47" s="18">
        <f t="shared" si="8"/>
        <v>0</v>
      </c>
    </row>
    <row r="48" spans="1:12" ht="17.100000000000001" customHeight="1" x14ac:dyDescent="0.25">
      <c r="A48" s="38" t="s">
        <v>111</v>
      </c>
      <c r="B48" s="16">
        <f>[3]Pointage!AI42</f>
        <v>0</v>
      </c>
      <c r="C48" s="29" t="str">
        <f t="shared" si="3"/>
        <v/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IF(OR(COUNTIF(HorSup,B48),B48="",[3]Pointage!AI42="",B48="REPOS"),"X")</f>
        <v>X</v>
      </c>
      <c r="K48" s="38" t="s">
        <v>111</v>
      </c>
      <c r="L48" s="18">
        <f t="shared" si="8"/>
        <v>0</v>
      </c>
    </row>
    <row r="49" spans="1:12" ht="17.100000000000001" customHeight="1" x14ac:dyDescent="0.25">
      <c r="A49" s="42" t="s">
        <v>112</v>
      </c>
      <c r="B49" s="16" t="str">
        <f>[3]Pointage!AI43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IF(OR(COUNTIF(HorSup,B49),B49="",[3]Pointage!AI43="",B49="REPOS"),"X")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>
        <f>[3]Pointage!AI44</f>
        <v>0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>IF(OR(COUNTIF(HorSup,B50),B50="",[3]Pointage!AI44="",B50="REPOS"),"X")</f>
        <v>X</v>
      </c>
      <c r="K50" s="40" t="s">
        <v>113</v>
      </c>
      <c r="L50" s="18">
        <f t="shared" si="8"/>
        <v>0</v>
      </c>
    </row>
    <row r="51" spans="1:12" ht="17.100000000000001" customHeight="1" x14ac:dyDescent="0.25">
      <c r="A51" s="40" t="s">
        <v>114</v>
      </c>
      <c r="B51" s="16">
        <f>[3]Pointage!AI45</f>
        <v>0</v>
      </c>
      <c r="C51" s="29" t="str">
        <f t="shared" si="3"/>
        <v/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IF(OR(COUNTIF(HorSup,B51),B51="",[3]Pointage!AI45="",B51="REPOS"),"X")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16" t="str">
        <f>[3]Pointage!AI46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IF(OR(COUNTIF(HorSup,B52),B52="",[3]Pointage!AI46="",B52="REPOS"),"X")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>
        <f>[3]Pointage!AI47</f>
        <v>0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str">
        <f>IF(OR(COUNTIF(HorSup,B53),B53="",[3]Pointage!AI47="",B53="REPOS"),"X")</f>
        <v>X</v>
      </c>
      <c r="K53" s="38" t="s">
        <v>116</v>
      </c>
      <c r="L53" s="18">
        <f t="shared" si="8"/>
        <v>0</v>
      </c>
    </row>
    <row r="54" spans="1:12" ht="17.100000000000001" customHeight="1" x14ac:dyDescent="0.25">
      <c r="A54" s="40" t="s">
        <v>117</v>
      </c>
      <c r="B54" s="16" t="str">
        <f>[3]Pointage!AI48</f>
        <v>HS ENC. MATIN</v>
      </c>
      <c r="C54" s="29" t="str">
        <f t="shared" si="3"/>
        <v/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IF(OR(COUNTIF(HorSup,B54),B54="",[3]Pointage!AI48="",B54="REPOS"),"X")</f>
        <v>X</v>
      </c>
      <c r="K54" s="40" t="s">
        <v>117</v>
      </c>
      <c r="L54" s="18" t="str">
        <f t="shared" si="8"/>
        <v>HS ENC. MATIN</v>
      </c>
    </row>
    <row r="55" spans="1:12" ht="17.100000000000001" customHeight="1" x14ac:dyDescent="0.25">
      <c r="A55" s="39" t="s">
        <v>118</v>
      </c>
      <c r="B55" s="16" t="str">
        <f>[3]Pointage!AI49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IF(OR(COUNTIF(HorSup,B55),B55="",[3]Pointage!AI49="",B55="REPOS"),"X")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>
        <f>[3]Pointage!AI50</f>
        <v>0</v>
      </c>
      <c r="C56" s="29" t="str">
        <f t="shared" si="3"/>
        <v/>
      </c>
      <c r="D56" s="6" t="str">
        <f t="shared" si="4"/>
        <v/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IF(OR(COUNTIF(HorSup,B56),B56="",[3]Pointage!AI50="",B56="REPOS"),"X")</f>
        <v>X</v>
      </c>
      <c r="K56" s="38" t="s">
        <v>119</v>
      </c>
      <c r="L56" s="18">
        <f t="shared" si="8"/>
        <v>0</v>
      </c>
    </row>
    <row r="57" spans="1:12" ht="17.100000000000001" customHeight="1" x14ac:dyDescent="0.25">
      <c r="A57" s="38" t="s">
        <v>120</v>
      </c>
      <c r="B57" s="16">
        <f>[3]Pointage!AI51</f>
        <v>0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str">
        <f>IF(OR(COUNTIF(HorSup,B57),B57="",[3]Pointage!AI51="",B57="REPOS"),"X")</f>
        <v>X</v>
      </c>
      <c r="K57" s="38" t="s">
        <v>120</v>
      </c>
      <c r="L57" s="18">
        <f t="shared" si="8"/>
        <v>0</v>
      </c>
    </row>
    <row r="58" spans="1:12" ht="17.100000000000001" customHeight="1" x14ac:dyDescent="0.25">
      <c r="A58" s="39" t="s">
        <v>121</v>
      </c>
      <c r="B58" s="16">
        <f>[3]Pointage!AI52</f>
        <v>0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IF(OR(COUNTIF(HorSup,B58),B58="",[3]Pointage!AI52="",B58="REPOS"),"X")</f>
        <v>X</v>
      </c>
      <c r="K58" s="39" t="s">
        <v>121</v>
      </c>
      <c r="L58" s="18">
        <f t="shared" si="8"/>
        <v>0</v>
      </c>
    </row>
    <row r="59" spans="1:12" ht="17.100000000000001" customHeight="1" x14ac:dyDescent="0.25">
      <c r="A59" s="39" t="s">
        <v>122</v>
      </c>
      <c r="B59" s="16">
        <f>[3]Pointage!AI53</f>
        <v>0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>IF(OR(COUNTIF(HorSup,B59),B59="",[3]Pointage!AI53="",B59="REPOS"),"X")</f>
        <v>X</v>
      </c>
      <c r="K59" s="39" t="s">
        <v>122</v>
      </c>
      <c r="L59" s="18">
        <f t="shared" si="8"/>
        <v>0</v>
      </c>
    </row>
    <row r="60" spans="1:12" ht="15.75" x14ac:dyDescent="0.25">
      <c r="A60" s="38" t="s">
        <v>123</v>
      </c>
      <c r="B60" s="16">
        <f>[3]Pointage!AI54</f>
        <v>0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IF(OR(COUNTIF(HorSup,B60),B60="",[3]Pointage!AI54="",B60="REPOS"),"X")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16">
        <f>[3]Pointage!AI55</f>
        <v>0</v>
      </c>
      <c r="C61" s="29" t="str">
        <f t="shared" si="3"/>
        <v/>
      </c>
      <c r="D61" s="6" t="str">
        <f t="shared" si="4"/>
        <v/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IF(OR(COUNTIF(HorSup,B61),B61="",[3]Pointage!AI55="",B61="REPOS"),"X")</f>
        <v>X</v>
      </c>
      <c r="K61" s="39" t="s">
        <v>124</v>
      </c>
      <c r="L61" s="18">
        <f t="shared" si="8"/>
        <v>0</v>
      </c>
    </row>
    <row r="62" spans="1:12" ht="15.75" x14ac:dyDescent="0.25">
      <c r="A62" s="38" t="s">
        <v>125</v>
      </c>
      <c r="B62" s="18">
        <f>[3]Pointage!AI56</f>
        <v>0</v>
      </c>
      <c r="C62" s="29" t="str">
        <f t="shared" si="3"/>
        <v/>
      </c>
      <c r="D62" s="6" t="str">
        <f t="shared" si="4"/>
        <v/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IF(OR(COUNTIF(HorSup,B62),B62="",[3]Pointage!AI56="",B62="REPOS"),"X")</f>
        <v>X</v>
      </c>
      <c r="K62" s="38" t="s">
        <v>125</v>
      </c>
      <c r="L62" s="18">
        <f t="shared" si="8"/>
        <v>0</v>
      </c>
    </row>
    <row r="63" spans="1:12" ht="15.75" x14ac:dyDescent="0.25">
      <c r="A63" s="43" t="s">
        <v>126</v>
      </c>
      <c r="B63" s="18">
        <f>[3]Pointage!AI57</f>
        <v>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IF(OR(COUNTIF(HorSup,B63),B63="",[3]Pointage!AI57="",B63="REPOS"),"X")</f>
        <v>X</v>
      </c>
      <c r="K63" s="43" t="s">
        <v>126</v>
      </c>
      <c r="L63" s="18">
        <f t="shared" si="8"/>
        <v>0</v>
      </c>
    </row>
    <row r="64" spans="1:12" ht="16.5" thickBot="1" x14ac:dyDescent="0.3">
      <c r="A64" s="44" t="s">
        <v>127</v>
      </c>
      <c r="B64" s="17">
        <f>[3]Pointage!AI58</f>
        <v>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IF(OR(COUNTIF(HorSup,B64),B64="",[3]Pointage!AI58="",B64="REPOS"),"X")</f>
        <v>X</v>
      </c>
      <c r="K64" s="44" t="s">
        <v>127</v>
      </c>
      <c r="L64" s="17">
        <f t="shared" si="8"/>
        <v>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643" priority="24" stopIfTrue="1" operator="equal">
      <formula>"Repos"</formula>
    </cfRule>
    <cfRule type="cellIs" dxfId="642" priority="25" stopIfTrue="1" operator="equal">
      <formula>"ABSENT"</formula>
    </cfRule>
    <cfRule type="cellIs" dxfId="641" priority="26" stopIfTrue="1" operator="equal">
      <formula>"NICE OUEST"</formula>
    </cfRule>
    <cfRule type="cellIs" dxfId="640" priority="27" stopIfTrue="1" operator="equal">
      <formula>"Nice Nord"</formula>
    </cfRule>
    <cfRule type="cellIs" dxfId="639" priority="28" stopIfTrue="1" operator="equal">
      <formula>"Congés"</formula>
    </cfRule>
    <cfRule type="cellIs" dxfId="638" priority="29" stopIfTrue="1" operator="equal">
      <formula>"Nice Est"</formula>
    </cfRule>
  </conditionalFormatting>
  <conditionalFormatting sqref="L57">
    <cfRule type="cellIs" dxfId="637" priority="18" stopIfTrue="1" operator="equal">
      <formula>"Repos"</formula>
    </cfRule>
    <cfRule type="cellIs" dxfId="636" priority="19" stopIfTrue="1" operator="equal">
      <formula>"ABSENT"</formula>
    </cfRule>
    <cfRule type="cellIs" dxfId="635" priority="20" stopIfTrue="1" operator="equal">
      <formula>"NICE OUEST"</formula>
    </cfRule>
    <cfRule type="cellIs" dxfId="634" priority="21" stopIfTrue="1" operator="equal">
      <formula>"Nice Nord"</formula>
    </cfRule>
    <cfRule type="cellIs" dxfId="633" priority="22" stopIfTrue="1" operator="equal">
      <formula>"Congés"</formula>
    </cfRule>
    <cfRule type="cellIs" dxfId="632" priority="23" stopIfTrue="1" operator="equal">
      <formula>"Nice Est"</formula>
    </cfRule>
  </conditionalFormatting>
  <conditionalFormatting sqref="K2">
    <cfRule type="cellIs" dxfId="631" priority="17" stopIfTrue="1" operator="equal">
      <formula>""</formula>
    </cfRule>
  </conditionalFormatting>
  <conditionalFormatting sqref="B8:B64 L8:L64">
    <cfRule type="cellIs" dxfId="630" priority="11" stopIfTrue="1" operator="equal">
      <formula>"Repos"</formula>
    </cfRule>
    <cfRule type="cellIs" dxfId="629" priority="12" stopIfTrue="1" operator="equal">
      <formula>"ABSENT"</formula>
    </cfRule>
    <cfRule type="cellIs" dxfId="628" priority="13" stopIfTrue="1" operator="equal">
      <formula>"NICE OUEST"</formula>
    </cfRule>
    <cfRule type="cellIs" dxfId="627" priority="14" stopIfTrue="1" operator="equal">
      <formula>"Nice Nord"</formula>
    </cfRule>
    <cfRule type="cellIs" dxfId="626" priority="15" stopIfTrue="1" operator="equal">
      <formula>"Congés"</formula>
    </cfRule>
    <cfRule type="cellIs" dxfId="625" priority="16" stopIfTrue="1" operator="equal">
      <formula>"Nice Est"</formula>
    </cfRule>
  </conditionalFormatting>
  <conditionalFormatting sqref="L57">
    <cfRule type="cellIs" dxfId="624" priority="5" stopIfTrue="1" operator="equal">
      <formula>"Repos"</formula>
    </cfRule>
    <cfRule type="cellIs" dxfId="623" priority="6" stopIfTrue="1" operator="equal">
      <formula>"ABSENT"</formula>
    </cfRule>
    <cfRule type="cellIs" dxfId="622" priority="7" stopIfTrue="1" operator="equal">
      <formula>"NICE OUEST"</formula>
    </cfRule>
    <cfRule type="cellIs" dxfId="621" priority="8" stopIfTrue="1" operator="equal">
      <formula>"Nice Nord"</formula>
    </cfRule>
    <cfRule type="cellIs" dxfId="620" priority="9" stopIfTrue="1" operator="equal">
      <formula>"Congés"</formula>
    </cfRule>
    <cfRule type="cellIs" dxfId="619" priority="10" stopIfTrue="1" operator="equal">
      <formula>"Nice Est"</formula>
    </cfRule>
  </conditionalFormatting>
  <conditionalFormatting sqref="K2">
    <cfRule type="cellIs" dxfId="618" priority="4" stopIfTrue="1" operator="equal">
      <formula>""</formula>
    </cfRule>
  </conditionalFormatting>
  <conditionalFormatting sqref="H8:H64">
    <cfRule type="containsText" dxfId="617" priority="3" operator="containsText" text="FAUX">
      <formula>NOT(ISERROR(SEARCH("FAUX",H8)))</formula>
    </cfRule>
  </conditionalFormatting>
  <conditionalFormatting sqref="L8:L64">
    <cfRule type="cellIs" dxfId="616" priority="2" stopIfTrue="1" operator="equal">
      <formula>0</formula>
    </cfRule>
  </conditionalFormatting>
  <conditionalFormatting sqref="B8:B64">
    <cfRule type="cellIs" dxfId="615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indexed="10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42841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42841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>
        <f>[3]Pointage!AJ2</f>
        <v>0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>IF(OR(COUNTIF(HorSup,B8),B8="",[3]Pointage!AJ2="",B8="REPOS"),"X")</f>
        <v>X</v>
      </c>
      <c r="K8" s="37" t="s">
        <v>71</v>
      </c>
      <c r="L8" s="45">
        <f>B8</f>
        <v>0</v>
      </c>
    </row>
    <row r="9" spans="1:14" ht="17.100000000000001" customHeight="1" x14ac:dyDescent="0.25">
      <c r="A9" s="38" t="s">
        <v>72</v>
      </c>
      <c r="B9" s="16">
        <f>[3]Pointage!AJ3</f>
        <v>0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str">
        <f>IF(OR(COUNTIF(HorSup,B9),B9="",[3]Pointage!AJ3="",B9="REPOS"),"X")</f>
        <v>X</v>
      </c>
      <c r="K9" s="38" t="s">
        <v>72</v>
      </c>
      <c r="L9" s="18">
        <f t="shared" ref="L9:L64" si="8">B9</f>
        <v>0</v>
      </c>
    </row>
    <row r="10" spans="1:14" ht="17.100000000000001" customHeight="1" x14ac:dyDescent="0.25">
      <c r="A10" s="38" t="s">
        <v>73</v>
      </c>
      <c r="B10" s="16" t="str">
        <f>[3]Pointage!AJ4</f>
        <v>AUTRE COP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IF(OR(COUNTIF(HorSup,B10),B10="",[3]Pointage!AJ4="",B10="REPOS"),"X")</f>
        <v>0</v>
      </c>
      <c r="K10" s="38" t="s">
        <v>73</v>
      </c>
      <c r="L10" s="18" t="str">
        <f t="shared" si="8"/>
        <v>AUTRE COP</v>
      </c>
    </row>
    <row r="11" spans="1:14" ht="17.100000000000001" customHeight="1" x14ac:dyDescent="0.25">
      <c r="A11" s="38" t="s">
        <v>74</v>
      </c>
      <c r="B11" s="16" t="str">
        <f>[3]Pointage!AJ5</f>
        <v>HS NICE EST</v>
      </c>
      <c r="C11" s="29" t="str">
        <f t="shared" si="3"/>
        <v/>
      </c>
      <c r="D11" s="6" t="str">
        <f t="shared" si="4"/>
        <v/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IF(OR(COUNTIF(HorSup,B11),B11="",[3]Pointage!AJ5="",B11="REPOS"),"X")</f>
        <v>X</v>
      </c>
      <c r="K11" s="38" t="s">
        <v>74</v>
      </c>
      <c r="L11" s="18" t="str">
        <f t="shared" si="8"/>
        <v>HS NICE EST</v>
      </c>
    </row>
    <row r="12" spans="1:14" ht="17.100000000000001" customHeight="1" x14ac:dyDescent="0.25">
      <c r="A12" s="39" t="s">
        <v>75</v>
      </c>
      <c r="B12" s="16">
        <f>[3]Pointage!AJ6</f>
        <v>0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str">
        <f>IF(OR(COUNTIF(HorSup,B12),B12="",[3]Pointage!AJ6="",B12="REPOS"),"X")</f>
        <v>X</v>
      </c>
      <c r="K12" s="39" t="s">
        <v>75</v>
      </c>
      <c r="L12" s="18">
        <f t="shared" si="8"/>
        <v>0</v>
      </c>
    </row>
    <row r="13" spans="1:14" ht="17.100000000000001" customHeight="1" x14ac:dyDescent="0.25">
      <c r="A13" s="38" t="s">
        <v>76</v>
      </c>
      <c r="B13" s="16" t="str">
        <f>[3]Pointage!AJ7</f>
        <v>HS NICE OUEST</v>
      </c>
      <c r="C13" s="29" t="str">
        <f t="shared" si="3"/>
        <v/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IF(OR(COUNTIF(HorSup,B13),B13="",[3]Pointage!AJ7="",B13="REPOS"),"X")</f>
        <v>X</v>
      </c>
      <c r="K13" s="38" t="s">
        <v>76</v>
      </c>
      <c r="L13" s="18" t="str">
        <f t="shared" si="8"/>
        <v>HS NICE OUEST</v>
      </c>
    </row>
    <row r="14" spans="1:14" ht="17.100000000000001" customHeight="1" x14ac:dyDescent="0.25">
      <c r="A14" s="38" t="s">
        <v>77</v>
      </c>
      <c r="B14" s="16">
        <f>[3]Pointage!AJ8</f>
        <v>0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IF(OR(COUNTIF(HorSup,B14),B14="",[3]Pointage!AJ8="",B14="REPOS"),"X")</f>
        <v>X</v>
      </c>
      <c r="K14" s="38" t="s">
        <v>77</v>
      </c>
      <c r="L14" s="18">
        <f t="shared" si="8"/>
        <v>0</v>
      </c>
    </row>
    <row r="15" spans="1:14" ht="17.100000000000001" customHeight="1" x14ac:dyDescent="0.25">
      <c r="A15" s="40" t="s">
        <v>78</v>
      </c>
      <c r="B15" s="16" t="str">
        <f>[3]Pointage!AJ9</f>
        <v>POLY 7H-12H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>IF(OR(COUNTIF(HorSup,B15),B15="",[3]Pointage!AJ9="",B15="REPOS"),"X")</f>
        <v>X</v>
      </c>
      <c r="K15" s="40" t="s">
        <v>78</v>
      </c>
      <c r="L15" s="18" t="str">
        <f t="shared" si="8"/>
        <v>POLY 7H-12H</v>
      </c>
    </row>
    <row r="16" spans="1:14" ht="17.100000000000001" customHeight="1" x14ac:dyDescent="0.25">
      <c r="A16" s="38" t="s">
        <v>79</v>
      </c>
      <c r="B16" s="18" t="str">
        <f>[3]Pointage!AJ10</f>
        <v>V.N. A.M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IF(OR(COUNTIF(HorSup,B16),B16="",[3]Pointage!AJ10="",B16="REPOS"),"X")</f>
        <v>X</v>
      </c>
      <c r="K16" s="38" t="s">
        <v>79</v>
      </c>
      <c r="L16" s="18" t="str">
        <f t="shared" si="8"/>
        <v>V.N. A.M</v>
      </c>
    </row>
    <row r="17" spans="1:12" ht="17.100000000000001" customHeight="1" x14ac:dyDescent="0.25">
      <c r="A17" s="38" t="s">
        <v>80</v>
      </c>
      <c r="B17" s="16">
        <f>[3]Pointage!AJ11</f>
        <v>0</v>
      </c>
      <c r="C17" s="29" t="str">
        <f t="shared" si="3"/>
        <v/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IF(OR(COUNTIF(HorSup,B17),B17="",[3]Pointage!AJ11="",B17="REPOS"),"X")</f>
        <v>X</v>
      </c>
      <c r="K17" s="38" t="s">
        <v>80</v>
      </c>
      <c r="L17" s="18">
        <f t="shared" si="8"/>
        <v>0</v>
      </c>
    </row>
    <row r="18" spans="1:12" ht="17.100000000000001" customHeight="1" x14ac:dyDescent="0.25">
      <c r="A18" s="39" t="s">
        <v>81</v>
      </c>
      <c r="B18" s="18">
        <f>[3]Pointage!AJ12</f>
        <v>0</v>
      </c>
      <c r="C18" s="29" t="str">
        <f t="shared" si="3"/>
        <v/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IF(OR(COUNTIF(HorSup,B18),B18="",[3]Pointage!AJ12="",B18="REPOS"),"X")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16">
        <f>[3]Pointage!AJ13</f>
        <v>0</v>
      </c>
      <c r="C19" s="29" t="str">
        <f>IF(COUNTIF(HorMat,B19),"X","")</f>
        <v/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IF(OR(COUNTIF(HorSup,B19),B19="",[3]Pointage!AJ13="",B19="REPOS"),"X")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18" t="str">
        <f>[3]Pointage!AJ14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IF(OR(COUNTIF(HorSup,B20),B20="",[3]Pointage!AJ14="",B20="REPOS"),"X")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>
        <f>[3]Pointage!AJ15</f>
        <v>0</v>
      </c>
      <c r="C21" s="29" t="str">
        <f t="shared" si="3"/>
        <v/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>IF(OR(COUNTIF(HorSup,B21),B21="",[3]Pointage!AJ15="",B21="REPOS"),"X")</f>
        <v>X</v>
      </c>
      <c r="K21" s="40" t="s">
        <v>84</v>
      </c>
      <c r="L21" s="18">
        <f t="shared" si="8"/>
        <v>0</v>
      </c>
    </row>
    <row r="22" spans="1:12" ht="17.100000000000001" customHeight="1" x14ac:dyDescent="0.25">
      <c r="A22" s="38" t="s">
        <v>85</v>
      </c>
      <c r="B22" s="16">
        <f>[3]Pointage!AJ16</f>
        <v>0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>IF(OR(COUNTIF(HorSup,B22),B22="",[3]Pointage!AJ16="",B22="REPOS"),"X")</f>
        <v>X</v>
      </c>
      <c r="K22" s="38" t="s">
        <v>85</v>
      </c>
      <c r="L22" s="18">
        <f t="shared" si="8"/>
        <v>0</v>
      </c>
    </row>
    <row r="23" spans="1:12" ht="17.100000000000001" customHeight="1" x14ac:dyDescent="0.25">
      <c r="A23" s="38" t="s">
        <v>86</v>
      </c>
      <c r="B23" s="16">
        <f>[3]Pointage!AJ17</f>
        <v>0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IF(OR(COUNTIF(HorSup,B23),B23="",[3]Pointage!AJ17="",B23="REPOS"),"X")</f>
        <v>X</v>
      </c>
      <c r="K23" s="38" t="s">
        <v>86</v>
      </c>
      <c r="L23" s="18">
        <f t="shared" si="8"/>
        <v>0</v>
      </c>
    </row>
    <row r="24" spans="1:12" ht="17.100000000000001" customHeight="1" x14ac:dyDescent="0.25">
      <c r="A24" s="38" t="s">
        <v>87</v>
      </c>
      <c r="B24" s="16">
        <f>[3]Pointage!AJ18</f>
        <v>0</v>
      </c>
      <c r="C24" s="29" t="str">
        <f t="shared" si="3"/>
        <v/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IF(OR(COUNTIF(HorSup,B24),B24="",[3]Pointage!AJ18="",B24="REPOS"),"X")</f>
        <v>X</v>
      </c>
      <c r="K24" s="38" t="s">
        <v>87</v>
      </c>
      <c r="L24" s="18">
        <f t="shared" si="8"/>
        <v>0</v>
      </c>
    </row>
    <row r="25" spans="1:12" ht="17.100000000000001" customHeight="1" x14ac:dyDescent="0.25">
      <c r="A25" s="40" t="s">
        <v>88</v>
      </c>
      <c r="B25" s="16" t="str">
        <f>[3]Pointage!AJ19</f>
        <v>CP + POLY 7H-12H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IF(OR(COUNTIF(HorSup,B25),B25="",[3]Pointage!AJ19="",B25="REPOS"),"X")</f>
        <v>X</v>
      </c>
      <c r="K25" s="40" t="s">
        <v>88</v>
      </c>
      <c r="L25" s="18" t="str">
        <f t="shared" si="8"/>
        <v>CP + POLY 7H-12H</v>
      </c>
    </row>
    <row r="26" spans="1:12" ht="17.100000000000001" customHeight="1" x14ac:dyDescent="0.25">
      <c r="A26" s="41" t="s">
        <v>89</v>
      </c>
      <c r="B26" s="16">
        <f>[3]Pointage!AJ20</f>
        <v>0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IF(OR(COUNTIF(HorSup,B26),B26="",[3]Pointage!AJ20="",B26="REPOS"),"X")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16" t="str">
        <f>[3]Pointage!AJ21</f>
        <v>Contrôle OM 20H-02H</v>
      </c>
      <c r="C27" s="29" t="str">
        <f t="shared" si="3"/>
        <v/>
      </c>
      <c r="D27" s="6" t="str">
        <f t="shared" si="4"/>
        <v/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IF(OR(COUNTIF(HorSup,B27),B27="",[3]Pointage!AJ21="",B27="REPOS"),"X")</f>
        <v>X</v>
      </c>
      <c r="K27" s="39" t="s">
        <v>90</v>
      </c>
      <c r="L27" s="18" t="str">
        <f t="shared" si="8"/>
        <v>Contrôle OM 20H-02H</v>
      </c>
    </row>
    <row r="28" spans="1:12" ht="17.100000000000001" customHeight="1" x14ac:dyDescent="0.25">
      <c r="A28" s="42" t="s">
        <v>91</v>
      </c>
      <c r="B28" s="16" t="str">
        <f>[3]Pointage!AJ22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IF(OR(COUNTIF(HorSup,B28),B28="",[3]Pointage!AJ22="",B28="REPOS"),"X")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>
        <f>[3]Pointage!AJ23</f>
        <v>0</v>
      </c>
      <c r="C29" s="29" t="str">
        <f t="shared" si="3"/>
        <v/>
      </c>
      <c r="D29" s="6" t="str">
        <f t="shared" si="4"/>
        <v/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str">
        <f>IF(OR(COUNTIF(HorSup,B29),B29="",[3]Pointage!AJ23="",B29="REPOS"),"X")</f>
        <v>X</v>
      </c>
      <c r="K29" s="38" t="s">
        <v>92</v>
      </c>
      <c r="L29" s="18">
        <f t="shared" si="8"/>
        <v>0</v>
      </c>
    </row>
    <row r="30" spans="1:12" ht="17.100000000000001" customHeight="1" x14ac:dyDescent="0.25">
      <c r="A30" s="38" t="s">
        <v>93</v>
      </c>
      <c r="B30" s="16" t="str">
        <f>[3]Pointage!AJ24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IF(OR(COUNTIF(HorSup,B30),B30="",[3]Pointage!AJ24="",B30="REPOS"),"X")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[3]Pointage!AJ25</f>
        <v>ABSENT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>X</v>
      </c>
      <c r="H31" s="5" t="b">
        <f>IF(OR(COUNTIF(HorSup,B31),B31="",[3]Pointage!AJ25="",B31="REPOS"),"X")</f>
        <v>0</v>
      </c>
      <c r="K31" s="38" t="s">
        <v>94</v>
      </c>
      <c r="L31" s="18" t="str">
        <f t="shared" si="8"/>
        <v>ABSENT</v>
      </c>
    </row>
    <row r="32" spans="1:12" ht="17.100000000000001" customHeight="1" x14ac:dyDescent="0.25">
      <c r="A32" s="38" t="s">
        <v>95</v>
      </c>
      <c r="B32" s="16" t="str">
        <f>[3]Pointage!AJ26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IF(OR(COUNTIF(HorSup,B32),B32="",[3]Pointage!AJ26="",B32="REPOS"),"X")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>
        <f>[3]Pointage!AJ27</f>
        <v>0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>IF(OR(COUNTIF(HorSup,B33),B33="",[3]Pointage!AJ27="",B33="REPOS"),"X")</f>
        <v>X</v>
      </c>
      <c r="K33" s="40" t="s">
        <v>96</v>
      </c>
      <c r="L33" s="18">
        <f t="shared" si="8"/>
        <v>0</v>
      </c>
    </row>
    <row r="34" spans="1:12" ht="17.100000000000001" customHeight="1" x14ac:dyDescent="0.25">
      <c r="A34" s="38" t="s">
        <v>97</v>
      </c>
      <c r="B34" s="16">
        <f>[3]Pointage!AJ28</f>
        <v>0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IF(OR(COUNTIF(HorSup,B34),B34="",[3]Pointage!AJ28="",B34="REPOS"),"X")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16">
        <f>[3]Pointage!AJ29</f>
        <v>0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>IF(OR(COUNTIF(HorSup,B35),B35="",[3]Pointage!AJ29="",B35="REPOS"),"X")</f>
        <v>X</v>
      </c>
      <c r="K35" s="38" t="s">
        <v>98</v>
      </c>
      <c r="L35" s="18">
        <f t="shared" si="8"/>
        <v>0</v>
      </c>
    </row>
    <row r="36" spans="1:12" ht="17.100000000000001" customHeight="1" x14ac:dyDescent="0.25">
      <c r="A36" s="38" t="s">
        <v>99</v>
      </c>
      <c r="B36" s="16">
        <f>[3]Pointage!AJ30</f>
        <v>0</v>
      </c>
      <c r="C36" s="29" t="str">
        <f t="shared" si="3"/>
        <v/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IF(OR(COUNTIF(HorSup,B36),B36="",[3]Pointage!AJ30="",B36="REPOS"),"X")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16">
        <f>[3]Pointage!AJ31</f>
        <v>0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str">
        <f>IF(OR(COUNTIF(HorSup,B37),B37="",[3]Pointage!AJ31="",B37="REPOS"),"X")</f>
        <v>X</v>
      </c>
      <c r="K37" s="38" t="s">
        <v>100</v>
      </c>
      <c r="L37" s="18">
        <f t="shared" si="8"/>
        <v>0</v>
      </c>
    </row>
    <row r="38" spans="1:12" ht="17.100000000000001" customHeight="1" x14ac:dyDescent="0.25">
      <c r="A38" s="38" t="s">
        <v>101</v>
      </c>
      <c r="B38" s="16">
        <f>[3]Pointage!AJ32</f>
        <v>0</v>
      </c>
      <c r="C38" s="29" t="str">
        <f t="shared" si="3"/>
        <v/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IF(OR(COUNTIF(HorSup,B38),B38="",[3]Pointage!AJ32="",B38="REPOS"),"X")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16">
        <f>[3]Pointage!AJ33</f>
        <v>0</v>
      </c>
      <c r="C39" s="29" t="str">
        <f t="shared" si="3"/>
        <v/>
      </c>
      <c r="D39" s="6" t="str">
        <f t="shared" si="4"/>
        <v/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IF(OR(COUNTIF(HorSup,B39),B39="",[3]Pointage!AJ33="",B39="REPOS"),"X")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16">
        <f>[3]Pointage!AJ34</f>
        <v>0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IF(OR(COUNTIF(HorSup,B40),B40="",[3]Pointage!AJ34="",B40="REPOS"),"X")</f>
        <v>X</v>
      </c>
      <c r="K40" s="38" t="s">
        <v>103</v>
      </c>
      <c r="L40" s="18">
        <f t="shared" si="8"/>
        <v>0</v>
      </c>
    </row>
    <row r="41" spans="1:12" ht="17.100000000000001" customHeight="1" x14ac:dyDescent="0.25">
      <c r="A41" s="40" t="s">
        <v>104</v>
      </c>
      <c r="B41" s="16">
        <f>[3]Pointage!AJ35</f>
        <v>0</v>
      </c>
      <c r="C41" s="29" t="str">
        <f t="shared" si="3"/>
        <v/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IF(OR(COUNTIF(HorSup,B41),B41="",[3]Pointage!AJ35="",B41="REPOS"),"X")</f>
        <v>X</v>
      </c>
      <c r="K41" s="40" t="s">
        <v>104</v>
      </c>
      <c r="L41" s="18">
        <f t="shared" si="8"/>
        <v>0</v>
      </c>
    </row>
    <row r="42" spans="1:12" ht="17.100000000000001" customHeight="1" x14ac:dyDescent="0.25">
      <c r="A42" s="38" t="s">
        <v>105</v>
      </c>
      <c r="B42" s="16">
        <f>[3]Pointage!AJ36</f>
        <v>0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>IF(OR(COUNTIF(HorSup,B42),B42="",[3]Pointage!AJ36="",B42="REPOS"),"X")</f>
        <v>X</v>
      </c>
      <c r="K42" s="38" t="s">
        <v>105</v>
      </c>
      <c r="L42" s="18">
        <f t="shared" si="8"/>
        <v>0</v>
      </c>
    </row>
    <row r="43" spans="1:12" ht="17.100000000000001" customHeight="1" x14ac:dyDescent="0.25">
      <c r="A43" s="38" t="s">
        <v>106</v>
      </c>
      <c r="B43" s="16">
        <f>[3]Pointage!AJ37</f>
        <v>0</v>
      </c>
      <c r="C43" s="29" t="str">
        <f t="shared" si="3"/>
        <v/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IF(OR(COUNTIF(HorSup,B43),B43="",[3]Pointage!AJ37="",B43="REPOS"),"X")</f>
        <v>X</v>
      </c>
      <c r="K43" s="38" t="s">
        <v>106</v>
      </c>
      <c r="L43" s="18">
        <f t="shared" si="8"/>
        <v>0</v>
      </c>
    </row>
    <row r="44" spans="1:12" ht="17.100000000000001" customHeight="1" x14ac:dyDescent="0.25">
      <c r="A44" s="38" t="s">
        <v>107</v>
      </c>
      <c r="B44" s="16">
        <f>[3]Pointage!AJ38</f>
        <v>0</v>
      </c>
      <c r="C44" s="29" t="str">
        <f t="shared" si="3"/>
        <v/>
      </c>
      <c r="D44" s="6" t="str">
        <f t="shared" si="4"/>
        <v/>
      </c>
      <c r="E44" s="5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>IF(OR(COUNTIF(HorSup,B44),B44="",[3]Pointage!AJ38="",B44="REPOS"),"X")</f>
        <v>X</v>
      </c>
      <c r="K44" s="38" t="s">
        <v>107</v>
      </c>
      <c r="L44" s="18">
        <f t="shared" si="8"/>
        <v>0</v>
      </c>
    </row>
    <row r="45" spans="1:12" ht="17.100000000000001" customHeight="1" x14ac:dyDescent="0.25">
      <c r="A45" s="38" t="s">
        <v>108</v>
      </c>
      <c r="B45" s="16">
        <f>[3]Pointage!AJ39</f>
        <v>0</v>
      </c>
      <c r="C45" s="29" t="str">
        <f t="shared" si="3"/>
        <v/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IF(OR(COUNTIF(HorSup,B45),B45="",[3]Pointage!AJ39="",B45="REPOS"),"X")</f>
        <v>X</v>
      </c>
      <c r="K45" s="38" t="s">
        <v>108</v>
      </c>
      <c r="L45" s="18">
        <f t="shared" si="8"/>
        <v>0</v>
      </c>
    </row>
    <row r="46" spans="1:12" ht="17.100000000000001" customHeight="1" x14ac:dyDescent="0.25">
      <c r="A46" s="38" t="s">
        <v>109</v>
      </c>
      <c r="B46" s="16">
        <f>[3]Pointage!AJ40</f>
        <v>0</v>
      </c>
      <c r="C46" s="29" t="str">
        <f t="shared" si="3"/>
        <v/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IF(OR(COUNTIF(HorSup,B46),B46="",[3]Pointage!AJ40="",B46="REPOS"),"X")</f>
        <v>X</v>
      </c>
      <c r="K46" s="38" t="s">
        <v>109</v>
      </c>
      <c r="L46" s="18">
        <f t="shared" si="8"/>
        <v>0</v>
      </c>
    </row>
    <row r="47" spans="1:12" ht="17.100000000000001" customHeight="1" x14ac:dyDescent="0.25">
      <c r="A47" s="38" t="s">
        <v>110</v>
      </c>
      <c r="B47" s="16" t="str">
        <f>[3]Pointage!AJ41</f>
        <v>NICE NORD &amp; VIEUX NICE</v>
      </c>
      <c r="C47" s="29" t="str">
        <f t="shared" si="3"/>
        <v/>
      </c>
      <c r="D47" s="6" t="str">
        <f t="shared" si="4"/>
        <v/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IF(OR(COUNTIF(HorSup,B47),B47="",[3]Pointage!AJ41="",B47="REPOS"),"X")</f>
        <v>X</v>
      </c>
      <c r="K47" s="38" t="s">
        <v>110</v>
      </c>
      <c r="L47" s="18" t="str">
        <f t="shared" si="8"/>
        <v>NICE NORD &amp; VIEUX NICE</v>
      </c>
    </row>
    <row r="48" spans="1:12" ht="17.100000000000001" customHeight="1" x14ac:dyDescent="0.25">
      <c r="A48" s="38" t="s">
        <v>111</v>
      </c>
      <c r="B48" s="16">
        <f>[3]Pointage!AJ42</f>
        <v>0</v>
      </c>
      <c r="C48" s="29" t="str">
        <f t="shared" si="3"/>
        <v/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IF(OR(COUNTIF(HorSup,B48),B48="",[3]Pointage!AJ42="",B48="REPOS"),"X")</f>
        <v>X</v>
      </c>
      <c r="K48" s="38" t="s">
        <v>111</v>
      </c>
      <c r="L48" s="18">
        <f t="shared" si="8"/>
        <v>0</v>
      </c>
    </row>
    <row r="49" spans="1:12" ht="17.100000000000001" customHeight="1" x14ac:dyDescent="0.25">
      <c r="A49" s="42" t="s">
        <v>112</v>
      </c>
      <c r="B49" s="16" t="str">
        <f>[3]Pointage!AJ43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IF(OR(COUNTIF(HorSup,B49),B49="",[3]Pointage!AJ43="",B49="REPOS"),"X")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>
        <f>[3]Pointage!AJ44</f>
        <v>0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>IF(OR(COUNTIF(HorSup,B50),B50="",[3]Pointage!AJ44="",B50="REPOS"),"X")</f>
        <v>X</v>
      </c>
      <c r="K50" s="40" t="s">
        <v>113</v>
      </c>
      <c r="L50" s="18">
        <f t="shared" si="8"/>
        <v>0</v>
      </c>
    </row>
    <row r="51" spans="1:12" ht="17.100000000000001" customHeight="1" x14ac:dyDescent="0.25">
      <c r="A51" s="40" t="s">
        <v>114</v>
      </c>
      <c r="B51" s="16">
        <f>[3]Pointage!AJ45</f>
        <v>0</v>
      </c>
      <c r="C51" s="29" t="str">
        <f t="shared" si="3"/>
        <v/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IF(OR(COUNTIF(HorSup,B51),B51="",[3]Pointage!AJ45="",B51="REPOS"),"X")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16" t="str">
        <f>[3]Pointage!AJ46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IF(OR(COUNTIF(HorSup,B52),B52="",[3]Pointage!AJ46="",B52="REPOS"),"X")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>
        <f>[3]Pointage!AJ47</f>
        <v>0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str">
        <f>IF(OR(COUNTIF(HorSup,B53),B53="",[3]Pointage!AJ47="",B53="REPOS"),"X")</f>
        <v>X</v>
      </c>
      <c r="K53" s="38" t="s">
        <v>116</v>
      </c>
      <c r="L53" s="18">
        <f t="shared" si="8"/>
        <v>0</v>
      </c>
    </row>
    <row r="54" spans="1:12" ht="17.100000000000001" customHeight="1" x14ac:dyDescent="0.25">
      <c r="A54" s="40" t="s">
        <v>117</v>
      </c>
      <c r="B54" s="16">
        <f>[3]Pointage!AJ48</f>
        <v>0</v>
      </c>
      <c r="C54" s="29" t="str">
        <f t="shared" si="3"/>
        <v/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IF(OR(COUNTIF(HorSup,B54),B54="",[3]Pointage!AJ48="",B54="REPOS"),"X")</f>
        <v>X</v>
      </c>
      <c r="K54" s="40" t="s">
        <v>117</v>
      </c>
      <c r="L54" s="18">
        <f t="shared" si="8"/>
        <v>0</v>
      </c>
    </row>
    <row r="55" spans="1:12" ht="17.100000000000001" customHeight="1" x14ac:dyDescent="0.25">
      <c r="A55" s="39" t="s">
        <v>118</v>
      </c>
      <c r="B55" s="16" t="str">
        <f>[3]Pointage!AJ49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IF(OR(COUNTIF(HorSup,B55),B55="",[3]Pointage!AJ49="",B55="REPOS"),"X")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>
        <f>[3]Pointage!AJ50</f>
        <v>0</v>
      </c>
      <c r="C56" s="29" t="str">
        <f t="shared" si="3"/>
        <v/>
      </c>
      <c r="D56" s="6" t="str">
        <f t="shared" si="4"/>
        <v/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IF(OR(COUNTIF(HorSup,B56),B56="",[3]Pointage!AJ50="",B56="REPOS"),"X")</f>
        <v>X</v>
      </c>
      <c r="K56" s="38" t="s">
        <v>119</v>
      </c>
      <c r="L56" s="18">
        <f t="shared" si="8"/>
        <v>0</v>
      </c>
    </row>
    <row r="57" spans="1:12" ht="17.100000000000001" customHeight="1" x14ac:dyDescent="0.25">
      <c r="A57" s="38" t="s">
        <v>120</v>
      </c>
      <c r="B57" s="16">
        <f>[3]Pointage!AJ51</f>
        <v>0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str">
        <f>IF(OR(COUNTIF(HorSup,B57),B57="",[3]Pointage!AJ51="",B57="REPOS"),"X")</f>
        <v>X</v>
      </c>
      <c r="K57" s="38" t="s">
        <v>120</v>
      </c>
      <c r="L57" s="18">
        <f t="shared" si="8"/>
        <v>0</v>
      </c>
    </row>
    <row r="58" spans="1:12" ht="17.100000000000001" customHeight="1" x14ac:dyDescent="0.25">
      <c r="A58" s="39" t="s">
        <v>121</v>
      </c>
      <c r="B58" s="16" t="str">
        <f>[3]Pointage!AJ52</f>
        <v>HS NICE OUEST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IF(OR(COUNTIF(HorSup,B58),B58="",[3]Pointage!AJ52="",B58="REPOS"),"X")</f>
        <v>X</v>
      </c>
      <c r="K58" s="39" t="s">
        <v>121</v>
      </c>
      <c r="L58" s="18" t="str">
        <f t="shared" si="8"/>
        <v>HS NICE OUEST</v>
      </c>
    </row>
    <row r="59" spans="1:12" ht="17.100000000000001" customHeight="1" x14ac:dyDescent="0.25">
      <c r="A59" s="39" t="s">
        <v>122</v>
      </c>
      <c r="B59" s="16">
        <f>[3]Pointage!AJ53</f>
        <v>0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>IF(OR(COUNTIF(HorSup,B59),B59="",[3]Pointage!AJ53="",B59="REPOS"),"X")</f>
        <v>X</v>
      </c>
      <c r="K59" s="39" t="s">
        <v>122</v>
      </c>
      <c r="L59" s="18">
        <f t="shared" si="8"/>
        <v>0</v>
      </c>
    </row>
    <row r="60" spans="1:12" ht="15.75" x14ac:dyDescent="0.25">
      <c r="A60" s="38" t="s">
        <v>123</v>
      </c>
      <c r="B60" s="16">
        <f>[3]Pointage!AJ54</f>
        <v>0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IF(OR(COUNTIF(HorSup,B60),B60="",[3]Pointage!AJ54="",B60="REPOS"),"X")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16">
        <f>[3]Pointage!AJ55</f>
        <v>0</v>
      </c>
      <c r="C61" s="29" t="str">
        <f t="shared" si="3"/>
        <v/>
      </c>
      <c r="D61" s="6" t="str">
        <f t="shared" si="4"/>
        <v/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IF(OR(COUNTIF(HorSup,B61),B61="",[3]Pointage!AJ55="",B61="REPOS"),"X")</f>
        <v>X</v>
      </c>
      <c r="K61" s="39" t="s">
        <v>124</v>
      </c>
      <c r="L61" s="18">
        <f t="shared" si="8"/>
        <v>0</v>
      </c>
    </row>
    <row r="62" spans="1:12" ht="15.75" x14ac:dyDescent="0.25">
      <c r="A62" s="38" t="s">
        <v>125</v>
      </c>
      <c r="B62" s="18" t="str">
        <f>[3]Pointage!AJ56</f>
        <v>V.N. Matin</v>
      </c>
      <c r="C62" s="29" t="str">
        <f t="shared" si="3"/>
        <v/>
      </c>
      <c r="D62" s="6" t="str">
        <f t="shared" si="4"/>
        <v/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IF(OR(COUNTIF(HorSup,B62),B62="",[3]Pointage!AJ56="",B62="REPOS"),"X")</f>
        <v>X</v>
      </c>
      <c r="K62" s="38" t="s">
        <v>125</v>
      </c>
      <c r="L62" s="18" t="str">
        <f t="shared" si="8"/>
        <v>V.N. Matin</v>
      </c>
    </row>
    <row r="63" spans="1:12" ht="15.75" x14ac:dyDescent="0.25">
      <c r="A63" s="43" t="s">
        <v>126</v>
      </c>
      <c r="B63" s="18" t="str">
        <f>[3]Pointage!AJ57</f>
        <v>Contrôle Enc 13H-19H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IF(OR(COUNTIF(HorSup,B63),B63="",[3]Pointage!AJ57="",B63="REPOS"),"X")</f>
        <v>X</v>
      </c>
      <c r="K63" s="43" t="s">
        <v>126</v>
      </c>
      <c r="L63" s="18" t="str">
        <f t="shared" si="8"/>
        <v>Contrôle Enc 13H-19H</v>
      </c>
    </row>
    <row r="64" spans="1:12" ht="16.5" thickBot="1" x14ac:dyDescent="0.3">
      <c r="A64" s="44" t="s">
        <v>127</v>
      </c>
      <c r="B64" s="17">
        <f>[3]Pointage!AJ58</f>
        <v>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IF(OR(COUNTIF(HorSup,B64),B64="",[3]Pointage!AJ58="",B64="REPOS"),"X")</f>
        <v>X</v>
      </c>
      <c r="K64" s="44" t="s">
        <v>127</v>
      </c>
      <c r="L64" s="17">
        <f t="shared" si="8"/>
        <v>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614" priority="24" stopIfTrue="1" operator="equal">
      <formula>"Repos"</formula>
    </cfRule>
    <cfRule type="cellIs" dxfId="613" priority="25" stopIfTrue="1" operator="equal">
      <formula>"ABSENT"</formula>
    </cfRule>
    <cfRule type="cellIs" dxfId="612" priority="26" stopIfTrue="1" operator="equal">
      <formula>"NICE OUEST"</formula>
    </cfRule>
    <cfRule type="cellIs" dxfId="611" priority="27" stopIfTrue="1" operator="equal">
      <formula>"Nice Nord"</formula>
    </cfRule>
    <cfRule type="cellIs" dxfId="610" priority="28" stopIfTrue="1" operator="equal">
      <formula>"Congés"</formula>
    </cfRule>
    <cfRule type="cellIs" dxfId="609" priority="29" stopIfTrue="1" operator="equal">
      <formula>"Nice Est"</formula>
    </cfRule>
  </conditionalFormatting>
  <conditionalFormatting sqref="L57">
    <cfRule type="cellIs" dxfId="608" priority="18" stopIfTrue="1" operator="equal">
      <formula>"Repos"</formula>
    </cfRule>
    <cfRule type="cellIs" dxfId="607" priority="19" stopIfTrue="1" operator="equal">
      <formula>"ABSENT"</formula>
    </cfRule>
    <cfRule type="cellIs" dxfId="606" priority="20" stopIfTrue="1" operator="equal">
      <formula>"NICE OUEST"</formula>
    </cfRule>
    <cfRule type="cellIs" dxfId="605" priority="21" stopIfTrue="1" operator="equal">
      <formula>"Nice Nord"</formula>
    </cfRule>
    <cfRule type="cellIs" dxfId="604" priority="22" stopIfTrue="1" operator="equal">
      <formula>"Congés"</formula>
    </cfRule>
    <cfRule type="cellIs" dxfId="603" priority="23" stopIfTrue="1" operator="equal">
      <formula>"Nice Est"</formula>
    </cfRule>
  </conditionalFormatting>
  <conditionalFormatting sqref="K2">
    <cfRule type="cellIs" dxfId="602" priority="17" stopIfTrue="1" operator="equal">
      <formula>""</formula>
    </cfRule>
  </conditionalFormatting>
  <conditionalFormatting sqref="B8:B64 L8:L64">
    <cfRule type="cellIs" dxfId="601" priority="11" stopIfTrue="1" operator="equal">
      <formula>"Repos"</formula>
    </cfRule>
    <cfRule type="cellIs" dxfId="600" priority="12" stopIfTrue="1" operator="equal">
      <formula>"ABSENT"</formula>
    </cfRule>
    <cfRule type="cellIs" dxfId="599" priority="13" stopIfTrue="1" operator="equal">
      <formula>"NICE OUEST"</formula>
    </cfRule>
    <cfRule type="cellIs" dxfId="598" priority="14" stopIfTrue="1" operator="equal">
      <formula>"Nice Nord"</formula>
    </cfRule>
    <cfRule type="cellIs" dxfId="597" priority="15" stopIfTrue="1" operator="equal">
      <formula>"Congés"</formula>
    </cfRule>
    <cfRule type="cellIs" dxfId="596" priority="16" stopIfTrue="1" operator="equal">
      <formula>"Nice Est"</formula>
    </cfRule>
  </conditionalFormatting>
  <conditionalFormatting sqref="L57">
    <cfRule type="cellIs" dxfId="595" priority="5" stopIfTrue="1" operator="equal">
      <formula>"Repos"</formula>
    </cfRule>
    <cfRule type="cellIs" dxfId="594" priority="6" stopIfTrue="1" operator="equal">
      <formula>"ABSENT"</formula>
    </cfRule>
    <cfRule type="cellIs" dxfId="593" priority="7" stopIfTrue="1" operator="equal">
      <formula>"NICE OUEST"</formula>
    </cfRule>
    <cfRule type="cellIs" dxfId="592" priority="8" stopIfTrue="1" operator="equal">
      <formula>"Nice Nord"</formula>
    </cfRule>
    <cfRule type="cellIs" dxfId="591" priority="9" stopIfTrue="1" operator="equal">
      <formula>"Congés"</formula>
    </cfRule>
    <cfRule type="cellIs" dxfId="590" priority="10" stopIfTrue="1" operator="equal">
      <formula>"Nice Est"</formula>
    </cfRule>
  </conditionalFormatting>
  <conditionalFormatting sqref="K2">
    <cfRule type="cellIs" dxfId="589" priority="4" stopIfTrue="1" operator="equal">
      <formula>""</formula>
    </cfRule>
  </conditionalFormatting>
  <conditionalFormatting sqref="H8:H64">
    <cfRule type="containsText" dxfId="588" priority="3" operator="containsText" text="FAUX">
      <formula>NOT(ISERROR(SEARCH("FAUX",H8)))</formula>
    </cfRule>
  </conditionalFormatting>
  <conditionalFormatting sqref="L8:L64">
    <cfRule type="cellIs" dxfId="587" priority="2" stopIfTrue="1" operator="equal">
      <formula>0</formula>
    </cfRule>
  </conditionalFormatting>
  <conditionalFormatting sqref="B8:B64">
    <cfRule type="cellIs" dxfId="586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N64"/>
  <sheetViews>
    <sheetView tabSelected="1" topLeftCell="C1"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42842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42842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[3]Pointage!AK2</f>
        <v>REPOS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>IF(OR(COUNTIF(HorSup,B8),B8="",[3]Pointage!AK2="",B8="REPOS"),"X")</f>
        <v>X</v>
      </c>
      <c r="K8" s="89" t="s">
        <v>71</v>
      </c>
      <c r="L8" s="45" t="s">
        <v>130</v>
      </c>
    </row>
    <row r="9" spans="1:14" ht="17.100000000000001" customHeight="1" x14ac:dyDescent="0.25">
      <c r="A9" s="38" t="s">
        <v>72</v>
      </c>
      <c r="B9" s="16" t="str">
        <f>[3]Pointage!AK3</f>
        <v>REPOS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str">
        <f>IF(OR(COUNTIF(HorSup,B9),B9="",[3]Pointage!AK3="",B9="REPOS"),"X")</f>
        <v>X</v>
      </c>
      <c r="K9" s="42" t="s">
        <v>72</v>
      </c>
      <c r="L9" s="18" t="s">
        <v>130</v>
      </c>
    </row>
    <row r="10" spans="1:14" ht="17.100000000000001" customHeight="1" x14ac:dyDescent="0.25">
      <c r="A10" s="38" t="s">
        <v>73</v>
      </c>
      <c r="B10" s="16" t="str">
        <f>[3]Pointage!AK4</f>
        <v>REPOS</v>
      </c>
      <c r="C10" s="29" t="str">
        <f t="shared" si="3"/>
        <v/>
      </c>
      <c r="D10" s="6" t="str">
        <f t="shared" si="4"/>
        <v/>
      </c>
      <c r="E10" s="5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>IF(OR(COUNTIF(HorSup,B10),B10="",[3]Pointage!AK4="",B10="REPOS"),"X")</f>
        <v>X</v>
      </c>
      <c r="K10" s="42" t="s">
        <v>73</v>
      </c>
      <c r="L10" s="18" t="s">
        <v>130</v>
      </c>
    </row>
    <row r="11" spans="1:14" ht="17.100000000000001" customHeight="1" x14ac:dyDescent="0.25">
      <c r="A11" s="38" t="s">
        <v>74</v>
      </c>
      <c r="B11" s="16" t="str">
        <f>[3]Pointage!AK5</f>
        <v>REPOS</v>
      </c>
      <c r="C11" s="29" t="str">
        <f t="shared" si="3"/>
        <v/>
      </c>
      <c r="D11" s="6" t="str">
        <f t="shared" si="4"/>
        <v/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IF(OR(COUNTIF(HorSup,B11),B11="",[3]Pointage!AK5="",B11="REPOS"),"X")</f>
        <v>X</v>
      </c>
      <c r="K11" s="39" t="s">
        <v>74</v>
      </c>
      <c r="L11" s="18" t="s">
        <v>130</v>
      </c>
    </row>
    <row r="12" spans="1:14" ht="17.100000000000001" customHeight="1" x14ac:dyDescent="0.25">
      <c r="A12" s="39" t="s">
        <v>75</v>
      </c>
      <c r="B12" s="16" t="str">
        <f>[3]Pointage!AK6</f>
        <v>REPOS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str">
        <f>IF(OR(COUNTIF(HorSup,B12),B12="",[3]Pointage!AK6="",B12="REPOS"),"X")</f>
        <v>X</v>
      </c>
      <c r="K12" s="40" t="s">
        <v>75</v>
      </c>
      <c r="L12" s="18" t="s">
        <v>130</v>
      </c>
    </row>
    <row r="13" spans="1:14" ht="17.100000000000001" customHeight="1" x14ac:dyDescent="0.25">
      <c r="A13" s="38" t="s">
        <v>76</v>
      </c>
      <c r="B13" s="16" t="str">
        <f>[3]Pointage!AK7</f>
        <v>REPOS</v>
      </c>
      <c r="C13" s="29" t="str">
        <f t="shared" si="3"/>
        <v/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IF(OR(COUNTIF(HorSup,B13),B13="",[3]Pointage!AK7="",B13="REPOS"),"X")</f>
        <v>X</v>
      </c>
      <c r="K13" s="38" t="s">
        <v>76</v>
      </c>
      <c r="L13" s="18" t="s">
        <v>130</v>
      </c>
    </row>
    <row r="14" spans="1:14" ht="17.100000000000001" customHeight="1" x14ac:dyDescent="0.25">
      <c r="A14" s="38" t="s">
        <v>77</v>
      </c>
      <c r="B14" s="16" t="str">
        <f>[3]Pointage!AK8</f>
        <v>REPOS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IF(OR(COUNTIF(HorSup,B14),B14="",[3]Pointage!AK8="",B14="REPOS"),"X")</f>
        <v>X</v>
      </c>
      <c r="K14" s="38" t="s">
        <v>77</v>
      </c>
      <c r="L14" s="18" t="s">
        <v>130</v>
      </c>
    </row>
    <row r="15" spans="1:14" ht="17.100000000000001" customHeight="1" x14ac:dyDescent="0.25">
      <c r="A15" s="40" t="s">
        <v>78</v>
      </c>
      <c r="B15" s="16" t="str">
        <f>[3]Pointage!AK9</f>
        <v>REPOS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>IF(OR(COUNTIF(HorSup,B15),B15="",[3]Pointage!AK9="",B15="REPOS"),"X")</f>
        <v>X</v>
      </c>
      <c r="K15" s="38" t="s">
        <v>78</v>
      </c>
      <c r="L15" s="18" t="s">
        <v>130</v>
      </c>
    </row>
    <row r="16" spans="1:14" ht="17.100000000000001" customHeight="1" x14ac:dyDescent="0.25">
      <c r="A16" s="38" t="s">
        <v>79</v>
      </c>
      <c r="B16" s="18" t="str">
        <f>[3]Pointage!AK10</f>
        <v>REPOS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IF(OR(COUNTIF(HorSup,B16),B16="",[3]Pointage!AK10="",B16="REPOS"),"X")</f>
        <v>X</v>
      </c>
      <c r="K16" s="38" t="s">
        <v>79</v>
      </c>
      <c r="L16" s="18" t="s">
        <v>130</v>
      </c>
    </row>
    <row r="17" spans="1:12" ht="17.100000000000001" customHeight="1" x14ac:dyDescent="0.25">
      <c r="A17" s="38" t="s">
        <v>80</v>
      </c>
      <c r="B17" s="16" t="str">
        <f>[3]Pointage!AK11</f>
        <v>NICE OUEST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IF(OR(COUNTIF(HorSup,B17),B17="",[3]Pointage!AK11="",B17="REPOS"),"X")</f>
        <v>0</v>
      </c>
      <c r="K17" s="38" t="s">
        <v>80</v>
      </c>
      <c r="L17" s="18" t="s">
        <v>14</v>
      </c>
    </row>
    <row r="18" spans="1:12" ht="17.100000000000001" customHeight="1" x14ac:dyDescent="0.25">
      <c r="A18" s="39" t="s">
        <v>81</v>
      </c>
      <c r="B18" s="18" t="str">
        <f>[3]Pointage!AK12</f>
        <v>REPOS</v>
      </c>
      <c r="C18" s="29" t="str">
        <f t="shared" si="3"/>
        <v/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IF(OR(COUNTIF(HorSup,B18),B18="",[3]Pointage!AK12="",B18="REPOS"),"X")</f>
        <v>X</v>
      </c>
      <c r="K18" s="38" t="s">
        <v>81</v>
      </c>
      <c r="L18" s="18" t="s">
        <v>130</v>
      </c>
    </row>
    <row r="19" spans="1:12" ht="17.100000000000001" customHeight="1" x14ac:dyDescent="0.25">
      <c r="A19" s="38" t="s">
        <v>82</v>
      </c>
      <c r="B19" s="16" t="str">
        <f>[3]Pointage!AK13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IF(OR(COUNTIF(HorSup,B19),B19="",[3]Pointage!AK13="",B19="REPOS"),"X")</f>
        <v>0</v>
      </c>
      <c r="K19" s="38" t="s">
        <v>82</v>
      </c>
      <c r="L19" s="18" t="s">
        <v>131</v>
      </c>
    </row>
    <row r="20" spans="1:12" ht="17.100000000000001" customHeight="1" x14ac:dyDescent="0.25">
      <c r="A20" s="38" t="s">
        <v>83</v>
      </c>
      <c r="B20" s="18" t="str">
        <f>[3]Pointage!AK14</f>
        <v>ENC AM 12H30-19H30</v>
      </c>
      <c r="C20" s="29" t="str">
        <f t="shared" si="3"/>
        <v/>
      </c>
      <c r="D20" s="6" t="str">
        <f t="shared" si="4"/>
        <v>X</v>
      </c>
      <c r="E20" s="5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IF(OR(COUNTIF(HorSup,B20),B20="",[3]Pointage!AK14="",B20="REPOS"),"X")</f>
        <v>0</v>
      </c>
      <c r="K20" s="40" t="s">
        <v>83</v>
      </c>
      <c r="L20" s="18" t="s">
        <v>24</v>
      </c>
    </row>
    <row r="21" spans="1:12" ht="17.100000000000001" customHeight="1" x14ac:dyDescent="0.25">
      <c r="A21" s="40" t="s">
        <v>84</v>
      </c>
      <c r="B21" s="18" t="str">
        <f>[3]Pointage!AK15</f>
        <v>REPOS</v>
      </c>
      <c r="C21" s="29" t="str">
        <f t="shared" si="3"/>
        <v/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>IF(OR(COUNTIF(HorSup,B21),B21="",[3]Pointage!AK15="",B21="REPOS"),"X")</f>
        <v>X</v>
      </c>
      <c r="K21" s="40" t="s">
        <v>84</v>
      </c>
      <c r="L21" s="18" t="s">
        <v>130</v>
      </c>
    </row>
    <row r="22" spans="1:12" ht="17.100000000000001" customHeight="1" x14ac:dyDescent="0.25">
      <c r="A22" s="38" t="s">
        <v>85</v>
      </c>
      <c r="B22" s="16" t="str">
        <f>[3]Pointage!AK16</f>
        <v>REPOS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>IF(OR(COUNTIF(HorSup,B22),B22="",[3]Pointage!AK16="",B22="REPOS"),"X")</f>
        <v>X</v>
      </c>
      <c r="K22" s="38" t="s">
        <v>86</v>
      </c>
      <c r="L22" s="18" t="s">
        <v>19</v>
      </c>
    </row>
    <row r="23" spans="1:12" ht="17.100000000000001" customHeight="1" x14ac:dyDescent="0.25">
      <c r="A23" s="38" t="s">
        <v>86</v>
      </c>
      <c r="B23" s="16" t="str">
        <f>[3]Pointage!AK17</f>
        <v>NICE EST</v>
      </c>
      <c r="C23" s="29" t="str">
        <f t="shared" si="3"/>
        <v>X</v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IF(OR(COUNTIF(HorSup,B23),B23="",[3]Pointage!AK17="",B23="REPOS"),"X")</f>
        <v>0</v>
      </c>
      <c r="K23" s="43" t="s">
        <v>85</v>
      </c>
      <c r="L23" s="18" t="s">
        <v>130</v>
      </c>
    </row>
    <row r="24" spans="1:12" ht="17.100000000000001" customHeight="1" x14ac:dyDescent="0.25">
      <c r="A24" s="38" t="s">
        <v>87</v>
      </c>
      <c r="B24" s="16" t="str">
        <f>[3]Pointage!AK18</f>
        <v>REPOS</v>
      </c>
      <c r="C24" s="29" t="str">
        <f t="shared" si="3"/>
        <v/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IF(OR(COUNTIF(HorSup,B24),B24="",[3]Pointage!AK18="",B24="REPOS"),"X")</f>
        <v>X</v>
      </c>
      <c r="K24" s="38" t="s">
        <v>87</v>
      </c>
      <c r="L24" s="18" t="s">
        <v>130</v>
      </c>
    </row>
    <row r="25" spans="1:12" ht="17.100000000000001" customHeight="1" x14ac:dyDescent="0.25">
      <c r="A25" s="40" t="s">
        <v>88</v>
      </c>
      <c r="B25" s="16" t="str">
        <f>[3]Pointage!AK19</f>
        <v>REPOS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IF(OR(COUNTIF(HorSup,B25),B25="",[3]Pointage!AK19="",B25="REPOS"),"X")</f>
        <v>X</v>
      </c>
      <c r="K25" s="38" t="s">
        <v>88</v>
      </c>
      <c r="L25" s="18" t="s">
        <v>130</v>
      </c>
    </row>
    <row r="26" spans="1:12" ht="17.100000000000001" customHeight="1" x14ac:dyDescent="0.25">
      <c r="A26" s="41" t="s">
        <v>89</v>
      </c>
      <c r="B26" s="16" t="str">
        <f>[3]Pointage!AK20</f>
        <v>REPOS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IF(OR(COUNTIF(HorSup,B26),B26="",[3]Pointage!AK20="",B26="REPOS"),"X")</f>
        <v>X</v>
      </c>
      <c r="K26" s="39" t="s">
        <v>89</v>
      </c>
      <c r="L26" s="18" t="s">
        <v>130</v>
      </c>
    </row>
    <row r="27" spans="1:12" ht="17.100000000000001" customHeight="1" x14ac:dyDescent="0.25">
      <c r="A27" s="39" t="s">
        <v>90</v>
      </c>
      <c r="B27" s="16" t="str">
        <f>[3]Pointage!AK21</f>
        <v>REPOS</v>
      </c>
      <c r="C27" s="29" t="str">
        <f t="shared" si="3"/>
        <v/>
      </c>
      <c r="D27" s="6" t="str">
        <f t="shared" si="4"/>
        <v/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IF(OR(COUNTIF(HorSup,B27),B27="",[3]Pointage!AK21="",B27="REPOS"),"X")</f>
        <v>X</v>
      </c>
      <c r="K27" s="38" t="s">
        <v>90</v>
      </c>
      <c r="L27" s="18" t="s">
        <v>130</v>
      </c>
    </row>
    <row r="28" spans="1:12" ht="17.100000000000001" customHeight="1" x14ac:dyDescent="0.25">
      <c r="A28" s="42" t="s">
        <v>91</v>
      </c>
      <c r="B28" s="16" t="str">
        <f>[3]Pointage!AK22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IF(OR(COUNTIF(HorSup,B28),B28="",[3]Pointage!AK22="",B28="REPOS"),"X")</f>
        <v>0</v>
      </c>
      <c r="K28" s="38" t="s">
        <v>91</v>
      </c>
      <c r="L28" s="18" t="s">
        <v>4</v>
      </c>
    </row>
    <row r="29" spans="1:12" ht="17.100000000000001" customHeight="1" x14ac:dyDescent="0.25">
      <c r="A29" s="38" t="s">
        <v>92</v>
      </c>
      <c r="B29" s="16" t="str">
        <f>[3]Pointage!AK23</f>
        <v>ENC AM 12H30-19H30</v>
      </c>
      <c r="C29" s="29" t="str">
        <f t="shared" si="3"/>
        <v/>
      </c>
      <c r="D29" s="6" t="str">
        <f t="shared" si="4"/>
        <v>X</v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b">
        <f>IF(OR(COUNTIF(HorSup,B29),B29="",[3]Pointage!AK23="",B29="REPOS"),"X")</f>
        <v>0</v>
      </c>
      <c r="K29" s="40" t="s">
        <v>92</v>
      </c>
      <c r="L29" s="18" t="s">
        <v>24</v>
      </c>
    </row>
    <row r="30" spans="1:12" ht="17.100000000000001" customHeight="1" x14ac:dyDescent="0.25">
      <c r="A30" s="38" t="s">
        <v>93</v>
      </c>
      <c r="B30" s="16" t="str">
        <f>[3]Pointage!AK24</f>
        <v>REPOS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/>
      </c>
      <c r="H30" s="5" t="str">
        <f>IF(OR(COUNTIF(HorSup,B30),B30="",[3]Pointage!AK24="",B30="REPOS"),"X")</f>
        <v>X</v>
      </c>
      <c r="K30" s="38" t="s">
        <v>93</v>
      </c>
      <c r="L30" s="18" t="s">
        <v>130</v>
      </c>
    </row>
    <row r="31" spans="1:12" ht="17.100000000000001" customHeight="1" x14ac:dyDescent="0.25">
      <c r="A31" s="38" t="s">
        <v>94</v>
      </c>
      <c r="B31" s="16" t="str">
        <f>[3]Pointage!AK25</f>
        <v>REPOS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IF(OR(COUNTIF(HorSup,B31),B31="",[3]Pointage!AK25="",B31="REPOS"),"X")</f>
        <v>X</v>
      </c>
      <c r="K31" s="39" t="s">
        <v>94</v>
      </c>
      <c r="L31" s="18" t="s">
        <v>130</v>
      </c>
    </row>
    <row r="32" spans="1:12" ht="17.100000000000001" customHeight="1" x14ac:dyDescent="0.25">
      <c r="A32" s="38" t="s">
        <v>95</v>
      </c>
      <c r="B32" s="16" t="str">
        <f>[3]Pointage!AK26</f>
        <v>REPOS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/>
      </c>
      <c r="H32" s="5" t="str">
        <f>IF(OR(COUNTIF(HorSup,B32),B32="",[3]Pointage!AK26="",B32="REPOS"),"X")</f>
        <v>X</v>
      </c>
      <c r="K32" s="40" t="s">
        <v>95</v>
      </c>
      <c r="L32" s="18" t="s">
        <v>130</v>
      </c>
    </row>
    <row r="33" spans="1:12" ht="17.100000000000001" customHeight="1" x14ac:dyDescent="0.25">
      <c r="A33" s="40" t="s">
        <v>96</v>
      </c>
      <c r="B33" s="16" t="str">
        <f>[3]Pointage!AK27</f>
        <v>Congés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IF(OR(COUNTIF(HorSup,B33),B33="",[3]Pointage!AK27="",B33="REPOS"),"X")</f>
        <v>0</v>
      </c>
      <c r="K33" s="38" t="s">
        <v>96</v>
      </c>
      <c r="L33" s="18" t="s">
        <v>8</v>
      </c>
    </row>
    <row r="34" spans="1:12" ht="17.100000000000001" customHeight="1" x14ac:dyDescent="0.25">
      <c r="A34" s="38" t="s">
        <v>97</v>
      </c>
      <c r="B34" s="16" t="str">
        <f>[3]Pointage!AK28</f>
        <v>NICE NORD</v>
      </c>
      <c r="C34" s="29" t="str">
        <f t="shared" si="3"/>
        <v>X</v>
      </c>
      <c r="D34" s="6" t="str">
        <f t="shared" si="4"/>
        <v/>
      </c>
      <c r="E34" s="5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IF(OR(COUNTIF(HorSup,B34),B34="",[3]Pointage!AK28="",B34="REPOS"),"X")</f>
        <v>0</v>
      </c>
      <c r="K34" s="38" t="s">
        <v>97</v>
      </c>
      <c r="L34" s="18" t="s">
        <v>30</v>
      </c>
    </row>
    <row r="35" spans="1:12" ht="17.100000000000001" customHeight="1" x14ac:dyDescent="0.25">
      <c r="A35" s="38" t="s">
        <v>98</v>
      </c>
      <c r="B35" s="16" t="str">
        <f>[3]Pointage!AK29</f>
        <v>REPOS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>IF(OR(COUNTIF(HorSup,B35),B35="",[3]Pointage!AK29="",B35="REPOS"),"X")</f>
        <v>X</v>
      </c>
      <c r="K35" s="40" t="s">
        <v>98</v>
      </c>
      <c r="L35" s="18" t="s">
        <v>130</v>
      </c>
    </row>
    <row r="36" spans="1:12" ht="17.100000000000001" customHeight="1" x14ac:dyDescent="0.25">
      <c r="A36" s="38" t="s">
        <v>99</v>
      </c>
      <c r="B36" s="16" t="str">
        <f>[3]Pointage!AK30</f>
        <v>REPOS</v>
      </c>
      <c r="C36" s="29" t="str">
        <f t="shared" si="3"/>
        <v/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IF(OR(COUNTIF(HorSup,B36),B36="",[3]Pointage!AK30="",B36="REPOS"),"X")</f>
        <v>X</v>
      </c>
      <c r="K36" s="41" t="s">
        <v>99</v>
      </c>
      <c r="L36" s="18" t="s">
        <v>130</v>
      </c>
    </row>
    <row r="37" spans="1:12" ht="17.100000000000001" customHeight="1" x14ac:dyDescent="0.25">
      <c r="A37" s="38" t="s">
        <v>100</v>
      </c>
      <c r="B37" s="16" t="str">
        <f>[3]Pointage!AK31</f>
        <v>REPOS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str">
        <f>IF(OR(COUNTIF(HorSup,B37),B37="",[3]Pointage!AK31="",B37="REPOS"),"X")</f>
        <v>X</v>
      </c>
      <c r="K37" s="39" t="s">
        <v>100</v>
      </c>
      <c r="L37" s="18" t="s">
        <v>130</v>
      </c>
    </row>
    <row r="38" spans="1:12" ht="17.100000000000001" customHeight="1" x14ac:dyDescent="0.25">
      <c r="A38" s="38" t="s">
        <v>101</v>
      </c>
      <c r="B38" s="16" t="str">
        <f>[3]Pointage!AK32</f>
        <v>REPOS</v>
      </c>
      <c r="C38" s="29" t="str">
        <f t="shared" si="3"/>
        <v/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IF(OR(COUNTIF(HorSup,B38),B38="",[3]Pointage!AK32="",B38="REPOS"),"X")</f>
        <v>X</v>
      </c>
      <c r="K38" s="38" t="s">
        <v>101</v>
      </c>
      <c r="L38" s="18" t="s">
        <v>130</v>
      </c>
    </row>
    <row r="39" spans="1:12" ht="17.100000000000001" customHeight="1" x14ac:dyDescent="0.25">
      <c r="A39" s="38" t="s">
        <v>102</v>
      </c>
      <c r="B39" s="16" t="str">
        <f>[3]Pointage!AK33</f>
        <v>REPOS</v>
      </c>
      <c r="C39" s="29" t="str">
        <f t="shared" si="3"/>
        <v/>
      </c>
      <c r="D39" s="6" t="str">
        <f t="shared" si="4"/>
        <v/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IF(OR(COUNTIF(HorSup,B39),B39="",[3]Pointage!AK33="",B39="REPOS"),"X")</f>
        <v>X</v>
      </c>
      <c r="K39" s="38" t="s">
        <v>102</v>
      </c>
      <c r="L39" s="18" t="s">
        <v>130</v>
      </c>
    </row>
    <row r="40" spans="1:12" ht="17.100000000000001" customHeight="1" x14ac:dyDescent="0.25">
      <c r="A40" s="38" t="s">
        <v>103</v>
      </c>
      <c r="B40" s="16" t="str">
        <f>[3]Pointage!AK34</f>
        <v>REPOS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IF(OR(COUNTIF(HorSup,B40),B40="",[3]Pointage!AK34="",B40="REPOS"),"X")</f>
        <v>X</v>
      </c>
      <c r="K40" s="38" t="s">
        <v>103</v>
      </c>
      <c r="L40" s="18" t="s">
        <v>130</v>
      </c>
    </row>
    <row r="41" spans="1:12" ht="17.100000000000001" customHeight="1" x14ac:dyDescent="0.25">
      <c r="A41" s="40" t="s">
        <v>104</v>
      </c>
      <c r="B41" s="16" t="str">
        <f>[3]Pointage!AK35</f>
        <v>POLY 7H-12H</v>
      </c>
      <c r="C41" s="29" t="str">
        <f t="shared" si="3"/>
        <v/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IF(OR(COUNTIF(HorSup,B41),B41="",[3]Pointage!AK35="",B41="REPOS"),"X")</f>
        <v>X</v>
      </c>
      <c r="K41" s="38" t="s">
        <v>104</v>
      </c>
      <c r="L41" s="18" t="s">
        <v>51</v>
      </c>
    </row>
    <row r="42" spans="1:12" ht="17.100000000000001" customHeight="1" x14ac:dyDescent="0.25">
      <c r="A42" s="38" t="s">
        <v>105</v>
      </c>
      <c r="B42" s="16" t="str">
        <f>[3]Pointage!AK36</f>
        <v>REPOS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>IF(OR(COUNTIF(HorSup,B42),B42="",[3]Pointage!AK36="",B42="REPOS"),"X")</f>
        <v>X</v>
      </c>
      <c r="K42" s="38" t="s">
        <v>105</v>
      </c>
      <c r="L42" s="18" t="s">
        <v>130</v>
      </c>
    </row>
    <row r="43" spans="1:12" ht="17.100000000000001" customHeight="1" x14ac:dyDescent="0.25">
      <c r="A43" s="38" t="s">
        <v>106</v>
      </c>
      <c r="B43" s="16" t="str">
        <f>[3]Pointage!AK37</f>
        <v>REPOS</v>
      </c>
      <c r="C43" s="29" t="str">
        <f t="shared" si="3"/>
        <v/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IF(OR(COUNTIF(HorSup,B43),B43="",[3]Pointage!AK37="",B43="REPOS"),"X")</f>
        <v>X</v>
      </c>
      <c r="K43" s="38" t="s">
        <v>106</v>
      </c>
      <c r="L43" s="18" t="s">
        <v>130</v>
      </c>
    </row>
    <row r="44" spans="1:12" ht="17.100000000000001" customHeight="1" x14ac:dyDescent="0.25">
      <c r="A44" s="38" t="s">
        <v>107</v>
      </c>
      <c r="B44" s="16" t="str">
        <f>[3]Pointage!AK38</f>
        <v>REPOS</v>
      </c>
      <c r="C44" s="29" t="str">
        <f t="shared" si="3"/>
        <v/>
      </c>
      <c r="D44" s="6" t="str">
        <f t="shared" si="4"/>
        <v/>
      </c>
      <c r="E44" s="5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>IF(OR(COUNTIF(HorSup,B44),B44="",[3]Pointage!AK38="",B44="REPOS"),"X")</f>
        <v>X</v>
      </c>
      <c r="K44" s="38" t="s">
        <v>107</v>
      </c>
      <c r="L44" s="18" t="s">
        <v>130</v>
      </c>
    </row>
    <row r="45" spans="1:12" ht="17.100000000000001" customHeight="1" x14ac:dyDescent="0.25">
      <c r="A45" s="38" t="s">
        <v>108</v>
      </c>
      <c r="B45" s="16" t="str">
        <f>[3]Pointage!AK39</f>
        <v>REPOS</v>
      </c>
      <c r="C45" s="29" t="str">
        <f t="shared" si="3"/>
        <v/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IF(OR(COUNTIF(HorSup,B45),B45="",[3]Pointage!AK39="",B45="REPOS"),"X")</f>
        <v>X</v>
      </c>
      <c r="K45" s="38" t="s">
        <v>108</v>
      </c>
      <c r="L45" s="18" t="s">
        <v>130</v>
      </c>
    </row>
    <row r="46" spans="1:12" ht="17.100000000000001" customHeight="1" x14ac:dyDescent="0.25">
      <c r="A46" s="38" t="s">
        <v>109</v>
      </c>
      <c r="B46" s="16" t="str">
        <f>[3]Pointage!AK40</f>
        <v>REPOS</v>
      </c>
      <c r="C46" s="29" t="str">
        <f t="shared" si="3"/>
        <v/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IF(OR(COUNTIF(HorSup,B46),B46="",[3]Pointage!AK40="",B46="REPOS"),"X")</f>
        <v>X</v>
      </c>
      <c r="K46" s="38" t="s">
        <v>109</v>
      </c>
      <c r="L46" s="18" t="s">
        <v>130</v>
      </c>
    </row>
    <row r="47" spans="1:12" ht="17.100000000000001" customHeight="1" x14ac:dyDescent="0.25">
      <c r="A47" s="38" t="s">
        <v>110</v>
      </c>
      <c r="B47" s="16" t="str">
        <f>[3]Pointage!AK41</f>
        <v>REPOS</v>
      </c>
      <c r="C47" s="29" t="str">
        <f t="shared" si="3"/>
        <v/>
      </c>
      <c r="D47" s="6" t="str">
        <f t="shared" si="4"/>
        <v/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IF(OR(COUNTIF(HorSup,B47),B47="",[3]Pointage!AK41="",B47="REPOS"),"X")</f>
        <v>X</v>
      </c>
      <c r="K47" s="38" t="s">
        <v>110</v>
      </c>
      <c r="L47" s="18" t="s">
        <v>130</v>
      </c>
    </row>
    <row r="48" spans="1:12" ht="17.100000000000001" customHeight="1" x14ac:dyDescent="0.25">
      <c r="A48" s="38" t="s">
        <v>111</v>
      </c>
      <c r="B48" s="16" t="str">
        <f>[3]Pointage!AK42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IF(OR(COUNTIF(HorSup,B48),B48="",[3]Pointage!AK42="",B48="REPOS"),"X")</f>
        <v>0</v>
      </c>
      <c r="K48" s="38" t="s">
        <v>111</v>
      </c>
      <c r="L48" s="18" t="s">
        <v>14</v>
      </c>
    </row>
    <row r="49" spans="1:12" ht="17.100000000000001" customHeight="1" x14ac:dyDescent="0.25">
      <c r="A49" s="42" t="s">
        <v>112</v>
      </c>
      <c r="B49" s="16" t="str">
        <f>[3]Pointage!AK43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IF(OR(COUNTIF(HorSup,B49),B49="",[3]Pointage!AK43="",B49="REPOS"),"X")</f>
        <v>0</v>
      </c>
      <c r="K49" s="38" t="s">
        <v>112</v>
      </c>
      <c r="L49" s="18" t="s">
        <v>4</v>
      </c>
    </row>
    <row r="50" spans="1:12" ht="17.100000000000001" customHeight="1" x14ac:dyDescent="0.25">
      <c r="A50" s="40" t="s">
        <v>113</v>
      </c>
      <c r="B50" s="16" t="str">
        <f>[3]Pointage!AK44</f>
        <v>POLY 7H-12H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>IF(OR(COUNTIF(HorSup,B50),B50="",[3]Pointage!AK44="",B50="REPOS"),"X")</f>
        <v>X</v>
      </c>
      <c r="K50" s="38" t="s">
        <v>113</v>
      </c>
      <c r="L50" s="18" t="s">
        <v>51</v>
      </c>
    </row>
    <row r="51" spans="1:12" ht="17.100000000000001" customHeight="1" x14ac:dyDescent="0.25">
      <c r="A51" s="40" t="s">
        <v>114</v>
      </c>
      <c r="B51" s="16" t="str">
        <f>[3]Pointage!AK45</f>
        <v>REPOS</v>
      </c>
      <c r="C51" s="29" t="str">
        <f t="shared" si="3"/>
        <v/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IF(OR(COUNTIF(HorSup,B51),B51="",[3]Pointage!AK45="",B51="REPOS"),"X")</f>
        <v>X</v>
      </c>
      <c r="K51" s="38" t="s">
        <v>114</v>
      </c>
      <c r="L51" s="18" t="s">
        <v>130</v>
      </c>
    </row>
    <row r="52" spans="1:12" ht="17.100000000000001" customHeight="1" x14ac:dyDescent="0.25">
      <c r="A52" s="42" t="s">
        <v>115</v>
      </c>
      <c r="B52" s="16" t="str">
        <f>[3]Pointage!AK46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IF(OR(COUNTIF(HorSup,B52),B52="",[3]Pointage!AK46="",B52="REPOS"),"X")</f>
        <v>0</v>
      </c>
      <c r="K52" s="38" t="s">
        <v>115</v>
      </c>
      <c r="L52" s="18" t="s">
        <v>4</v>
      </c>
    </row>
    <row r="53" spans="1:12" ht="17.100000000000001" customHeight="1" x14ac:dyDescent="0.25">
      <c r="A53" s="38" t="s">
        <v>116</v>
      </c>
      <c r="B53" s="16" t="str">
        <f>[3]Pointage!AK47</f>
        <v>REPOS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str">
        <f>IF(OR(COUNTIF(HorSup,B53),B53="",[3]Pointage!AK47="",B53="REPOS"),"X")</f>
        <v>X</v>
      </c>
      <c r="K53" s="40" t="s">
        <v>116</v>
      </c>
      <c r="L53" s="18" t="s">
        <v>130</v>
      </c>
    </row>
    <row r="54" spans="1:12" ht="17.100000000000001" customHeight="1" x14ac:dyDescent="0.25">
      <c r="A54" s="40" t="s">
        <v>117</v>
      </c>
      <c r="B54" s="16" t="str">
        <f>[3]Pointage!AK48</f>
        <v>REPOS</v>
      </c>
      <c r="C54" s="29" t="str">
        <f t="shared" si="3"/>
        <v/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IF(OR(COUNTIF(HorSup,B54),B54="",[3]Pointage!AK48="",B54="REPOS"),"X")</f>
        <v>X</v>
      </c>
      <c r="K54" s="38" t="s">
        <v>117</v>
      </c>
      <c r="L54" s="18" t="s">
        <v>130</v>
      </c>
    </row>
    <row r="55" spans="1:12" ht="17.100000000000001" customHeight="1" x14ac:dyDescent="0.25">
      <c r="A55" s="39" t="s">
        <v>118</v>
      </c>
      <c r="B55" s="16" t="str">
        <f>[3]Pointage!AK49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IF(OR(COUNTIF(HorSup,B55),B55="",[3]Pointage!AK49="",B55="REPOS"),"X")</f>
        <v>0</v>
      </c>
      <c r="K55" s="40" t="s">
        <v>118</v>
      </c>
      <c r="L55" s="18" t="s">
        <v>4</v>
      </c>
    </row>
    <row r="56" spans="1:12" ht="17.100000000000001" customHeight="1" x14ac:dyDescent="0.25">
      <c r="A56" s="38" t="s">
        <v>119</v>
      </c>
      <c r="B56" s="16" t="str">
        <f>[3]Pointage!AK50</f>
        <v>REPOS</v>
      </c>
      <c r="C56" s="29" t="str">
        <f t="shared" si="3"/>
        <v/>
      </c>
      <c r="D56" s="6" t="str">
        <f t="shared" si="4"/>
        <v/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IF(OR(COUNTIF(HorSup,B56),B56="",[3]Pointage!AK50="",B56="REPOS"),"X")</f>
        <v>X</v>
      </c>
      <c r="K56" s="38" t="s">
        <v>119</v>
      </c>
      <c r="L56" s="18" t="s">
        <v>130</v>
      </c>
    </row>
    <row r="57" spans="1:12" ht="17.100000000000001" customHeight="1" x14ac:dyDescent="0.25">
      <c r="A57" s="38" t="s">
        <v>120</v>
      </c>
      <c r="B57" s="16" t="str">
        <f>[3]Pointage!AK51</f>
        <v>REPOS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str">
        <f>IF(OR(COUNTIF(HorSup,B57),B57="",[3]Pointage!AK51="",B57="REPOS"),"X")</f>
        <v>X</v>
      </c>
      <c r="K57" s="38" t="s">
        <v>120</v>
      </c>
      <c r="L57" s="18" t="s">
        <v>130</v>
      </c>
    </row>
    <row r="58" spans="1:12" ht="17.100000000000001" customHeight="1" x14ac:dyDescent="0.25">
      <c r="A58" s="39" t="s">
        <v>121</v>
      </c>
      <c r="B58" s="16" t="str">
        <f>[3]Pointage!AK52</f>
        <v>REPOS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IF(OR(COUNTIF(HorSup,B58),B58="",[3]Pointage!AK52="",B58="REPOS"),"X")</f>
        <v>X</v>
      </c>
      <c r="K58" s="39" t="s">
        <v>121</v>
      </c>
      <c r="L58" s="18" t="s">
        <v>130</v>
      </c>
    </row>
    <row r="59" spans="1:12" ht="17.100000000000001" customHeight="1" x14ac:dyDescent="0.25">
      <c r="A59" s="39" t="s">
        <v>122</v>
      </c>
      <c r="B59" s="16" t="str">
        <f>[3]Pointage!AK53</f>
        <v>REPOS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>IF(OR(COUNTIF(HorSup,B59),B59="",[3]Pointage!AK53="",B59="REPOS"),"X")</f>
        <v>X</v>
      </c>
      <c r="K59" s="39" t="s">
        <v>122</v>
      </c>
      <c r="L59" s="18" t="s">
        <v>130</v>
      </c>
    </row>
    <row r="60" spans="1:12" ht="15.75" x14ac:dyDescent="0.25">
      <c r="A60" s="38" t="s">
        <v>123</v>
      </c>
      <c r="B60" s="16" t="str">
        <f>[3]Pointage!AK54</f>
        <v>REPOS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IF(OR(COUNTIF(HorSup,B60),B60="",[3]Pointage!AK54="",B60="REPOS"),"X")</f>
        <v>X</v>
      </c>
      <c r="K60" s="38" t="s">
        <v>123</v>
      </c>
      <c r="L60" s="18" t="s">
        <v>130</v>
      </c>
    </row>
    <row r="61" spans="1:12" ht="15.75" x14ac:dyDescent="0.25">
      <c r="A61" s="39" t="s">
        <v>124</v>
      </c>
      <c r="B61" s="16" t="str">
        <f>[3]Pointage!AK55</f>
        <v>REPOS</v>
      </c>
      <c r="C61" s="29" t="str">
        <f t="shared" si="3"/>
        <v/>
      </c>
      <c r="D61" s="6" t="str">
        <f t="shared" si="4"/>
        <v/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IF(OR(COUNTIF(HorSup,B61),B61="",[3]Pointage!AK55="",B61="REPOS"),"X")</f>
        <v>X</v>
      </c>
      <c r="K61" s="39" t="s">
        <v>124</v>
      </c>
      <c r="L61" s="18" t="s">
        <v>130</v>
      </c>
    </row>
    <row r="62" spans="1:12" ht="15.75" x14ac:dyDescent="0.25">
      <c r="A62" s="38" t="s">
        <v>125</v>
      </c>
      <c r="B62" s="18" t="str">
        <f>[3]Pointage!AK56</f>
        <v>REPOS</v>
      </c>
      <c r="C62" s="29" t="str">
        <f t="shared" si="3"/>
        <v/>
      </c>
      <c r="D62" s="6" t="str">
        <f t="shared" si="4"/>
        <v/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IF(OR(COUNTIF(HorSup,B62),B62="",[3]Pointage!AK56="",B62="REPOS"),"X")</f>
        <v>X</v>
      </c>
      <c r="K62" s="38" t="s">
        <v>125</v>
      </c>
      <c r="L62" s="18" t="s">
        <v>130</v>
      </c>
    </row>
    <row r="63" spans="1:12" ht="15.75" x14ac:dyDescent="0.25">
      <c r="A63" s="43" t="s">
        <v>126</v>
      </c>
      <c r="B63" s="18" t="str">
        <f>[3]Pointage!AK57</f>
        <v>REPOS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IF(OR(COUNTIF(HorSup,B63),B63="",[3]Pointage!AK57="",B63="REPOS"),"X")</f>
        <v>X</v>
      </c>
      <c r="K63" s="43" t="s">
        <v>126</v>
      </c>
      <c r="L63" s="18" t="s">
        <v>130</v>
      </c>
    </row>
    <row r="64" spans="1:12" ht="16.5" thickBot="1" x14ac:dyDescent="0.3">
      <c r="A64" s="44" t="s">
        <v>127</v>
      </c>
      <c r="B64" s="17" t="str">
        <f>[3]Pointage!AK58</f>
        <v>REPOS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IF(OR(COUNTIF(HorSup,B64),B64="",[3]Pointage!AK58="",B64="REPOS"),"X")</f>
        <v>X</v>
      </c>
      <c r="K64" s="44" t="s">
        <v>127</v>
      </c>
      <c r="L64" s="17" t="s">
        <v>130</v>
      </c>
    </row>
  </sheetData>
  <sortState ref="K8:L64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585" priority="24" stopIfTrue="1" operator="equal">
      <formula>"Repos"</formula>
    </cfRule>
    <cfRule type="cellIs" dxfId="584" priority="25" stopIfTrue="1" operator="equal">
      <formula>"ABSENT"</formula>
    </cfRule>
    <cfRule type="cellIs" dxfId="583" priority="26" stopIfTrue="1" operator="equal">
      <formula>"NICE OUEST"</formula>
    </cfRule>
    <cfRule type="cellIs" dxfId="582" priority="27" stopIfTrue="1" operator="equal">
      <formula>"Nice Nord"</formula>
    </cfRule>
    <cfRule type="cellIs" dxfId="581" priority="28" stopIfTrue="1" operator="equal">
      <formula>"Congés"</formula>
    </cfRule>
    <cfRule type="cellIs" dxfId="580" priority="29" stopIfTrue="1" operator="equal">
      <formula>"Nice Est"</formula>
    </cfRule>
  </conditionalFormatting>
  <conditionalFormatting sqref="L57">
    <cfRule type="cellIs" dxfId="579" priority="18" stopIfTrue="1" operator="equal">
      <formula>"Repos"</formula>
    </cfRule>
    <cfRule type="cellIs" dxfId="578" priority="19" stopIfTrue="1" operator="equal">
      <formula>"ABSENT"</formula>
    </cfRule>
    <cfRule type="cellIs" dxfId="577" priority="20" stopIfTrue="1" operator="equal">
      <formula>"NICE OUEST"</formula>
    </cfRule>
    <cfRule type="cellIs" dxfId="576" priority="21" stopIfTrue="1" operator="equal">
      <formula>"Nice Nord"</formula>
    </cfRule>
    <cfRule type="cellIs" dxfId="575" priority="22" stopIfTrue="1" operator="equal">
      <formula>"Congés"</formula>
    </cfRule>
    <cfRule type="cellIs" dxfId="574" priority="23" stopIfTrue="1" operator="equal">
      <formula>"Nice Est"</formula>
    </cfRule>
  </conditionalFormatting>
  <conditionalFormatting sqref="K2">
    <cfRule type="cellIs" dxfId="573" priority="17" stopIfTrue="1" operator="equal">
      <formula>""</formula>
    </cfRule>
  </conditionalFormatting>
  <conditionalFormatting sqref="B8:B64 L8:L64">
    <cfRule type="cellIs" dxfId="572" priority="11" stopIfTrue="1" operator="equal">
      <formula>"Repos"</formula>
    </cfRule>
    <cfRule type="cellIs" dxfId="571" priority="12" stopIfTrue="1" operator="equal">
      <formula>"ABSENT"</formula>
    </cfRule>
    <cfRule type="cellIs" dxfId="570" priority="13" stopIfTrue="1" operator="equal">
      <formula>"NICE OUEST"</formula>
    </cfRule>
    <cfRule type="cellIs" dxfId="569" priority="14" stopIfTrue="1" operator="equal">
      <formula>"Nice Nord"</formula>
    </cfRule>
    <cfRule type="cellIs" dxfId="568" priority="15" stopIfTrue="1" operator="equal">
      <formula>"Congés"</formula>
    </cfRule>
    <cfRule type="cellIs" dxfId="567" priority="16" stopIfTrue="1" operator="equal">
      <formula>"Nice Est"</formula>
    </cfRule>
  </conditionalFormatting>
  <conditionalFormatting sqref="L57">
    <cfRule type="cellIs" dxfId="566" priority="5" stopIfTrue="1" operator="equal">
      <formula>"Repos"</formula>
    </cfRule>
    <cfRule type="cellIs" dxfId="565" priority="6" stopIfTrue="1" operator="equal">
      <formula>"ABSENT"</formula>
    </cfRule>
    <cfRule type="cellIs" dxfId="564" priority="7" stopIfTrue="1" operator="equal">
      <formula>"NICE OUEST"</formula>
    </cfRule>
    <cfRule type="cellIs" dxfId="563" priority="8" stopIfTrue="1" operator="equal">
      <formula>"Nice Nord"</formula>
    </cfRule>
    <cfRule type="cellIs" dxfId="562" priority="9" stopIfTrue="1" operator="equal">
      <formula>"Congés"</formula>
    </cfRule>
    <cfRule type="cellIs" dxfId="561" priority="10" stopIfTrue="1" operator="equal">
      <formula>"Nice Est"</formula>
    </cfRule>
  </conditionalFormatting>
  <conditionalFormatting sqref="K2">
    <cfRule type="cellIs" dxfId="560" priority="4" stopIfTrue="1" operator="equal">
      <formula>""</formula>
    </cfRule>
  </conditionalFormatting>
  <conditionalFormatting sqref="H8:H64">
    <cfRule type="containsText" dxfId="559" priority="3" operator="containsText" text="FAUX">
      <formula>NOT(ISERROR(SEARCH("FAUX",H8)))</formula>
    </cfRule>
  </conditionalFormatting>
  <conditionalFormatting sqref="L8:L64">
    <cfRule type="cellIs" dxfId="558" priority="2" stopIfTrue="1" operator="equal">
      <formula>0</formula>
    </cfRule>
  </conditionalFormatting>
  <conditionalFormatting sqref="B8:B64">
    <cfRule type="cellIs" dxfId="557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N64"/>
  <sheetViews>
    <sheetView topLeftCell="C1" zoomScale="90" zoomScaleNormal="90" zoomScalePageLayoutView="90" workbookViewId="0">
      <selection activeCell="L13" sqref="L13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42843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42843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thickBot="1" x14ac:dyDescent="0.3">
      <c r="A8" s="37" t="s">
        <v>71</v>
      </c>
      <c r="B8" s="15" t="str">
        <f>[3]Pointage!AL2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IF(OR(COUNTIF(HorSup,B8),B8="",[3]Pointage!AL2="",B8="REPOS"),"X")</f>
        <v>0</v>
      </c>
      <c r="K8" s="37" t="s">
        <v>78</v>
      </c>
      <c r="L8" s="45" t="str">
        <f>B15</f>
        <v>ABSENT</v>
      </c>
      <c r="M8" t="s">
        <v>4</v>
      </c>
    </row>
    <row r="9" spans="1:14" ht="17.100000000000001" customHeight="1" thickBot="1" x14ac:dyDescent="0.3">
      <c r="A9" s="38" t="s">
        <v>72</v>
      </c>
      <c r="B9" s="16" t="str">
        <f>[3]Pointage!AL3</f>
        <v>ENC NUIT 20H30-02H30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>X</v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IF(OR(COUNTIF(HorSup,B9),B9="",[3]Pointage!AL3="",B9="REPOS"),"X")</f>
        <v>0</v>
      </c>
      <c r="K9" s="37" t="s">
        <v>91</v>
      </c>
      <c r="L9" s="45" t="str">
        <f>B28</f>
        <v>ABSENT</v>
      </c>
      <c r="M9" t="s">
        <v>4</v>
      </c>
    </row>
    <row r="10" spans="1:14" ht="17.100000000000001" customHeight="1" thickBot="1" x14ac:dyDescent="0.3">
      <c r="A10" s="38" t="s">
        <v>73</v>
      </c>
      <c r="B10" s="16" t="str">
        <f>[3]Pointage!AL4</f>
        <v>AUTRE COP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IF(OR(COUNTIF(HorSup,B10),B10="",[3]Pointage!AL4="",B10="REPOS"),"X")</f>
        <v>0</v>
      </c>
      <c r="K10" s="37" t="s">
        <v>95</v>
      </c>
      <c r="L10" s="45" t="str">
        <f>B32</f>
        <v>ABSENT</v>
      </c>
      <c r="M10" t="s">
        <v>4</v>
      </c>
    </row>
    <row r="11" spans="1:14" ht="17.100000000000001" customHeight="1" thickBot="1" x14ac:dyDescent="0.3">
      <c r="A11" s="38" t="s">
        <v>74</v>
      </c>
      <c r="B11" s="16" t="str">
        <f>[3]Pointage!AL5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IF(OR(COUNTIF(HorSup,B11),B11="",[3]Pointage!AL5="",B11="REPOS"),"X")</f>
        <v>0</v>
      </c>
      <c r="K11" s="37" t="s">
        <v>112</v>
      </c>
      <c r="L11" s="45" t="str">
        <f>B49</f>
        <v>ABSENT</v>
      </c>
      <c r="M11" t="s">
        <v>4</v>
      </c>
    </row>
    <row r="12" spans="1:14" ht="17.100000000000001" customHeight="1" thickBot="1" x14ac:dyDescent="0.3">
      <c r="A12" s="39" t="s">
        <v>75</v>
      </c>
      <c r="B12" s="16" t="str">
        <f>[3]Pointage!AL6</f>
        <v>Congés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IF(OR(COUNTIF(HorSup,B12),B12="",[3]Pointage!AL6="",B12="REPOS"),"X")</f>
        <v>0</v>
      </c>
      <c r="K12" s="37" t="s">
        <v>115</v>
      </c>
      <c r="L12" s="45" t="str">
        <f>B52</f>
        <v>ABSENT</v>
      </c>
      <c r="M12" t="s">
        <v>4</v>
      </c>
    </row>
    <row r="13" spans="1:14" ht="17.100000000000001" customHeight="1" thickBot="1" x14ac:dyDescent="0.3">
      <c r="A13" s="38" t="s">
        <v>76</v>
      </c>
      <c r="B13" s="16" t="str">
        <f>[3]Pointage!AL7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IF(OR(COUNTIF(HorSup,B13),B13="",[3]Pointage!AL7="",B13="REPOS"),"X")</f>
        <v>0</v>
      </c>
      <c r="K13" s="37" t="s">
        <v>118</v>
      </c>
      <c r="L13" s="45" t="str">
        <f>B55</f>
        <v>ABSENT</v>
      </c>
      <c r="M13" t="s">
        <v>4</v>
      </c>
    </row>
    <row r="14" spans="1:14" ht="17.100000000000001" customHeight="1" thickBot="1" x14ac:dyDescent="0.3">
      <c r="A14" s="38" t="s">
        <v>77</v>
      </c>
      <c r="B14" s="16" t="str">
        <f>[3]Pointage!AL8</f>
        <v>NICE OUEST</v>
      </c>
      <c r="C14" s="29" t="str">
        <f t="shared" si="3"/>
        <v>X</v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IF(OR(COUNTIF(HorSup,B14),B14="",[3]Pointage!AL8="",B14="REPOS"),"X")</f>
        <v>0</v>
      </c>
      <c r="K14" s="37" t="s">
        <v>73</v>
      </c>
      <c r="L14" s="45" t="str">
        <f>B10</f>
        <v>AUTRE COP</v>
      </c>
      <c r="M14" t="s">
        <v>57</v>
      </c>
    </row>
    <row r="15" spans="1:14" ht="17.100000000000001" customHeight="1" thickBot="1" x14ac:dyDescent="0.3">
      <c r="A15" s="40" t="s">
        <v>78</v>
      </c>
      <c r="B15" s="16" t="str">
        <f>[3]Pointage!AL9</f>
        <v>ABSENT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IF(OR(COUNTIF(HorSup,B15),B15="",[3]Pointage!AL9="",B15="REPOS"),"X")</f>
        <v>0</v>
      </c>
      <c r="K15" s="37" t="s">
        <v>106</v>
      </c>
      <c r="L15" s="45" t="str">
        <f>B43</f>
        <v>B. CARTON</v>
      </c>
      <c r="M15" t="s">
        <v>20</v>
      </c>
    </row>
    <row r="16" spans="1:14" ht="17.100000000000001" customHeight="1" thickBot="1" x14ac:dyDescent="0.3">
      <c r="A16" s="38" t="s">
        <v>79</v>
      </c>
      <c r="B16" s="18" t="str">
        <f>[3]Pointage!AL10</f>
        <v>ENC MATIN 5H-12H</v>
      </c>
      <c r="C16" s="29" t="str">
        <f t="shared" si="3"/>
        <v>X</v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IF(OR(COUNTIF(HorSup,B16),B16="",[3]Pointage!AL10="",B16="REPOS"),"X")</f>
        <v>0</v>
      </c>
      <c r="K16" s="37" t="s">
        <v>108</v>
      </c>
      <c r="L16" s="45" t="str">
        <f>B45</f>
        <v>B. CARTON</v>
      </c>
      <c r="M16" t="s">
        <v>20</v>
      </c>
    </row>
    <row r="17" spans="1:13" ht="17.100000000000001" customHeight="1" thickBot="1" x14ac:dyDescent="0.3">
      <c r="A17" s="38" t="s">
        <v>80</v>
      </c>
      <c r="B17" s="16" t="str">
        <f>[3]Pointage!AL11</f>
        <v>NICE OUEST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IF(OR(COUNTIF(HorSup,B17),B17="",[3]Pointage!AL11="",B17="REPOS"),"X")</f>
        <v>0</v>
      </c>
      <c r="K17" s="37" t="s">
        <v>74</v>
      </c>
      <c r="L17" s="45" t="str">
        <f>B11</f>
        <v>CARTON AP</v>
      </c>
      <c r="M17" t="s">
        <v>39</v>
      </c>
    </row>
    <row r="18" spans="1:13" ht="17.100000000000001" customHeight="1" thickBot="1" x14ac:dyDescent="0.3">
      <c r="A18" s="39" t="s">
        <v>81</v>
      </c>
      <c r="B18" s="18" t="str">
        <f>[3]Pointage!AL12</f>
        <v>Secrétariat 13H-18H</v>
      </c>
      <c r="C18" s="29" t="str">
        <f t="shared" si="3"/>
        <v/>
      </c>
      <c r="D18" s="6" t="str">
        <f t="shared" si="4"/>
        <v>X</v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IF(OR(COUNTIF(HorSup,B18),B18="",[3]Pointage!AL12="",B18="REPOS"),"X")</f>
        <v>0</v>
      </c>
      <c r="K18" s="37" t="s">
        <v>102</v>
      </c>
      <c r="L18" s="45" t="str">
        <f>B39</f>
        <v>CARTON AP</v>
      </c>
      <c r="M18" t="s">
        <v>39</v>
      </c>
    </row>
    <row r="19" spans="1:13" ht="17.100000000000001" customHeight="1" thickBot="1" x14ac:dyDescent="0.3">
      <c r="A19" s="38" t="s">
        <v>82</v>
      </c>
      <c r="B19" s="16" t="str">
        <f>[3]Pointage!AL13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IF(OR(COUNTIF(HorSup,B19),B19="",[3]Pointage!AL13="",B19="REPOS"),"X")</f>
        <v>0</v>
      </c>
      <c r="K19" s="37" t="s">
        <v>110</v>
      </c>
      <c r="L19" s="45" t="str">
        <f>B47</f>
        <v>CARTON AP</v>
      </c>
      <c r="M19" t="s">
        <v>39</v>
      </c>
    </row>
    <row r="20" spans="1:13" ht="17.100000000000001" customHeight="1" thickBot="1" x14ac:dyDescent="0.3">
      <c r="A20" s="38" t="s">
        <v>83</v>
      </c>
      <c r="B20" s="18" t="str">
        <f>[3]Pointage!AL14</f>
        <v>ENC AM 12H30-19H30</v>
      </c>
      <c r="C20" s="29" t="str">
        <f t="shared" si="3"/>
        <v/>
      </c>
      <c r="D20" s="6" t="str">
        <f t="shared" si="4"/>
        <v>X</v>
      </c>
      <c r="E20" s="5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IF(OR(COUNTIF(HorSup,B20),B20="",[3]Pointage!AL14="",B20="REPOS"),"X")</f>
        <v>0</v>
      </c>
      <c r="K20" s="37" t="s">
        <v>125</v>
      </c>
      <c r="L20" s="45" t="str">
        <f>B62</f>
        <v>CARTON AP</v>
      </c>
      <c r="M20" t="s">
        <v>39</v>
      </c>
    </row>
    <row r="21" spans="1:13" ht="17.100000000000001" customHeight="1" thickBot="1" x14ac:dyDescent="0.3">
      <c r="A21" s="40" t="s">
        <v>84</v>
      </c>
      <c r="B21" s="18" t="str">
        <f>[3]Pointage!AL15</f>
        <v>POLY 9H-16H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IF(OR(COUNTIF(HorSup,B21),B21="",[3]Pointage!AL15="",B21="REPOS"),"X")</f>
        <v>0</v>
      </c>
      <c r="K21" s="37" t="s">
        <v>94</v>
      </c>
      <c r="L21" s="45" t="str">
        <f>B31</f>
        <v>CARTON MATIN</v>
      </c>
      <c r="M21" t="s">
        <v>21</v>
      </c>
    </row>
    <row r="22" spans="1:13" ht="17.100000000000001" customHeight="1" thickBot="1" x14ac:dyDescent="0.3">
      <c r="A22" s="38" t="s">
        <v>85</v>
      </c>
      <c r="B22" s="16" t="str">
        <f>[3]Pointage!AL16</f>
        <v>Congés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IF(OR(COUNTIF(HorSup,B22),B22="",[3]Pointage!AL16="",B22="REPOS"),"X")</f>
        <v>0</v>
      </c>
      <c r="K22" s="37" t="s">
        <v>101</v>
      </c>
      <c r="L22" s="45" t="str">
        <f>B38</f>
        <v>CARTON MATIN</v>
      </c>
      <c r="M22" t="s">
        <v>21</v>
      </c>
    </row>
    <row r="23" spans="1:13" ht="17.100000000000001" customHeight="1" thickBot="1" x14ac:dyDescent="0.3">
      <c r="A23" s="38" t="s">
        <v>86</v>
      </c>
      <c r="B23" s="16" t="str">
        <f>[3]Pointage!AL17</f>
        <v>NICE EST</v>
      </c>
      <c r="C23" s="29" t="str">
        <f t="shared" si="3"/>
        <v>X</v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IF(OR(COUNTIF(HorSup,B23),B23="",[3]Pointage!AL17="",B23="REPOS"),"X")</f>
        <v>0</v>
      </c>
      <c r="K23" s="37" t="s">
        <v>75</v>
      </c>
      <c r="L23" s="45" t="str">
        <f>B12</f>
        <v>Congés</v>
      </c>
      <c r="M23" t="s">
        <v>8</v>
      </c>
    </row>
    <row r="24" spans="1:13" ht="17.100000000000001" customHeight="1" thickBot="1" x14ac:dyDescent="0.3">
      <c r="A24" s="38" t="s">
        <v>87</v>
      </c>
      <c r="B24" s="16" t="str">
        <f>[3]Pointage!AL18</f>
        <v>NICE EST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IF(OR(COUNTIF(HorSup,B24),B24="",[3]Pointage!AL18="",B24="REPOS"),"X")</f>
        <v>0</v>
      </c>
      <c r="K24" s="37" t="s">
        <v>85</v>
      </c>
      <c r="L24" s="45" t="str">
        <f>B22</f>
        <v>Congés</v>
      </c>
      <c r="M24" t="s">
        <v>8</v>
      </c>
    </row>
    <row r="25" spans="1:13" ht="17.100000000000001" customHeight="1" thickBot="1" x14ac:dyDescent="0.3">
      <c r="A25" s="40" t="s">
        <v>88</v>
      </c>
      <c r="B25" s="16" t="str">
        <f>[3]Pointage!AL19</f>
        <v>POLY 12H-19H</v>
      </c>
      <c r="C25" s="29" t="str">
        <f t="shared" si="3"/>
        <v/>
      </c>
      <c r="D25" s="6" t="str">
        <f t="shared" si="4"/>
        <v>X</v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IF(OR(COUNTIF(HorSup,B25),B25="",[3]Pointage!AL19="",B25="REPOS"),"X")</f>
        <v>0</v>
      </c>
      <c r="K25" s="37" t="s">
        <v>93</v>
      </c>
      <c r="L25" s="45" t="str">
        <f>B30</f>
        <v>Congés</v>
      </c>
      <c r="M25" t="s">
        <v>8</v>
      </c>
    </row>
    <row r="26" spans="1:13" ht="17.100000000000001" customHeight="1" thickBot="1" x14ac:dyDescent="0.3">
      <c r="A26" s="41" t="s">
        <v>89</v>
      </c>
      <c r="B26" s="16" t="str">
        <f>[3]Pointage!AL20</f>
        <v>Standard 8H-12H/13H-16H30</v>
      </c>
      <c r="C26" s="29" t="str">
        <f t="shared" si="3"/>
        <v>X</v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IF(OR(COUNTIF(HorSup,B26),B26="",[3]Pointage!AL20="",B26="REPOS"),"X")</f>
        <v>0</v>
      </c>
      <c r="K26" s="37" t="s">
        <v>96</v>
      </c>
      <c r="L26" s="45" t="str">
        <f>B33</f>
        <v>Congés</v>
      </c>
      <c r="M26" t="s">
        <v>8</v>
      </c>
    </row>
    <row r="27" spans="1:13" ht="17.100000000000001" customHeight="1" thickBot="1" x14ac:dyDescent="0.3">
      <c r="A27" s="39" t="s">
        <v>90</v>
      </c>
      <c r="B27" s="16" t="str">
        <f>[3]Pointage!AL21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IF(OR(COUNTIF(HorSup,B27),B27="",[3]Pointage!AL21="",B27="REPOS"),"X")</f>
        <v>0</v>
      </c>
      <c r="K27" s="37" t="s">
        <v>98</v>
      </c>
      <c r="L27" s="45" t="str">
        <f>B35</f>
        <v>Congés</v>
      </c>
      <c r="M27" t="s">
        <v>8</v>
      </c>
    </row>
    <row r="28" spans="1:13" ht="17.100000000000001" customHeight="1" thickBot="1" x14ac:dyDescent="0.3">
      <c r="A28" s="42" t="s">
        <v>91</v>
      </c>
      <c r="B28" s="16" t="str">
        <f>[3]Pointage!AL22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IF(OR(COUNTIF(HorSup,B28),B28="",[3]Pointage!AL22="",B28="REPOS"),"X")</f>
        <v>0</v>
      </c>
      <c r="K28" s="37" t="s">
        <v>100</v>
      </c>
      <c r="L28" s="45" t="str">
        <f>B37</f>
        <v>Congés</v>
      </c>
      <c r="M28" t="s">
        <v>8</v>
      </c>
    </row>
    <row r="29" spans="1:13" ht="17.100000000000001" customHeight="1" thickBot="1" x14ac:dyDescent="0.3">
      <c r="A29" s="38" t="s">
        <v>92</v>
      </c>
      <c r="B29" s="16" t="str">
        <f>[3]Pointage!AL23</f>
        <v>ENC MATIN 5H-12H</v>
      </c>
      <c r="C29" s="29" t="str">
        <f t="shared" si="3"/>
        <v>X</v>
      </c>
      <c r="D29" s="6" t="str">
        <f t="shared" si="4"/>
        <v/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b">
        <f>IF(OR(COUNTIF(HorSup,B29),B29="",[3]Pointage!AL23="",B29="REPOS"),"X")</f>
        <v>0</v>
      </c>
      <c r="K29" s="37" t="s">
        <v>105</v>
      </c>
      <c r="L29" s="45" t="str">
        <f>B42</f>
        <v>Congés</v>
      </c>
      <c r="M29" t="s">
        <v>8</v>
      </c>
    </row>
    <row r="30" spans="1:13" ht="17.100000000000001" customHeight="1" thickBot="1" x14ac:dyDescent="0.3">
      <c r="A30" s="38" t="s">
        <v>93</v>
      </c>
      <c r="B30" s="16" t="str">
        <f>[3]Pointage!AL24</f>
        <v>Congés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IF(OR(COUNTIF(HorSup,B30),B30="",[3]Pointage!AL24="",B30="REPOS"),"X")</f>
        <v>0</v>
      </c>
      <c r="K30" s="37" t="s">
        <v>116</v>
      </c>
      <c r="L30" s="45" t="str">
        <f>B53</f>
        <v>Congés</v>
      </c>
      <c r="M30" t="s">
        <v>8</v>
      </c>
    </row>
    <row r="31" spans="1:13" ht="17.100000000000001" customHeight="1" thickBot="1" x14ac:dyDescent="0.3">
      <c r="A31" s="38" t="s">
        <v>94</v>
      </c>
      <c r="B31" s="16" t="str">
        <f>[3]Pointage!AL25</f>
        <v>CARTON MATIN</v>
      </c>
      <c r="C31" s="29" t="str">
        <f t="shared" si="3"/>
        <v>X</v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IF(OR(COUNTIF(HorSup,B31),B31="",[3]Pointage!AL25="",B31="REPOS"),"X")</f>
        <v>0</v>
      </c>
      <c r="K31" s="37" t="s">
        <v>120</v>
      </c>
      <c r="L31" s="45" t="str">
        <f>B57</f>
        <v>Congés</v>
      </c>
      <c r="M31" t="s">
        <v>8</v>
      </c>
    </row>
    <row r="32" spans="1:13" ht="17.100000000000001" customHeight="1" thickBot="1" x14ac:dyDescent="0.3">
      <c r="A32" s="38" t="s">
        <v>95</v>
      </c>
      <c r="B32" s="16" t="str">
        <f>[3]Pointage!AL26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IF(OR(COUNTIF(HorSup,B32),B32="",[3]Pointage!AL26="",B32="REPOS"),"X")</f>
        <v>0</v>
      </c>
      <c r="K32" s="37" t="s">
        <v>121</v>
      </c>
      <c r="L32" s="45" t="str">
        <f>B58</f>
        <v>Congés</v>
      </c>
      <c r="M32" t="s">
        <v>8</v>
      </c>
    </row>
    <row r="33" spans="1:13" ht="17.100000000000001" customHeight="1" thickBot="1" x14ac:dyDescent="0.3">
      <c r="A33" s="40" t="s">
        <v>96</v>
      </c>
      <c r="B33" s="16" t="str">
        <f>[3]Pointage!AL27</f>
        <v>Congés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IF(OR(COUNTIF(HorSup,B33),B33="",[3]Pointage!AL27="",B33="REPOS"),"X")</f>
        <v>0</v>
      </c>
      <c r="K33" s="37" t="s">
        <v>122</v>
      </c>
      <c r="L33" s="45" t="str">
        <f>B59</f>
        <v>Congés</v>
      </c>
      <c r="M33" t="s">
        <v>8</v>
      </c>
    </row>
    <row r="34" spans="1:13" ht="17.100000000000001" customHeight="1" thickBot="1" x14ac:dyDescent="0.3">
      <c r="A34" s="38" t="s">
        <v>97</v>
      </c>
      <c r="B34" s="16" t="str">
        <f>[3]Pointage!AL28</f>
        <v>NICE NORD</v>
      </c>
      <c r="C34" s="29" t="str">
        <f t="shared" si="3"/>
        <v>X</v>
      </c>
      <c r="D34" s="6" t="str">
        <f t="shared" si="4"/>
        <v/>
      </c>
      <c r="E34" s="5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IF(OR(COUNTIF(HorSup,B34),B34="",[3]Pointage!AL28="",B34="REPOS"),"X")</f>
        <v>0</v>
      </c>
      <c r="K34" s="37" t="s">
        <v>127</v>
      </c>
      <c r="L34" s="45" t="str">
        <f>B64</f>
        <v>Congés</v>
      </c>
      <c r="M34" t="s">
        <v>8</v>
      </c>
    </row>
    <row r="35" spans="1:13" ht="17.100000000000001" customHeight="1" thickBot="1" x14ac:dyDescent="0.3">
      <c r="A35" s="38" t="s">
        <v>98</v>
      </c>
      <c r="B35" s="16" t="str">
        <f>[3]Pointage!AL29</f>
        <v>Congés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IF(OR(COUNTIF(HorSup,B35),B35="",[3]Pointage!AL29="",B35="REPOS"),"X")</f>
        <v>0</v>
      </c>
      <c r="K35" s="37" t="s">
        <v>124</v>
      </c>
      <c r="L35" s="45" t="str">
        <f>B61</f>
        <v>Contrôle 12H00-19H30</v>
      </c>
      <c r="M35" t="s">
        <v>139</v>
      </c>
    </row>
    <row r="36" spans="1:13" ht="17.100000000000001" customHeight="1" thickBot="1" x14ac:dyDescent="0.3">
      <c r="A36" s="38" t="s">
        <v>99</v>
      </c>
      <c r="B36" s="16" t="str">
        <f>[3]Pointage!AL30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IF(OR(COUNTIF(HorSup,B36),B36="",[3]Pointage!AL30="",B36="REPOS"),"X")</f>
        <v>0</v>
      </c>
      <c r="K36" s="37" t="s">
        <v>90</v>
      </c>
      <c r="L36" s="45" t="str">
        <f>B27</f>
        <v>Contrôle 19H-02H30</v>
      </c>
      <c r="M36" t="s">
        <v>136</v>
      </c>
    </row>
    <row r="37" spans="1:13" ht="17.100000000000001" customHeight="1" thickBot="1" x14ac:dyDescent="0.3">
      <c r="A37" s="38" t="s">
        <v>100</v>
      </c>
      <c r="B37" s="16" t="str">
        <f>[3]Pointage!AL31</f>
        <v>Congés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IF(OR(COUNTIF(HorSup,B37),B37="",[3]Pointage!AL31="",B37="REPOS"),"X")</f>
        <v>0</v>
      </c>
      <c r="K37" s="37" t="s">
        <v>126</v>
      </c>
      <c r="L37" s="45" t="str">
        <f>B63</f>
        <v>Contrôle 19H-02H30</v>
      </c>
      <c r="M37" t="s">
        <v>136</v>
      </c>
    </row>
    <row r="38" spans="1:13" ht="17.100000000000001" customHeight="1" thickBot="1" x14ac:dyDescent="0.3">
      <c r="A38" s="38" t="s">
        <v>101</v>
      </c>
      <c r="B38" s="16" t="str">
        <f>[3]Pointage!AL32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IF(OR(COUNTIF(HorSup,B38),B38="",[3]Pointage!AL32="",B38="REPOS"),"X")</f>
        <v>0</v>
      </c>
      <c r="K38" s="37" t="s">
        <v>114</v>
      </c>
      <c r="L38" s="45" t="str">
        <f>B51</f>
        <v>Contrôle 8H30-12H / 14H30-18H</v>
      </c>
      <c r="M38" t="s">
        <v>137</v>
      </c>
    </row>
    <row r="39" spans="1:13" ht="17.100000000000001" customHeight="1" thickBot="1" x14ac:dyDescent="0.3">
      <c r="A39" s="38" t="s">
        <v>102</v>
      </c>
      <c r="B39" s="16" t="str">
        <f>[3]Pointage!AL33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IF(OR(COUNTIF(HorSup,B39),B39="",[3]Pointage!AL33="",B39="REPOS"),"X")</f>
        <v>0</v>
      </c>
      <c r="K39" s="37" t="s">
        <v>113</v>
      </c>
      <c r="L39" s="45" t="str">
        <f>B50</f>
        <v>CP + POLY 4H-12H</v>
      </c>
      <c r="M39" t="s">
        <v>37</v>
      </c>
    </row>
    <row r="40" spans="1:13" ht="17.100000000000001" customHeight="1" thickBot="1" x14ac:dyDescent="0.3">
      <c r="A40" s="38" t="s">
        <v>103</v>
      </c>
      <c r="B40" s="16" t="str">
        <f>[3]Pointage!AL34</f>
        <v>ENC MATIN 5H-12H</v>
      </c>
      <c r="C40" s="29" t="str">
        <f t="shared" si="3"/>
        <v>X</v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IF(OR(COUNTIF(HorSup,B40),B40="",[3]Pointage!AL34="",B40="REPOS"),"X")</f>
        <v>0</v>
      </c>
      <c r="K40" s="37" t="s">
        <v>83</v>
      </c>
      <c r="L40" s="45" t="str">
        <f>B20</f>
        <v>ENC AM 12H30-19H30</v>
      </c>
      <c r="M40" t="s">
        <v>134</v>
      </c>
    </row>
    <row r="41" spans="1:13" ht="17.100000000000001" customHeight="1" thickBot="1" x14ac:dyDescent="0.3">
      <c r="A41" s="40" t="s">
        <v>104</v>
      </c>
      <c r="B41" s="16" t="str">
        <f>[3]Pointage!AL35</f>
        <v>POLY 5H-12H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IF(OR(COUNTIF(HorSup,B41),B41="",[3]Pointage!AL35="",B41="REPOS"),"X")</f>
        <v>0</v>
      </c>
      <c r="K41" s="37" t="s">
        <v>79</v>
      </c>
      <c r="L41" s="45" t="str">
        <f>B16</f>
        <v>ENC MATIN 5H-12H</v>
      </c>
      <c r="M41" t="s">
        <v>16</v>
      </c>
    </row>
    <row r="42" spans="1:13" ht="17.100000000000001" customHeight="1" thickBot="1" x14ac:dyDescent="0.3">
      <c r="A42" s="38" t="s">
        <v>105</v>
      </c>
      <c r="B42" s="16" t="str">
        <f>[3]Pointage!AL36</f>
        <v>Congés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IF(OR(COUNTIF(HorSup,B42),B42="",[3]Pointage!AL36="",B42="REPOS"),"X")</f>
        <v>0</v>
      </c>
      <c r="K42" s="37" t="s">
        <v>92</v>
      </c>
      <c r="L42" s="45" t="str">
        <f>B29</f>
        <v>ENC MATIN 5H-12H</v>
      </c>
      <c r="M42" t="s">
        <v>16</v>
      </c>
    </row>
    <row r="43" spans="1:13" ht="17.100000000000001" customHeight="1" thickBot="1" x14ac:dyDescent="0.3">
      <c r="A43" s="38" t="s">
        <v>106</v>
      </c>
      <c r="B43" s="16" t="str">
        <f>[3]Pointage!AL37</f>
        <v>B. CARTON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IF(OR(COUNTIF(HorSup,B43),B43="",[3]Pointage!AL37="",B43="REPOS"),"X")</f>
        <v>0</v>
      </c>
      <c r="K43" s="37" t="s">
        <v>103</v>
      </c>
      <c r="L43" s="45" t="str">
        <f>B40</f>
        <v>ENC MATIN 5H-12H</v>
      </c>
      <c r="M43" t="s">
        <v>16</v>
      </c>
    </row>
    <row r="44" spans="1:13" ht="17.100000000000001" customHeight="1" thickBot="1" x14ac:dyDescent="0.3">
      <c r="A44" s="38" t="s">
        <v>107</v>
      </c>
      <c r="B44" s="16" t="str">
        <f>[3]Pointage!AL38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IF(OR(COUNTIF(HorSup,B44),B44="",[3]Pointage!AL38="",B44="REPOS"),"X")</f>
        <v>0</v>
      </c>
      <c r="K44" s="37" t="s">
        <v>117</v>
      </c>
      <c r="L44" s="45" t="str">
        <f>B54</f>
        <v>ENC MATIN 5H-12H</v>
      </c>
      <c r="M44" t="s">
        <v>16</v>
      </c>
    </row>
    <row r="45" spans="1:13" ht="17.100000000000001" customHeight="1" thickBot="1" x14ac:dyDescent="0.3">
      <c r="A45" s="38" t="s">
        <v>108</v>
      </c>
      <c r="B45" s="16" t="str">
        <f>[3]Pointage!AL39</f>
        <v>B. CARTON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IF(OR(COUNTIF(HorSup,B45),B45="",[3]Pointage!AL39="",B45="REPOS"),"X")</f>
        <v>0</v>
      </c>
      <c r="K45" s="37" t="s">
        <v>72</v>
      </c>
      <c r="L45" s="45" t="str">
        <f>B9</f>
        <v>ENC NUIT 20H30-02H30</v>
      </c>
      <c r="M45" t="s">
        <v>133</v>
      </c>
    </row>
    <row r="46" spans="1:13" ht="17.100000000000001" customHeight="1" thickBot="1" x14ac:dyDescent="0.3">
      <c r="A46" s="38" t="s">
        <v>109</v>
      </c>
      <c r="B46" s="16" t="str">
        <f>[3]Pointage!AL40</f>
        <v>NICE EST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IF(OR(COUNTIF(HorSup,B46),B46="",[3]Pointage!AL40="",B46="REPOS"),"X")</f>
        <v>0</v>
      </c>
      <c r="K46" s="37" t="s">
        <v>107</v>
      </c>
      <c r="L46" s="45" t="str">
        <f>B44</f>
        <v>ENC NUIT 20H30-02H30</v>
      </c>
      <c r="M46" t="s">
        <v>133</v>
      </c>
    </row>
    <row r="47" spans="1:13" ht="17.100000000000001" customHeight="1" thickBot="1" x14ac:dyDescent="0.3">
      <c r="A47" s="38" t="s">
        <v>110</v>
      </c>
      <c r="B47" s="16" t="str">
        <f>[3]Pointage!AL41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IF(OR(COUNTIF(HorSup,B47),B47="",[3]Pointage!AL41="",B47="REPOS"),"X")</f>
        <v>0</v>
      </c>
      <c r="K47" s="37" t="s">
        <v>111</v>
      </c>
      <c r="L47" s="45" t="str">
        <f>B48</f>
        <v>ENC NUIT 20H30-02H30</v>
      </c>
      <c r="M47" t="s">
        <v>133</v>
      </c>
    </row>
    <row r="48" spans="1:13" ht="17.100000000000001" customHeight="1" thickBot="1" x14ac:dyDescent="0.3">
      <c r="A48" s="38" t="s">
        <v>111</v>
      </c>
      <c r="B48" s="16" t="str">
        <f>[3]Pointage!AL42</f>
        <v>ENC NUIT 20H30-02H30</v>
      </c>
      <c r="C48" s="29" t="str">
        <f t="shared" si="3"/>
        <v/>
      </c>
      <c r="D48" s="6" t="str">
        <f t="shared" si="4"/>
        <v/>
      </c>
      <c r="E48" s="5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IF(OR(COUNTIF(HorSup,B48),B48="",[3]Pointage!AL42="",B48="REPOS"),"X")</f>
        <v>0</v>
      </c>
      <c r="K48" s="37" t="s">
        <v>82</v>
      </c>
      <c r="L48" s="45" t="str">
        <f>B19</f>
        <v>ENCADREMENT</v>
      </c>
      <c r="M48" t="s">
        <v>131</v>
      </c>
    </row>
    <row r="49" spans="1:13" ht="17.100000000000001" customHeight="1" thickBot="1" x14ac:dyDescent="0.3">
      <c r="A49" s="42" t="s">
        <v>112</v>
      </c>
      <c r="B49" s="16" t="str">
        <f>[3]Pointage!AL43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IF(OR(COUNTIF(HorSup,B49),B49="",[3]Pointage!AL43="",B49="REPOS"),"X")</f>
        <v>0</v>
      </c>
      <c r="K49" s="37" t="s">
        <v>86</v>
      </c>
      <c r="L49" s="45" t="str">
        <f>B23</f>
        <v>NICE EST</v>
      </c>
      <c r="M49" t="s">
        <v>19</v>
      </c>
    </row>
    <row r="50" spans="1:13" ht="17.100000000000001" customHeight="1" thickBot="1" x14ac:dyDescent="0.3">
      <c r="A50" s="40" t="s">
        <v>113</v>
      </c>
      <c r="B50" s="16" t="str">
        <f>[3]Pointage!AL44</f>
        <v>CP + POLY 4H-12H</v>
      </c>
      <c r="C50" s="29" t="str">
        <f t="shared" si="3"/>
        <v>X</v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b">
        <f>IF(OR(COUNTIF(HorSup,B50),B50="",[3]Pointage!AL44="",B50="REPOS"),"X")</f>
        <v>0</v>
      </c>
      <c r="K50" s="37" t="s">
        <v>87</v>
      </c>
      <c r="L50" s="45" t="str">
        <f>B24</f>
        <v>NICE EST</v>
      </c>
      <c r="M50" t="s">
        <v>19</v>
      </c>
    </row>
    <row r="51" spans="1:13" ht="17.100000000000001" customHeight="1" thickBot="1" x14ac:dyDescent="0.3">
      <c r="A51" s="40" t="s">
        <v>114</v>
      </c>
      <c r="B51" s="16" t="str">
        <f>[3]Pointage!AL45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IF(OR(COUNTIF(HorSup,B51),B51="",[3]Pointage!AL45="",B51="REPOS"),"X")</f>
        <v>0</v>
      </c>
      <c r="K51" s="37" t="s">
        <v>99</v>
      </c>
      <c r="L51" s="45" t="str">
        <f>B36</f>
        <v>NICE EST</v>
      </c>
      <c r="M51" t="s">
        <v>19</v>
      </c>
    </row>
    <row r="52" spans="1:13" ht="17.100000000000001" customHeight="1" thickBot="1" x14ac:dyDescent="0.3">
      <c r="A52" s="42" t="s">
        <v>115</v>
      </c>
      <c r="B52" s="16" t="str">
        <f>[3]Pointage!AL46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IF(OR(COUNTIF(HorSup,B52),B52="",[3]Pointage!AL46="",B52="REPOS"),"X")</f>
        <v>0</v>
      </c>
      <c r="K52" s="37" t="s">
        <v>109</v>
      </c>
      <c r="L52" s="45" t="str">
        <f>B46</f>
        <v>NICE EST</v>
      </c>
      <c r="M52" t="s">
        <v>19</v>
      </c>
    </row>
    <row r="53" spans="1:13" ht="17.100000000000001" customHeight="1" thickBot="1" x14ac:dyDescent="0.3">
      <c r="A53" s="38" t="s">
        <v>116</v>
      </c>
      <c r="B53" s="16" t="str">
        <f>[3]Pointage!AL47</f>
        <v>Congés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IF(OR(COUNTIF(HorSup,B53),B53="",[3]Pointage!AL47="",B53="REPOS"),"X")</f>
        <v>0</v>
      </c>
      <c r="K53" s="37" t="s">
        <v>97</v>
      </c>
      <c r="L53" s="45" t="str">
        <f>B34</f>
        <v>NICE NORD</v>
      </c>
      <c r="M53" t="s">
        <v>30</v>
      </c>
    </row>
    <row r="54" spans="1:13" ht="17.100000000000001" customHeight="1" thickBot="1" x14ac:dyDescent="0.3">
      <c r="A54" s="40" t="s">
        <v>117</v>
      </c>
      <c r="B54" s="16" t="str">
        <f>[3]Pointage!AL48</f>
        <v>ENC MATIN 5H-12H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IF(OR(COUNTIF(HorSup,B54),B54="",[3]Pointage!AL48="",B54="REPOS"),"X")</f>
        <v>0</v>
      </c>
      <c r="K54" s="37" t="s">
        <v>76</v>
      </c>
      <c r="L54" s="45" t="str">
        <f>B13</f>
        <v>NICE OUEST</v>
      </c>
      <c r="M54" t="s">
        <v>14</v>
      </c>
    </row>
    <row r="55" spans="1:13" ht="17.100000000000001" customHeight="1" thickBot="1" x14ac:dyDescent="0.3">
      <c r="A55" s="39" t="s">
        <v>118</v>
      </c>
      <c r="B55" s="16" t="str">
        <f>[3]Pointage!AL49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IF(OR(COUNTIF(HorSup,B55),B55="",[3]Pointage!AL49="",B55="REPOS"),"X")</f>
        <v>0</v>
      </c>
      <c r="K55" s="37" t="s">
        <v>77</v>
      </c>
      <c r="L55" s="45" t="str">
        <f>B14</f>
        <v>NICE OUEST</v>
      </c>
      <c r="M55" t="s">
        <v>14</v>
      </c>
    </row>
    <row r="56" spans="1:13" ht="17.100000000000001" customHeight="1" thickBot="1" x14ac:dyDescent="0.3">
      <c r="A56" s="38" t="s">
        <v>119</v>
      </c>
      <c r="B56" s="16" t="str">
        <f>[3]Pointage!AL50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IF(OR(COUNTIF(HorSup,B56),B56="",[3]Pointage!AL50="",B56="REPOS"),"X")</f>
        <v>0</v>
      </c>
      <c r="K56" s="37" t="s">
        <v>80</v>
      </c>
      <c r="L56" s="45" t="str">
        <f>B17</f>
        <v>NICE OUEST</v>
      </c>
      <c r="M56" t="s">
        <v>14</v>
      </c>
    </row>
    <row r="57" spans="1:13" ht="17.100000000000001" customHeight="1" thickBot="1" x14ac:dyDescent="0.3">
      <c r="A57" s="38" t="s">
        <v>120</v>
      </c>
      <c r="B57" s="16" t="str">
        <f>[3]Pointage!AL51</f>
        <v>Congés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IF(OR(COUNTIF(HorSup,B57),B57="",[3]Pointage!AL51="",B57="REPOS"),"X")</f>
        <v>0</v>
      </c>
      <c r="K57" s="37" t="s">
        <v>88</v>
      </c>
      <c r="L57" s="45" t="str">
        <f>B25</f>
        <v>POLY 12H-19H</v>
      </c>
      <c r="M57" t="s">
        <v>15</v>
      </c>
    </row>
    <row r="58" spans="1:13" ht="17.100000000000001" customHeight="1" thickBot="1" x14ac:dyDescent="0.3">
      <c r="A58" s="39" t="s">
        <v>121</v>
      </c>
      <c r="B58" s="16" t="str">
        <f>[3]Pointage!AL52</f>
        <v>Congés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>X</v>
      </c>
      <c r="G58" s="6" t="str">
        <f t="shared" si="7"/>
        <v/>
      </c>
      <c r="H58" s="5" t="b">
        <f>IF(OR(COUNTIF(HorSup,B58),B58="",[3]Pointage!AL52="",B58="REPOS"),"X")</f>
        <v>0</v>
      </c>
      <c r="K58" s="37" t="s">
        <v>119</v>
      </c>
      <c r="L58" s="45" t="str">
        <f>B56</f>
        <v>POLY 12H-19H</v>
      </c>
      <c r="M58" t="s">
        <v>15</v>
      </c>
    </row>
    <row r="59" spans="1:13" ht="17.100000000000001" customHeight="1" thickBot="1" x14ac:dyDescent="0.3">
      <c r="A59" s="39" t="s">
        <v>122</v>
      </c>
      <c r="B59" s="16" t="str">
        <f>[3]Pointage!AL53</f>
        <v>Congés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IF(OR(COUNTIF(HorSup,B59),B59="",[3]Pointage!AL53="",B59="REPOS"),"X")</f>
        <v>0</v>
      </c>
      <c r="K59" s="37" t="s">
        <v>104</v>
      </c>
      <c r="L59" s="45" t="str">
        <f>B41</f>
        <v>POLY 5H-12H</v>
      </c>
      <c r="M59" t="s">
        <v>23</v>
      </c>
    </row>
    <row r="60" spans="1:13" ht="16.5" thickBot="1" x14ac:dyDescent="0.3">
      <c r="A60" s="38" t="s">
        <v>123</v>
      </c>
      <c r="B60" s="16" t="str">
        <f>[3]Pointage!AL54</f>
        <v>Secrétariat 8H30-12H/12H45-16H15</v>
      </c>
      <c r="C60" s="29" t="str">
        <f t="shared" si="3"/>
        <v>X</v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IF(OR(COUNTIF(HorSup,B60),B60="",[3]Pointage!AL54="",B60="REPOS"),"X")</f>
        <v>0</v>
      </c>
      <c r="K60" s="37" t="s">
        <v>84</v>
      </c>
      <c r="L60" s="45" t="str">
        <f>B21</f>
        <v>POLY 9H-16H</v>
      </c>
      <c r="M60" t="s">
        <v>26</v>
      </c>
    </row>
    <row r="61" spans="1:13" ht="16.5" thickBot="1" x14ac:dyDescent="0.3">
      <c r="A61" s="39" t="s">
        <v>124</v>
      </c>
      <c r="B61" s="16" t="str">
        <f>[3]Pointage!AL55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IF(OR(COUNTIF(HorSup,B61),B61="",[3]Pointage!AL55="",B61="REPOS"),"X")</f>
        <v>0</v>
      </c>
      <c r="K61" s="37" t="s">
        <v>81</v>
      </c>
      <c r="L61" s="45" t="str">
        <f>B18</f>
        <v>Secrétariat 13H-18H</v>
      </c>
      <c r="M61" t="s">
        <v>41</v>
      </c>
    </row>
    <row r="62" spans="1:13" ht="16.5" thickBot="1" x14ac:dyDescent="0.3">
      <c r="A62" s="38" t="s">
        <v>125</v>
      </c>
      <c r="B62" s="18" t="str">
        <f>[3]Pointage!AL56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IF(OR(COUNTIF(HorSup,B62),B62="",[3]Pointage!AL56="",B62="REPOS"),"X")</f>
        <v>0</v>
      </c>
      <c r="K62" s="37" t="s">
        <v>123</v>
      </c>
      <c r="L62" s="45" t="str">
        <f>B60</f>
        <v>Secrétariat 8H30-12H/12H45-16H15</v>
      </c>
      <c r="M62" t="s">
        <v>138</v>
      </c>
    </row>
    <row r="63" spans="1:13" ht="16.5" thickBot="1" x14ac:dyDescent="0.3">
      <c r="A63" s="43" t="s">
        <v>126</v>
      </c>
      <c r="B63" s="18" t="str">
        <f>[3]Pointage!AL57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IF(OR(COUNTIF(HorSup,B63),B63="",[3]Pointage!AL57="",B63="REPOS"),"X")</f>
        <v>0</v>
      </c>
      <c r="K63" s="37" t="s">
        <v>71</v>
      </c>
      <c r="L63" s="45" t="str">
        <f>B8</f>
        <v>Standard 11H-15H / 15H30-19H</v>
      </c>
      <c r="M63" t="s">
        <v>132</v>
      </c>
    </row>
    <row r="64" spans="1:13" ht="16.5" thickBot="1" x14ac:dyDescent="0.3">
      <c r="A64" s="44" t="s">
        <v>127</v>
      </c>
      <c r="B64" s="17" t="str">
        <f>[3]Pointage!AL58</f>
        <v>Congés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>X</v>
      </c>
      <c r="G64" s="20" t="str">
        <f>IF(B64="Absent","X","")</f>
        <v/>
      </c>
      <c r="H64" s="21" t="b">
        <f>IF(OR(COUNTIF(HorSup,B64),B64="",[3]Pointage!AL58="",B64="REPOS"),"X")</f>
        <v>0</v>
      </c>
      <c r="K64" s="37" t="s">
        <v>89</v>
      </c>
      <c r="L64" s="45" t="str">
        <f>B26</f>
        <v>Standard 8H-12H/13H-16H30</v>
      </c>
      <c r="M64" t="s">
        <v>135</v>
      </c>
    </row>
  </sheetData>
  <sortState caseSensitive="1" ref="K9:N64">
    <sortCondition ref="N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556" priority="24" stopIfTrue="1" operator="equal">
      <formula>"Repos"</formula>
    </cfRule>
    <cfRule type="cellIs" dxfId="555" priority="25" stopIfTrue="1" operator="equal">
      <formula>"ABSENT"</formula>
    </cfRule>
    <cfRule type="cellIs" dxfId="554" priority="26" stopIfTrue="1" operator="equal">
      <formula>"NICE OUEST"</formula>
    </cfRule>
    <cfRule type="cellIs" dxfId="553" priority="27" stopIfTrue="1" operator="equal">
      <formula>"Nice Nord"</formula>
    </cfRule>
    <cfRule type="cellIs" dxfId="552" priority="28" stopIfTrue="1" operator="equal">
      <formula>"Congés"</formula>
    </cfRule>
    <cfRule type="cellIs" dxfId="551" priority="29" stopIfTrue="1" operator="equal">
      <formula>"Nice Est"</formula>
    </cfRule>
  </conditionalFormatting>
  <conditionalFormatting sqref="L57">
    <cfRule type="cellIs" dxfId="550" priority="18" stopIfTrue="1" operator="equal">
      <formula>"Repos"</formula>
    </cfRule>
    <cfRule type="cellIs" dxfId="549" priority="19" stopIfTrue="1" operator="equal">
      <formula>"ABSENT"</formula>
    </cfRule>
    <cfRule type="cellIs" dxfId="548" priority="20" stopIfTrue="1" operator="equal">
      <formula>"NICE OUEST"</formula>
    </cfRule>
    <cfRule type="cellIs" dxfId="547" priority="21" stopIfTrue="1" operator="equal">
      <formula>"Nice Nord"</formula>
    </cfRule>
    <cfRule type="cellIs" dxfId="546" priority="22" stopIfTrue="1" operator="equal">
      <formula>"Congés"</formula>
    </cfRule>
    <cfRule type="cellIs" dxfId="545" priority="23" stopIfTrue="1" operator="equal">
      <formula>"Nice Est"</formula>
    </cfRule>
  </conditionalFormatting>
  <conditionalFormatting sqref="K2">
    <cfRule type="cellIs" dxfId="544" priority="17" stopIfTrue="1" operator="equal">
      <formula>""</formula>
    </cfRule>
  </conditionalFormatting>
  <conditionalFormatting sqref="B8:B64 L8:L64">
    <cfRule type="cellIs" dxfId="543" priority="11" stopIfTrue="1" operator="equal">
      <formula>"Repos"</formula>
    </cfRule>
    <cfRule type="cellIs" dxfId="542" priority="12" stopIfTrue="1" operator="equal">
      <formula>"ABSENT"</formula>
    </cfRule>
    <cfRule type="cellIs" dxfId="541" priority="13" stopIfTrue="1" operator="equal">
      <formula>"NICE OUEST"</formula>
    </cfRule>
    <cfRule type="cellIs" dxfId="540" priority="14" stopIfTrue="1" operator="equal">
      <formula>"Nice Nord"</formula>
    </cfRule>
    <cfRule type="cellIs" dxfId="539" priority="15" stopIfTrue="1" operator="equal">
      <formula>"Congés"</formula>
    </cfRule>
    <cfRule type="cellIs" dxfId="538" priority="16" stopIfTrue="1" operator="equal">
      <formula>"Nice Est"</formula>
    </cfRule>
  </conditionalFormatting>
  <conditionalFormatting sqref="L57">
    <cfRule type="cellIs" dxfId="537" priority="5" stopIfTrue="1" operator="equal">
      <formula>"Repos"</formula>
    </cfRule>
    <cfRule type="cellIs" dxfId="536" priority="6" stopIfTrue="1" operator="equal">
      <formula>"ABSENT"</formula>
    </cfRule>
    <cfRule type="cellIs" dxfId="535" priority="7" stopIfTrue="1" operator="equal">
      <formula>"NICE OUEST"</formula>
    </cfRule>
    <cfRule type="cellIs" dxfId="534" priority="8" stopIfTrue="1" operator="equal">
      <formula>"Nice Nord"</formula>
    </cfRule>
    <cfRule type="cellIs" dxfId="533" priority="9" stopIfTrue="1" operator="equal">
      <formula>"Congés"</formula>
    </cfRule>
    <cfRule type="cellIs" dxfId="532" priority="10" stopIfTrue="1" operator="equal">
      <formula>"Nice Est"</formula>
    </cfRule>
  </conditionalFormatting>
  <conditionalFormatting sqref="K2">
    <cfRule type="cellIs" dxfId="531" priority="4" stopIfTrue="1" operator="equal">
      <formula>""</formula>
    </cfRule>
  </conditionalFormatting>
  <conditionalFormatting sqref="H8:H64">
    <cfRule type="containsText" dxfId="530" priority="3" operator="containsText" text="FAUX">
      <formula>NOT(ISERROR(SEARCH("FAUX",H8)))</formula>
    </cfRule>
  </conditionalFormatting>
  <conditionalFormatting sqref="L8:L64">
    <cfRule type="cellIs" dxfId="529" priority="2" stopIfTrue="1" operator="equal">
      <formula>0</formula>
    </cfRule>
  </conditionalFormatting>
  <conditionalFormatting sqref="B8:B64">
    <cfRule type="cellIs" dxfId="528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N64"/>
  <sheetViews>
    <sheetView zoomScale="90" zoomScaleNormal="90" zoomScalePageLayoutView="90" workbookViewId="0">
      <selection activeCell="L17" sqref="L17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42844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42844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[3]Pointage!AM2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IF(OR(COUNTIF(HorSup,B8),B8="",[3]Pointage!AM2="",B8="REPOS"),"X")</f>
        <v>0</v>
      </c>
      <c r="K8" s="58" t="s">
        <v>78</v>
      </c>
      <c r="L8" s="45" t="str">
        <f>B15</f>
        <v>ABSENT</v>
      </c>
      <c r="M8" t="s">
        <v>4</v>
      </c>
    </row>
    <row r="9" spans="1:14" ht="17.100000000000001" customHeight="1" x14ac:dyDescent="0.25">
      <c r="A9" s="38" t="s">
        <v>72</v>
      </c>
      <c r="B9" s="16" t="str">
        <f>[3]Pointage!AM3</f>
        <v>ENC NUIT 20H30-02H30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>X</v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IF(OR(COUNTIF(HorSup,B9),B9="",[3]Pointage!AM3="",B9="REPOS"),"X")</f>
        <v>0</v>
      </c>
      <c r="K9" s="42" t="s">
        <v>91</v>
      </c>
      <c r="L9" s="18" t="str">
        <f>B28</f>
        <v>ABSENT</v>
      </c>
      <c r="M9" t="s">
        <v>4</v>
      </c>
    </row>
    <row r="10" spans="1:14" ht="17.100000000000001" customHeight="1" x14ac:dyDescent="0.25">
      <c r="A10" s="38" t="s">
        <v>73</v>
      </c>
      <c r="B10" s="16" t="str">
        <f>[3]Pointage!AM4</f>
        <v>AUTRE COP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IF(OR(COUNTIF(HorSup,B10),B10="",[3]Pointage!AM4="",B10="REPOS"),"X")</f>
        <v>0</v>
      </c>
      <c r="K10" s="38" t="s">
        <v>95</v>
      </c>
      <c r="L10" s="18" t="str">
        <f>B32</f>
        <v>ABSENT</v>
      </c>
      <c r="M10" t="s">
        <v>4</v>
      </c>
    </row>
    <row r="11" spans="1:14" ht="17.100000000000001" customHeight="1" x14ac:dyDescent="0.25">
      <c r="A11" s="38" t="s">
        <v>74</v>
      </c>
      <c r="B11" s="16" t="str">
        <f>[3]Pointage!AM5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IF(OR(COUNTIF(HorSup,B11),B11="",[3]Pointage!AM5="",B11="REPOS"),"X")</f>
        <v>0</v>
      </c>
      <c r="K11" s="42" t="s">
        <v>112</v>
      </c>
      <c r="L11" s="18" t="str">
        <f>B49</f>
        <v>ABSENT</v>
      </c>
      <c r="M11" t="s">
        <v>4</v>
      </c>
    </row>
    <row r="12" spans="1:14" ht="17.100000000000001" customHeight="1" x14ac:dyDescent="0.25">
      <c r="A12" s="39" t="s">
        <v>75</v>
      </c>
      <c r="B12" s="16" t="str">
        <f>[3]Pointage!AM6</f>
        <v>Congés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IF(OR(COUNTIF(HorSup,B12),B12="",[3]Pointage!AM6="",B12="REPOS"),"X")</f>
        <v>0</v>
      </c>
      <c r="K12" s="42" t="s">
        <v>115</v>
      </c>
      <c r="L12" s="18" t="str">
        <f>B52</f>
        <v>ABSENT</v>
      </c>
      <c r="M12" t="s">
        <v>4</v>
      </c>
    </row>
    <row r="13" spans="1:14" ht="17.100000000000001" customHeight="1" x14ac:dyDescent="0.25">
      <c r="A13" s="38" t="s">
        <v>76</v>
      </c>
      <c r="B13" s="16" t="str">
        <f>[3]Pointage!AM7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IF(OR(COUNTIF(HorSup,B13),B13="",[3]Pointage!AM7="",B13="REPOS"),"X")</f>
        <v>0</v>
      </c>
      <c r="K13" s="39" t="s">
        <v>118</v>
      </c>
      <c r="L13" s="18" t="str">
        <f>B55</f>
        <v>ABSENT</v>
      </c>
      <c r="M13" t="s">
        <v>4</v>
      </c>
    </row>
    <row r="14" spans="1:14" ht="17.100000000000001" customHeight="1" x14ac:dyDescent="0.25">
      <c r="A14" s="38" t="s">
        <v>77</v>
      </c>
      <c r="B14" s="16" t="str">
        <f>[3]Pointage!AM8</f>
        <v>NICE OUEST</v>
      </c>
      <c r="C14" s="29" t="str">
        <f t="shared" si="3"/>
        <v>X</v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IF(OR(COUNTIF(HorSup,B14),B14="",[3]Pointage!AM8="",B14="REPOS"),"X")</f>
        <v>0</v>
      </c>
      <c r="K14" s="38" t="s">
        <v>73</v>
      </c>
      <c r="L14" s="18" t="str">
        <f>B10</f>
        <v>AUTRE COP</v>
      </c>
      <c r="M14" t="s">
        <v>57</v>
      </c>
    </row>
    <row r="15" spans="1:14" ht="17.100000000000001" customHeight="1" x14ac:dyDescent="0.25">
      <c r="A15" s="40" t="s">
        <v>78</v>
      </c>
      <c r="B15" s="16" t="str">
        <f>[3]Pointage!AM9</f>
        <v>ABSENT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IF(OR(COUNTIF(HorSup,B15),B15="",[3]Pointage!AM9="",B15="REPOS"),"X")</f>
        <v>0</v>
      </c>
      <c r="K15" s="38" t="s">
        <v>106</v>
      </c>
      <c r="L15" s="18" t="str">
        <f>B43</f>
        <v>B. CARTON</v>
      </c>
      <c r="M15" t="s">
        <v>20</v>
      </c>
    </row>
    <row r="16" spans="1:14" ht="17.100000000000001" customHeight="1" x14ac:dyDescent="0.25">
      <c r="A16" s="38" t="s">
        <v>79</v>
      </c>
      <c r="B16" s="18" t="str">
        <f>[3]Pointage!AM10</f>
        <v>REPOS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IF(OR(COUNTIF(HorSup,B16),B16="",[3]Pointage!AM10="",B16="REPOS"),"X")</f>
        <v>X</v>
      </c>
      <c r="K16" s="38" t="s">
        <v>108</v>
      </c>
      <c r="L16" s="18" t="str">
        <f>B45</f>
        <v>B. CARTON</v>
      </c>
      <c r="M16" t="s">
        <v>20</v>
      </c>
    </row>
    <row r="17" spans="1:13" ht="17.100000000000001" customHeight="1" x14ac:dyDescent="0.25">
      <c r="A17" s="38" t="s">
        <v>80</v>
      </c>
      <c r="B17" s="16" t="str">
        <f>[3]Pointage!AM11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IF(OR(COUNTIF(HorSup,B17),B17="",[3]Pointage!AM11="",B17="REPOS"),"X")</f>
        <v>0</v>
      </c>
      <c r="K17" s="38" t="s">
        <v>74</v>
      </c>
      <c r="L17" s="18" t="str">
        <f>B11</f>
        <v>CARTON AP</v>
      </c>
      <c r="M17" t="s">
        <v>39</v>
      </c>
    </row>
    <row r="18" spans="1:13" ht="17.100000000000001" customHeight="1" x14ac:dyDescent="0.25">
      <c r="A18" s="39" t="s">
        <v>81</v>
      </c>
      <c r="B18" s="18" t="str">
        <f>[3]Pointage!AM12</f>
        <v>Secrétariat 8H30-12H /12H30-17H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IF(OR(COUNTIF(HorSup,B18),B18="",[3]Pointage!AM12="",B18="REPOS"),"X")</f>
        <v>0</v>
      </c>
      <c r="K18" s="38" t="s">
        <v>102</v>
      </c>
      <c r="L18" s="18" t="str">
        <f>B39</f>
        <v>CARTON AP</v>
      </c>
      <c r="M18" t="s">
        <v>39</v>
      </c>
    </row>
    <row r="19" spans="1:13" ht="17.100000000000001" customHeight="1" x14ac:dyDescent="0.25">
      <c r="A19" s="38" t="s">
        <v>82</v>
      </c>
      <c r="B19" s="16" t="str">
        <f>[3]Pointage!AM13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IF(OR(COUNTIF(HorSup,B19),B19="",[3]Pointage!AM13="",B19="REPOS"),"X")</f>
        <v>0</v>
      </c>
      <c r="K19" s="38" t="s">
        <v>110</v>
      </c>
      <c r="L19" s="18" t="str">
        <f>B47</f>
        <v>CARTON AP</v>
      </c>
      <c r="M19" t="s">
        <v>39</v>
      </c>
    </row>
    <row r="20" spans="1:13" ht="17.100000000000001" customHeight="1" x14ac:dyDescent="0.25">
      <c r="A20" s="38" t="s">
        <v>83</v>
      </c>
      <c r="B20" s="18" t="str">
        <f>[3]Pointage!AM14</f>
        <v>ENC AM 12H30-19H30</v>
      </c>
      <c r="C20" s="29" t="str">
        <f t="shared" si="3"/>
        <v/>
      </c>
      <c r="D20" s="6" t="str">
        <f t="shared" si="4"/>
        <v>X</v>
      </c>
      <c r="E20" s="5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IF(OR(COUNTIF(HorSup,B20),B20="",[3]Pointage!AM14="",B20="REPOS"),"X")</f>
        <v>0</v>
      </c>
      <c r="K20" s="38" t="s">
        <v>125</v>
      </c>
      <c r="L20" s="18" t="str">
        <f>B62</f>
        <v>CARTON AP</v>
      </c>
      <c r="M20" t="s">
        <v>39</v>
      </c>
    </row>
    <row r="21" spans="1:13" ht="17.100000000000001" customHeight="1" x14ac:dyDescent="0.25">
      <c r="A21" s="40" t="s">
        <v>84</v>
      </c>
      <c r="B21" s="18" t="str">
        <f>[3]Pointage!AM15</f>
        <v>POLY 9H-16H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IF(OR(COUNTIF(HorSup,B21),B21="",[3]Pointage!AM15="",B21="REPOS"),"X")</f>
        <v>0</v>
      </c>
      <c r="K21" s="38" t="s">
        <v>94</v>
      </c>
      <c r="L21" s="18" t="str">
        <f>B31</f>
        <v>CARTON MATIN</v>
      </c>
      <c r="M21" t="s">
        <v>21</v>
      </c>
    </row>
    <row r="22" spans="1:13" ht="17.100000000000001" customHeight="1" x14ac:dyDescent="0.25">
      <c r="A22" s="38" t="s">
        <v>85</v>
      </c>
      <c r="B22" s="16" t="str">
        <f>[3]Pointage!AM16</f>
        <v>Congés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IF(OR(COUNTIF(HorSup,B22),B22="",[3]Pointage!AM16="",B22="REPOS"),"X")</f>
        <v>0</v>
      </c>
      <c r="K22" s="38" t="s">
        <v>101</v>
      </c>
      <c r="L22" s="18" t="str">
        <f>B38</f>
        <v>CARTON MATIN</v>
      </c>
      <c r="M22" t="s">
        <v>21</v>
      </c>
    </row>
    <row r="23" spans="1:13" ht="17.100000000000001" customHeight="1" x14ac:dyDescent="0.25">
      <c r="A23" s="38" t="s">
        <v>86</v>
      </c>
      <c r="B23" s="16" t="str">
        <f>[3]Pointage!AM17</f>
        <v>NICE EST</v>
      </c>
      <c r="C23" s="29" t="str">
        <f t="shared" si="3"/>
        <v>X</v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IF(OR(COUNTIF(HorSup,B23),B23="",[3]Pointage!AM17="",B23="REPOS"),"X")</f>
        <v>0</v>
      </c>
      <c r="K23" s="39" t="s">
        <v>75</v>
      </c>
      <c r="L23" s="18" t="str">
        <f>B12</f>
        <v>Congés</v>
      </c>
      <c r="M23" t="s">
        <v>8</v>
      </c>
    </row>
    <row r="24" spans="1:13" ht="17.100000000000001" customHeight="1" x14ac:dyDescent="0.25">
      <c r="A24" s="38" t="s">
        <v>87</v>
      </c>
      <c r="B24" s="16" t="str">
        <f>[3]Pointage!AM18</f>
        <v>NICE EST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IF(OR(COUNTIF(HorSup,B24),B24="",[3]Pointage!AM18="",B24="REPOS"),"X")</f>
        <v>0</v>
      </c>
      <c r="K24" s="38" t="s">
        <v>85</v>
      </c>
      <c r="L24" s="18" t="str">
        <f>B22</f>
        <v>Congés</v>
      </c>
      <c r="M24" t="s">
        <v>8</v>
      </c>
    </row>
    <row r="25" spans="1:13" ht="17.100000000000001" customHeight="1" x14ac:dyDescent="0.25">
      <c r="A25" s="40" t="s">
        <v>88</v>
      </c>
      <c r="B25" s="16" t="str">
        <f>[3]Pointage!AM19</f>
        <v>Congés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>X</v>
      </c>
      <c r="G25" s="6" t="str">
        <f t="shared" si="7"/>
        <v/>
      </c>
      <c r="H25" s="5" t="b">
        <f>IF(OR(COUNTIF(HorSup,B25),B25="",[3]Pointage!AM19="",B25="REPOS"),"X")</f>
        <v>0</v>
      </c>
      <c r="K25" s="40" t="s">
        <v>88</v>
      </c>
      <c r="L25" s="18" t="str">
        <f>B25</f>
        <v>Congés</v>
      </c>
      <c r="M25" t="s">
        <v>8</v>
      </c>
    </row>
    <row r="26" spans="1:13" ht="17.100000000000001" customHeight="1" x14ac:dyDescent="0.25">
      <c r="A26" s="41" t="s">
        <v>89</v>
      </c>
      <c r="B26" s="16" t="str">
        <f>[3]Pointage!AM20</f>
        <v>Standard 8H-12H/13H-16H30</v>
      </c>
      <c r="C26" s="29" t="str">
        <f t="shared" si="3"/>
        <v>X</v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IF(OR(COUNTIF(HorSup,B26),B26="",[3]Pointage!AM20="",B26="REPOS"),"X")</f>
        <v>0</v>
      </c>
      <c r="K26" s="38" t="s">
        <v>93</v>
      </c>
      <c r="L26" s="18" t="str">
        <f>B30</f>
        <v>Congés</v>
      </c>
      <c r="M26" t="s">
        <v>8</v>
      </c>
    </row>
    <row r="27" spans="1:13" ht="17.100000000000001" customHeight="1" x14ac:dyDescent="0.25">
      <c r="A27" s="39" t="s">
        <v>90</v>
      </c>
      <c r="B27" s="16" t="str">
        <f>[3]Pointage!AM21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IF(OR(COUNTIF(HorSup,B27),B27="",[3]Pointage!AM21="",B27="REPOS"),"X")</f>
        <v>0</v>
      </c>
      <c r="K27" s="40" t="s">
        <v>96</v>
      </c>
      <c r="L27" s="18" t="str">
        <f>B33</f>
        <v>Congés</v>
      </c>
      <c r="M27" t="s">
        <v>8</v>
      </c>
    </row>
    <row r="28" spans="1:13" ht="17.100000000000001" customHeight="1" x14ac:dyDescent="0.25">
      <c r="A28" s="42" t="s">
        <v>91</v>
      </c>
      <c r="B28" s="16" t="str">
        <f>[3]Pointage!AM22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IF(OR(COUNTIF(HorSup,B28),B28="",[3]Pointage!AM22="",B28="REPOS"),"X")</f>
        <v>0</v>
      </c>
      <c r="K28" s="38" t="s">
        <v>97</v>
      </c>
      <c r="L28" s="18" t="str">
        <f>B34</f>
        <v>Congés</v>
      </c>
      <c r="M28" t="s">
        <v>8</v>
      </c>
    </row>
    <row r="29" spans="1:13" ht="17.100000000000001" customHeight="1" x14ac:dyDescent="0.25">
      <c r="A29" s="38" t="s">
        <v>92</v>
      </c>
      <c r="B29" s="16" t="str">
        <f>[3]Pointage!AM23</f>
        <v>ENC MATIN 5H-12H</v>
      </c>
      <c r="C29" s="29" t="str">
        <f t="shared" si="3"/>
        <v>X</v>
      </c>
      <c r="D29" s="6" t="str">
        <f t="shared" si="4"/>
        <v/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b">
        <f>IF(OR(COUNTIF(HorSup,B29),B29="",[3]Pointage!AM23="",B29="REPOS"),"X")</f>
        <v>0</v>
      </c>
      <c r="K29" s="38" t="s">
        <v>98</v>
      </c>
      <c r="L29" s="18" t="str">
        <f>B35</f>
        <v>Congés</v>
      </c>
      <c r="M29" t="s">
        <v>8</v>
      </c>
    </row>
    <row r="30" spans="1:13" ht="17.100000000000001" customHeight="1" x14ac:dyDescent="0.25">
      <c r="A30" s="38" t="s">
        <v>93</v>
      </c>
      <c r="B30" s="16" t="str">
        <f>[3]Pointage!AM24</f>
        <v>Congés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IF(OR(COUNTIF(HorSup,B30),B30="",[3]Pointage!AM24="",B30="REPOS"),"X")</f>
        <v>0</v>
      </c>
      <c r="K30" s="38" t="s">
        <v>100</v>
      </c>
      <c r="L30" s="18" t="str">
        <f>B37</f>
        <v>Congés</v>
      </c>
      <c r="M30" t="s">
        <v>8</v>
      </c>
    </row>
    <row r="31" spans="1:13" ht="17.100000000000001" customHeight="1" x14ac:dyDescent="0.25">
      <c r="A31" s="38" t="s">
        <v>94</v>
      </c>
      <c r="B31" s="16" t="str">
        <f>[3]Pointage!AM25</f>
        <v>CARTON MATIN</v>
      </c>
      <c r="C31" s="29" t="str">
        <f t="shared" si="3"/>
        <v>X</v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IF(OR(COUNTIF(HorSup,B31),B31="",[3]Pointage!AM25="",B31="REPOS"),"X")</f>
        <v>0</v>
      </c>
      <c r="K31" s="38" t="s">
        <v>105</v>
      </c>
      <c r="L31" s="18" t="str">
        <f>B42</f>
        <v>Congés</v>
      </c>
      <c r="M31" t="s">
        <v>8</v>
      </c>
    </row>
    <row r="32" spans="1:13" ht="17.100000000000001" customHeight="1" x14ac:dyDescent="0.25">
      <c r="A32" s="38" t="s">
        <v>95</v>
      </c>
      <c r="B32" s="16" t="str">
        <f>[3]Pointage!AM26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IF(OR(COUNTIF(HorSup,B32),B32="",[3]Pointage!AM26="",B32="REPOS"),"X")</f>
        <v>0</v>
      </c>
      <c r="K32" s="38" t="s">
        <v>116</v>
      </c>
      <c r="L32" s="18" t="str">
        <f>B53</f>
        <v>Congés</v>
      </c>
      <c r="M32" t="s">
        <v>8</v>
      </c>
    </row>
    <row r="33" spans="1:13" ht="17.100000000000001" customHeight="1" x14ac:dyDescent="0.25">
      <c r="A33" s="40" t="s">
        <v>96</v>
      </c>
      <c r="B33" s="16" t="str">
        <f>[3]Pointage!AM27</f>
        <v>Congés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IF(OR(COUNTIF(HorSup,B33),B33="",[3]Pointage!AM27="",B33="REPOS"),"X")</f>
        <v>0</v>
      </c>
      <c r="K33" s="38" t="s">
        <v>120</v>
      </c>
      <c r="L33" s="18" t="str">
        <f>B57</f>
        <v>Congés</v>
      </c>
      <c r="M33" t="s">
        <v>8</v>
      </c>
    </row>
    <row r="34" spans="1:13" ht="17.100000000000001" customHeight="1" x14ac:dyDescent="0.25">
      <c r="A34" s="38" t="s">
        <v>97</v>
      </c>
      <c r="B34" s="16" t="str">
        <f>[3]Pointage!AM28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IF(OR(COUNTIF(HorSup,B34),B34="",[3]Pointage!AM28="",B34="REPOS"),"X")</f>
        <v>0</v>
      </c>
      <c r="K34" s="39" t="s">
        <v>122</v>
      </c>
      <c r="L34" s="18" t="str">
        <f>B59</f>
        <v>Congés</v>
      </c>
      <c r="M34" t="s">
        <v>8</v>
      </c>
    </row>
    <row r="35" spans="1:13" ht="17.100000000000001" customHeight="1" x14ac:dyDescent="0.25">
      <c r="A35" s="38" t="s">
        <v>98</v>
      </c>
      <c r="B35" s="16" t="str">
        <f>[3]Pointage!AM29</f>
        <v>Congés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IF(OR(COUNTIF(HorSup,B35),B35="",[3]Pointage!AM29="",B35="REPOS"),"X")</f>
        <v>0</v>
      </c>
      <c r="K35" s="38" t="s">
        <v>127</v>
      </c>
      <c r="L35" s="18" t="str">
        <f>B64</f>
        <v>Congés</v>
      </c>
      <c r="M35" t="s">
        <v>8</v>
      </c>
    </row>
    <row r="36" spans="1:13" ht="17.100000000000001" customHeight="1" x14ac:dyDescent="0.25">
      <c r="A36" s="38" t="s">
        <v>99</v>
      </c>
      <c r="B36" s="16" t="str">
        <f>[3]Pointage!AM30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IF(OR(COUNTIF(HorSup,B36),B36="",[3]Pointage!AM30="",B36="REPOS"),"X")</f>
        <v>0</v>
      </c>
      <c r="K36" s="39" t="s">
        <v>124</v>
      </c>
      <c r="L36" s="18" t="str">
        <f>B61</f>
        <v>Contrôle 12H00-19H30</v>
      </c>
      <c r="M36" t="s">
        <v>139</v>
      </c>
    </row>
    <row r="37" spans="1:13" ht="17.100000000000001" customHeight="1" x14ac:dyDescent="0.25">
      <c r="A37" s="38" t="s">
        <v>100</v>
      </c>
      <c r="B37" s="16" t="str">
        <f>[3]Pointage!AM31</f>
        <v>Congés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IF(OR(COUNTIF(HorSup,B37),B37="",[3]Pointage!AM31="",B37="REPOS"),"X")</f>
        <v>0</v>
      </c>
      <c r="K37" s="39" t="s">
        <v>90</v>
      </c>
      <c r="L37" s="18" t="str">
        <f>B27</f>
        <v>Contrôle 19H-02H30</v>
      </c>
      <c r="M37" t="s">
        <v>136</v>
      </c>
    </row>
    <row r="38" spans="1:13" ht="17.100000000000001" customHeight="1" x14ac:dyDescent="0.25">
      <c r="A38" s="38" t="s">
        <v>101</v>
      </c>
      <c r="B38" s="16" t="str">
        <f>[3]Pointage!AM32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IF(OR(COUNTIF(HorSup,B38),B38="",[3]Pointage!AM32="",B38="REPOS"),"X")</f>
        <v>0</v>
      </c>
      <c r="K38" s="43" t="s">
        <v>126</v>
      </c>
      <c r="L38" s="18" t="str">
        <f>B63</f>
        <v>Contrôle 19H-02H30</v>
      </c>
      <c r="M38" t="s">
        <v>136</v>
      </c>
    </row>
    <row r="39" spans="1:13" ht="17.100000000000001" customHeight="1" x14ac:dyDescent="0.25">
      <c r="A39" s="38" t="s">
        <v>102</v>
      </c>
      <c r="B39" s="16" t="str">
        <f>[3]Pointage!AM33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IF(OR(COUNTIF(HorSup,B39),B39="",[3]Pointage!AM33="",B39="REPOS"),"X")</f>
        <v>0</v>
      </c>
      <c r="K39" s="40" t="s">
        <v>114</v>
      </c>
      <c r="L39" s="18" t="str">
        <f>B51</f>
        <v>Contrôle 8H30-12H / 14H30-18H</v>
      </c>
      <c r="M39" t="s">
        <v>137</v>
      </c>
    </row>
    <row r="40" spans="1:13" ht="17.100000000000001" customHeight="1" x14ac:dyDescent="0.25">
      <c r="A40" s="38" t="s">
        <v>103</v>
      </c>
      <c r="B40" s="16" t="str">
        <f>[3]Pointage!AM34</f>
        <v>ENC MATIN 5H-12H</v>
      </c>
      <c r="C40" s="29" t="str">
        <f t="shared" si="3"/>
        <v>X</v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IF(OR(COUNTIF(HorSup,B40),B40="",[3]Pointage!AM34="",B40="REPOS"),"X")</f>
        <v>0</v>
      </c>
      <c r="K40" s="40" t="s">
        <v>113</v>
      </c>
      <c r="L40" s="18" t="str">
        <f>B50</f>
        <v>CP + POLY 4H-12H</v>
      </c>
      <c r="M40" t="s">
        <v>37</v>
      </c>
    </row>
    <row r="41" spans="1:13" ht="17.100000000000001" customHeight="1" x14ac:dyDescent="0.25">
      <c r="A41" s="40" t="s">
        <v>104</v>
      </c>
      <c r="B41" s="16" t="str">
        <f>[3]Pointage!AM35</f>
        <v>POLY 5H-12H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IF(OR(COUNTIF(HorSup,B41),B41="",[3]Pointage!AM35="",B41="REPOS"),"X")</f>
        <v>0</v>
      </c>
      <c r="K41" s="38" t="s">
        <v>83</v>
      </c>
      <c r="L41" s="18" t="str">
        <f>B20</f>
        <v>ENC AM 12H30-19H30</v>
      </c>
      <c r="M41" t="s">
        <v>134</v>
      </c>
    </row>
    <row r="42" spans="1:13" ht="17.100000000000001" customHeight="1" x14ac:dyDescent="0.25">
      <c r="A42" s="38" t="s">
        <v>105</v>
      </c>
      <c r="B42" s="16" t="str">
        <f>[3]Pointage!AM36</f>
        <v>Congés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IF(OR(COUNTIF(HorSup,B42),B42="",[3]Pointage!AM36="",B42="REPOS"),"X")</f>
        <v>0</v>
      </c>
      <c r="K42" s="38" t="s">
        <v>92</v>
      </c>
      <c r="L42" s="18" t="str">
        <f>B29</f>
        <v>ENC MATIN 5H-12H</v>
      </c>
      <c r="M42" t="s">
        <v>16</v>
      </c>
    </row>
    <row r="43" spans="1:13" ht="17.100000000000001" customHeight="1" x14ac:dyDescent="0.25">
      <c r="A43" s="38" t="s">
        <v>106</v>
      </c>
      <c r="B43" s="16" t="str">
        <f>[3]Pointage!AM37</f>
        <v>B. CARTON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IF(OR(COUNTIF(HorSup,B43),B43="",[3]Pointage!AM37="",B43="REPOS"),"X")</f>
        <v>0</v>
      </c>
      <c r="K43" s="38" t="s">
        <v>103</v>
      </c>
      <c r="L43" s="18" t="str">
        <f>B40</f>
        <v>ENC MATIN 5H-12H</v>
      </c>
      <c r="M43" t="s">
        <v>16</v>
      </c>
    </row>
    <row r="44" spans="1:13" ht="17.100000000000001" customHeight="1" x14ac:dyDescent="0.25">
      <c r="A44" s="38" t="s">
        <v>107</v>
      </c>
      <c r="B44" s="16" t="str">
        <f>[3]Pointage!AM38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IF(OR(COUNTIF(HorSup,B44),B44="",[3]Pointage!AM38="",B44="REPOS"),"X")</f>
        <v>0</v>
      </c>
      <c r="K44" s="40" t="s">
        <v>117</v>
      </c>
      <c r="L44" s="18" t="str">
        <f>B54</f>
        <v>ENC MATIN 5H-12H</v>
      </c>
      <c r="M44" t="s">
        <v>16</v>
      </c>
    </row>
    <row r="45" spans="1:13" ht="17.100000000000001" customHeight="1" x14ac:dyDescent="0.25">
      <c r="A45" s="38" t="s">
        <v>108</v>
      </c>
      <c r="B45" s="16" t="str">
        <f>[3]Pointage!AM39</f>
        <v>B. CARTON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IF(OR(COUNTIF(HorSup,B45),B45="",[3]Pointage!AM39="",B45="REPOS"),"X")</f>
        <v>0</v>
      </c>
      <c r="K45" s="38" t="s">
        <v>72</v>
      </c>
      <c r="L45" s="18" t="str">
        <f>B9</f>
        <v>ENC NUIT 20H30-02H30</v>
      </c>
      <c r="M45" t="s">
        <v>133</v>
      </c>
    </row>
    <row r="46" spans="1:13" ht="17.100000000000001" customHeight="1" x14ac:dyDescent="0.25">
      <c r="A46" s="38" t="s">
        <v>109</v>
      </c>
      <c r="B46" s="16" t="str">
        <f>[3]Pointage!AM40</f>
        <v>NICE EST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IF(OR(COUNTIF(HorSup,B46),B46="",[3]Pointage!AM40="",B46="REPOS"),"X")</f>
        <v>0</v>
      </c>
      <c r="K46" s="38" t="s">
        <v>107</v>
      </c>
      <c r="L46" s="18" t="str">
        <f>B44</f>
        <v>ENC NUIT 20H30-02H30</v>
      </c>
      <c r="M46" t="s">
        <v>133</v>
      </c>
    </row>
    <row r="47" spans="1:13" ht="17.100000000000001" customHeight="1" x14ac:dyDescent="0.25">
      <c r="A47" s="38" t="s">
        <v>110</v>
      </c>
      <c r="B47" s="16" t="str">
        <f>[3]Pointage!AM41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IF(OR(COUNTIF(HorSup,B47),B47="",[3]Pointage!AM41="",B47="REPOS"),"X")</f>
        <v>0</v>
      </c>
      <c r="K47" s="38" t="s">
        <v>111</v>
      </c>
      <c r="L47" s="18" t="str">
        <f>B48</f>
        <v>ENC NUIT 20H30-02H30</v>
      </c>
      <c r="M47" t="s">
        <v>133</v>
      </c>
    </row>
    <row r="48" spans="1:13" ht="17.100000000000001" customHeight="1" x14ac:dyDescent="0.25">
      <c r="A48" s="38" t="s">
        <v>111</v>
      </c>
      <c r="B48" s="16" t="str">
        <f>[3]Pointage!AM42</f>
        <v>ENC NUIT 20H30-02H30</v>
      </c>
      <c r="C48" s="29" t="str">
        <f t="shared" si="3"/>
        <v/>
      </c>
      <c r="D48" s="6" t="str">
        <f t="shared" si="4"/>
        <v/>
      </c>
      <c r="E48" s="5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IF(OR(COUNTIF(HorSup,B48),B48="",[3]Pointage!AM42="",B48="REPOS"),"X")</f>
        <v>0</v>
      </c>
      <c r="K48" s="38" t="s">
        <v>82</v>
      </c>
      <c r="L48" s="18" t="str">
        <f>B19</f>
        <v>ENCADREMENT</v>
      </c>
      <c r="M48" t="s">
        <v>131</v>
      </c>
    </row>
    <row r="49" spans="1:13" ht="17.100000000000001" customHeight="1" x14ac:dyDescent="0.25">
      <c r="A49" s="42" t="s">
        <v>112</v>
      </c>
      <c r="B49" s="16" t="str">
        <f>[3]Pointage!AM43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IF(OR(COUNTIF(HorSup,B49),B49="",[3]Pointage!AM43="",B49="REPOS"),"X")</f>
        <v>0</v>
      </c>
      <c r="K49" s="38" t="s">
        <v>86</v>
      </c>
      <c r="L49" s="18" t="str">
        <f>B23</f>
        <v>NICE EST</v>
      </c>
      <c r="M49" t="s">
        <v>19</v>
      </c>
    </row>
    <row r="50" spans="1:13" ht="17.100000000000001" customHeight="1" x14ac:dyDescent="0.25">
      <c r="A50" s="40" t="s">
        <v>113</v>
      </c>
      <c r="B50" s="16" t="str">
        <f>[3]Pointage!AM44</f>
        <v>CP + POLY 4H-12H</v>
      </c>
      <c r="C50" s="29" t="str">
        <f t="shared" si="3"/>
        <v>X</v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b">
        <f>IF(OR(COUNTIF(HorSup,B50),B50="",[3]Pointage!AM44="",B50="REPOS"),"X")</f>
        <v>0</v>
      </c>
      <c r="K50" s="38" t="s">
        <v>87</v>
      </c>
      <c r="L50" s="18" t="str">
        <f>B24</f>
        <v>NICE EST</v>
      </c>
      <c r="M50" t="s">
        <v>19</v>
      </c>
    </row>
    <row r="51" spans="1:13" ht="17.100000000000001" customHeight="1" x14ac:dyDescent="0.25">
      <c r="A51" s="40" t="s">
        <v>114</v>
      </c>
      <c r="B51" s="16" t="str">
        <f>[3]Pointage!AM45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IF(OR(COUNTIF(HorSup,B51),B51="",[3]Pointage!AM45="",B51="REPOS"),"X")</f>
        <v>0</v>
      </c>
      <c r="K51" s="38" t="s">
        <v>99</v>
      </c>
      <c r="L51" s="18" t="str">
        <f>B36</f>
        <v>NICE EST</v>
      </c>
      <c r="M51" t="s">
        <v>19</v>
      </c>
    </row>
    <row r="52" spans="1:13" ht="17.100000000000001" customHeight="1" x14ac:dyDescent="0.25">
      <c r="A52" s="42" t="s">
        <v>115</v>
      </c>
      <c r="B52" s="16" t="str">
        <f>[3]Pointage!AM46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IF(OR(COUNTIF(HorSup,B52),B52="",[3]Pointage!AM46="",B52="REPOS"),"X")</f>
        <v>0</v>
      </c>
      <c r="K52" s="38" t="s">
        <v>109</v>
      </c>
      <c r="L52" s="18" t="str">
        <f>B46</f>
        <v>NICE EST</v>
      </c>
      <c r="M52" t="s">
        <v>19</v>
      </c>
    </row>
    <row r="53" spans="1:13" ht="17.100000000000001" customHeight="1" x14ac:dyDescent="0.25">
      <c r="A53" s="38" t="s">
        <v>116</v>
      </c>
      <c r="B53" s="16" t="str">
        <f>[3]Pointage!AM47</f>
        <v>Congés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IF(OR(COUNTIF(HorSup,B53),B53="",[3]Pointage!AM47="",B53="REPOS"),"X")</f>
        <v>0</v>
      </c>
      <c r="K53" s="38" t="s">
        <v>80</v>
      </c>
      <c r="L53" s="18" t="str">
        <f>B17</f>
        <v>NICE NORD</v>
      </c>
      <c r="M53" t="s">
        <v>30</v>
      </c>
    </row>
    <row r="54" spans="1:13" ht="17.100000000000001" customHeight="1" x14ac:dyDescent="0.25">
      <c r="A54" s="40" t="s">
        <v>117</v>
      </c>
      <c r="B54" s="16" t="str">
        <f>[3]Pointage!AM48</f>
        <v>ENC MATIN 5H-12H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IF(OR(COUNTIF(HorSup,B54),B54="",[3]Pointage!AM48="",B54="REPOS"),"X")</f>
        <v>0</v>
      </c>
      <c r="K54" s="38" t="s">
        <v>76</v>
      </c>
      <c r="L54" s="18" t="str">
        <f>B13</f>
        <v>NICE OUEST</v>
      </c>
      <c r="M54" t="s">
        <v>14</v>
      </c>
    </row>
    <row r="55" spans="1:13" ht="17.100000000000001" customHeight="1" x14ac:dyDescent="0.25">
      <c r="A55" s="39" t="s">
        <v>118</v>
      </c>
      <c r="B55" s="16" t="str">
        <f>[3]Pointage!AM49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IF(OR(COUNTIF(HorSup,B55),B55="",[3]Pointage!AM49="",B55="REPOS"),"X")</f>
        <v>0</v>
      </c>
      <c r="K55" s="38" t="s">
        <v>77</v>
      </c>
      <c r="L55" s="18" t="str">
        <f>B14</f>
        <v>NICE OUEST</v>
      </c>
      <c r="M55" t="s">
        <v>14</v>
      </c>
    </row>
    <row r="56" spans="1:13" ht="17.100000000000001" customHeight="1" x14ac:dyDescent="0.25">
      <c r="A56" s="38" t="s">
        <v>119</v>
      </c>
      <c r="B56" s="16" t="str">
        <f>[3]Pointage!AM50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IF(OR(COUNTIF(HorSup,B56),B56="",[3]Pointage!AM50="",B56="REPOS"),"X")</f>
        <v>0</v>
      </c>
      <c r="K56" s="39" t="s">
        <v>121</v>
      </c>
      <c r="L56" s="18" t="str">
        <f>B58</f>
        <v>NICE OUEST</v>
      </c>
      <c r="M56" t="s">
        <v>14</v>
      </c>
    </row>
    <row r="57" spans="1:13" ht="17.100000000000001" customHeight="1" x14ac:dyDescent="0.25">
      <c r="A57" s="38" t="s">
        <v>120</v>
      </c>
      <c r="B57" s="16" t="str">
        <f>[3]Pointage!AM51</f>
        <v>Congés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IF(OR(COUNTIF(HorSup,B57),B57="",[3]Pointage!AM51="",B57="REPOS"),"X")</f>
        <v>0</v>
      </c>
      <c r="K57" s="38" t="s">
        <v>119</v>
      </c>
      <c r="L57" s="18" t="str">
        <f>B56</f>
        <v>POLY 12H-19H</v>
      </c>
      <c r="M57" t="s">
        <v>15</v>
      </c>
    </row>
    <row r="58" spans="1:13" ht="17.100000000000001" customHeight="1" x14ac:dyDescent="0.25">
      <c r="A58" s="39" t="s">
        <v>121</v>
      </c>
      <c r="B58" s="16" t="str">
        <f>[3]Pointage!AM52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IF(OR(COUNTIF(HorSup,B58),B58="",[3]Pointage!AM52="",B58="REPOS"),"X")</f>
        <v>0</v>
      </c>
      <c r="K58" s="40" t="s">
        <v>104</v>
      </c>
      <c r="L58" s="18" t="str">
        <f>B41</f>
        <v>POLY 5H-12H</v>
      </c>
      <c r="M58" t="s">
        <v>23</v>
      </c>
    </row>
    <row r="59" spans="1:13" ht="17.100000000000001" customHeight="1" x14ac:dyDescent="0.25">
      <c r="A59" s="39" t="s">
        <v>122</v>
      </c>
      <c r="B59" s="16" t="str">
        <f>[3]Pointage!AM53</f>
        <v>Congés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IF(OR(COUNTIF(HorSup,B59),B59="",[3]Pointage!AM53="",B59="REPOS"),"X")</f>
        <v>0</v>
      </c>
      <c r="K59" s="40" t="s">
        <v>84</v>
      </c>
      <c r="L59" s="18" t="str">
        <f>B21</f>
        <v>POLY 9H-16H</v>
      </c>
      <c r="M59" t="s">
        <v>26</v>
      </c>
    </row>
    <row r="60" spans="1:13" ht="15.75" x14ac:dyDescent="0.25">
      <c r="A60" s="38" t="s">
        <v>123</v>
      </c>
      <c r="B60" s="16" t="str">
        <f>[3]Pointage!AM54</f>
        <v>REPOS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IF(OR(COUNTIF(HorSup,B60),B60="",[3]Pointage!AM54="",B60="REPOS"),"X")</f>
        <v>X</v>
      </c>
      <c r="K60" s="38" t="s">
        <v>79</v>
      </c>
      <c r="L60" s="18" t="str">
        <f>B16</f>
        <v>REPOS</v>
      </c>
      <c r="M60" t="s">
        <v>130</v>
      </c>
    </row>
    <row r="61" spans="1:13" ht="15.75" x14ac:dyDescent="0.25">
      <c r="A61" s="39" t="s">
        <v>124</v>
      </c>
      <c r="B61" s="16" t="str">
        <f>[3]Pointage!AM55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IF(OR(COUNTIF(HorSup,B61),B61="",[3]Pointage!AM55="",B61="REPOS"),"X")</f>
        <v>0</v>
      </c>
      <c r="K61" s="38" t="s">
        <v>123</v>
      </c>
      <c r="L61" s="18" t="str">
        <f>B60</f>
        <v>REPOS</v>
      </c>
      <c r="M61" t="s">
        <v>130</v>
      </c>
    </row>
    <row r="62" spans="1:13" ht="15.75" x14ac:dyDescent="0.25">
      <c r="A62" s="38" t="s">
        <v>125</v>
      </c>
      <c r="B62" s="18" t="str">
        <f>[3]Pointage!AM56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IF(OR(COUNTIF(HorSup,B62),B62="",[3]Pointage!AM56="",B62="REPOS"),"X")</f>
        <v>0</v>
      </c>
      <c r="K62" s="39" t="s">
        <v>81</v>
      </c>
      <c r="L62" s="18" t="str">
        <f>B18</f>
        <v>Secrétariat 8H30-12H /12H30-17H</v>
      </c>
      <c r="M62" t="s">
        <v>140</v>
      </c>
    </row>
    <row r="63" spans="1:13" ht="15.75" x14ac:dyDescent="0.25">
      <c r="A63" s="43" t="s">
        <v>126</v>
      </c>
      <c r="B63" s="18" t="str">
        <f>[3]Pointage!AM57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IF(OR(COUNTIF(HorSup,B63),B63="",[3]Pointage!AM57="",B63="REPOS"),"X")</f>
        <v>0</v>
      </c>
      <c r="K63" s="43" t="s">
        <v>71</v>
      </c>
      <c r="L63" s="18" t="str">
        <f>B8</f>
        <v>Standard 11H-15H / 15H30-19H</v>
      </c>
      <c r="M63" t="s">
        <v>132</v>
      </c>
    </row>
    <row r="64" spans="1:13" ht="16.5" thickBot="1" x14ac:dyDescent="0.3">
      <c r="A64" s="44" t="s">
        <v>127</v>
      </c>
      <c r="B64" s="17" t="str">
        <f>[3]Pointage!AM58</f>
        <v>Congés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>X</v>
      </c>
      <c r="G64" s="20" t="str">
        <f>IF(B64="Absent","X","")</f>
        <v/>
      </c>
      <c r="H64" s="21" t="b">
        <f>IF(OR(COUNTIF(HorSup,B64),B64="",[3]Pointage!AM58="",B64="REPOS"),"X")</f>
        <v>0</v>
      </c>
      <c r="K64" s="59" t="s">
        <v>89</v>
      </c>
      <c r="L64" s="17" t="str">
        <f>B26</f>
        <v>Standard 8H-12H/13H-16H30</v>
      </c>
      <c r="M64" t="s">
        <v>135</v>
      </c>
    </row>
  </sheetData>
  <sortState ref="K8:N64">
    <sortCondition ref="M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527" priority="24" stopIfTrue="1" operator="equal">
      <formula>"Repos"</formula>
    </cfRule>
    <cfRule type="cellIs" dxfId="526" priority="25" stopIfTrue="1" operator="equal">
      <formula>"ABSENT"</formula>
    </cfRule>
    <cfRule type="cellIs" dxfId="525" priority="26" stopIfTrue="1" operator="equal">
      <formula>"NICE OUEST"</formula>
    </cfRule>
    <cfRule type="cellIs" dxfId="524" priority="27" stopIfTrue="1" operator="equal">
      <formula>"Nice Nord"</formula>
    </cfRule>
    <cfRule type="cellIs" dxfId="523" priority="28" stopIfTrue="1" operator="equal">
      <formula>"Congés"</formula>
    </cfRule>
    <cfRule type="cellIs" dxfId="522" priority="29" stopIfTrue="1" operator="equal">
      <formula>"Nice Est"</formula>
    </cfRule>
  </conditionalFormatting>
  <conditionalFormatting sqref="L57">
    <cfRule type="cellIs" dxfId="521" priority="18" stopIfTrue="1" operator="equal">
      <formula>"Repos"</formula>
    </cfRule>
    <cfRule type="cellIs" dxfId="520" priority="19" stopIfTrue="1" operator="equal">
      <formula>"ABSENT"</formula>
    </cfRule>
    <cfRule type="cellIs" dxfId="519" priority="20" stopIfTrue="1" operator="equal">
      <formula>"NICE OUEST"</formula>
    </cfRule>
    <cfRule type="cellIs" dxfId="518" priority="21" stopIfTrue="1" operator="equal">
      <formula>"Nice Nord"</formula>
    </cfRule>
    <cfRule type="cellIs" dxfId="517" priority="22" stopIfTrue="1" operator="equal">
      <formula>"Congés"</formula>
    </cfRule>
    <cfRule type="cellIs" dxfId="516" priority="23" stopIfTrue="1" operator="equal">
      <formula>"Nice Est"</formula>
    </cfRule>
  </conditionalFormatting>
  <conditionalFormatting sqref="K2">
    <cfRule type="cellIs" dxfId="515" priority="17" stopIfTrue="1" operator="equal">
      <formula>""</formula>
    </cfRule>
  </conditionalFormatting>
  <conditionalFormatting sqref="B8:B64 L8:L64">
    <cfRule type="cellIs" dxfId="514" priority="11" stopIfTrue="1" operator="equal">
      <formula>"Repos"</formula>
    </cfRule>
    <cfRule type="cellIs" dxfId="513" priority="12" stopIfTrue="1" operator="equal">
      <formula>"ABSENT"</formula>
    </cfRule>
    <cfRule type="cellIs" dxfId="512" priority="13" stopIfTrue="1" operator="equal">
      <formula>"NICE OUEST"</formula>
    </cfRule>
    <cfRule type="cellIs" dxfId="511" priority="14" stopIfTrue="1" operator="equal">
      <formula>"Nice Nord"</formula>
    </cfRule>
    <cfRule type="cellIs" dxfId="510" priority="15" stopIfTrue="1" operator="equal">
      <formula>"Congés"</formula>
    </cfRule>
    <cfRule type="cellIs" dxfId="509" priority="16" stopIfTrue="1" operator="equal">
      <formula>"Nice Est"</formula>
    </cfRule>
  </conditionalFormatting>
  <conditionalFormatting sqref="L57">
    <cfRule type="cellIs" dxfId="508" priority="5" stopIfTrue="1" operator="equal">
      <formula>"Repos"</formula>
    </cfRule>
    <cfRule type="cellIs" dxfId="507" priority="6" stopIfTrue="1" operator="equal">
      <formula>"ABSENT"</formula>
    </cfRule>
    <cfRule type="cellIs" dxfId="506" priority="7" stopIfTrue="1" operator="equal">
      <formula>"NICE OUEST"</formula>
    </cfRule>
    <cfRule type="cellIs" dxfId="505" priority="8" stopIfTrue="1" operator="equal">
      <formula>"Nice Nord"</formula>
    </cfRule>
    <cfRule type="cellIs" dxfId="504" priority="9" stopIfTrue="1" operator="equal">
      <formula>"Congés"</formula>
    </cfRule>
    <cfRule type="cellIs" dxfId="503" priority="10" stopIfTrue="1" operator="equal">
      <formula>"Nice Est"</formula>
    </cfRule>
  </conditionalFormatting>
  <conditionalFormatting sqref="K2">
    <cfRule type="cellIs" dxfId="502" priority="4" stopIfTrue="1" operator="equal">
      <formula>""</formula>
    </cfRule>
  </conditionalFormatting>
  <conditionalFormatting sqref="H8:H64">
    <cfRule type="containsText" dxfId="501" priority="3" operator="containsText" text="FAUX">
      <formula>NOT(ISERROR(SEARCH("FAUX",H8)))</formula>
    </cfRule>
  </conditionalFormatting>
  <conditionalFormatting sqref="L8:L64">
    <cfRule type="cellIs" dxfId="500" priority="2" stopIfTrue="1" operator="equal">
      <formula>0</formula>
    </cfRule>
  </conditionalFormatting>
  <conditionalFormatting sqref="B8:B64">
    <cfRule type="cellIs" dxfId="499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42845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42845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[3]Pointage!AN2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IF(OR(COUNTIF(HorSup,B8),B8="",[3]Pointage!AN2="",B8="REPOS"),"X")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[3]Pointage!AN3</f>
        <v>ENC NUIT 20H30-02H30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>X</v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IF(OR(COUNTIF(HorSup,B9),B9="",[3]Pointage!AN3="",B9="REPOS"),"X")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16" t="str">
        <f>[3]Pointage!AN4</f>
        <v>AUTRE COP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IF(OR(COUNTIF(HorSup,B10),B10="",[3]Pointage!AN4="",B10="REPOS"),"X")</f>
        <v>0</v>
      </c>
      <c r="K10" s="38" t="s">
        <v>73</v>
      </c>
      <c r="L10" s="18" t="str">
        <f t="shared" si="8"/>
        <v>AUTRE COP</v>
      </c>
    </row>
    <row r="11" spans="1:14" ht="17.100000000000001" customHeight="1" x14ac:dyDescent="0.25">
      <c r="A11" s="38" t="s">
        <v>74</v>
      </c>
      <c r="B11" s="16" t="str">
        <f>[3]Pointage!AN5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IF(OR(COUNTIF(HorSup,B11),B11="",[3]Pointage!AN5="",B11="REPOS"),"X")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[3]Pointage!AN6</f>
        <v>Congés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IF(OR(COUNTIF(HorSup,B12),B12="",[3]Pointage!AN6="",B12="REPOS"),"X")</f>
        <v>0</v>
      </c>
      <c r="K12" s="39" t="s">
        <v>75</v>
      </c>
      <c r="L12" s="18" t="str">
        <f t="shared" si="8"/>
        <v>Congés</v>
      </c>
    </row>
    <row r="13" spans="1:14" ht="17.100000000000001" customHeight="1" x14ac:dyDescent="0.25">
      <c r="A13" s="38" t="s">
        <v>76</v>
      </c>
      <c r="B13" s="16" t="str">
        <f>[3]Pointage!AN7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IF(OR(COUNTIF(HorSup,B13),B13="",[3]Pointage!AN7="",B13="REPOS"),"X")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str">
        <f>[3]Pointage!AN8</f>
        <v>NICE OUEST</v>
      </c>
      <c r="C14" s="29" t="str">
        <f t="shared" si="3"/>
        <v>X</v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IF(OR(COUNTIF(HorSup,B14),B14="",[3]Pointage!AN8="",B14="REPOS"),"X")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16" t="str">
        <f>[3]Pointage!AN9</f>
        <v>ABSENT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IF(OR(COUNTIF(HorSup,B15),B15="",[3]Pointage!AN9="",B15="REPOS"),"X")</f>
        <v>0</v>
      </c>
      <c r="K15" s="40" t="s">
        <v>78</v>
      </c>
      <c r="L15" s="18" t="str">
        <f t="shared" si="8"/>
        <v>ABSENT</v>
      </c>
    </row>
    <row r="16" spans="1:14" ht="17.100000000000001" customHeight="1" x14ac:dyDescent="0.25">
      <c r="A16" s="38" t="s">
        <v>79</v>
      </c>
      <c r="B16" s="18" t="str">
        <f>[3]Pointage!AN10</f>
        <v>ENC MATIN 5H-12H</v>
      </c>
      <c r="C16" s="29" t="str">
        <f t="shared" si="3"/>
        <v>X</v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IF(OR(COUNTIF(HorSup,B16),B16="",[3]Pointage!AN10="",B16="REPOS"),"X")</f>
        <v>0</v>
      </c>
      <c r="K16" s="38" t="s">
        <v>79</v>
      </c>
      <c r="L16" s="18" t="str">
        <f t="shared" si="8"/>
        <v>ENC MATIN 5H-12H</v>
      </c>
    </row>
    <row r="17" spans="1:12" ht="17.100000000000001" customHeight="1" x14ac:dyDescent="0.25">
      <c r="A17" s="38" t="s">
        <v>80</v>
      </c>
      <c r="B17" s="16" t="str">
        <f>[3]Pointage!AN11</f>
        <v>NICE OUEST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IF(OR(COUNTIF(HorSup,B17),B17="",[3]Pointage!AN11="",B17="REPOS"),"X")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18" t="str">
        <f>[3]Pointage!AN12</f>
        <v>Secrétariat 9H-12H /13H-17H /20H-21H30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IF(OR(COUNTIF(HorSup,B18),B18="",[3]Pointage!AN12="",B18="REPOS"),"X")</f>
        <v>0</v>
      </c>
      <c r="K18" s="39" t="s">
        <v>81</v>
      </c>
      <c r="L18" s="18" t="str">
        <f t="shared" si="8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[3]Pointage!AN13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IF(OR(COUNTIF(HorSup,B19),B19="",[3]Pointage!AN13="",B19="REPOS"),"X")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[3]Pointage!AN14</f>
        <v>REPOS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>IF(OR(COUNTIF(HorSup,B20),B20="",[3]Pointage!AN14="",B20="REPOS"),"X")</f>
        <v>X</v>
      </c>
      <c r="K20" s="38" t="s">
        <v>83</v>
      </c>
      <c r="L20" s="18" t="str">
        <f t="shared" si="8"/>
        <v>REPOS</v>
      </c>
    </row>
    <row r="21" spans="1:12" ht="17.100000000000001" customHeight="1" x14ac:dyDescent="0.25">
      <c r="A21" s="40" t="s">
        <v>84</v>
      </c>
      <c r="B21" s="18" t="str">
        <f>[3]Pointage!AN15</f>
        <v>POLY 9H-16H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IF(OR(COUNTIF(HorSup,B21),B21="",[3]Pointage!AN15="",B21="REPOS"),"X")</f>
        <v>0</v>
      </c>
      <c r="K21" s="40" t="s">
        <v>84</v>
      </c>
      <c r="L21" s="18" t="str">
        <f t="shared" si="8"/>
        <v>POLY 9H-16H</v>
      </c>
    </row>
    <row r="22" spans="1:12" ht="17.100000000000001" customHeight="1" x14ac:dyDescent="0.25">
      <c r="A22" s="38" t="s">
        <v>85</v>
      </c>
      <c r="B22" s="16" t="str">
        <f>[3]Pointage!AN16</f>
        <v>Congés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IF(OR(COUNTIF(HorSup,B22),B22="",[3]Pointage!AN16="",B22="REPOS"),"X")</f>
        <v>0</v>
      </c>
      <c r="K22" s="38" t="s">
        <v>85</v>
      </c>
      <c r="L22" s="18" t="str">
        <f t="shared" si="8"/>
        <v>Congés</v>
      </c>
    </row>
    <row r="23" spans="1:12" ht="17.100000000000001" customHeight="1" x14ac:dyDescent="0.25">
      <c r="A23" s="38" t="s">
        <v>86</v>
      </c>
      <c r="B23" s="16" t="str">
        <f>[3]Pointage!AN17</f>
        <v>NICE EST</v>
      </c>
      <c r="C23" s="29" t="str">
        <f t="shared" si="3"/>
        <v>X</v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IF(OR(COUNTIF(HorSup,B23),B23="",[3]Pointage!AN17="",B23="REPOS"),"X")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16" t="str">
        <f>[3]Pointage!AN18</f>
        <v>NICE EST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IF(OR(COUNTIF(HorSup,B24),B24="",[3]Pointage!AN18="",B24="REPOS"),"X")</f>
        <v>0</v>
      </c>
      <c r="K24" s="38" t="s">
        <v>87</v>
      </c>
      <c r="L24" s="18" t="str">
        <f t="shared" si="8"/>
        <v>NICE EST</v>
      </c>
    </row>
    <row r="25" spans="1:12" ht="17.100000000000001" customHeight="1" x14ac:dyDescent="0.25">
      <c r="A25" s="40" t="s">
        <v>88</v>
      </c>
      <c r="B25" s="16" t="str">
        <f>[3]Pointage!AN19</f>
        <v>Congés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>X</v>
      </c>
      <c r="G25" s="6" t="str">
        <f t="shared" si="7"/>
        <v/>
      </c>
      <c r="H25" s="5" t="b">
        <f>IF(OR(COUNTIF(HorSup,B25),B25="",[3]Pointage!AN19="",B25="REPOS"),"X")</f>
        <v>0</v>
      </c>
      <c r="K25" s="40" t="s">
        <v>88</v>
      </c>
      <c r="L25" s="18" t="str">
        <f t="shared" si="8"/>
        <v>Congés</v>
      </c>
    </row>
    <row r="26" spans="1:12" ht="17.100000000000001" customHeight="1" x14ac:dyDescent="0.25">
      <c r="A26" s="41" t="s">
        <v>89</v>
      </c>
      <c r="B26" s="16" t="str">
        <f>[3]Pointage!AN20</f>
        <v>Standard 8H-12H/13H-16H30</v>
      </c>
      <c r="C26" s="29" t="str">
        <f t="shared" si="3"/>
        <v>X</v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IF(OR(COUNTIF(HorSup,B26),B26="",[3]Pointage!AN20="",B26="REPOS"),"X")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16" t="str">
        <f>[3]Pointage!AN21</f>
        <v>Contrôle 12H-19H</v>
      </c>
      <c r="C27" s="29" t="str">
        <f t="shared" si="3"/>
        <v/>
      </c>
      <c r="D27" s="6" t="str">
        <f t="shared" si="4"/>
        <v>X</v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b">
        <f>IF(OR(COUNTIF(HorSup,B27),B27="",[3]Pointage!AN21="",B27="REPOS"),"X")</f>
        <v>0</v>
      </c>
      <c r="K27" s="39" t="s">
        <v>90</v>
      </c>
      <c r="L27" s="18" t="str">
        <f t="shared" si="8"/>
        <v>Contrôle 12H-19H</v>
      </c>
    </row>
    <row r="28" spans="1:12" ht="17.100000000000001" customHeight="1" x14ac:dyDescent="0.25">
      <c r="A28" s="42" t="s">
        <v>91</v>
      </c>
      <c r="B28" s="16" t="str">
        <f>[3]Pointage!AN22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IF(OR(COUNTIF(HorSup,B28),B28="",[3]Pointage!AN22="",B28="REPOS"),"X")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[3]Pointage!AN23</f>
        <v>ENC MATIN 5H-12H</v>
      </c>
      <c r="C29" s="29" t="str">
        <f t="shared" si="3"/>
        <v>X</v>
      </c>
      <c r="D29" s="6" t="str">
        <f t="shared" si="4"/>
        <v/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b">
        <f>IF(OR(COUNTIF(HorSup,B29),B29="",[3]Pointage!AN23="",B29="REPOS"),"X")</f>
        <v>0</v>
      </c>
      <c r="K29" s="38" t="s">
        <v>92</v>
      </c>
      <c r="L29" s="18" t="str">
        <f t="shared" si="8"/>
        <v>ENC MATIN 5H-12H</v>
      </c>
    </row>
    <row r="30" spans="1:12" ht="17.100000000000001" customHeight="1" x14ac:dyDescent="0.25">
      <c r="A30" s="38" t="s">
        <v>93</v>
      </c>
      <c r="B30" s="16" t="str">
        <f>[3]Pointage!AN24</f>
        <v>Congés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IF(OR(COUNTIF(HorSup,B30),B30="",[3]Pointage!AN24="",B30="REPOS"),"X")</f>
        <v>0</v>
      </c>
      <c r="K30" s="38" t="s">
        <v>93</v>
      </c>
      <c r="L30" s="18" t="str">
        <f t="shared" si="8"/>
        <v>Congés</v>
      </c>
    </row>
    <row r="31" spans="1:12" ht="17.100000000000001" customHeight="1" x14ac:dyDescent="0.25">
      <c r="A31" s="38" t="s">
        <v>94</v>
      </c>
      <c r="B31" s="16" t="str">
        <f>[3]Pointage!AN25</f>
        <v>CARTON MATIN</v>
      </c>
      <c r="C31" s="29" t="str">
        <f t="shared" si="3"/>
        <v>X</v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IF(OR(COUNTIF(HorSup,B31),B31="",[3]Pointage!AN25="",B31="REPOS"),"X")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16" t="str">
        <f>[3]Pointage!AN26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IF(OR(COUNTIF(HorSup,B32),B32="",[3]Pointage!AN26="",B32="REPOS"),"X")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[3]Pointage!AN27</f>
        <v>Congés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IF(OR(COUNTIF(HorSup,B33),B33="",[3]Pointage!AN27="",B33="REPOS"),"X")</f>
        <v>0</v>
      </c>
      <c r="K33" s="40" t="s">
        <v>96</v>
      </c>
      <c r="L33" s="18" t="str">
        <f t="shared" si="8"/>
        <v>Congés</v>
      </c>
    </row>
    <row r="34" spans="1:12" ht="17.100000000000001" customHeight="1" x14ac:dyDescent="0.25">
      <c r="A34" s="38" t="s">
        <v>97</v>
      </c>
      <c r="B34" s="16" t="str">
        <f>[3]Pointage!AN28</f>
        <v>NICE NORD</v>
      </c>
      <c r="C34" s="29" t="str">
        <f t="shared" si="3"/>
        <v>X</v>
      </c>
      <c r="D34" s="6" t="str">
        <f t="shared" si="4"/>
        <v/>
      </c>
      <c r="E34" s="5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IF(OR(COUNTIF(HorSup,B34),B34="",[3]Pointage!AN28="",B34="REPOS"),"X")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16" t="str">
        <f>[3]Pointage!AN29</f>
        <v>Congés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IF(OR(COUNTIF(HorSup,B35),B35="",[3]Pointage!AN29="",B35="REPOS"),"X")</f>
        <v>0</v>
      </c>
      <c r="K35" s="38" t="s">
        <v>98</v>
      </c>
      <c r="L35" s="18" t="str">
        <f t="shared" si="8"/>
        <v>Congés</v>
      </c>
    </row>
    <row r="36" spans="1:12" ht="17.100000000000001" customHeight="1" x14ac:dyDescent="0.25">
      <c r="A36" s="38" t="s">
        <v>99</v>
      </c>
      <c r="B36" s="16" t="str">
        <f>[3]Pointage!AN30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IF(OR(COUNTIF(HorSup,B36),B36="",[3]Pointage!AN30="",B36="REPOS"),"X")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[3]Pointage!AN31</f>
        <v>Congés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IF(OR(COUNTIF(HorSup,B37),B37="",[3]Pointage!AN31="",B37="REPOS"),"X")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16" t="str">
        <f>[3]Pointage!AN32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IF(OR(COUNTIF(HorSup,B38),B38="",[3]Pointage!AN32="",B38="REPOS"),"X")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16" t="str">
        <f>[3]Pointage!AN33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IF(OR(COUNTIF(HorSup,B39),B39="",[3]Pointage!AN33="",B39="REPOS"),"X")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[3]Pointage!AN34</f>
        <v>ENC MATIN 5H-12H</v>
      </c>
      <c r="C40" s="29" t="str">
        <f t="shared" si="3"/>
        <v>X</v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IF(OR(COUNTIF(HorSup,B40),B40="",[3]Pointage!AN34="",B40="REPOS"),"X")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16" t="str">
        <f>[3]Pointage!AN35</f>
        <v>POLY 5H-12H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IF(OR(COUNTIF(HorSup,B41),B41="",[3]Pointage!AN35="",B41="REPOS"),"X")</f>
        <v>0</v>
      </c>
      <c r="K41" s="40" t="s">
        <v>104</v>
      </c>
      <c r="L41" s="18" t="str">
        <f t="shared" si="8"/>
        <v>POLY 5H-12H</v>
      </c>
    </row>
    <row r="42" spans="1:12" ht="17.100000000000001" customHeight="1" x14ac:dyDescent="0.25">
      <c r="A42" s="38" t="s">
        <v>105</v>
      </c>
      <c r="B42" s="16" t="str">
        <f>[3]Pointage!AN36</f>
        <v>Congés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IF(OR(COUNTIF(HorSup,B42),B42="",[3]Pointage!AN36="",B42="REPOS"),"X")</f>
        <v>0</v>
      </c>
      <c r="K42" s="38" t="s">
        <v>105</v>
      </c>
      <c r="L42" s="18" t="str">
        <f t="shared" si="8"/>
        <v>Congés</v>
      </c>
    </row>
    <row r="43" spans="1:12" ht="17.100000000000001" customHeight="1" x14ac:dyDescent="0.25">
      <c r="A43" s="38" t="s">
        <v>106</v>
      </c>
      <c r="B43" s="16" t="str">
        <f>[3]Pointage!AN37</f>
        <v>B. CARTON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IF(OR(COUNTIF(HorSup,B43),B43="",[3]Pointage!AN37="",B43="REPOS"),"X")</f>
        <v>0</v>
      </c>
      <c r="K43" s="38" t="s">
        <v>106</v>
      </c>
      <c r="L43" s="18" t="str">
        <f t="shared" si="8"/>
        <v>B. CARTON</v>
      </c>
    </row>
    <row r="44" spans="1:12" ht="17.100000000000001" customHeight="1" x14ac:dyDescent="0.25">
      <c r="A44" s="38" t="s">
        <v>107</v>
      </c>
      <c r="B44" s="16" t="str">
        <f>[3]Pointage!AN38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IF(OR(COUNTIF(HorSup,B44),B44="",[3]Pointage!AN38="",B44="REPOS"),"X")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[3]Pointage!AN39</f>
        <v>B. CARTON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IF(OR(COUNTIF(HorSup,B45),B45="",[3]Pointage!AN39="",B45="REPOS"),"X")</f>
        <v>0</v>
      </c>
      <c r="K45" s="38" t="s">
        <v>108</v>
      </c>
      <c r="L45" s="18" t="str">
        <f t="shared" si="8"/>
        <v>B. CARTON</v>
      </c>
    </row>
    <row r="46" spans="1:12" ht="17.100000000000001" customHeight="1" x14ac:dyDescent="0.25">
      <c r="A46" s="38" t="s">
        <v>109</v>
      </c>
      <c r="B46" s="16" t="str">
        <f>[3]Pointage!AN40</f>
        <v>NICE EST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IF(OR(COUNTIF(HorSup,B46),B46="",[3]Pointage!AN40="",B46="REPOS"),"X")</f>
        <v>0</v>
      </c>
      <c r="K46" s="38" t="s">
        <v>109</v>
      </c>
      <c r="L46" s="18" t="str">
        <f t="shared" si="8"/>
        <v>NICE EST</v>
      </c>
    </row>
    <row r="47" spans="1:12" ht="17.100000000000001" customHeight="1" x14ac:dyDescent="0.25">
      <c r="A47" s="38" t="s">
        <v>110</v>
      </c>
      <c r="B47" s="16" t="str">
        <f>[3]Pointage!AN41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IF(OR(COUNTIF(HorSup,B47),B47="",[3]Pointage!AN41="",B47="REPOS"),"X")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[3]Pointage!AN42</f>
        <v>ENC NUIT 20H30-02H30</v>
      </c>
      <c r="C48" s="29" t="str">
        <f t="shared" si="3"/>
        <v/>
      </c>
      <c r="D48" s="6" t="str">
        <f t="shared" si="4"/>
        <v/>
      </c>
      <c r="E48" s="5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IF(OR(COUNTIF(HorSup,B48),B48="",[3]Pointage!AN42="",B48="REPOS"),"X")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16" t="str">
        <f>[3]Pointage!AN43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IF(OR(COUNTIF(HorSup,B49),B49="",[3]Pointage!AN43="",B49="REPOS"),"X")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[3]Pointage!AN44</f>
        <v>CP + POLY 4H-12H</v>
      </c>
      <c r="C50" s="29" t="str">
        <f t="shared" si="3"/>
        <v>X</v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b">
        <f>IF(OR(COUNTIF(HorSup,B50),B50="",[3]Pointage!AN44="",B50="REPOS"),"X")</f>
        <v>0</v>
      </c>
      <c r="K50" s="40" t="s">
        <v>113</v>
      </c>
      <c r="L50" s="18" t="str">
        <f t="shared" si="8"/>
        <v>CP + POLY 4H-12H</v>
      </c>
    </row>
    <row r="51" spans="1:12" ht="17.100000000000001" customHeight="1" x14ac:dyDescent="0.25">
      <c r="A51" s="40" t="s">
        <v>114</v>
      </c>
      <c r="B51" s="16" t="str">
        <f>[3]Pointage!AN45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IF(OR(COUNTIF(HorSup,B51),B51="",[3]Pointage!AN45="",B51="REPOS"),"X")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[3]Pointage!AN46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IF(OR(COUNTIF(HorSup,B52),B52="",[3]Pointage!AN46="",B52="REPOS"),"X")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[3]Pointage!AN47</f>
        <v>Congés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IF(OR(COUNTIF(HorSup,B53),B53="",[3]Pointage!AN47="",B53="REPOS"),"X")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16" t="str">
        <f>[3]Pointage!AN48</f>
        <v>ENC MATIN 5H-12H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IF(OR(COUNTIF(HorSup,B54),B54="",[3]Pointage!AN48="",B54="REPOS"),"X")</f>
        <v>0</v>
      </c>
      <c r="K54" s="40" t="s">
        <v>117</v>
      </c>
      <c r="L54" s="18" t="str">
        <f t="shared" si="8"/>
        <v>ENC MATIN 5H-12H</v>
      </c>
    </row>
    <row r="55" spans="1:12" ht="17.100000000000001" customHeight="1" x14ac:dyDescent="0.25">
      <c r="A55" s="39" t="s">
        <v>118</v>
      </c>
      <c r="B55" s="16" t="str">
        <f>[3]Pointage!AN49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IF(OR(COUNTIF(HorSup,B55),B55="",[3]Pointage!AN49="",B55="REPOS"),"X")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[3]Pointage!AN50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IF(OR(COUNTIF(HorSup,B56),B56="",[3]Pointage!AN50="",B56="REPOS"),"X")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16" t="str">
        <f>[3]Pointage!AN51</f>
        <v>Congés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IF(OR(COUNTIF(HorSup,B57),B57="",[3]Pointage!AN51="",B57="REPOS"),"X")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16" t="str">
        <f>[3]Pointage!AN52</f>
        <v>REPOS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IF(OR(COUNTIF(HorSup,B58),B58="",[3]Pointage!AN52="",B58="REPOS"),"X")</f>
        <v>X</v>
      </c>
      <c r="K58" s="39" t="s">
        <v>121</v>
      </c>
      <c r="L58" s="18" t="str">
        <f t="shared" si="8"/>
        <v>REPOS</v>
      </c>
    </row>
    <row r="59" spans="1:12" ht="17.100000000000001" customHeight="1" x14ac:dyDescent="0.25">
      <c r="A59" s="39" t="s">
        <v>122</v>
      </c>
      <c r="B59" s="16" t="str">
        <f>[3]Pointage!AN53</f>
        <v>Congés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IF(OR(COUNTIF(HorSup,B59),B59="",[3]Pointage!AN53="",B59="REPOS"),"X")</f>
        <v>0</v>
      </c>
      <c r="K59" s="39" t="s">
        <v>122</v>
      </c>
      <c r="L59" s="18" t="str">
        <f t="shared" si="8"/>
        <v>Congés</v>
      </c>
    </row>
    <row r="60" spans="1:12" ht="15.75" x14ac:dyDescent="0.25">
      <c r="A60" s="38" t="s">
        <v>123</v>
      </c>
      <c r="B60" s="16" t="str">
        <f>[3]Pointage!AN54</f>
        <v>Secrétariat 8H30-12H/12H45-16H15</v>
      </c>
      <c r="C60" s="29" t="str">
        <f t="shared" si="3"/>
        <v>X</v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IF(OR(COUNTIF(HorSup,B60),B60="",[3]Pointage!AN54="",B60="REPOS"),"X")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16" t="str">
        <f>[3]Pointage!AN55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IF(OR(COUNTIF(HorSup,B61),B61="",[3]Pointage!AN55="",B61="REPOS"),"X")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[3]Pointage!AN56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IF(OR(COUNTIF(HorSup,B62),B62="",[3]Pointage!AN56="",B62="REPOS"),"X")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[3]Pointage!AN57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IF(OR(COUNTIF(HorSup,B63),B63="",[3]Pointage!AN57="",B63="REPOS"),"X")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[3]Pointage!AN58</f>
        <v>Congés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>X</v>
      </c>
      <c r="G64" s="20" t="str">
        <f>IF(B64="Absent","X","")</f>
        <v/>
      </c>
      <c r="H64" s="21" t="b">
        <f>IF(OR(COUNTIF(HorSup,B64),B64="",[3]Pointage!AN58="",B64="REPOS"),"X")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8:B64 L8:L64">
    <cfRule type="cellIs" dxfId="498" priority="24" stopIfTrue="1" operator="equal">
      <formula>"Repos"</formula>
    </cfRule>
    <cfRule type="cellIs" dxfId="497" priority="25" stopIfTrue="1" operator="equal">
      <formula>"ABSENT"</formula>
    </cfRule>
    <cfRule type="cellIs" dxfId="496" priority="26" stopIfTrue="1" operator="equal">
      <formula>"NICE OUEST"</formula>
    </cfRule>
    <cfRule type="cellIs" dxfId="495" priority="27" stopIfTrue="1" operator="equal">
      <formula>"Nice Nord"</formula>
    </cfRule>
    <cfRule type="cellIs" dxfId="494" priority="28" stopIfTrue="1" operator="equal">
      <formula>"Congés"</formula>
    </cfRule>
    <cfRule type="cellIs" dxfId="493" priority="29" stopIfTrue="1" operator="equal">
      <formula>"Nice Est"</formula>
    </cfRule>
  </conditionalFormatting>
  <conditionalFormatting sqref="L57">
    <cfRule type="cellIs" dxfId="492" priority="18" stopIfTrue="1" operator="equal">
      <formula>"Repos"</formula>
    </cfRule>
    <cfRule type="cellIs" dxfId="491" priority="19" stopIfTrue="1" operator="equal">
      <formula>"ABSENT"</formula>
    </cfRule>
    <cfRule type="cellIs" dxfId="490" priority="20" stopIfTrue="1" operator="equal">
      <formula>"NICE OUEST"</formula>
    </cfRule>
    <cfRule type="cellIs" dxfId="489" priority="21" stopIfTrue="1" operator="equal">
      <formula>"Nice Nord"</formula>
    </cfRule>
    <cfRule type="cellIs" dxfId="488" priority="22" stopIfTrue="1" operator="equal">
      <formula>"Congés"</formula>
    </cfRule>
    <cfRule type="cellIs" dxfId="487" priority="23" stopIfTrue="1" operator="equal">
      <formula>"Nice Est"</formula>
    </cfRule>
  </conditionalFormatting>
  <conditionalFormatting sqref="K2">
    <cfRule type="cellIs" dxfId="486" priority="17" stopIfTrue="1" operator="equal">
      <formula>""</formula>
    </cfRule>
  </conditionalFormatting>
  <conditionalFormatting sqref="B8:B64 L8:L64">
    <cfRule type="cellIs" dxfId="485" priority="11" stopIfTrue="1" operator="equal">
      <formula>"Repos"</formula>
    </cfRule>
    <cfRule type="cellIs" dxfId="484" priority="12" stopIfTrue="1" operator="equal">
      <formula>"ABSENT"</formula>
    </cfRule>
    <cfRule type="cellIs" dxfId="483" priority="13" stopIfTrue="1" operator="equal">
      <formula>"NICE OUEST"</formula>
    </cfRule>
    <cfRule type="cellIs" dxfId="482" priority="14" stopIfTrue="1" operator="equal">
      <formula>"Nice Nord"</formula>
    </cfRule>
    <cfRule type="cellIs" dxfId="481" priority="15" stopIfTrue="1" operator="equal">
      <formula>"Congés"</formula>
    </cfRule>
    <cfRule type="cellIs" dxfId="480" priority="16" stopIfTrue="1" operator="equal">
      <formula>"Nice Est"</formula>
    </cfRule>
  </conditionalFormatting>
  <conditionalFormatting sqref="L57">
    <cfRule type="cellIs" dxfId="479" priority="5" stopIfTrue="1" operator="equal">
      <formula>"Repos"</formula>
    </cfRule>
    <cfRule type="cellIs" dxfId="478" priority="6" stopIfTrue="1" operator="equal">
      <formula>"ABSENT"</formula>
    </cfRule>
    <cfRule type="cellIs" dxfId="477" priority="7" stopIfTrue="1" operator="equal">
      <formula>"NICE OUEST"</formula>
    </cfRule>
    <cfRule type="cellIs" dxfId="476" priority="8" stopIfTrue="1" operator="equal">
      <formula>"Nice Nord"</formula>
    </cfRule>
    <cfRule type="cellIs" dxfId="475" priority="9" stopIfTrue="1" operator="equal">
      <formula>"Congés"</formula>
    </cfRule>
    <cfRule type="cellIs" dxfId="474" priority="10" stopIfTrue="1" operator="equal">
      <formula>"Nice Est"</formula>
    </cfRule>
  </conditionalFormatting>
  <conditionalFormatting sqref="K2">
    <cfRule type="cellIs" dxfId="473" priority="4" stopIfTrue="1" operator="equal">
      <formula>""</formula>
    </cfRule>
  </conditionalFormatting>
  <conditionalFormatting sqref="H8:H64">
    <cfRule type="containsText" dxfId="472" priority="3" operator="containsText" text="FAUX">
      <formula>NOT(ISERROR(SEARCH("FAUX",H8)))</formula>
    </cfRule>
  </conditionalFormatting>
  <conditionalFormatting sqref="L8:L64">
    <cfRule type="cellIs" dxfId="471" priority="2" stopIfTrue="1" operator="equal">
      <formula>0</formula>
    </cfRule>
  </conditionalFormatting>
  <conditionalFormatting sqref="B8:B64">
    <cfRule type="cellIs" dxfId="47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N64"/>
  <sheetViews>
    <sheetView zoomScale="90" zoomScaleNormal="90" zoomScalePageLayoutView="90" workbookViewId="0">
      <selection activeCell="K8" sqref="K8:L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42846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42846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[4]Pointage!J2</f>
        <v>Congés</v>
      </c>
      <c r="C8" s="46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IF(OR(COUNTIF(HorSup,B8),B8="",[4]Pointage!J2="",B8="REPOS"),"X")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16" t="str">
        <f>[4]Pointage!J3</f>
        <v>ENC NUIT 20H30-02H30</v>
      </c>
      <c r="C9" s="47" t="str">
        <f t="shared" si="0"/>
        <v/>
      </c>
      <c r="D9" s="6" t="str">
        <f t="shared" si="1"/>
        <v/>
      </c>
      <c r="E9" s="5" t="str">
        <f t="shared" si="2"/>
        <v>X</v>
      </c>
      <c r="F9" s="29" t="str">
        <f t="shared" ref="F9:F62" si="3">IF(B9="Congés","X","")</f>
        <v/>
      </c>
      <c r="G9" s="6" t="str">
        <f t="shared" ref="G9:G62" si="4">IF(B9="Absent","X","")</f>
        <v/>
      </c>
      <c r="H9" s="5" t="b">
        <f>IF(OR(COUNTIF(HorSup,B9),B9="",[4]Pointage!J3="",B9="REPOS"),"X")</f>
        <v>0</v>
      </c>
      <c r="K9" s="38" t="s">
        <v>72</v>
      </c>
      <c r="L9" s="18" t="str">
        <f t="shared" ref="L9:L64" si="5">B9</f>
        <v>ENC NUIT 20H30-02H30</v>
      </c>
    </row>
    <row r="10" spans="1:14" ht="17.100000000000001" customHeight="1" x14ac:dyDescent="0.25">
      <c r="A10" s="38" t="s">
        <v>73</v>
      </c>
      <c r="B10" s="16" t="str">
        <f>[4]Pointage!J4</f>
        <v>AUTRE COP</v>
      </c>
      <c r="C10" s="47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IF(OR(COUNTIF(HorSup,B10),B10="",[4]Pointage!J4="",B10="REPOS"),"X")</f>
        <v>0</v>
      </c>
      <c r="K10" s="38" t="s">
        <v>73</v>
      </c>
      <c r="L10" s="18" t="str">
        <f t="shared" si="5"/>
        <v>AUTRE COP</v>
      </c>
    </row>
    <row r="11" spans="1:14" ht="17.100000000000001" customHeight="1" x14ac:dyDescent="0.25">
      <c r="A11" s="38" t="s">
        <v>74</v>
      </c>
      <c r="B11" s="16" t="str">
        <f>[4]Pointage!J5</f>
        <v>CARTON AP</v>
      </c>
      <c r="C11" s="47" t="str">
        <f t="shared" si="0"/>
        <v/>
      </c>
      <c r="D11" s="6" t="str">
        <f t="shared" si="1"/>
        <v>X</v>
      </c>
      <c r="E11" s="5" t="str">
        <f t="shared" si="2"/>
        <v/>
      </c>
      <c r="F11" s="29" t="str">
        <f t="shared" si="3"/>
        <v/>
      </c>
      <c r="G11" s="6" t="str">
        <f t="shared" si="4"/>
        <v/>
      </c>
      <c r="H11" s="5" t="b">
        <f>IF(OR(COUNTIF(HorSup,B11),B11="",[4]Pointage!J5="",B11="REPOS"),"X")</f>
        <v>0</v>
      </c>
      <c r="K11" s="38" t="s">
        <v>74</v>
      </c>
      <c r="L11" s="18" t="str">
        <f t="shared" si="5"/>
        <v>CARTON AP</v>
      </c>
    </row>
    <row r="12" spans="1:14" ht="17.100000000000001" customHeight="1" x14ac:dyDescent="0.25">
      <c r="A12" s="39" t="s">
        <v>75</v>
      </c>
      <c r="B12" s="16" t="str">
        <f>[4]Pointage!J6</f>
        <v>Congés</v>
      </c>
      <c r="C12" s="47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3"/>
        <v>X</v>
      </c>
      <c r="G12" s="6" t="str">
        <f t="shared" si="4"/>
        <v/>
      </c>
      <c r="H12" s="5" t="b">
        <f>IF(OR(COUNTIF(HorSup,B12),B12="",[4]Pointage!J6="",B12="REPOS"),"X")</f>
        <v>0</v>
      </c>
      <c r="K12" s="39" t="s">
        <v>75</v>
      </c>
      <c r="L12" s="18" t="str">
        <f t="shared" si="5"/>
        <v>Congés</v>
      </c>
    </row>
    <row r="13" spans="1:14" ht="17.100000000000001" customHeight="1" x14ac:dyDescent="0.25">
      <c r="A13" s="38" t="s">
        <v>76</v>
      </c>
      <c r="B13" s="16" t="str">
        <f>[4]Pointage!J7</f>
        <v>NICE OUEST</v>
      </c>
      <c r="C13" s="47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IF(OR(COUNTIF(HorSup,B13),B13="",[4]Pointage!J7="",B13="REPOS"),"X")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[4]Pointage!J8</f>
        <v>REPOS</v>
      </c>
      <c r="C14" s="47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str">
        <f>IF(OR(COUNTIF(HorSup,B14),B14="",[4]Pointage!J8="",B14="REPOS"),"X")</f>
        <v>X</v>
      </c>
      <c r="K14" s="38" t="s">
        <v>77</v>
      </c>
      <c r="L14" s="18" t="str">
        <f t="shared" si="5"/>
        <v>REPOS</v>
      </c>
    </row>
    <row r="15" spans="1:14" ht="17.100000000000001" customHeight="1" x14ac:dyDescent="0.25">
      <c r="A15" s="40" t="s">
        <v>78</v>
      </c>
      <c r="B15" s="16" t="str">
        <f>[4]Pointage!J9</f>
        <v>ABSENT</v>
      </c>
      <c r="C15" s="47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>X</v>
      </c>
      <c r="H15" s="5" t="b">
        <f>IF(OR(COUNTIF(HorSup,B15),B15="",[4]Pointage!J9="",B15="REPOS"),"X")</f>
        <v>0</v>
      </c>
      <c r="K15" s="40" t="s">
        <v>78</v>
      </c>
      <c r="L15" s="18" t="str">
        <f t="shared" si="5"/>
        <v>ABSENT</v>
      </c>
    </row>
    <row r="16" spans="1:14" ht="17.100000000000001" customHeight="1" x14ac:dyDescent="0.25">
      <c r="A16" s="38" t="s">
        <v>79</v>
      </c>
      <c r="B16" s="16" t="str">
        <f>[4]Pointage!J10</f>
        <v>ENC MATIN 5H-12H</v>
      </c>
      <c r="C16" s="47" t="str">
        <f t="shared" si="0"/>
        <v>X</v>
      </c>
      <c r="D16" s="6" t="str">
        <f t="shared" si="1"/>
        <v/>
      </c>
      <c r="E16" s="5" t="str">
        <f t="shared" si="2"/>
        <v/>
      </c>
      <c r="F16" s="29" t="str">
        <f t="shared" si="3"/>
        <v/>
      </c>
      <c r="G16" s="6" t="str">
        <f t="shared" si="4"/>
        <v/>
      </c>
      <c r="H16" s="5" t="b">
        <f>IF(OR(COUNTIF(HorSup,B16),B16="",[4]Pointage!J10="",B16="REPOS"),"X")</f>
        <v>0</v>
      </c>
      <c r="K16" s="38" t="s">
        <v>79</v>
      </c>
      <c r="L16" s="18" t="str">
        <f t="shared" si="5"/>
        <v>ENC MATIN 5H-12H</v>
      </c>
    </row>
    <row r="17" spans="1:12" ht="17.100000000000001" customHeight="1" x14ac:dyDescent="0.25">
      <c r="A17" s="38" t="s">
        <v>80</v>
      </c>
      <c r="B17" s="16" t="str">
        <f>[4]Pointage!J11</f>
        <v>NICE OUEST</v>
      </c>
      <c r="C17" s="47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IF(OR(COUNTIF(HorSup,B17),B17="",[4]Pointage!J11="",B17="REPOS"),"X")</f>
        <v>0</v>
      </c>
      <c r="K17" s="38" t="s">
        <v>80</v>
      </c>
      <c r="L17" s="18" t="str">
        <f t="shared" si="5"/>
        <v>NICE OUEST</v>
      </c>
    </row>
    <row r="18" spans="1:12" ht="17.100000000000001" customHeight="1" x14ac:dyDescent="0.25">
      <c r="A18" s="39" t="s">
        <v>81</v>
      </c>
      <c r="B18" s="16" t="str">
        <f>[4]Pointage!J12</f>
        <v>Secrétariat 8H30-12H /12H30-17H</v>
      </c>
      <c r="C18" s="47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IF(OR(COUNTIF(HorSup,B18),B18="",[4]Pointage!J12="",B18="REPOS"),"X")</f>
        <v>0</v>
      </c>
      <c r="K18" s="39" t="s">
        <v>81</v>
      </c>
      <c r="L18" s="18" t="str">
        <f t="shared" si="5"/>
        <v>Secrétariat 8H30-12H /12H30-17H</v>
      </c>
    </row>
    <row r="19" spans="1:12" ht="17.100000000000001" customHeight="1" x14ac:dyDescent="0.25">
      <c r="A19" s="38" t="s">
        <v>82</v>
      </c>
      <c r="B19" s="16" t="str">
        <f>[4]Pointage!J13</f>
        <v>ENCADREMENT</v>
      </c>
      <c r="C19" s="47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IF(OR(COUNTIF(HorSup,B19),B19="",[4]Pointage!J13="",B19="REPOS"),"X")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6" t="str">
        <f>[4]Pointage!J14</f>
        <v>ENC AM 12H30-19H30</v>
      </c>
      <c r="C20" s="47" t="str">
        <f t="shared" si="0"/>
        <v/>
      </c>
      <c r="D20" s="6" t="str">
        <f t="shared" si="1"/>
        <v>X</v>
      </c>
      <c r="E20" s="5" t="str">
        <f t="shared" si="2"/>
        <v/>
      </c>
      <c r="F20" s="29" t="str">
        <f t="shared" si="3"/>
        <v/>
      </c>
      <c r="G20" s="6" t="str">
        <f t="shared" si="4"/>
        <v/>
      </c>
      <c r="H20" s="5" t="b">
        <f>IF(OR(COUNTIF(HorSup,B20),B20="",[4]Pointage!J14="",B20="REPOS"),"X")</f>
        <v>0</v>
      </c>
      <c r="K20" s="38" t="s">
        <v>83</v>
      </c>
      <c r="L20" s="18" t="str">
        <f t="shared" si="5"/>
        <v>ENC AM 12H30-19H30</v>
      </c>
    </row>
    <row r="21" spans="1:12" ht="17.100000000000001" customHeight="1" x14ac:dyDescent="0.25">
      <c r="A21" s="40" t="s">
        <v>84</v>
      </c>
      <c r="B21" s="16" t="str">
        <f>[4]Pointage!J15</f>
        <v>POLY 9H-16H</v>
      </c>
      <c r="C21" s="47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IF(OR(COUNTIF(HorSup,B21),B21="",[4]Pointage!J15="",B21="REPOS"),"X")</f>
        <v>0</v>
      </c>
      <c r="K21" s="40" t="s">
        <v>84</v>
      </c>
      <c r="L21" s="18" t="str">
        <f t="shared" si="5"/>
        <v>POLY 9H-16H</v>
      </c>
    </row>
    <row r="22" spans="1:12" ht="17.100000000000001" customHeight="1" x14ac:dyDescent="0.25">
      <c r="A22" s="38" t="s">
        <v>85</v>
      </c>
      <c r="B22" s="16" t="str">
        <f>[4]Pointage!J16</f>
        <v>Congés</v>
      </c>
      <c r="C22" s="47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str">
        <f t="shared" si="3"/>
        <v>X</v>
      </c>
      <c r="G22" s="6" t="str">
        <f t="shared" si="4"/>
        <v/>
      </c>
      <c r="H22" s="5" t="b">
        <f>IF(OR(COUNTIF(HorSup,B22),B22="",[4]Pointage!J16="",B22="REPOS"),"X")</f>
        <v>0</v>
      </c>
      <c r="K22" s="38" t="s">
        <v>85</v>
      </c>
      <c r="L22" s="18" t="str">
        <f t="shared" si="5"/>
        <v>Congés</v>
      </c>
    </row>
    <row r="23" spans="1:12" ht="17.100000000000001" customHeight="1" x14ac:dyDescent="0.25">
      <c r="A23" s="38" t="s">
        <v>86</v>
      </c>
      <c r="B23" s="16" t="str">
        <f>[4]Pointage!J17</f>
        <v>NICE EST</v>
      </c>
      <c r="C23" s="47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IF(OR(COUNTIF(HorSup,B23),B23="",[4]Pointage!J17="",B23="REPOS"),"X")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[4]Pointage!J18</f>
        <v>NICE EST</v>
      </c>
      <c r="C24" s="47" t="str">
        <f t="shared" si="0"/>
        <v>X</v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b">
        <f>IF(OR(COUNTIF(HorSup,B24),B24="",[4]Pointage!J18="",B24="REPOS"),"X")</f>
        <v>0</v>
      </c>
      <c r="K24" s="38" t="s">
        <v>87</v>
      </c>
      <c r="L24" s="18" t="str">
        <f t="shared" si="5"/>
        <v>NICE EST</v>
      </c>
    </row>
    <row r="25" spans="1:12" ht="17.100000000000001" customHeight="1" x14ac:dyDescent="0.25">
      <c r="A25" s="40" t="s">
        <v>88</v>
      </c>
      <c r="B25" s="16" t="str">
        <f>[4]Pointage!J19</f>
        <v>Congés</v>
      </c>
      <c r="C25" s="47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IF(OR(COUNTIF(HorSup,B25),B25="",[4]Pointage!J19="",B25="REPOS"),"X")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[4]Pointage!J20</f>
        <v>Standard 8H-12H/13H-16H30</v>
      </c>
      <c r="C26" s="47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IF(OR(COUNTIF(HorSup,B26),B26="",[4]Pointage!J20="",B26="REPOS"),"X")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[4]Pointage!J21</f>
        <v>Contrôle 19H-02H30</v>
      </c>
      <c r="C27" s="47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IF(OR(COUNTIF(HorSup,B27),B27="",[4]Pointage!J21="",B27="REPOS"),"X")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[4]Pointage!J22</f>
        <v>ABSENT</v>
      </c>
      <c r="C28" s="47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IF(OR(COUNTIF(HorSup,B28),B28="",[4]Pointage!J22="",B28="REPOS"),"X")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[4]Pointage!J23</f>
        <v>ENC MATIN 5H-12H</v>
      </c>
      <c r="C29" s="47" t="str">
        <f t="shared" si="0"/>
        <v>X</v>
      </c>
      <c r="D29" s="6" t="str">
        <f t="shared" si="1"/>
        <v/>
      </c>
      <c r="E29" s="5" t="str">
        <f t="shared" si="2"/>
        <v/>
      </c>
      <c r="F29" s="29" t="str">
        <f t="shared" si="3"/>
        <v/>
      </c>
      <c r="G29" s="6" t="str">
        <f t="shared" si="4"/>
        <v/>
      </c>
      <c r="H29" s="5" t="b">
        <f>IF(OR(COUNTIF(HorSup,B29),B29="",[4]Pointage!J23="",B29="REPOS"),"X")</f>
        <v>0</v>
      </c>
      <c r="K29" s="38" t="s">
        <v>92</v>
      </c>
      <c r="L29" s="18" t="str">
        <f t="shared" si="5"/>
        <v>ENC MATIN 5H-12H</v>
      </c>
    </row>
    <row r="30" spans="1:12" ht="17.100000000000001" customHeight="1" x14ac:dyDescent="0.25">
      <c r="A30" s="38" t="s">
        <v>93</v>
      </c>
      <c r="B30" s="16" t="str">
        <f>[4]Pointage!J24</f>
        <v>Congés</v>
      </c>
      <c r="C30" s="47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>X</v>
      </c>
      <c r="G30" s="6" t="str">
        <f t="shared" si="4"/>
        <v/>
      </c>
      <c r="H30" s="5" t="b">
        <f>IF(OR(COUNTIF(HorSup,B30),B30="",[4]Pointage!J24="",B30="REPOS"),"X")</f>
        <v>0</v>
      </c>
      <c r="K30" s="38" t="s">
        <v>93</v>
      </c>
      <c r="L30" s="18" t="str">
        <f t="shared" si="5"/>
        <v>Congés</v>
      </c>
    </row>
    <row r="31" spans="1:12" ht="17.100000000000001" customHeight="1" x14ac:dyDescent="0.25">
      <c r="A31" s="38" t="s">
        <v>94</v>
      </c>
      <c r="B31" s="16" t="str">
        <f>[4]Pointage!J25</f>
        <v>CARTON MATIN</v>
      </c>
      <c r="C31" s="47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IF(OR(COUNTIF(HorSup,B31),B31="",[4]Pointage!J25="",B31="REPOS"),"X")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[4]Pointage!J26</f>
        <v>ABSENT</v>
      </c>
      <c r="C32" s="47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IF(OR(COUNTIF(HorSup,B32),B32="",[4]Pointage!J26="",B32="REPOS"),"X")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[4]Pointage!J27</f>
        <v>Congés</v>
      </c>
      <c r="C33" s="47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3"/>
        <v>X</v>
      </c>
      <c r="G33" s="6" t="str">
        <f t="shared" si="4"/>
        <v/>
      </c>
      <c r="H33" s="5" t="b">
        <f>IF(OR(COUNTIF(HorSup,B33),B33="",[4]Pointage!J27="",B33="REPOS"),"X")</f>
        <v>0</v>
      </c>
      <c r="K33" s="40" t="s">
        <v>96</v>
      </c>
      <c r="L33" s="18" t="str">
        <f t="shared" si="5"/>
        <v>Congés</v>
      </c>
    </row>
    <row r="34" spans="1:12" ht="17.100000000000001" customHeight="1" x14ac:dyDescent="0.25">
      <c r="A34" s="38" t="s">
        <v>97</v>
      </c>
      <c r="B34" s="16" t="str">
        <f>[4]Pointage!J28</f>
        <v>NICE NORD</v>
      </c>
      <c r="C34" s="47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IF(OR(COUNTIF(HorSup,B34),B34="",[4]Pointage!J28="",B34="REPOS"),"X")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[4]Pointage!J29</f>
        <v>Congés</v>
      </c>
      <c r="C35" s="47" t="str">
        <f t="shared" si="0"/>
        <v/>
      </c>
      <c r="D35" s="6" t="str">
        <f t="shared" si="1"/>
        <v/>
      </c>
      <c r="E35" s="5" t="str">
        <f t="shared" si="2"/>
        <v/>
      </c>
      <c r="F35" s="29" t="str">
        <f t="shared" si="3"/>
        <v>X</v>
      </c>
      <c r="G35" s="6" t="str">
        <f t="shared" si="4"/>
        <v/>
      </c>
      <c r="H35" s="5" t="b">
        <f>IF(OR(COUNTIF(HorSup,B35),B35="",[4]Pointage!J29="",B35="REPOS"),"X")</f>
        <v>0</v>
      </c>
      <c r="K35" s="38" t="s">
        <v>98</v>
      </c>
      <c r="L35" s="18" t="str">
        <f t="shared" si="5"/>
        <v>Congés</v>
      </c>
    </row>
    <row r="36" spans="1:12" ht="17.100000000000001" customHeight="1" x14ac:dyDescent="0.25">
      <c r="A36" s="38" t="s">
        <v>99</v>
      </c>
      <c r="B36" s="16" t="str">
        <f>[4]Pointage!J30</f>
        <v>NICE EST</v>
      </c>
      <c r="C36" s="47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IF(OR(COUNTIF(HorSup,B36),B36="",[4]Pointage!J30="",B36="REPOS"),"X")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[4]Pointage!J31</f>
        <v>Congés</v>
      </c>
      <c r="C37" s="47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3"/>
        <v>X</v>
      </c>
      <c r="G37" s="6" t="str">
        <f t="shared" si="4"/>
        <v/>
      </c>
      <c r="H37" s="5" t="b">
        <f>IF(OR(COUNTIF(HorSup,B37),B37="",[4]Pointage!J31="",B37="REPOS"),"X")</f>
        <v>0</v>
      </c>
      <c r="K37" s="38" t="s">
        <v>100</v>
      </c>
      <c r="L37" s="18" t="str">
        <f t="shared" si="5"/>
        <v>Congés</v>
      </c>
    </row>
    <row r="38" spans="1:12" ht="17.100000000000001" customHeight="1" x14ac:dyDescent="0.25">
      <c r="A38" s="38" t="s">
        <v>101</v>
      </c>
      <c r="B38" s="16" t="str">
        <f>[4]Pointage!J32</f>
        <v>CARTON MATIN</v>
      </c>
      <c r="C38" s="47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IF(OR(COUNTIF(HorSup,B38),B38="",[4]Pointage!J32="",B38="REPOS"),"X")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[4]Pointage!J33</f>
        <v>CARTON AP</v>
      </c>
      <c r="C39" s="47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IF(OR(COUNTIF(HorSup,B39),B39="",[4]Pointage!J33="",B39="REPOS"),"X")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[4]Pointage!J34</f>
        <v>ENC MATIN 5H-12H</v>
      </c>
      <c r="C40" s="47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IF(OR(COUNTIF(HorSup,B40),B40="",[4]Pointage!J34="",B40="REPOS"),"X")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[4]Pointage!J35</f>
        <v>POLY 5H-12H</v>
      </c>
      <c r="C41" s="47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IF(OR(COUNTIF(HorSup,B41),B41="",[4]Pointage!J35="",B41="REPOS"),"X")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[4]Pointage!J36</f>
        <v>Congés</v>
      </c>
      <c r="C42" s="47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3"/>
        <v>X</v>
      </c>
      <c r="G42" s="6" t="str">
        <f t="shared" si="4"/>
        <v/>
      </c>
      <c r="H42" s="5" t="b">
        <f>IF(OR(COUNTIF(HorSup,B42),B42="",[4]Pointage!J36="",B42="REPOS"),"X")</f>
        <v>0</v>
      </c>
      <c r="K42" s="38" t="s">
        <v>105</v>
      </c>
      <c r="L42" s="18" t="str">
        <f t="shared" si="5"/>
        <v>Congés</v>
      </c>
    </row>
    <row r="43" spans="1:12" ht="17.100000000000001" customHeight="1" x14ac:dyDescent="0.25">
      <c r="A43" s="38" t="s">
        <v>106</v>
      </c>
      <c r="B43" s="16" t="str">
        <f>[4]Pointage!J37</f>
        <v>B. CARTON</v>
      </c>
      <c r="C43" s="47" t="str">
        <f t="shared" si="0"/>
        <v>X</v>
      </c>
      <c r="D43" s="6" t="str">
        <f t="shared" si="1"/>
        <v/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IF(OR(COUNTIF(HorSup,B43),B43="",[4]Pointage!J37="",B43="REPOS"),"X")</f>
        <v>0</v>
      </c>
      <c r="K43" s="38" t="s">
        <v>106</v>
      </c>
      <c r="L43" s="18" t="str">
        <f t="shared" si="5"/>
        <v>B. CARTON</v>
      </c>
    </row>
    <row r="44" spans="1:12" ht="17.100000000000001" customHeight="1" x14ac:dyDescent="0.25">
      <c r="A44" s="38" t="s">
        <v>107</v>
      </c>
      <c r="B44" s="16" t="str">
        <f>[4]Pointage!J38</f>
        <v>ENC NUIT 20H30-02H30</v>
      </c>
      <c r="C44" s="47" t="str">
        <f t="shared" si="0"/>
        <v/>
      </c>
      <c r="D44" s="6" t="str">
        <f t="shared" si="1"/>
        <v/>
      </c>
      <c r="E44" s="5" t="str">
        <f t="shared" si="2"/>
        <v>X</v>
      </c>
      <c r="F44" s="29" t="str">
        <f t="shared" si="3"/>
        <v/>
      </c>
      <c r="G44" s="6" t="str">
        <f t="shared" si="4"/>
        <v/>
      </c>
      <c r="H44" s="5" t="b">
        <f>IF(OR(COUNTIF(HorSup,B44),B44="",[4]Pointage!J38="",B44="REPOS"),"X")</f>
        <v>0</v>
      </c>
      <c r="K44" s="38" t="s">
        <v>107</v>
      </c>
      <c r="L44" s="18" t="str">
        <f t="shared" si="5"/>
        <v>ENC NUIT 20H30-02H30</v>
      </c>
    </row>
    <row r="45" spans="1:12" ht="17.100000000000001" customHeight="1" x14ac:dyDescent="0.25">
      <c r="A45" s="38" t="s">
        <v>108</v>
      </c>
      <c r="B45" s="16" t="str">
        <f>[4]Pointage!J39</f>
        <v>B. CARTON</v>
      </c>
      <c r="C45" s="47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IF(OR(COUNTIF(HorSup,B45),B45="",[4]Pointage!J39="",B45="REPOS"),"X")</f>
        <v>0</v>
      </c>
      <c r="K45" s="38" t="s">
        <v>108</v>
      </c>
      <c r="L45" s="18" t="str">
        <f t="shared" si="5"/>
        <v>B. CARTON</v>
      </c>
    </row>
    <row r="46" spans="1:12" ht="17.100000000000001" customHeight="1" x14ac:dyDescent="0.25">
      <c r="A46" s="38" t="s">
        <v>109</v>
      </c>
      <c r="B46" s="16" t="str">
        <f>[4]Pointage!J40</f>
        <v>NICE EST</v>
      </c>
      <c r="C46" s="47" t="str">
        <f t="shared" si="0"/>
        <v>X</v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b">
        <f>IF(OR(COUNTIF(HorSup,B46),B46="",[4]Pointage!J40="",B46="REPOS"),"X")</f>
        <v>0</v>
      </c>
      <c r="K46" s="38" t="s">
        <v>109</v>
      </c>
      <c r="L46" s="18" t="str">
        <f t="shared" si="5"/>
        <v>NICE EST</v>
      </c>
    </row>
    <row r="47" spans="1:12" ht="17.100000000000001" customHeight="1" x14ac:dyDescent="0.25">
      <c r="A47" s="38" t="s">
        <v>110</v>
      </c>
      <c r="B47" s="16" t="str">
        <f>[4]Pointage!J41</f>
        <v>CARTON AP</v>
      </c>
      <c r="C47" s="47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IF(OR(COUNTIF(HorSup,B47),B47="",[4]Pointage!J41="",B47="REPOS"),"X")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[4]Pointage!J42</f>
        <v>ENC NUIT 20H30-02H30</v>
      </c>
      <c r="C48" s="47" t="str">
        <f t="shared" si="0"/>
        <v/>
      </c>
      <c r="D48" s="6" t="str">
        <f t="shared" si="1"/>
        <v/>
      </c>
      <c r="E48" s="5" t="str">
        <f t="shared" si="2"/>
        <v>X</v>
      </c>
      <c r="F48" s="29" t="str">
        <f t="shared" si="3"/>
        <v/>
      </c>
      <c r="G48" s="6" t="str">
        <f t="shared" si="4"/>
        <v/>
      </c>
      <c r="H48" s="5" t="b">
        <f>IF(OR(COUNTIF(HorSup,B48),B48="",[4]Pointage!J42="",B48="REPOS"),"X")</f>
        <v>0</v>
      </c>
      <c r="K48" s="38" t="s">
        <v>111</v>
      </c>
      <c r="L48" s="18" t="str">
        <f t="shared" si="5"/>
        <v>ENC NUIT 20H30-02H30</v>
      </c>
    </row>
    <row r="49" spans="1:12" ht="17.100000000000001" customHeight="1" x14ac:dyDescent="0.25">
      <c r="A49" s="42" t="s">
        <v>112</v>
      </c>
      <c r="B49" s="16" t="str">
        <f>[4]Pointage!J43</f>
        <v>ABSENT</v>
      </c>
      <c r="C49" s="47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IF(OR(COUNTIF(HorSup,B49),B49="",[4]Pointage!J43="",B49="REPOS"),"X")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[4]Pointage!J44</f>
        <v>CP + POLY 4H-12H</v>
      </c>
      <c r="C50" s="47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IF(OR(COUNTIF(HorSup,B50),B50="",[4]Pointage!J44="",B50="REPOS"),"X")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[4]Pointage!J45</f>
        <v>Contrôle 8H30-12H / 14H30-18H</v>
      </c>
      <c r="C51" s="47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IF(OR(COUNTIF(HorSup,B51),B51="",[4]Pointage!J45="",B51="REPOS"),"X")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[4]Pointage!J46</f>
        <v>ABSENT</v>
      </c>
      <c r="C52" s="47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IF(OR(COUNTIF(HorSup,B52),B52="",[4]Pointage!J46="",B52="REPOS"),"X")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[4]Pointage!J47</f>
        <v>Congés</v>
      </c>
      <c r="C53" s="47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3"/>
        <v>X</v>
      </c>
      <c r="G53" s="6" t="str">
        <f t="shared" si="4"/>
        <v/>
      </c>
      <c r="H53" s="5" t="b">
        <f>IF(OR(COUNTIF(HorSup,B53),B53="",[4]Pointage!J47="",B53="REPOS"),"X")</f>
        <v>0</v>
      </c>
      <c r="K53" s="38" t="s">
        <v>116</v>
      </c>
      <c r="L53" s="18" t="str">
        <f t="shared" si="5"/>
        <v>Congés</v>
      </c>
    </row>
    <row r="54" spans="1:12" ht="17.100000000000001" customHeight="1" x14ac:dyDescent="0.25">
      <c r="A54" s="40" t="s">
        <v>117</v>
      </c>
      <c r="B54" s="16" t="str">
        <f>[4]Pointage!J48</f>
        <v>ENC MATIN 5H-12H</v>
      </c>
      <c r="C54" s="47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IF(OR(COUNTIF(HorSup,B54),B54="",[4]Pointage!J48="",B54="REPOS"),"X")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[4]Pointage!J49</f>
        <v>ABSENT</v>
      </c>
      <c r="C55" s="47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IF(OR(COUNTIF(HorSup,B55),B55="",[4]Pointage!J49="",B55="REPOS"),"X")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[4]Pointage!J50</f>
        <v>POLY 12H-19H</v>
      </c>
      <c r="C56" s="47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IF(OR(COUNTIF(HorSup,B56),B56="",[4]Pointage!J50="",B56="REPOS"),"X")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[4]Pointage!J51</f>
        <v>Congés</v>
      </c>
      <c r="C57" s="47" t="str">
        <f t="shared" si="0"/>
        <v/>
      </c>
      <c r="D57" s="6" t="str">
        <f t="shared" si="1"/>
        <v/>
      </c>
      <c r="E57" s="5" t="str">
        <f t="shared" si="2"/>
        <v/>
      </c>
      <c r="F57" s="29" t="str">
        <f t="shared" si="3"/>
        <v>X</v>
      </c>
      <c r="G57" s="6" t="str">
        <f t="shared" si="4"/>
        <v/>
      </c>
      <c r="H57" s="5" t="b">
        <f>IF(OR(COUNTIF(HorSup,B57),B57="",[4]Pointage!J51="",B57="REPOS"),"X")</f>
        <v>0</v>
      </c>
      <c r="K57" s="38" t="s">
        <v>120</v>
      </c>
      <c r="L57" s="18" t="str">
        <f t="shared" si="5"/>
        <v>Congés</v>
      </c>
    </row>
    <row r="58" spans="1:12" ht="17.100000000000001" customHeight="1" x14ac:dyDescent="0.25">
      <c r="A58" s="39" t="s">
        <v>121</v>
      </c>
      <c r="B58" s="16" t="str">
        <f>[4]Pointage!J52</f>
        <v>NICE OUEST</v>
      </c>
      <c r="C58" s="47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IF(OR(COUNTIF(HorSup,B58),B58="",[4]Pointage!J52="",B58="REPOS"),"X")</f>
        <v>0</v>
      </c>
      <c r="K58" s="39" t="s">
        <v>121</v>
      </c>
      <c r="L58" s="18" t="str">
        <f t="shared" si="5"/>
        <v>NICE OUEST</v>
      </c>
    </row>
    <row r="59" spans="1:12" ht="17.100000000000001" customHeight="1" x14ac:dyDescent="0.25">
      <c r="A59" s="39" t="s">
        <v>122</v>
      </c>
      <c r="B59" s="16" t="str">
        <f>[4]Pointage!J53</f>
        <v>Congés</v>
      </c>
      <c r="C59" s="47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3"/>
        <v>X</v>
      </c>
      <c r="G59" s="6" t="str">
        <f t="shared" si="4"/>
        <v/>
      </c>
      <c r="H59" s="5" t="b">
        <f>IF(OR(COUNTIF(HorSup,B59),B59="",[4]Pointage!J53="",B59="REPOS"),"X")</f>
        <v>0</v>
      </c>
      <c r="K59" s="39" t="s">
        <v>122</v>
      </c>
      <c r="L59" s="18" t="str">
        <f t="shared" si="5"/>
        <v>Congés</v>
      </c>
    </row>
    <row r="60" spans="1:12" ht="15.75" x14ac:dyDescent="0.25">
      <c r="A60" s="38" t="s">
        <v>123</v>
      </c>
      <c r="B60" s="16" t="str">
        <f>[4]Pointage!J54</f>
        <v>Secrétariat 8H30-12H/12H45-16H15</v>
      </c>
      <c r="C60" s="47" t="str">
        <f t="shared" si="0"/>
        <v>X</v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b">
        <f>IF(OR(COUNTIF(HorSup,B60),B60="",[4]Pointage!J54="",B60="REPOS"),"X")</f>
        <v>0</v>
      </c>
      <c r="K60" s="38" t="s">
        <v>123</v>
      </c>
      <c r="L60" s="18" t="str">
        <f t="shared" si="5"/>
        <v>Secrétariat 8H30-12H/12H45-16H15</v>
      </c>
    </row>
    <row r="61" spans="1:12" ht="15.75" x14ac:dyDescent="0.25">
      <c r="A61" s="39" t="s">
        <v>124</v>
      </c>
      <c r="B61" s="16" t="str">
        <f>[4]Pointage!J55</f>
        <v>Contrôle 12H00-19H30</v>
      </c>
      <c r="C61" s="47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IF(OR(COUNTIF(HorSup,B61),B61="",[4]Pointage!J55="",B61="REPOS"),"X")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6" t="str">
        <f>[4]Pointage!J56</f>
        <v>CARTON AP</v>
      </c>
      <c r="C62" s="47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IF(OR(COUNTIF(HorSup,B62),B62="",[4]Pointage!J56="",B62="REPOS"),"X")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6" t="str">
        <f>[4]Pointage!J57</f>
        <v>Contrôle 19H-02H30</v>
      </c>
      <c r="C63" s="47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IF(OR(COUNTIF(HorSup,B63),B63="",[4]Pointage!J57="",B63="REPOS"),"X")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49" t="str">
        <f>[4]Pointage!J58</f>
        <v>Congés</v>
      </c>
      <c r="C64" s="48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>X</v>
      </c>
      <c r="G64" s="20" t="str">
        <f>IF(B64="Absent","X","")</f>
        <v/>
      </c>
      <c r="H64" s="21" t="b">
        <f>IF(OR(COUNTIF(HorSup,B64),B64="",[4]Pointage!J58="",B64="REPOS"),"X")</f>
        <v>0</v>
      </c>
      <c r="K64" s="44" t="s">
        <v>127</v>
      </c>
      <c r="L64" s="17" t="str">
        <f t="shared" si="5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 B8:B64">
    <cfRule type="cellIs" dxfId="469" priority="24" stopIfTrue="1" operator="equal">
      <formula>"Repos"</formula>
    </cfRule>
    <cfRule type="cellIs" dxfId="468" priority="25" stopIfTrue="1" operator="equal">
      <formula>"ABSENT"</formula>
    </cfRule>
    <cfRule type="cellIs" dxfId="467" priority="26" stopIfTrue="1" operator="equal">
      <formula>"NICE OUEST"</formula>
    </cfRule>
    <cfRule type="cellIs" dxfId="466" priority="27" stopIfTrue="1" operator="equal">
      <formula>"Nice Nord"</formula>
    </cfRule>
    <cfRule type="cellIs" dxfId="465" priority="28" stopIfTrue="1" operator="equal">
      <formula>"Congés"</formula>
    </cfRule>
    <cfRule type="cellIs" dxfId="464" priority="29" stopIfTrue="1" operator="equal">
      <formula>"Nice Est"</formula>
    </cfRule>
  </conditionalFormatting>
  <conditionalFormatting sqref="L57">
    <cfRule type="cellIs" dxfId="463" priority="18" stopIfTrue="1" operator="equal">
      <formula>"Repos"</formula>
    </cfRule>
    <cfRule type="cellIs" dxfId="462" priority="19" stopIfTrue="1" operator="equal">
      <formula>"ABSENT"</formula>
    </cfRule>
    <cfRule type="cellIs" dxfId="461" priority="20" stopIfTrue="1" operator="equal">
      <formula>"NICE OUEST"</formula>
    </cfRule>
    <cfRule type="cellIs" dxfId="460" priority="21" stopIfTrue="1" operator="equal">
      <formula>"Nice Nord"</formula>
    </cfRule>
    <cfRule type="cellIs" dxfId="459" priority="22" stopIfTrue="1" operator="equal">
      <formula>"Congés"</formula>
    </cfRule>
    <cfRule type="cellIs" dxfId="458" priority="23" stopIfTrue="1" operator="equal">
      <formula>"Nice Est"</formula>
    </cfRule>
  </conditionalFormatting>
  <conditionalFormatting sqref="K2">
    <cfRule type="cellIs" dxfId="457" priority="17" stopIfTrue="1" operator="equal">
      <formula>""</formula>
    </cfRule>
  </conditionalFormatting>
  <conditionalFormatting sqref="L8:L64 B8:B64">
    <cfRule type="cellIs" dxfId="456" priority="11" stopIfTrue="1" operator="equal">
      <formula>"Repos"</formula>
    </cfRule>
    <cfRule type="cellIs" dxfId="455" priority="12" stopIfTrue="1" operator="equal">
      <formula>"ABSENT"</formula>
    </cfRule>
    <cfRule type="cellIs" dxfId="454" priority="13" stopIfTrue="1" operator="equal">
      <formula>"NICE OUEST"</formula>
    </cfRule>
    <cfRule type="cellIs" dxfId="453" priority="14" stopIfTrue="1" operator="equal">
      <formula>"Nice Nord"</formula>
    </cfRule>
    <cfRule type="cellIs" dxfId="452" priority="15" stopIfTrue="1" operator="equal">
      <formula>"Congés"</formula>
    </cfRule>
    <cfRule type="cellIs" dxfId="451" priority="16" stopIfTrue="1" operator="equal">
      <formula>"Nice Est"</formula>
    </cfRule>
  </conditionalFormatting>
  <conditionalFormatting sqref="L57">
    <cfRule type="cellIs" dxfId="450" priority="5" stopIfTrue="1" operator="equal">
      <formula>"Repos"</formula>
    </cfRule>
    <cfRule type="cellIs" dxfId="449" priority="6" stopIfTrue="1" operator="equal">
      <formula>"ABSENT"</formula>
    </cfRule>
    <cfRule type="cellIs" dxfId="448" priority="7" stopIfTrue="1" operator="equal">
      <formula>"NICE OUEST"</formula>
    </cfRule>
    <cfRule type="cellIs" dxfId="447" priority="8" stopIfTrue="1" operator="equal">
      <formula>"Nice Nord"</formula>
    </cfRule>
    <cfRule type="cellIs" dxfId="446" priority="9" stopIfTrue="1" operator="equal">
      <formula>"Congés"</formula>
    </cfRule>
    <cfRule type="cellIs" dxfId="445" priority="10" stopIfTrue="1" operator="equal">
      <formula>"Nice Est"</formula>
    </cfRule>
  </conditionalFormatting>
  <conditionalFormatting sqref="K2">
    <cfRule type="cellIs" dxfId="444" priority="4" stopIfTrue="1" operator="equal">
      <formula>""</formula>
    </cfRule>
  </conditionalFormatting>
  <conditionalFormatting sqref="H8:H64">
    <cfRule type="containsText" dxfId="443" priority="3" operator="containsText" text="FAUX">
      <formula>NOT(ISERROR(SEARCH("FAUX",H8)))</formula>
    </cfRule>
  </conditionalFormatting>
  <conditionalFormatting sqref="L8:L64">
    <cfRule type="cellIs" dxfId="442" priority="2" stopIfTrue="1" operator="equal">
      <formula>0</formula>
    </cfRule>
  </conditionalFormatting>
  <conditionalFormatting sqref="B8:B64">
    <cfRule type="cellIs" dxfId="44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indexed="12"/>
  </sheetPr>
  <dimension ref="A1:N64"/>
  <sheetViews>
    <sheetView topLeftCell="C1"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42847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42847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[4]Pointage!K2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IF(OR(COUNTIF(HorSup,B8),B8="",[4]Pointage!K2="",B8="REPOS"),"X")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>
        <f>[4]Pointage!K3</f>
        <v>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/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str">
        <f>IF(OR(COUNTIF(HorSup,B9),B9="",[4]Pointage!K3="",B9="REPOS"),"X")</f>
        <v>X</v>
      </c>
      <c r="K9" s="38" t="s">
        <v>72</v>
      </c>
      <c r="L9" s="18">
        <f t="shared" ref="L9:L64" si="8">B9</f>
        <v>0</v>
      </c>
    </row>
    <row r="10" spans="1:14" ht="17.100000000000001" customHeight="1" x14ac:dyDescent="0.25">
      <c r="A10" s="38" t="s">
        <v>73</v>
      </c>
      <c r="B10" s="51">
        <f>[4]Pointage!K4</f>
        <v>0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>IF(OR(COUNTIF(HorSup,B10),B10="",[4]Pointage!K4="",B10="REPOS"),"X")</f>
        <v>X</v>
      </c>
      <c r="K10" s="38" t="s">
        <v>73</v>
      </c>
      <c r="L10" s="18">
        <f t="shared" si="8"/>
        <v>0</v>
      </c>
    </row>
    <row r="11" spans="1:14" ht="17.100000000000001" customHeight="1" x14ac:dyDescent="0.25">
      <c r="A11" s="38" t="s">
        <v>74</v>
      </c>
      <c r="B11" s="51">
        <f>[4]Pointage!K5</f>
        <v>0</v>
      </c>
      <c r="C11" s="29" t="str">
        <f t="shared" si="3"/>
        <v/>
      </c>
      <c r="D11" s="6" t="str">
        <f t="shared" si="4"/>
        <v/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IF(OR(COUNTIF(HorSup,B11),B11="",[4]Pointage!K5="",B11="REPOS"),"X")</f>
        <v>X</v>
      </c>
      <c r="K11" s="38" t="s">
        <v>74</v>
      </c>
      <c r="L11" s="18">
        <f t="shared" si="8"/>
        <v>0</v>
      </c>
    </row>
    <row r="12" spans="1:14" ht="17.100000000000001" customHeight="1" x14ac:dyDescent="0.25">
      <c r="A12" s="39" t="s">
        <v>75</v>
      </c>
      <c r="B12" s="51" t="str">
        <f>[4]Pointage!K6</f>
        <v>Congés</v>
      </c>
      <c r="C12" s="29" t="str">
        <f t="shared" si="3"/>
        <v/>
      </c>
      <c r="D12" s="6" t="str">
        <f t="shared" si="4"/>
        <v/>
      </c>
      <c r="E12" s="56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IF(OR(COUNTIF(HorSup,B12),B12="",[4]Pointage!K6="",B12="REPOS"),"X")</f>
        <v>0</v>
      </c>
      <c r="K12" s="39" t="s">
        <v>75</v>
      </c>
      <c r="L12" s="18" t="str">
        <f t="shared" si="8"/>
        <v>Congés</v>
      </c>
    </row>
    <row r="13" spans="1:14" ht="17.100000000000001" customHeight="1" x14ac:dyDescent="0.25">
      <c r="A13" s="38" t="s">
        <v>76</v>
      </c>
      <c r="B13" s="51">
        <f>[4]Pointage!K7</f>
        <v>0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IF(OR(COUNTIF(HorSup,B13),B13="",[4]Pointage!K7="",B13="REPOS"),"X")</f>
        <v>X</v>
      </c>
      <c r="K13" s="38" t="s">
        <v>76</v>
      </c>
      <c r="L13" s="18">
        <f t="shared" si="8"/>
        <v>0</v>
      </c>
    </row>
    <row r="14" spans="1:14" ht="17.100000000000001" customHeight="1" x14ac:dyDescent="0.25">
      <c r="A14" s="38" t="s">
        <v>77</v>
      </c>
      <c r="B14" s="51" t="str">
        <f>[4]Pointage!K8</f>
        <v>NICE OUEST</v>
      </c>
      <c r="C14" s="29" t="str">
        <f t="shared" si="3"/>
        <v>X</v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IF(OR(COUNTIF(HorSup,B14),B14="",[4]Pointage!K8="",B14="REPOS"),"X")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51" t="str">
        <f>[4]Pointage!K9</f>
        <v>ABSENT</v>
      </c>
      <c r="C15" s="29" t="str">
        <f t="shared" si="3"/>
        <v/>
      </c>
      <c r="D15" s="6" t="str">
        <f t="shared" si="4"/>
        <v/>
      </c>
      <c r="E15" s="56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IF(OR(COUNTIF(HorSup,B15),B15="",[4]Pointage!K9="",B15="REPOS"),"X")</f>
        <v>0</v>
      </c>
      <c r="K15" s="40" t="s">
        <v>78</v>
      </c>
      <c r="L15" s="18" t="str">
        <f t="shared" si="8"/>
        <v>ABSENT</v>
      </c>
    </row>
    <row r="16" spans="1:14" ht="17.100000000000001" customHeight="1" x14ac:dyDescent="0.25">
      <c r="A16" s="38" t="s">
        <v>79</v>
      </c>
      <c r="B16" s="51" t="str">
        <f>[4]Pointage!K10</f>
        <v>NICE OUEST</v>
      </c>
      <c r="C16" s="29" t="str">
        <f t="shared" si="3"/>
        <v>X</v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IF(OR(COUNTIF(HorSup,B16),B16="",[4]Pointage!K10="",B16="REPOS"),"X")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51">
        <f>[4]Pointage!K11</f>
        <v>0</v>
      </c>
      <c r="C17" s="29" t="str">
        <f t="shared" si="3"/>
        <v/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IF(OR(COUNTIF(HorSup,B17),B17="",[4]Pointage!K11="",B17="REPOS"),"X")</f>
        <v>X</v>
      </c>
      <c r="K17" s="38" t="s">
        <v>80</v>
      </c>
      <c r="L17" s="18">
        <f t="shared" si="8"/>
        <v>0</v>
      </c>
    </row>
    <row r="18" spans="1:12" ht="17.100000000000001" customHeight="1" x14ac:dyDescent="0.25">
      <c r="A18" s="39" t="s">
        <v>81</v>
      </c>
      <c r="B18" s="51">
        <f>[4]Pointage!K12</f>
        <v>0</v>
      </c>
      <c r="C18" s="29" t="str">
        <f t="shared" si="3"/>
        <v/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IF(OR(COUNTIF(HorSup,B18),B18="",[4]Pointage!K12="",B18="REPOS"),"X")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51">
        <f>[4]Pointage!K13</f>
        <v>0</v>
      </c>
      <c r="C19" s="29" t="str">
        <f t="shared" si="3"/>
        <v/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IF(OR(COUNTIF(HorSup,B19),B19="",[4]Pointage!K13="",B19="REPOS"),"X")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51" t="str">
        <f>[4]Pointage!K14</f>
        <v>NICE EST</v>
      </c>
      <c r="C20" s="29" t="str">
        <f t="shared" si="3"/>
        <v>X</v>
      </c>
      <c r="D20" s="6" t="str">
        <f t="shared" si="4"/>
        <v/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IF(OR(COUNTIF(HorSup,B20),B20="",[4]Pointage!K14="",B20="REPOS"),"X")</f>
        <v>0</v>
      </c>
      <c r="K20" s="38" t="s">
        <v>83</v>
      </c>
      <c r="L20" s="18" t="str">
        <f t="shared" si="8"/>
        <v>NICE EST</v>
      </c>
    </row>
    <row r="21" spans="1:12" ht="17.100000000000001" customHeight="1" x14ac:dyDescent="0.25">
      <c r="A21" s="40" t="s">
        <v>84</v>
      </c>
      <c r="B21" s="51">
        <f>[4]Pointage!K15</f>
        <v>0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>IF(OR(COUNTIF(HorSup,B21),B21="",[4]Pointage!K15="",B21="REPOS"),"X")</f>
        <v>X</v>
      </c>
      <c r="K21" s="40" t="s">
        <v>84</v>
      </c>
      <c r="L21" s="18">
        <f t="shared" si="8"/>
        <v>0</v>
      </c>
    </row>
    <row r="22" spans="1:12" ht="17.100000000000001" customHeight="1" x14ac:dyDescent="0.25">
      <c r="A22" s="38" t="s">
        <v>85</v>
      </c>
      <c r="B22" s="51" t="str">
        <f>[4]Pointage!K16</f>
        <v>Congés</v>
      </c>
      <c r="C22" s="29" t="str">
        <f t="shared" si="3"/>
        <v/>
      </c>
      <c r="D22" s="6" t="str">
        <f t="shared" si="4"/>
        <v/>
      </c>
      <c r="E22" s="56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IF(OR(COUNTIF(HorSup,B22),B22="",[4]Pointage!K16="",B22="REPOS"),"X")</f>
        <v>0</v>
      </c>
      <c r="K22" s="38" t="s">
        <v>85</v>
      </c>
      <c r="L22" s="18" t="str">
        <f t="shared" si="8"/>
        <v>Congés</v>
      </c>
    </row>
    <row r="23" spans="1:12" ht="17.100000000000001" customHeight="1" x14ac:dyDescent="0.25">
      <c r="A23" s="38" t="s">
        <v>86</v>
      </c>
      <c r="B23" s="51">
        <f>[4]Pointage!K17</f>
        <v>0</v>
      </c>
      <c r="C23" s="29" t="str">
        <f t="shared" si="3"/>
        <v/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IF(OR(COUNTIF(HorSup,B23),B23="",[4]Pointage!K17="",B23="REPOS"),"X")</f>
        <v>X</v>
      </c>
      <c r="K23" s="38" t="s">
        <v>86</v>
      </c>
      <c r="L23" s="18">
        <f t="shared" si="8"/>
        <v>0</v>
      </c>
    </row>
    <row r="24" spans="1:12" ht="17.100000000000001" customHeight="1" x14ac:dyDescent="0.25">
      <c r="A24" s="38" t="s">
        <v>87</v>
      </c>
      <c r="B24" s="51" t="str">
        <f>[4]Pointage!K18</f>
        <v>HS NICE EST</v>
      </c>
      <c r="C24" s="29" t="str">
        <f t="shared" si="3"/>
        <v/>
      </c>
      <c r="D24" s="6" t="str">
        <f t="shared" si="4"/>
        <v/>
      </c>
      <c r="E24" s="56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IF(OR(COUNTIF(HorSup,B24),B24="",[4]Pointage!K18="",B24="REPOS"),"X")</f>
        <v>X</v>
      </c>
      <c r="K24" s="38" t="s">
        <v>87</v>
      </c>
      <c r="L24" s="18" t="str">
        <f t="shared" si="8"/>
        <v>HS NICE EST</v>
      </c>
    </row>
    <row r="25" spans="1:12" ht="17.100000000000001" customHeight="1" x14ac:dyDescent="0.25">
      <c r="A25" s="40" t="s">
        <v>88</v>
      </c>
      <c r="B25" s="51" t="str">
        <f>[4]Pointage!K19</f>
        <v>Congés</v>
      </c>
      <c r="C25" s="29" t="str">
        <f t="shared" si="3"/>
        <v/>
      </c>
      <c r="D25" s="6" t="str">
        <f t="shared" si="4"/>
        <v/>
      </c>
      <c r="E25" s="56" t="str">
        <f t="shared" si="5"/>
        <v/>
      </c>
      <c r="F25" s="29" t="str">
        <f t="shared" si="6"/>
        <v>X</v>
      </c>
      <c r="G25" s="6" t="str">
        <f t="shared" si="7"/>
        <v/>
      </c>
      <c r="H25" s="5" t="b">
        <f>IF(OR(COUNTIF(HorSup,B25),B25="",[4]Pointage!K19="",B25="REPOS"),"X")</f>
        <v>0</v>
      </c>
      <c r="K25" s="40" t="s">
        <v>88</v>
      </c>
      <c r="L25" s="18" t="str">
        <f t="shared" si="8"/>
        <v>Congés</v>
      </c>
    </row>
    <row r="26" spans="1:12" ht="17.100000000000001" customHeight="1" x14ac:dyDescent="0.25">
      <c r="A26" s="41" t="s">
        <v>89</v>
      </c>
      <c r="B26" s="51">
        <f>[4]Pointage!K20</f>
        <v>0</v>
      </c>
      <c r="C26" s="29" t="str">
        <f t="shared" si="3"/>
        <v/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IF(OR(COUNTIF(HorSup,B26),B26="",[4]Pointage!K20="",B26="REPOS"),"X")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51">
        <f>[4]Pointage!K21</f>
        <v>0</v>
      </c>
      <c r="C27" s="29" t="str">
        <f t="shared" si="3"/>
        <v/>
      </c>
      <c r="D27" s="6" t="str">
        <f t="shared" si="4"/>
        <v/>
      </c>
      <c r="E27" s="56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IF(OR(COUNTIF(HorSup,B27),B27="",[4]Pointage!K21="",B27="REPOS"),"X")</f>
        <v>X</v>
      </c>
      <c r="K27" s="39" t="s">
        <v>90</v>
      </c>
      <c r="L27" s="18">
        <f t="shared" si="8"/>
        <v>0</v>
      </c>
    </row>
    <row r="28" spans="1:12" ht="17.100000000000001" customHeight="1" x14ac:dyDescent="0.25">
      <c r="A28" s="42" t="s">
        <v>91</v>
      </c>
      <c r="B28" s="51" t="str">
        <f>[4]Pointage!K22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IF(OR(COUNTIF(HorSup,B28),B28="",[4]Pointage!K22="",B28="REPOS"),"X")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 t="str">
        <f>[4]Pointage!K23</f>
        <v>HS NICE OUEST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/>
      </c>
      <c r="G29" s="6" t="str">
        <f t="shared" si="7"/>
        <v/>
      </c>
      <c r="H29" s="5" t="str">
        <f>IF(OR(COUNTIF(HorSup,B29),B29="",[4]Pointage!K23="",B29="REPOS"),"X")</f>
        <v>X</v>
      </c>
      <c r="K29" s="38" t="s">
        <v>92</v>
      </c>
      <c r="L29" s="18" t="str">
        <f t="shared" si="8"/>
        <v>HS NICE OUEST</v>
      </c>
    </row>
    <row r="30" spans="1:12" ht="17.100000000000001" customHeight="1" x14ac:dyDescent="0.25">
      <c r="A30" s="38" t="s">
        <v>93</v>
      </c>
      <c r="B30" s="51" t="str">
        <f>[4]Pointage!K24</f>
        <v>Congés</v>
      </c>
      <c r="C30" s="29" t="str">
        <f t="shared" si="3"/>
        <v/>
      </c>
      <c r="D30" s="6" t="str">
        <f t="shared" si="4"/>
        <v/>
      </c>
      <c r="E30" s="56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IF(OR(COUNTIF(HorSup,B30),B30="",[4]Pointage!K24="",B30="REPOS"),"X")</f>
        <v>0</v>
      </c>
      <c r="K30" s="38" t="s">
        <v>93</v>
      </c>
      <c r="L30" s="18" t="str">
        <f t="shared" si="8"/>
        <v>Congés</v>
      </c>
    </row>
    <row r="31" spans="1:12" ht="17.100000000000001" customHeight="1" x14ac:dyDescent="0.25">
      <c r="A31" s="38" t="s">
        <v>94</v>
      </c>
      <c r="B31" s="51">
        <f>[4]Pointage!K25</f>
        <v>0</v>
      </c>
      <c r="C31" s="29" t="str">
        <f t="shared" si="3"/>
        <v/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IF(OR(COUNTIF(HorSup,B31),B31="",[4]Pointage!K25="",B31="REPOS"),"X")</f>
        <v>X</v>
      </c>
      <c r="K31" s="38" t="s">
        <v>94</v>
      </c>
      <c r="L31" s="18">
        <f t="shared" si="8"/>
        <v>0</v>
      </c>
    </row>
    <row r="32" spans="1:12" ht="17.100000000000001" customHeight="1" x14ac:dyDescent="0.25">
      <c r="A32" s="38" t="s">
        <v>95</v>
      </c>
      <c r="B32" s="51">
        <f>[4]Pointage!K26</f>
        <v>0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/>
      </c>
      <c r="H32" s="5" t="str">
        <f>IF(OR(COUNTIF(HorSup,B32),B32="",[4]Pointage!K26="",B32="REPOS"),"X")</f>
        <v>X</v>
      </c>
      <c r="K32" s="38" t="s">
        <v>95</v>
      </c>
      <c r="L32" s="18">
        <f t="shared" si="8"/>
        <v>0</v>
      </c>
    </row>
    <row r="33" spans="1:12" ht="17.100000000000001" customHeight="1" x14ac:dyDescent="0.25">
      <c r="A33" s="40" t="s">
        <v>96</v>
      </c>
      <c r="B33" s="51" t="str">
        <f>[4]Pointage!K27</f>
        <v>Congés</v>
      </c>
      <c r="C33" s="29" t="str">
        <f t="shared" si="3"/>
        <v/>
      </c>
      <c r="D33" s="6" t="str">
        <f t="shared" si="4"/>
        <v/>
      </c>
      <c r="E33" s="56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IF(OR(COUNTIF(HorSup,B33),B33="",[4]Pointage!K27="",B33="REPOS"),"X")</f>
        <v>0</v>
      </c>
      <c r="K33" s="40" t="s">
        <v>96</v>
      </c>
      <c r="L33" s="18" t="str">
        <f t="shared" si="8"/>
        <v>Congés</v>
      </c>
    </row>
    <row r="34" spans="1:12" ht="17.100000000000001" customHeight="1" x14ac:dyDescent="0.25">
      <c r="A34" s="38" t="s">
        <v>97</v>
      </c>
      <c r="B34" s="51">
        <f>[4]Pointage!K28</f>
        <v>0</v>
      </c>
      <c r="C34" s="29" t="str">
        <f t="shared" si="3"/>
        <v/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IF(OR(COUNTIF(HorSup,B34),B34="",[4]Pointage!K28="",B34="REPOS"),"X")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51" t="str">
        <f>[4]Pointage!K29</f>
        <v>Congés</v>
      </c>
      <c r="C35" s="29" t="str">
        <f t="shared" si="3"/>
        <v/>
      </c>
      <c r="D35" s="6" t="str">
        <f t="shared" si="4"/>
        <v/>
      </c>
      <c r="E35" s="56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IF(OR(COUNTIF(HorSup,B35),B35="",[4]Pointage!K29="",B35="REPOS"),"X")</f>
        <v>0</v>
      </c>
      <c r="K35" s="38" t="s">
        <v>98</v>
      </c>
      <c r="L35" s="18" t="str">
        <f t="shared" si="8"/>
        <v>Congés</v>
      </c>
    </row>
    <row r="36" spans="1:12" ht="17.100000000000001" customHeight="1" x14ac:dyDescent="0.25">
      <c r="A36" s="38" t="s">
        <v>99</v>
      </c>
      <c r="B36" s="51">
        <f>[4]Pointage!K30</f>
        <v>0</v>
      </c>
      <c r="C36" s="29" t="str">
        <f t="shared" si="3"/>
        <v/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IF(OR(COUNTIF(HorSup,B36),B36="",[4]Pointage!K30="",B36="REPOS"),"X")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51" t="str">
        <f>[4]Pointage!K31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IF(OR(COUNTIF(HorSup,B37),B37="",[4]Pointage!K31="",B37="REPOS"),"X")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>
        <f>[4]Pointage!K32</f>
        <v>0</v>
      </c>
      <c r="C38" s="29" t="str">
        <f t="shared" si="3"/>
        <v/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IF(OR(COUNTIF(HorSup,B38),B38="",[4]Pointage!K32="",B38="REPOS"),"X")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51">
        <f>[4]Pointage!K33</f>
        <v>0</v>
      </c>
      <c r="C39" s="29" t="str">
        <f t="shared" si="3"/>
        <v/>
      </c>
      <c r="D39" s="6" t="str">
        <f t="shared" si="4"/>
        <v/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IF(OR(COUNTIF(HorSup,B39),B39="",[4]Pointage!K33="",B39="REPOS"),"X")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51">
        <f>[4]Pointage!K34</f>
        <v>0</v>
      </c>
      <c r="C40" s="29" t="str">
        <f t="shared" si="3"/>
        <v/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IF(OR(COUNTIF(HorSup,B40),B40="",[4]Pointage!K34="",B40="REPOS"),"X")</f>
        <v>X</v>
      </c>
      <c r="K40" s="38" t="s">
        <v>103</v>
      </c>
      <c r="L40" s="18">
        <f t="shared" si="8"/>
        <v>0</v>
      </c>
    </row>
    <row r="41" spans="1:12" ht="17.100000000000001" customHeight="1" x14ac:dyDescent="0.25">
      <c r="A41" s="40" t="s">
        <v>104</v>
      </c>
      <c r="B41" s="51" t="str">
        <f>[4]Pointage!K35</f>
        <v>HS POLY 7H-12H / 14H-18H</v>
      </c>
      <c r="C41" s="29" t="str">
        <f t="shared" si="3"/>
        <v/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IF(OR(COUNTIF(HorSup,B41),B41="",[4]Pointage!K35="",B41="REPOS"),"X")</f>
        <v>X</v>
      </c>
      <c r="K41" s="40" t="s">
        <v>104</v>
      </c>
      <c r="L41" s="18" t="str">
        <f t="shared" si="8"/>
        <v>HS POLY 7H-12H / 14H-18H</v>
      </c>
    </row>
    <row r="42" spans="1:12" ht="17.100000000000001" customHeight="1" x14ac:dyDescent="0.25">
      <c r="A42" s="38" t="s">
        <v>105</v>
      </c>
      <c r="B42" s="51" t="str">
        <f>[4]Pointage!K36</f>
        <v>Congés</v>
      </c>
      <c r="C42" s="29" t="str">
        <f t="shared" si="3"/>
        <v/>
      </c>
      <c r="D42" s="6" t="str">
        <f t="shared" si="4"/>
        <v/>
      </c>
      <c r="E42" s="56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IF(OR(COUNTIF(HorSup,B42),B42="",[4]Pointage!K36="",B42="REPOS"),"X")</f>
        <v>0</v>
      </c>
      <c r="K42" s="38" t="s">
        <v>105</v>
      </c>
      <c r="L42" s="18" t="str">
        <f t="shared" si="8"/>
        <v>Congés</v>
      </c>
    </row>
    <row r="43" spans="1:12" ht="17.100000000000001" customHeight="1" x14ac:dyDescent="0.25">
      <c r="A43" s="38" t="s">
        <v>106</v>
      </c>
      <c r="B43" s="51">
        <f>[4]Pointage!K37</f>
        <v>0</v>
      </c>
      <c r="C43" s="29" t="str">
        <f t="shared" si="3"/>
        <v/>
      </c>
      <c r="D43" s="6" t="str">
        <f t="shared" si="4"/>
        <v/>
      </c>
      <c r="E43" s="56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IF(OR(COUNTIF(HorSup,B43),B43="",[4]Pointage!K37="",B43="REPOS"),"X")</f>
        <v>X</v>
      </c>
      <c r="K43" s="38" t="s">
        <v>106</v>
      </c>
      <c r="L43" s="18">
        <f t="shared" si="8"/>
        <v>0</v>
      </c>
    </row>
    <row r="44" spans="1:12" ht="17.100000000000001" customHeight="1" x14ac:dyDescent="0.25">
      <c r="A44" s="38" t="s">
        <v>107</v>
      </c>
      <c r="B44" s="51">
        <f>[4]Pointage!K38</f>
        <v>0</v>
      </c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>IF(OR(COUNTIF(HorSup,B44),B44="",[4]Pointage!K38="",B44="REPOS"),"X")</f>
        <v>X</v>
      </c>
      <c r="K44" s="38" t="s">
        <v>107</v>
      </c>
      <c r="L44" s="18">
        <f t="shared" si="8"/>
        <v>0</v>
      </c>
    </row>
    <row r="45" spans="1:12" ht="17.100000000000001" customHeight="1" x14ac:dyDescent="0.25">
      <c r="A45" s="38" t="s">
        <v>108</v>
      </c>
      <c r="B45" s="51" t="str">
        <f>[4]Pointage!K39</f>
        <v>HS NICE EST</v>
      </c>
      <c r="C45" s="29" t="str">
        <f t="shared" si="3"/>
        <v/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IF(OR(COUNTIF(HorSup,B45),B45="",[4]Pointage!K39="",B45="REPOS"),"X")</f>
        <v>X</v>
      </c>
      <c r="K45" s="38" t="s">
        <v>108</v>
      </c>
      <c r="L45" s="18" t="str">
        <f t="shared" si="8"/>
        <v>HS NICE EST</v>
      </c>
    </row>
    <row r="46" spans="1:12" ht="17.100000000000001" customHeight="1" x14ac:dyDescent="0.25">
      <c r="A46" s="38" t="s">
        <v>109</v>
      </c>
      <c r="B46" s="51" t="str">
        <f>[4]Pointage!K40</f>
        <v>HS NICE EST</v>
      </c>
      <c r="C46" s="29" t="str">
        <f t="shared" si="3"/>
        <v/>
      </c>
      <c r="D46" s="6" t="str">
        <f t="shared" si="4"/>
        <v/>
      </c>
      <c r="E46" s="56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IF(OR(COUNTIF(HorSup,B46),B46="",[4]Pointage!K40="",B46="REPOS"),"X")</f>
        <v>X</v>
      </c>
      <c r="K46" s="38" t="s">
        <v>109</v>
      </c>
      <c r="L46" s="18" t="str">
        <f t="shared" si="8"/>
        <v>HS NICE EST</v>
      </c>
    </row>
    <row r="47" spans="1:12" ht="17.100000000000001" customHeight="1" x14ac:dyDescent="0.25">
      <c r="A47" s="38" t="s">
        <v>110</v>
      </c>
      <c r="B47" s="51" t="str">
        <f>[4]Pointage!K41</f>
        <v>HS NICE NORD</v>
      </c>
      <c r="C47" s="29" t="str">
        <f t="shared" si="3"/>
        <v/>
      </c>
      <c r="D47" s="6" t="str">
        <f t="shared" si="4"/>
        <v/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IF(OR(COUNTIF(HorSup,B47),B47="",[4]Pointage!K41="",B47="REPOS"),"X")</f>
        <v>X</v>
      </c>
      <c r="K47" s="38" t="s">
        <v>110</v>
      </c>
      <c r="L47" s="18" t="str">
        <f t="shared" si="8"/>
        <v>HS NICE NORD</v>
      </c>
    </row>
    <row r="48" spans="1:12" ht="17.100000000000001" customHeight="1" x14ac:dyDescent="0.25">
      <c r="A48" s="38" t="s">
        <v>111</v>
      </c>
      <c r="B48" s="51">
        <f>[4]Pointage!K42</f>
        <v>0</v>
      </c>
      <c r="C48" s="29" t="str">
        <f t="shared" si="3"/>
        <v/>
      </c>
      <c r="D48" s="6" t="str">
        <f t="shared" si="4"/>
        <v/>
      </c>
      <c r="E48" s="56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IF(OR(COUNTIF(HorSup,B48),B48="",[4]Pointage!K42="",B48="REPOS"),"X")</f>
        <v>X</v>
      </c>
      <c r="K48" s="38" t="s">
        <v>111</v>
      </c>
      <c r="L48" s="18">
        <f t="shared" si="8"/>
        <v>0</v>
      </c>
    </row>
    <row r="49" spans="1:12" ht="17.100000000000001" customHeight="1" x14ac:dyDescent="0.25">
      <c r="A49" s="42" t="s">
        <v>112</v>
      </c>
      <c r="B49" s="51" t="str">
        <f>[4]Pointage!K43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IF(OR(COUNTIF(HorSup,B49),B49="",[4]Pointage!K43="",B49="REPOS"),"X")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 t="str">
        <f>[4]Pointage!K44</f>
        <v>HS POLY 7H-12H / 14H-18H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>IF(OR(COUNTIF(HorSup,B50),B50="",[4]Pointage!K44="",B50="REPOS"),"X")</f>
        <v>X</v>
      </c>
      <c r="K50" s="40" t="s">
        <v>113</v>
      </c>
      <c r="L50" s="18" t="str">
        <f t="shared" si="8"/>
        <v>HS POLY 7H-12H / 14H-18H</v>
      </c>
    </row>
    <row r="51" spans="1:12" ht="17.100000000000001" customHeight="1" x14ac:dyDescent="0.25">
      <c r="A51" s="40" t="s">
        <v>114</v>
      </c>
      <c r="B51" s="51">
        <f>[4]Pointage!K45</f>
        <v>0</v>
      </c>
      <c r="C51" s="29" t="str">
        <f t="shared" si="3"/>
        <v/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IF(OR(COUNTIF(HorSup,B51),B51="",[4]Pointage!K45="",B51="REPOS"),"X")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51" t="str">
        <f>[4]Pointage!K46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IF(OR(COUNTIF(HorSup,B52),B52="",[4]Pointage!K46="",B52="REPOS"),"X")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[4]Pointage!K47</f>
        <v>Congés</v>
      </c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IF(OR(COUNTIF(HorSup,B53),B53="",[4]Pointage!K47="",B53="REPOS"),"X")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51">
        <f>[4]Pointage!K48</f>
        <v>0</v>
      </c>
      <c r="C54" s="29" t="str">
        <f t="shared" si="3"/>
        <v/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IF(OR(COUNTIF(HorSup,B54),B54="",[4]Pointage!K48="",B54="REPOS"),"X")</f>
        <v>X</v>
      </c>
      <c r="K54" s="40" t="s">
        <v>117</v>
      </c>
      <c r="L54" s="18">
        <f t="shared" si="8"/>
        <v>0</v>
      </c>
    </row>
    <row r="55" spans="1:12" ht="17.100000000000001" customHeight="1" x14ac:dyDescent="0.25">
      <c r="A55" s="39" t="s">
        <v>118</v>
      </c>
      <c r="B55" s="51" t="str">
        <f>[4]Pointage!K49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IF(OR(COUNTIF(HorSup,B55),B55="",[4]Pointage!K49="",B55="REPOS"),"X")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 t="str">
        <f>[4]Pointage!K50</f>
        <v>HS POLY 7H-12H / 14H-18H</v>
      </c>
      <c r="C56" s="29" t="str">
        <f t="shared" si="3"/>
        <v/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IF(OR(COUNTIF(HorSup,B56),B56="",[4]Pointage!K50="",B56="REPOS"),"X")</f>
        <v>X</v>
      </c>
      <c r="K56" s="38" t="s">
        <v>119</v>
      </c>
      <c r="L56" s="18" t="str">
        <f t="shared" si="8"/>
        <v>HS POLY 7H-12H / 14H-18H</v>
      </c>
    </row>
    <row r="57" spans="1:12" ht="17.100000000000001" customHeight="1" x14ac:dyDescent="0.25">
      <c r="A57" s="38" t="s">
        <v>120</v>
      </c>
      <c r="B57" s="51" t="str">
        <f>[4]Pointage!K51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IF(OR(COUNTIF(HorSup,B57),B57="",[4]Pointage!K51="",B57="REPOS"),"X")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 t="str">
        <f>[4]Pointage!K52</f>
        <v>NICE OUEST</v>
      </c>
      <c r="C58" s="29" t="str">
        <f t="shared" si="3"/>
        <v>X</v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IF(OR(COUNTIF(HorSup,B58),B58="",[4]Pointage!K52="",B58="REPOS"),"X")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51" t="str">
        <f>[4]Pointage!K53</f>
        <v>Congés</v>
      </c>
      <c r="C59" s="29" t="str">
        <f t="shared" si="3"/>
        <v/>
      </c>
      <c r="D59" s="6" t="str">
        <f t="shared" si="4"/>
        <v/>
      </c>
      <c r="E59" s="56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IF(OR(COUNTIF(HorSup,B59),B59="",[4]Pointage!K53="",B59="REPOS"),"X")</f>
        <v>0</v>
      </c>
      <c r="K59" s="39" t="s">
        <v>122</v>
      </c>
      <c r="L59" s="18" t="str">
        <f t="shared" si="8"/>
        <v>Congés</v>
      </c>
    </row>
    <row r="60" spans="1:12" ht="15.75" x14ac:dyDescent="0.25">
      <c r="A60" s="38" t="s">
        <v>123</v>
      </c>
      <c r="B60" s="51">
        <f>[4]Pointage!K54</f>
        <v>0</v>
      </c>
      <c r="C60" s="29" t="str">
        <f t="shared" si="3"/>
        <v/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IF(OR(COUNTIF(HorSup,B60),B60="",[4]Pointage!K54="",B60="REPOS"),"X")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51" t="str">
        <f>[4]Pointage!K55</f>
        <v>Contrôle Enc 13H-20H</v>
      </c>
      <c r="C61" s="29" t="str">
        <f t="shared" si="3"/>
        <v/>
      </c>
      <c r="D61" s="6" t="str">
        <f t="shared" si="4"/>
        <v>X</v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IF(OR(COUNTIF(HorSup,B61),B61="",[4]Pointage!K55="",B61="REPOS"),"X")</f>
        <v>0</v>
      </c>
      <c r="K61" s="39" t="s">
        <v>124</v>
      </c>
      <c r="L61" s="18" t="str">
        <f t="shared" si="8"/>
        <v>Contrôle Enc 13H-20H</v>
      </c>
    </row>
    <row r="62" spans="1:12" ht="15.75" x14ac:dyDescent="0.25">
      <c r="A62" s="38" t="s">
        <v>125</v>
      </c>
      <c r="B62" s="51" t="str">
        <f>[4]Pointage!K56</f>
        <v>HS CARTON 8H30-12H / 13H-16H30</v>
      </c>
      <c r="C62" s="29" t="str">
        <f t="shared" si="3"/>
        <v/>
      </c>
      <c r="D62" s="6" t="str">
        <f t="shared" si="4"/>
        <v/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IF(OR(COUNTIF(HorSup,B62),B62="",[4]Pointage!K56="",B62="REPOS"),"X")</f>
        <v>0</v>
      </c>
      <c r="K62" s="38" t="s">
        <v>125</v>
      </c>
      <c r="L62" s="18" t="str">
        <f t="shared" si="8"/>
        <v>HS CARTON 8H30-12H / 13H-16H30</v>
      </c>
    </row>
    <row r="63" spans="1:12" ht="15.75" x14ac:dyDescent="0.25">
      <c r="A63" s="43" t="s">
        <v>126</v>
      </c>
      <c r="B63" s="51">
        <f>[4]Pointage!K57</f>
        <v>0</v>
      </c>
      <c r="C63" s="29" t="str">
        <f t="shared" si="3"/>
        <v/>
      </c>
      <c r="D63" s="6" t="str">
        <f t="shared" si="4"/>
        <v/>
      </c>
      <c r="E63" s="56" t="str">
        <f t="shared" si="5"/>
        <v/>
      </c>
      <c r="F63" s="29" t="str">
        <f t="shared" si="6"/>
        <v/>
      </c>
      <c r="G63" s="6" t="str">
        <f t="shared" si="7"/>
        <v/>
      </c>
      <c r="H63" s="5" t="str">
        <f>IF(OR(COUNTIF(HorSup,B63),B63="",[4]Pointage!K57="",B63="REPOS"),"X")</f>
        <v>X</v>
      </c>
      <c r="K63" s="43" t="s">
        <v>126</v>
      </c>
      <c r="L63" s="18">
        <f t="shared" si="8"/>
        <v>0</v>
      </c>
    </row>
    <row r="64" spans="1:12" ht="16.5" thickBot="1" x14ac:dyDescent="0.3">
      <c r="A64" s="44" t="s">
        <v>127</v>
      </c>
      <c r="B64" s="52" t="str">
        <f>[4]Pointage!K58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IF(OR(COUNTIF(HorSup,B64),B64="",[4]Pointage!K58="",B64="REPOS"),"X")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440" priority="38" stopIfTrue="1" operator="equal">
      <formula>"Repos"</formula>
    </cfRule>
    <cfRule type="cellIs" dxfId="439" priority="39" stopIfTrue="1" operator="equal">
      <formula>"ABSENT"</formula>
    </cfRule>
    <cfRule type="cellIs" dxfId="438" priority="40" stopIfTrue="1" operator="equal">
      <formula>"NICE OUEST"</formula>
    </cfRule>
    <cfRule type="cellIs" dxfId="437" priority="41" stopIfTrue="1" operator="equal">
      <formula>"Nice Nord"</formula>
    </cfRule>
    <cfRule type="cellIs" dxfId="436" priority="42" stopIfTrue="1" operator="equal">
      <formula>"Congés"</formula>
    </cfRule>
    <cfRule type="cellIs" dxfId="435" priority="43" stopIfTrue="1" operator="equal">
      <formula>"Nice Est"</formula>
    </cfRule>
  </conditionalFormatting>
  <conditionalFormatting sqref="L57">
    <cfRule type="cellIs" dxfId="434" priority="32" stopIfTrue="1" operator="equal">
      <formula>"Repos"</formula>
    </cfRule>
    <cfRule type="cellIs" dxfId="433" priority="33" stopIfTrue="1" operator="equal">
      <formula>"ABSENT"</formula>
    </cfRule>
    <cfRule type="cellIs" dxfId="432" priority="34" stopIfTrue="1" operator="equal">
      <formula>"NICE OUEST"</formula>
    </cfRule>
    <cfRule type="cellIs" dxfId="431" priority="35" stopIfTrue="1" operator="equal">
      <formula>"Nice Nord"</formula>
    </cfRule>
    <cfRule type="cellIs" dxfId="430" priority="36" stopIfTrue="1" operator="equal">
      <formula>"Congés"</formula>
    </cfRule>
    <cfRule type="cellIs" dxfId="429" priority="37" stopIfTrue="1" operator="equal">
      <formula>"Nice Est"</formula>
    </cfRule>
  </conditionalFormatting>
  <conditionalFormatting sqref="K2">
    <cfRule type="cellIs" dxfId="428" priority="31" stopIfTrue="1" operator="equal">
      <formula>""</formula>
    </cfRule>
  </conditionalFormatting>
  <conditionalFormatting sqref="L8:L64">
    <cfRule type="cellIs" dxfId="427" priority="25" stopIfTrue="1" operator="equal">
      <formula>"Repos"</formula>
    </cfRule>
    <cfRule type="cellIs" dxfId="426" priority="26" stopIfTrue="1" operator="equal">
      <formula>"ABSENT"</formula>
    </cfRule>
    <cfRule type="cellIs" dxfId="425" priority="27" stopIfTrue="1" operator="equal">
      <formula>"NICE OUEST"</formula>
    </cfRule>
    <cfRule type="cellIs" dxfId="424" priority="28" stopIfTrue="1" operator="equal">
      <formula>"Nice Nord"</formula>
    </cfRule>
    <cfRule type="cellIs" dxfId="423" priority="29" stopIfTrue="1" operator="equal">
      <formula>"Congés"</formula>
    </cfRule>
    <cfRule type="cellIs" dxfId="422" priority="30" stopIfTrue="1" operator="equal">
      <formula>"Nice Est"</formula>
    </cfRule>
  </conditionalFormatting>
  <conditionalFormatting sqref="L57">
    <cfRule type="cellIs" dxfId="421" priority="19" stopIfTrue="1" operator="equal">
      <formula>"Repos"</formula>
    </cfRule>
    <cfRule type="cellIs" dxfId="420" priority="20" stopIfTrue="1" operator="equal">
      <formula>"ABSENT"</formula>
    </cfRule>
    <cfRule type="cellIs" dxfId="419" priority="21" stopIfTrue="1" operator="equal">
      <formula>"NICE OUEST"</formula>
    </cfRule>
    <cfRule type="cellIs" dxfId="418" priority="22" stopIfTrue="1" operator="equal">
      <formula>"Nice Nord"</formula>
    </cfRule>
    <cfRule type="cellIs" dxfId="417" priority="23" stopIfTrue="1" operator="equal">
      <formula>"Congés"</formula>
    </cfRule>
    <cfRule type="cellIs" dxfId="416" priority="24" stopIfTrue="1" operator="equal">
      <formula>"Nice Est"</formula>
    </cfRule>
  </conditionalFormatting>
  <conditionalFormatting sqref="K2">
    <cfRule type="cellIs" dxfId="415" priority="18" stopIfTrue="1" operator="equal">
      <formula>""</formula>
    </cfRule>
  </conditionalFormatting>
  <conditionalFormatting sqref="L8:L64">
    <cfRule type="cellIs" dxfId="414" priority="16" stopIfTrue="1" operator="equal">
      <formula>0</formula>
    </cfRule>
  </conditionalFormatting>
  <conditionalFormatting sqref="B8:B64">
    <cfRule type="cellIs" dxfId="413" priority="9" stopIfTrue="1" operator="equal">
      <formula>"Repos"</formula>
    </cfRule>
    <cfRule type="cellIs" dxfId="412" priority="10" stopIfTrue="1" operator="equal">
      <formula>"ABSENT"</formula>
    </cfRule>
    <cfRule type="cellIs" dxfId="411" priority="11" stopIfTrue="1" operator="equal">
      <formula>"NICE OUEST"</formula>
    </cfRule>
    <cfRule type="cellIs" dxfId="410" priority="12" stopIfTrue="1" operator="equal">
      <formula>"Nice Nord"</formula>
    </cfRule>
    <cfRule type="cellIs" dxfId="409" priority="13" stopIfTrue="1" operator="equal">
      <formula>"Congés"</formula>
    </cfRule>
    <cfRule type="cellIs" dxfId="408" priority="14" stopIfTrue="1" operator="equal">
      <formula>"Nice Est"</formula>
    </cfRule>
  </conditionalFormatting>
  <conditionalFormatting sqref="B8:B64">
    <cfRule type="cellIs" dxfId="407" priority="3" stopIfTrue="1" operator="equal">
      <formula>"Repos"</formula>
    </cfRule>
    <cfRule type="cellIs" dxfId="406" priority="4" stopIfTrue="1" operator="equal">
      <formula>"ABSENT"</formula>
    </cfRule>
    <cfRule type="cellIs" dxfId="405" priority="5" stopIfTrue="1" operator="equal">
      <formula>"NICE OUEST"</formula>
    </cfRule>
    <cfRule type="cellIs" dxfId="404" priority="6" stopIfTrue="1" operator="equal">
      <formula>"Nice Nord"</formula>
    </cfRule>
    <cfRule type="cellIs" dxfId="403" priority="7" stopIfTrue="1" operator="equal">
      <formula>"Congés"</formula>
    </cfRule>
    <cfRule type="cellIs" dxfId="402" priority="8" stopIfTrue="1" operator="equal">
      <formula>"Nice Est"</formula>
    </cfRule>
  </conditionalFormatting>
  <conditionalFormatting sqref="H8:H64">
    <cfRule type="containsText" dxfId="401" priority="2" operator="containsText" text="FAUX">
      <formula>NOT(ISERROR(SEARCH("FAUX",H8)))</formula>
    </cfRule>
  </conditionalFormatting>
  <conditionalFormatting sqref="B8:B64">
    <cfRule type="cellIs" dxfId="40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tabColor indexed="10"/>
  </sheetPr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42848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42848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[4]Pointage!L2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IF(OR(COUNTIF(HorSup,B8),B8="",[4]Pointage!L2="",B8="REPOS"),"X")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 t="str">
        <f>[4]Pointage!L3</f>
        <v>HS NICE OUEST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/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str">
        <f>IF(OR(COUNTIF(HorSup,B9),B9="",[4]Pointage!L3="",B9="REPOS"),"X")</f>
        <v>X</v>
      </c>
      <c r="K9" s="38" t="s">
        <v>72</v>
      </c>
      <c r="L9" s="18" t="str">
        <f t="shared" ref="L9:L64" si="8">B9</f>
        <v>HS NICE OUEST</v>
      </c>
    </row>
    <row r="10" spans="1:14" ht="17.100000000000001" customHeight="1" x14ac:dyDescent="0.25">
      <c r="A10" s="38" t="s">
        <v>73</v>
      </c>
      <c r="B10" s="51">
        <f>[4]Pointage!L4</f>
        <v>0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>IF(OR(COUNTIF(HorSup,B10),B10="",[4]Pointage!L4="",B10="REPOS"),"X")</f>
        <v>X</v>
      </c>
      <c r="K10" s="38" t="s">
        <v>73</v>
      </c>
      <c r="L10" s="18">
        <f t="shared" si="8"/>
        <v>0</v>
      </c>
    </row>
    <row r="11" spans="1:14" ht="17.100000000000001" customHeight="1" x14ac:dyDescent="0.25">
      <c r="A11" s="38" t="s">
        <v>74</v>
      </c>
      <c r="B11" s="51" t="str">
        <f>[4]Pointage!L5</f>
        <v>HS NICE EST</v>
      </c>
      <c r="C11" s="29" t="str">
        <f t="shared" si="3"/>
        <v/>
      </c>
      <c r="D11" s="6" t="str">
        <f t="shared" si="4"/>
        <v/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IF(OR(COUNTIF(HorSup,B11),B11="",[4]Pointage!L5="",B11="REPOS"),"X")</f>
        <v>X</v>
      </c>
      <c r="K11" s="38" t="s">
        <v>74</v>
      </c>
      <c r="L11" s="18" t="str">
        <f t="shared" si="8"/>
        <v>HS NICE EST</v>
      </c>
    </row>
    <row r="12" spans="1:14" ht="17.100000000000001" customHeight="1" x14ac:dyDescent="0.25">
      <c r="A12" s="39" t="s">
        <v>75</v>
      </c>
      <c r="B12" s="51" t="str">
        <f>[4]Pointage!L6</f>
        <v>Congés</v>
      </c>
      <c r="C12" s="29" t="str">
        <f t="shared" si="3"/>
        <v/>
      </c>
      <c r="D12" s="6" t="str">
        <f t="shared" si="4"/>
        <v/>
      </c>
      <c r="E12" s="56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IF(OR(COUNTIF(HorSup,B12),B12="",[4]Pointage!L6="",B12="REPOS"),"X")</f>
        <v>0</v>
      </c>
      <c r="K12" s="39" t="s">
        <v>75</v>
      </c>
      <c r="L12" s="18" t="str">
        <f t="shared" si="8"/>
        <v>Congés</v>
      </c>
    </row>
    <row r="13" spans="1:14" ht="17.100000000000001" customHeight="1" x14ac:dyDescent="0.25">
      <c r="A13" s="38" t="s">
        <v>76</v>
      </c>
      <c r="B13" s="51">
        <f>[4]Pointage!L7</f>
        <v>0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IF(OR(COUNTIF(HorSup,B13),B13="",[4]Pointage!L7="",B13="REPOS"),"X")</f>
        <v>X</v>
      </c>
      <c r="K13" s="38" t="s">
        <v>76</v>
      </c>
      <c r="L13" s="18">
        <f t="shared" si="8"/>
        <v>0</v>
      </c>
    </row>
    <row r="14" spans="1:14" ht="17.100000000000001" customHeight="1" x14ac:dyDescent="0.25">
      <c r="A14" s="38" t="s">
        <v>77</v>
      </c>
      <c r="B14" s="51">
        <f>[4]Pointage!L8</f>
        <v>0</v>
      </c>
      <c r="C14" s="29" t="str">
        <f t="shared" si="3"/>
        <v/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IF(OR(COUNTIF(HorSup,B14),B14="",[4]Pointage!L8="",B14="REPOS"),"X")</f>
        <v>X</v>
      </c>
      <c r="K14" s="38" t="s">
        <v>77</v>
      </c>
      <c r="L14" s="18">
        <f t="shared" si="8"/>
        <v>0</v>
      </c>
    </row>
    <row r="15" spans="1:14" ht="17.100000000000001" customHeight="1" x14ac:dyDescent="0.25">
      <c r="A15" s="40" t="s">
        <v>78</v>
      </c>
      <c r="B15" s="51" t="str">
        <f>[4]Pointage!L9</f>
        <v>ABSENT</v>
      </c>
      <c r="C15" s="29" t="str">
        <f t="shared" si="3"/>
        <v/>
      </c>
      <c r="D15" s="6" t="str">
        <f t="shared" si="4"/>
        <v/>
      </c>
      <c r="E15" s="56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IF(OR(COUNTIF(HorSup,B15),B15="",[4]Pointage!L9="",B15="REPOS"),"X")</f>
        <v>0</v>
      </c>
      <c r="K15" s="40" t="s">
        <v>78</v>
      </c>
      <c r="L15" s="18" t="str">
        <f t="shared" si="8"/>
        <v>ABSENT</v>
      </c>
    </row>
    <row r="16" spans="1:14" ht="17.100000000000001" customHeight="1" x14ac:dyDescent="0.25">
      <c r="A16" s="38" t="s">
        <v>79</v>
      </c>
      <c r="B16" s="51">
        <f>[4]Pointage!L10</f>
        <v>0</v>
      </c>
      <c r="C16" s="29" t="str">
        <f t="shared" si="3"/>
        <v/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IF(OR(COUNTIF(HorSup,B16),B16="",[4]Pointage!L10="",B16="REPOS"),"X")</f>
        <v>X</v>
      </c>
      <c r="K16" s="38" t="s">
        <v>79</v>
      </c>
      <c r="L16" s="18">
        <f t="shared" si="8"/>
        <v>0</v>
      </c>
    </row>
    <row r="17" spans="1:12" ht="17.100000000000001" customHeight="1" x14ac:dyDescent="0.25">
      <c r="A17" s="38" t="s">
        <v>80</v>
      </c>
      <c r="B17" s="51" t="str">
        <f>[4]Pointage!L11</f>
        <v>HS NICE OUEST</v>
      </c>
      <c r="C17" s="29" t="str">
        <f t="shared" si="3"/>
        <v/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IF(OR(COUNTIF(HorSup,B17),B17="",[4]Pointage!L11="",B17="REPOS"),"X")</f>
        <v>X</v>
      </c>
      <c r="K17" s="38" t="s">
        <v>80</v>
      </c>
      <c r="L17" s="18" t="str">
        <f t="shared" si="8"/>
        <v>HS NICE OUEST</v>
      </c>
    </row>
    <row r="18" spans="1:12" ht="17.100000000000001" customHeight="1" x14ac:dyDescent="0.25">
      <c r="A18" s="39" t="s">
        <v>81</v>
      </c>
      <c r="B18" s="51">
        <f>[4]Pointage!L12</f>
        <v>0</v>
      </c>
      <c r="C18" s="29" t="str">
        <f t="shared" si="3"/>
        <v/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IF(OR(COUNTIF(HorSup,B18),B18="",[4]Pointage!L12="",B18="REPOS"),"X")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51">
        <f>[4]Pointage!L13</f>
        <v>0</v>
      </c>
      <c r="C19" s="29" t="str">
        <f t="shared" si="3"/>
        <v/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IF(OR(COUNTIF(HorSup,B19),B19="",[4]Pointage!L13="",B19="REPOS"),"X")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51">
        <f>[4]Pointage!L14</f>
        <v>0</v>
      </c>
      <c r="C20" s="29" t="str">
        <f t="shared" si="3"/>
        <v/>
      </c>
      <c r="D20" s="6" t="str">
        <f t="shared" si="4"/>
        <v/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>IF(OR(COUNTIF(HorSup,B20),B20="",[4]Pointage!L14="",B20="REPOS"),"X")</f>
        <v>X</v>
      </c>
      <c r="K20" s="38" t="s">
        <v>83</v>
      </c>
      <c r="L20" s="18">
        <f t="shared" si="8"/>
        <v>0</v>
      </c>
    </row>
    <row r="21" spans="1:12" ht="17.100000000000001" customHeight="1" x14ac:dyDescent="0.25">
      <c r="A21" s="40" t="s">
        <v>84</v>
      </c>
      <c r="B21" s="51">
        <f>[4]Pointage!L15</f>
        <v>0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>IF(OR(COUNTIF(HorSup,B21),B21="",[4]Pointage!L15="",B21="REPOS"),"X")</f>
        <v>X</v>
      </c>
      <c r="K21" s="40" t="s">
        <v>84</v>
      </c>
      <c r="L21" s="18">
        <f t="shared" si="8"/>
        <v>0</v>
      </c>
    </row>
    <row r="22" spans="1:12" ht="17.100000000000001" customHeight="1" x14ac:dyDescent="0.25">
      <c r="A22" s="38" t="s">
        <v>85</v>
      </c>
      <c r="B22" s="51" t="str">
        <f>[4]Pointage!L16</f>
        <v>Congés</v>
      </c>
      <c r="C22" s="29" t="str">
        <f t="shared" si="3"/>
        <v/>
      </c>
      <c r="D22" s="6" t="str">
        <f t="shared" si="4"/>
        <v/>
      </c>
      <c r="E22" s="56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IF(OR(COUNTIF(HorSup,B22),B22="",[4]Pointage!L16="",B22="REPOS"),"X")</f>
        <v>0</v>
      </c>
      <c r="K22" s="38" t="s">
        <v>85</v>
      </c>
      <c r="L22" s="18" t="str">
        <f t="shared" si="8"/>
        <v>Congés</v>
      </c>
    </row>
    <row r="23" spans="1:12" ht="17.100000000000001" customHeight="1" x14ac:dyDescent="0.25">
      <c r="A23" s="38" t="s">
        <v>86</v>
      </c>
      <c r="B23" s="51" t="str">
        <f>[4]Pointage!L17</f>
        <v>V.N. Matin</v>
      </c>
      <c r="C23" s="29" t="str">
        <f t="shared" si="3"/>
        <v/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IF(OR(COUNTIF(HorSup,B23),B23="",[4]Pointage!L17="",B23="REPOS"),"X")</f>
        <v>X</v>
      </c>
      <c r="K23" s="38" t="s">
        <v>86</v>
      </c>
      <c r="L23" s="18" t="str">
        <f t="shared" si="8"/>
        <v>V.N. Matin</v>
      </c>
    </row>
    <row r="24" spans="1:12" ht="17.100000000000001" customHeight="1" x14ac:dyDescent="0.25">
      <c r="A24" s="38" t="s">
        <v>87</v>
      </c>
      <c r="B24" s="51">
        <f>[4]Pointage!L18</f>
        <v>0</v>
      </c>
      <c r="C24" s="29" t="str">
        <f t="shared" si="3"/>
        <v/>
      </c>
      <c r="D24" s="6" t="str">
        <f t="shared" si="4"/>
        <v/>
      </c>
      <c r="E24" s="56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IF(OR(COUNTIF(HorSup,B24),B24="",[4]Pointage!L18="",B24="REPOS"),"X")</f>
        <v>X</v>
      </c>
      <c r="K24" s="38" t="s">
        <v>87</v>
      </c>
      <c r="L24" s="18">
        <f t="shared" si="8"/>
        <v>0</v>
      </c>
    </row>
    <row r="25" spans="1:12" ht="17.100000000000001" customHeight="1" x14ac:dyDescent="0.25">
      <c r="A25" s="40" t="s">
        <v>88</v>
      </c>
      <c r="B25" s="51" t="str">
        <f>[4]Pointage!L19</f>
        <v>CP + POLY 7H-12H</v>
      </c>
      <c r="C25" s="29" t="str">
        <f t="shared" si="3"/>
        <v/>
      </c>
      <c r="D25" s="6" t="str">
        <f t="shared" si="4"/>
        <v/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IF(OR(COUNTIF(HorSup,B25),B25="",[4]Pointage!L19="",B25="REPOS"),"X")</f>
        <v>X</v>
      </c>
      <c r="K25" s="40" t="s">
        <v>88</v>
      </c>
      <c r="L25" s="18" t="str">
        <f t="shared" si="8"/>
        <v>CP + POLY 7H-12H</v>
      </c>
    </row>
    <row r="26" spans="1:12" ht="17.100000000000001" customHeight="1" x14ac:dyDescent="0.25">
      <c r="A26" s="41" t="s">
        <v>89</v>
      </c>
      <c r="B26" s="51">
        <f>[4]Pointage!L20</f>
        <v>0</v>
      </c>
      <c r="C26" s="29" t="str">
        <f t="shared" si="3"/>
        <v/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IF(OR(COUNTIF(HorSup,B26),B26="",[4]Pointage!L20="",B26="REPOS"),"X")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51">
        <f>[4]Pointage!L21</f>
        <v>0</v>
      </c>
      <c r="C27" s="29" t="str">
        <f t="shared" si="3"/>
        <v/>
      </c>
      <c r="D27" s="6" t="str">
        <f t="shared" si="4"/>
        <v/>
      </c>
      <c r="E27" s="56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IF(OR(COUNTIF(HorSup,B27),B27="",[4]Pointage!L21="",B27="REPOS"),"X")</f>
        <v>X</v>
      </c>
      <c r="K27" s="39" t="s">
        <v>90</v>
      </c>
      <c r="L27" s="18">
        <f t="shared" si="8"/>
        <v>0</v>
      </c>
    </row>
    <row r="28" spans="1:12" ht="17.100000000000001" customHeight="1" x14ac:dyDescent="0.25">
      <c r="A28" s="42" t="s">
        <v>91</v>
      </c>
      <c r="B28" s="51" t="str">
        <f>[4]Pointage!L22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IF(OR(COUNTIF(HorSup,B28),B28="",[4]Pointage!L22="",B28="REPOS"),"X")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>
        <f>[4]Pointage!L23</f>
        <v>0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/>
      </c>
      <c r="G29" s="6" t="str">
        <f t="shared" si="7"/>
        <v/>
      </c>
      <c r="H29" s="5" t="str">
        <f>IF(OR(COUNTIF(HorSup,B29),B29="",[4]Pointage!L23="",B29="REPOS"),"X")</f>
        <v>X</v>
      </c>
      <c r="K29" s="38" t="s">
        <v>92</v>
      </c>
      <c r="L29" s="18">
        <f t="shared" si="8"/>
        <v>0</v>
      </c>
    </row>
    <row r="30" spans="1:12" ht="17.100000000000001" customHeight="1" x14ac:dyDescent="0.25">
      <c r="A30" s="38" t="s">
        <v>93</v>
      </c>
      <c r="B30" s="51" t="str">
        <f>[4]Pointage!L24</f>
        <v>Congés</v>
      </c>
      <c r="C30" s="29" t="str">
        <f t="shared" si="3"/>
        <v/>
      </c>
      <c r="D30" s="6" t="str">
        <f t="shared" si="4"/>
        <v/>
      </c>
      <c r="E30" s="56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IF(OR(COUNTIF(HorSup,B30),B30="",[4]Pointage!L24="",B30="REPOS"),"X")</f>
        <v>0</v>
      </c>
      <c r="K30" s="38" t="s">
        <v>93</v>
      </c>
      <c r="L30" s="18" t="str">
        <f t="shared" si="8"/>
        <v>Congés</v>
      </c>
    </row>
    <row r="31" spans="1:12" ht="17.100000000000001" customHeight="1" x14ac:dyDescent="0.25">
      <c r="A31" s="38" t="s">
        <v>94</v>
      </c>
      <c r="B31" s="51" t="str">
        <f>[4]Pointage!L25</f>
        <v>NICE NORD &amp; VIEUX NICE</v>
      </c>
      <c r="C31" s="29" t="str">
        <f t="shared" si="3"/>
        <v/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IF(OR(COUNTIF(HorSup,B31),B31="",[4]Pointage!L25="",B31="REPOS"),"X")</f>
        <v>X</v>
      </c>
      <c r="K31" s="38" t="s">
        <v>94</v>
      </c>
      <c r="L31" s="18" t="str">
        <f t="shared" si="8"/>
        <v>NICE NORD &amp; VIEUX NICE</v>
      </c>
    </row>
    <row r="32" spans="1:12" ht="17.100000000000001" customHeight="1" x14ac:dyDescent="0.25">
      <c r="A32" s="38" t="s">
        <v>95</v>
      </c>
      <c r="B32" s="51">
        <f>[4]Pointage!L26</f>
        <v>0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/>
      </c>
      <c r="H32" s="5" t="str">
        <f>IF(OR(COUNTIF(HorSup,B32),B32="",[4]Pointage!L26="",B32="REPOS"),"X")</f>
        <v>X</v>
      </c>
      <c r="K32" s="38" t="s">
        <v>95</v>
      </c>
      <c r="L32" s="18">
        <f t="shared" si="8"/>
        <v>0</v>
      </c>
    </row>
    <row r="33" spans="1:12" ht="17.100000000000001" customHeight="1" x14ac:dyDescent="0.25">
      <c r="A33" s="40" t="s">
        <v>96</v>
      </c>
      <c r="B33" s="51" t="str">
        <f>[4]Pointage!L27</f>
        <v>Congés</v>
      </c>
      <c r="C33" s="29" t="str">
        <f t="shared" si="3"/>
        <v/>
      </c>
      <c r="D33" s="6" t="str">
        <f t="shared" si="4"/>
        <v/>
      </c>
      <c r="E33" s="56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IF(OR(COUNTIF(HorSup,B33),B33="",[4]Pointage!L27="",B33="REPOS"),"X")</f>
        <v>0</v>
      </c>
      <c r="K33" s="40" t="s">
        <v>96</v>
      </c>
      <c r="L33" s="18" t="str">
        <f t="shared" si="8"/>
        <v>Congés</v>
      </c>
    </row>
    <row r="34" spans="1:12" ht="17.100000000000001" customHeight="1" x14ac:dyDescent="0.25">
      <c r="A34" s="38" t="s">
        <v>97</v>
      </c>
      <c r="B34" s="51">
        <f>[4]Pointage!L28</f>
        <v>0</v>
      </c>
      <c r="C34" s="29" t="str">
        <f t="shared" si="3"/>
        <v/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IF(OR(COUNTIF(HorSup,B34),B34="",[4]Pointage!L28="",B34="REPOS"),"X")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51" t="str">
        <f>[4]Pointage!L29</f>
        <v>Congés</v>
      </c>
      <c r="C35" s="29" t="str">
        <f t="shared" si="3"/>
        <v/>
      </c>
      <c r="D35" s="6" t="str">
        <f t="shared" si="4"/>
        <v/>
      </c>
      <c r="E35" s="56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IF(OR(COUNTIF(HorSup,B35),B35="",[4]Pointage!L29="",B35="REPOS"),"X")</f>
        <v>0</v>
      </c>
      <c r="K35" s="38" t="s">
        <v>98</v>
      </c>
      <c r="L35" s="18" t="str">
        <f t="shared" si="8"/>
        <v>Congés</v>
      </c>
    </row>
    <row r="36" spans="1:12" ht="17.100000000000001" customHeight="1" x14ac:dyDescent="0.25">
      <c r="A36" s="38" t="s">
        <v>99</v>
      </c>
      <c r="B36" s="51">
        <f>[4]Pointage!L30</f>
        <v>0</v>
      </c>
      <c r="C36" s="29" t="str">
        <f t="shared" si="3"/>
        <v/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IF(OR(COUNTIF(HorSup,B36),B36="",[4]Pointage!L30="",B36="REPOS"),"X")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51" t="str">
        <f>[4]Pointage!L31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IF(OR(COUNTIF(HorSup,B37),B37="",[4]Pointage!L31="",B37="REPOS"),"X")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>
        <f>[4]Pointage!L32</f>
        <v>0</v>
      </c>
      <c r="C38" s="29" t="str">
        <f t="shared" si="3"/>
        <v/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IF(OR(COUNTIF(HorSup,B38),B38="",[4]Pointage!L32="",B38="REPOS"),"X")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51">
        <f>[4]Pointage!L33</f>
        <v>0</v>
      </c>
      <c r="C39" s="29" t="str">
        <f t="shared" si="3"/>
        <v/>
      </c>
      <c r="D39" s="6" t="str">
        <f t="shared" si="4"/>
        <v/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IF(OR(COUNTIF(HorSup,B39),B39="",[4]Pointage!L33="",B39="REPOS"),"X")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51">
        <f>[4]Pointage!L34</f>
        <v>0</v>
      </c>
      <c r="C40" s="29" t="str">
        <f t="shared" si="3"/>
        <v/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IF(OR(COUNTIF(HorSup,B40),B40="",[4]Pointage!L34="",B40="REPOS"),"X")</f>
        <v>X</v>
      </c>
      <c r="K40" s="38" t="s">
        <v>103</v>
      </c>
      <c r="L40" s="18">
        <f t="shared" si="8"/>
        <v>0</v>
      </c>
    </row>
    <row r="41" spans="1:12" ht="17.100000000000001" customHeight="1" x14ac:dyDescent="0.25">
      <c r="A41" s="40" t="s">
        <v>104</v>
      </c>
      <c r="B41" s="51">
        <f>[4]Pointage!L35</f>
        <v>0</v>
      </c>
      <c r="C41" s="29" t="str">
        <f t="shared" si="3"/>
        <v/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IF(OR(COUNTIF(HorSup,B41),B41="",[4]Pointage!L35="",B41="REPOS"),"X")</f>
        <v>X</v>
      </c>
      <c r="K41" s="40" t="s">
        <v>104</v>
      </c>
      <c r="L41" s="18">
        <f t="shared" si="8"/>
        <v>0</v>
      </c>
    </row>
    <row r="42" spans="1:12" ht="17.100000000000001" customHeight="1" x14ac:dyDescent="0.25">
      <c r="A42" s="38" t="s">
        <v>105</v>
      </c>
      <c r="B42" s="51" t="str">
        <f>[4]Pointage!L36</f>
        <v>Congés</v>
      </c>
      <c r="C42" s="29" t="str">
        <f t="shared" si="3"/>
        <v/>
      </c>
      <c r="D42" s="6" t="str">
        <f t="shared" si="4"/>
        <v/>
      </c>
      <c r="E42" s="56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IF(OR(COUNTIF(HorSup,B42),B42="",[4]Pointage!L36="",B42="REPOS"),"X")</f>
        <v>0</v>
      </c>
      <c r="K42" s="38" t="s">
        <v>105</v>
      </c>
      <c r="L42" s="18" t="str">
        <f t="shared" si="8"/>
        <v>Congés</v>
      </c>
    </row>
    <row r="43" spans="1:12" ht="17.100000000000001" customHeight="1" x14ac:dyDescent="0.25">
      <c r="A43" s="38" t="s">
        <v>106</v>
      </c>
      <c r="B43" s="51">
        <f>[4]Pointage!L37</f>
        <v>0</v>
      </c>
      <c r="C43" s="29" t="str">
        <f t="shared" si="3"/>
        <v/>
      </c>
      <c r="D43" s="6" t="str">
        <f t="shared" si="4"/>
        <v/>
      </c>
      <c r="E43" s="56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IF(OR(COUNTIF(HorSup,B43),B43="",[4]Pointage!L37="",B43="REPOS"),"X")</f>
        <v>X</v>
      </c>
      <c r="K43" s="38" t="s">
        <v>106</v>
      </c>
      <c r="L43" s="18">
        <f t="shared" si="8"/>
        <v>0</v>
      </c>
    </row>
    <row r="44" spans="1:12" ht="17.100000000000001" customHeight="1" x14ac:dyDescent="0.25">
      <c r="A44" s="38" t="s">
        <v>107</v>
      </c>
      <c r="B44" s="51">
        <f>[4]Pointage!L38</f>
        <v>0</v>
      </c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>IF(OR(COUNTIF(HorSup,B44),B44="",[4]Pointage!L38="",B44="REPOS"),"X")</f>
        <v>X</v>
      </c>
      <c r="K44" s="38" t="s">
        <v>107</v>
      </c>
      <c r="L44" s="18">
        <f t="shared" si="8"/>
        <v>0</v>
      </c>
    </row>
    <row r="45" spans="1:12" ht="17.100000000000001" customHeight="1" x14ac:dyDescent="0.25">
      <c r="A45" s="38" t="s">
        <v>108</v>
      </c>
      <c r="B45" s="51">
        <f>[4]Pointage!L39</f>
        <v>0</v>
      </c>
      <c r="C45" s="29" t="str">
        <f t="shared" si="3"/>
        <v/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IF(OR(COUNTIF(HorSup,B45),B45="",[4]Pointage!L39="",B45="REPOS"),"X")</f>
        <v>X</v>
      </c>
      <c r="K45" s="38" t="s">
        <v>108</v>
      </c>
      <c r="L45" s="18">
        <f t="shared" si="8"/>
        <v>0</v>
      </c>
    </row>
    <row r="46" spans="1:12" ht="17.100000000000001" customHeight="1" x14ac:dyDescent="0.25">
      <c r="A46" s="38" t="s">
        <v>109</v>
      </c>
      <c r="B46" s="51">
        <f>[4]Pointage!L40</f>
        <v>0</v>
      </c>
      <c r="C46" s="29" t="str">
        <f t="shared" si="3"/>
        <v/>
      </c>
      <c r="D46" s="6" t="str">
        <f t="shared" si="4"/>
        <v/>
      </c>
      <c r="E46" s="56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IF(OR(COUNTIF(HorSup,B46),B46="",[4]Pointage!L40="",B46="REPOS"),"X")</f>
        <v>X</v>
      </c>
      <c r="K46" s="38" t="s">
        <v>109</v>
      </c>
      <c r="L46" s="18">
        <f t="shared" si="8"/>
        <v>0</v>
      </c>
    </row>
    <row r="47" spans="1:12" ht="17.100000000000001" customHeight="1" x14ac:dyDescent="0.25">
      <c r="A47" s="38" t="s">
        <v>110</v>
      </c>
      <c r="B47" s="51">
        <f>[4]Pointage!L41</f>
        <v>0</v>
      </c>
      <c r="C47" s="29" t="str">
        <f t="shared" si="3"/>
        <v/>
      </c>
      <c r="D47" s="6" t="str">
        <f t="shared" si="4"/>
        <v/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IF(OR(COUNTIF(HorSup,B47),B47="",[4]Pointage!L41="",B47="REPOS"),"X")</f>
        <v>X</v>
      </c>
      <c r="K47" s="38" t="s">
        <v>110</v>
      </c>
      <c r="L47" s="18">
        <f t="shared" si="8"/>
        <v>0</v>
      </c>
    </row>
    <row r="48" spans="1:12" ht="17.100000000000001" customHeight="1" x14ac:dyDescent="0.25">
      <c r="A48" s="38" t="s">
        <v>111</v>
      </c>
      <c r="B48" s="51">
        <f>[4]Pointage!L42</f>
        <v>0</v>
      </c>
      <c r="C48" s="29" t="str">
        <f t="shared" si="3"/>
        <v/>
      </c>
      <c r="D48" s="6" t="str">
        <f t="shared" si="4"/>
        <v/>
      </c>
      <c r="E48" s="56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IF(OR(COUNTIF(HorSup,B48),B48="",[4]Pointage!L42="",B48="REPOS"),"X")</f>
        <v>X</v>
      </c>
      <c r="K48" s="38" t="s">
        <v>111</v>
      </c>
      <c r="L48" s="18">
        <f t="shared" si="8"/>
        <v>0</v>
      </c>
    </row>
    <row r="49" spans="1:12" ht="17.100000000000001" customHeight="1" x14ac:dyDescent="0.25">
      <c r="A49" s="42" t="s">
        <v>112</v>
      </c>
      <c r="B49" s="51" t="str">
        <f>[4]Pointage!L43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IF(OR(COUNTIF(HorSup,B49),B49="",[4]Pointage!L43="",B49="REPOS"),"X")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>
        <f>[4]Pointage!L44</f>
        <v>0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>IF(OR(COUNTIF(HorSup,B50),B50="",[4]Pointage!L44="",B50="REPOS"),"X")</f>
        <v>X</v>
      </c>
      <c r="K50" s="40" t="s">
        <v>113</v>
      </c>
      <c r="L50" s="18">
        <f t="shared" si="8"/>
        <v>0</v>
      </c>
    </row>
    <row r="51" spans="1:12" ht="17.100000000000001" customHeight="1" x14ac:dyDescent="0.25">
      <c r="A51" s="40" t="s">
        <v>114</v>
      </c>
      <c r="B51" s="51">
        <f>[4]Pointage!L45</f>
        <v>0</v>
      </c>
      <c r="C51" s="29" t="str">
        <f t="shared" si="3"/>
        <v/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IF(OR(COUNTIF(HorSup,B51),B51="",[4]Pointage!L45="",B51="REPOS"),"X")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51" t="str">
        <f>[4]Pointage!L46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IF(OR(COUNTIF(HorSup,B52),B52="",[4]Pointage!L46="",B52="REPOS"),"X")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[4]Pointage!L47</f>
        <v>Standard 8H-12H/13H-16H30</v>
      </c>
      <c r="C53" s="29" t="str">
        <f t="shared" si="3"/>
        <v>X</v>
      </c>
      <c r="D53" s="6" t="str">
        <f t="shared" si="4"/>
        <v/>
      </c>
      <c r="E53" s="56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IF(OR(COUNTIF(HorSup,B53),B53="",[4]Pointage!L47="",B53="REPOS"),"X")</f>
        <v>0</v>
      </c>
      <c r="K53" s="38" t="s">
        <v>116</v>
      </c>
      <c r="L53" s="18" t="str">
        <f t="shared" si="8"/>
        <v>Standard 8H-12H/13H-16H30</v>
      </c>
    </row>
    <row r="54" spans="1:12" ht="17.100000000000001" customHeight="1" x14ac:dyDescent="0.25">
      <c r="A54" s="40" t="s">
        <v>117</v>
      </c>
      <c r="B54" s="51">
        <f>[4]Pointage!L48</f>
        <v>0</v>
      </c>
      <c r="C54" s="29" t="str">
        <f t="shared" si="3"/>
        <v/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IF(OR(COUNTIF(HorSup,B54),B54="",[4]Pointage!L48="",B54="REPOS"),"X")</f>
        <v>X</v>
      </c>
      <c r="K54" s="40" t="s">
        <v>117</v>
      </c>
      <c r="L54" s="18">
        <f t="shared" si="8"/>
        <v>0</v>
      </c>
    </row>
    <row r="55" spans="1:12" ht="17.100000000000001" customHeight="1" x14ac:dyDescent="0.25">
      <c r="A55" s="39" t="s">
        <v>118</v>
      </c>
      <c r="B55" s="51" t="str">
        <f>[4]Pointage!L49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IF(OR(COUNTIF(HorSup,B55),B55="",[4]Pointage!L49="",B55="REPOS"),"X")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>
        <f>[4]Pointage!L50</f>
        <v>0</v>
      </c>
      <c r="C56" s="29" t="str">
        <f t="shared" si="3"/>
        <v/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IF(OR(COUNTIF(HorSup,B56),B56="",[4]Pointage!L50="",B56="REPOS"),"X")</f>
        <v>X</v>
      </c>
      <c r="K56" s="38" t="s">
        <v>119</v>
      </c>
      <c r="L56" s="18">
        <f t="shared" si="8"/>
        <v>0</v>
      </c>
    </row>
    <row r="57" spans="1:12" ht="17.100000000000001" customHeight="1" x14ac:dyDescent="0.25">
      <c r="A57" s="38" t="s">
        <v>120</v>
      </c>
      <c r="B57" s="51" t="str">
        <f>[4]Pointage!L51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IF(OR(COUNTIF(HorSup,B57),B57="",[4]Pointage!L51="",B57="REPOS"),"X")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>
        <f>[4]Pointage!L52</f>
        <v>0</v>
      </c>
      <c r="C58" s="29" t="str">
        <f t="shared" si="3"/>
        <v/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IF(OR(COUNTIF(HorSup,B58),B58="",[4]Pointage!L52="",B58="REPOS"),"X")</f>
        <v>X</v>
      </c>
      <c r="K58" s="39" t="s">
        <v>121</v>
      </c>
      <c r="L58" s="18">
        <f t="shared" si="8"/>
        <v>0</v>
      </c>
    </row>
    <row r="59" spans="1:12" ht="17.100000000000001" customHeight="1" x14ac:dyDescent="0.25">
      <c r="A59" s="39" t="s">
        <v>122</v>
      </c>
      <c r="B59" s="51" t="str">
        <f>[4]Pointage!L53</f>
        <v>Congés</v>
      </c>
      <c r="C59" s="29" t="str">
        <f t="shared" si="3"/>
        <v/>
      </c>
      <c r="D59" s="6" t="str">
        <f t="shared" si="4"/>
        <v/>
      </c>
      <c r="E59" s="56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IF(OR(COUNTIF(HorSup,B59),B59="",[4]Pointage!L53="",B59="REPOS"),"X")</f>
        <v>0</v>
      </c>
      <c r="K59" s="39" t="s">
        <v>122</v>
      </c>
      <c r="L59" s="18" t="str">
        <f t="shared" si="8"/>
        <v>Congés</v>
      </c>
    </row>
    <row r="60" spans="1:12" ht="15.75" x14ac:dyDescent="0.25">
      <c r="A60" s="38" t="s">
        <v>123</v>
      </c>
      <c r="B60" s="51">
        <f>[4]Pointage!L54</f>
        <v>0</v>
      </c>
      <c r="C60" s="29" t="str">
        <f t="shared" si="3"/>
        <v/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IF(OR(COUNTIF(HorSup,B60),B60="",[4]Pointage!L54="",B60="REPOS"),"X")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51" t="str">
        <f>[4]Pointage!L55</f>
        <v>Contrôle Enc 13H-19H</v>
      </c>
      <c r="C61" s="29" t="str">
        <f t="shared" si="3"/>
        <v/>
      </c>
      <c r="D61" s="6" t="str">
        <f t="shared" si="4"/>
        <v/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IF(OR(COUNTIF(HorSup,B61),B61="",[4]Pointage!L55="",B61="REPOS"),"X")</f>
        <v>X</v>
      </c>
      <c r="K61" s="39" t="s">
        <v>124</v>
      </c>
      <c r="L61" s="18" t="str">
        <f t="shared" si="8"/>
        <v>Contrôle Enc 13H-19H</v>
      </c>
    </row>
    <row r="62" spans="1:12" ht="15.75" x14ac:dyDescent="0.25">
      <c r="A62" s="38" t="s">
        <v>125</v>
      </c>
      <c r="B62" s="51">
        <f>[4]Pointage!L56</f>
        <v>0</v>
      </c>
      <c r="C62" s="29" t="str">
        <f t="shared" si="3"/>
        <v/>
      </c>
      <c r="D62" s="6" t="str">
        <f t="shared" si="4"/>
        <v/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IF(OR(COUNTIF(HorSup,B62),B62="",[4]Pointage!L56="",B62="REPOS"),"X")</f>
        <v>X</v>
      </c>
      <c r="K62" s="38" t="s">
        <v>125</v>
      </c>
      <c r="L62" s="18">
        <f t="shared" si="8"/>
        <v>0</v>
      </c>
    </row>
    <row r="63" spans="1:12" ht="15.75" x14ac:dyDescent="0.25">
      <c r="A63" s="43" t="s">
        <v>126</v>
      </c>
      <c r="B63" s="51" t="str">
        <f>[4]Pointage!L57</f>
        <v>Contrôle OM 20H-02H</v>
      </c>
      <c r="C63" s="29" t="str">
        <f t="shared" si="3"/>
        <v/>
      </c>
      <c r="D63" s="6" t="str">
        <f t="shared" si="4"/>
        <v/>
      </c>
      <c r="E63" s="56" t="str">
        <f t="shared" si="5"/>
        <v/>
      </c>
      <c r="F63" s="29" t="str">
        <f t="shared" si="6"/>
        <v/>
      </c>
      <c r="G63" s="6" t="str">
        <f t="shared" si="7"/>
        <v/>
      </c>
      <c r="H63" s="5" t="str">
        <f>IF(OR(COUNTIF(HorSup,B63),B63="",[4]Pointage!L57="",B63="REPOS"),"X")</f>
        <v>X</v>
      </c>
      <c r="K63" s="43" t="s">
        <v>126</v>
      </c>
      <c r="L63" s="18" t="str">
        <f t="shared" si="8"/>
        <v>Contrôle OM 20H-02H</v>
      </c>
    </row>
    <row r="64" spans="1:12" ht="16.5" thickBot="1" x14ac:dyDescent="0.3">
      <c r="A64" s="44" t="s">
        <v>127</v>
      </c>
      <c r="B64" s="52" t="str">
        <f>[4]Pointage!L58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IF(OR(COUNTIF(HorSup,B64),B64="",[4]Pointage!L58="",B64="REPOS"),"X")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399" priority="38" stopIfTrue="1" operator="equal">
      <formula>"Repos"</formula>
    </cfRule>
    <cfRule type="cellIs" dxfId="398" priority="39" stopIfTrue="1" operator="equal">
      <formula>"ABSENT"</formula>
    </cfRule>
    <cfRule type="cellIs" dxfId="397" priority="40" stopIfTrue="1" operator="equal">
      <formula>"NICE OUEST"</formula>
    </cfRule>
    <cfRule type="cellIs" dxfId="396" priority="41" stopIfTrue="1" operator="equal">
      <formula>"Nice Nord"</formula>
    </cfRule>
    <cfRule type="cellIs" dxfId="395" priority="42" stopIfTrue="1" operator="equal">
      <formula>"Congés"</formula>
    </cfRule>
    <cfRule type="cellIs" dxfId="394" priority="43" stopIfTrue="1" operator="equal">
      <formula>"Nice Est"</formula>
    </cfRule>
  </conditionalFormatting>
  <conditionalFormatting sqref="L57">
    <cfRule type="cellIs" dxfId="393" priority="32" stopIfTrue="1" operator="equal">
      <formula>"Repos"</formula>
    </cfRule>
    <cfRule type="cellIs" dxfId="392" priority="33" stopIfTrue="1" operator="equal">
      <formula>"ABSENT"</formula>
    </cfRule>
    <cfRule type="cellIs" dxfId="391" priority="34" stopIfTrue="1" operator="equal">
      <formula>"NICE OUEST"</formula>
    </cfRule>
    <cfRule type="cellIs" dxfId="390" priority="35" stopIfTrue="1" operator="equal">
      <formula>"Nice Nord"</formula>
    </cfRule>
    <cfRule type="cellIs" dxfId="389" priority="36" stopIfTrue="1" operator="equal">
      <formula>"Congés"</formula>
    </cfRule>
    <cfRule type="cellIs" dxfId="388" priority="37" stopIfTrue="1" operator="equal">
      <formula>"Nice Est"</formula>
    </cfRule>
  </conditionalFormatting>
  <conditionalFormatting sqref="K2">
    <cfRule type="cellIs" dxfId="387" priority="31" stopIfTrue="1" operator="equal">
      <formula>""</formula>
    </cfRule>
  </conditionalFormatting>
  <conditionalFormatting sqref="L8:L64">
    <cfRule type="cellIs" dxfId="386" priority="25" stopIfTrue="1" operator="equal">
      <formula>"Repos"</formula>
    </cfRule>
    <cfRule type="cellIs" dxfId="385" priority="26" stopIfTrue="1" operator="equal">
      <formula>"ABSENT"</formula>
    </cfRule>
    <cfRule type="cellIs" dxfId="384" priority="27" stopIfTrue="1" operator="equal">
      <formula>"NICE OUEST"</formula>
    </cfRule>
    <cfRule type="cellIs" dxfId="383" priority="28" stopIfTrue="1" operator="equal">
      <formula>"Nice Nord"</formula>
    </cfRule>
    <cfRule type="cellIs" dxfId="382" priority="29" stopIfTrue="1" operator="equal">
      <formula>"Congés"</formula>
    </cfRule>
    <cfRule type="cellIs" dxfId="381" priority="30" stopIfTrue="1" operator="equal">
      <formula>"Nice Est"</formula>
    </cfRule>
  </conditionalFormatting>
  <conditionalFormatting sqref="L57">
    <cfRule type="cellIs" dxfId="380" priority="19" stopIfTrue="1" operator="equal">
      <formula>"Repos"</formula>
    </cfRule>
    <cfRule type="cellIs" dxfId="379" priority="20" stopIfTrue="1" operator="equal">
      <formula>"ABSENT"</formula>
    </cfRule>
    <cfRule type="cellIs" dxfId="378" priority="21" stopIfTrue="1" operator="equal">
      <formula>"NICE OUEST"</formula>
    </cfRule>
    <cfRule type="cellIs" dxfId="377" priority="22" stopIfTrue="1" operator="equal">
      <formula>"Nice Nord"</formula>
    </cfRule>
    <cfRule type="cellIs" dxfId="376" priority="23" stopIfTrue="1" operator="equal">
      <formula>"Congés"</formula>
    </cfRule>
    <cfRule type="cellIs" dxfId="375" priority="24" stopIfTrue="1" operator="equal">
      <formula>"Nice Est"</formula>
    </cfRule>
  </conditionalFormatting>
  <conditionalFormatting sqref="K2">
    <cfRule type="cellIs" dxfId="374" priority="18" stopIfTrue="1" operator="equal">
      <formula>""</formula>
    </cfRule>
  </conditionalFormatting>
  <conditionalFormatting sqref="L8:L64">
    <cfRule type="cellIs" dxfId="373" priority="16" stopIfTrue="1" operator="equal">
      <formula>0</formula>
    </cfRule>
  </conditionalFormatting>
  <conditionalFormatting sqref="B8:B64">
    <cfRule type="cellIs" dxfId="372" priority="9" stopIfTrue="1" operator="equal">
      <formula>"Repos"</formula>
    </cfRule>
    <cfRule type="cellIs" dxfId="371" priority="10" stopIfTrue="1" operator="equal">
      <formula>"ABSENT"</formula>
    </cfRule>
    <cfRule type="cellIs" dxfId="370" priority="11" stopIfTrue="1" operator="equal">
      <formula>"NICE OUEST"</formula>
    </cfRule>
    <cfRule type="cellIs" dxfId="369" priority="12" stopIfTrue="1" operator="equal">
      <formula>"Nice Nord"</formula>
    </cfRule>
    <cfRule type="cellIs" dxfId="368" priority="13" stopIfTrue="1" operator="equal">
      <formula>"Congés"</formula>
    </cfRule>
    <cfRule type="cellIs" dxfId="367" priority="14" stopIfTrue="1" operator="equal">
      <formula>"Nice Est"</formula>
    </cfRule>
  </conditionalFormatting>
  <conditionalFormatting sqref="B8:B64">
    <cfRule type="cellIs" dxfId="366" priority="3" stopIfTrue="1" operator="equal">
      <formula>"Repos"</formula>
    </cfRule>
    <cfRule type="cellIs" dxfId="365" priority="4" stopIfTrue="1" operator="equal">
      <formula>"ABSENT"</formula>
    </cfRule>
    <cfRule type="cellIs" dxfId="364" priority="5" stopIfTrue="1" operator="equal">
      <formula>"NICE OUEST"</formula>
    </cfRule>
    <cfRule type="cellIs" dxfId="363" priority="6" stopIfTrue="1" operator="equal">
      <formula>"Nice Nord"</formula>
    </cfRule>
    <cfRule type="cellIs" dxfId="362" priority="7" stopIfTrue="1" operator="equal">
      <formula>"Congés"</formula>
    </cfRule>
    <cfRule type="cellIs" dxfId="361" priority="8" stopIfTrue="1" operator="equal">
      <formula>"Nice Est"</formula>
    </cfRule>
  </conditionalFormatting>
  <conditionalFormatting sqref="H8:H64">
    <cfRule type="containsText" dxfId="360" priority="2" operator="containsText" text="FAUX">
      <formula>NOT(ISERROR(SEARCH("FAUX",H8)))</formula>
    </cfRule>
  </conditionalFormatting>
  <conditionalFormatting sqref="B8:B64">
    <cfRule type="cellIs" dxfId="359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42849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42849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[4]Pointage!M2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IF(OR(COUNTIF(HorSup,B8),B8="",[4]Pointage!M2="",B8="REPOS"),"X")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 t="str">
        <f>[4]Pointage!M3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IF(OR(COUNTIF(HorSup,B9),B9="",[4]Pointage!M3="",B9="REPOS"),"X")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51" t="str">
        <f>[4]Pointage!M4</f>
        <v>Congés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IF(OR(COUNTIF(HorSup,B10),B10="",[4]Pointage!M4="",B10="REPOS"),"X")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51" t="str">
        <f>[4]Pointage!M5</f>
        <v>CARTON AP</v>
      </c>
      <c r="C11" s="29" t="str">
        <f t="shared" si="3"/>
        <v/>
      </c>
      <c r="D11" s="6" t="str">
        <f t="shared" si="4"/>
        <v>X</v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IF(OR(COUNTIF(HorSup,B11),B11="",[4]Pointage!M5="",B11="REPOS"),"X")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51" t="str">
        <f>[4]Pointage!M6</f>
        <v>Contrôle 12H00-19H30</v>
      </c>
      <c r="C12" s="29" t="str">
        <f t="shared" si="3"/>
        <v/>
      </c>
      <c r="D12" s="6" t="str">
        <f t="shared" si="4"/>
        <v>X</v>
      </c>
      <c r="E12" s="56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IF(OR(COUNTIF(HorSup,B12),B12="",[4]Pointage!M6="",B12="REPOS"),"X")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51" t="str">
        <f>[4]Pointage!M7</f>
        <v>Congés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IF(OR(COUNTIF(HorSup,B13),B13="",[4]Pointage!M7="",B13="REPOS"),"X")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51" t="str">
        <f>[4]Pointage!M8</f>
        <v>NICE OUEST</v>
      </c>
      <c r="C14" s="29" t="str">
        <f t="shared" si="3"/>
        <v>X</v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IF(OR(COUNTIF(HorSup,B14),B14="",[4]Pointage!M8="",B14="REPOS"),"X")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51" t="str">
        <f>[4]Pointage!M9</f>
        <v>REPOS</v>
      </c>
      <c r="C15" s="29" t="str">
        <f t="shared" si="3"/>
        <v/>
      </c>
      <c r="D15" s="6" t="str">
        <f t="shared" si="4"/>
        <v/>
      </c>
      <c r="E15" s="56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>IF(OR(COUNTIF(HorSup,B15),B15="",[4]Pointage!M9="",B15="REPOS"),"X")</f>
        <v>X</v>
      </c>
      <c r="K15" s="40" t="s">
        <v>78</v>
      </c>
      <c r="L15" s="18" t="str">
        <f t="shared" si="8"/>
        <v>REPOS</v>
      </c>
    </row>
    <row r="16" spans="1:14" ht="17.100000000000001" customHeight="1" x14ac:dyDescent="0.25">
      <c r="A16" s="38" t="s">
        <v>79</v>
      </c>
      <c r="B16" s="51" t="str">
        <f>[4]Pointage!M10</f>
        <v>NICE OUEST</v>
      </c>
      <c r="C16" s="29" t="str">
        <f t="shared" si="3"/>
        <v>X</v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IF(OR(COUNTIF(HorSup,B16),B16="",[4]Pointage!M10="",B16="REPOS"),"X")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51" t="str">
        <f>[4]Pointage!M11</f>
        <v>NICE OUEST</v>
      </c>
      <c r="C17" s="29" t="str">
        <f t="shared" si="3"/>
        <v>X</v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IF(OR(COUNTIF(HorSup,B17),B17="",[4]Pointage!M11="",B17="REPOS"),"X")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51" t="str">
        <f>[4]Pointage!M12</f>
        <v>Secrétariat 9H-12H /13H-17H /20H-21H30</v>
      </c>
      <c r="C18" s="29" t="str">
        <f t="shared" si="3"/>
        <v>X</v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IF(OR(COUNTIF(HorSup,B18),B18="",[4]Pointage!M12="",B18="REPOS"),"X")</f>
        <v>0</v>
      </c>
      <c r="K18" s="39" t="s">
        <v>81</v>
      </c>
      <c r="L18" s="18" t="str">
        <f t="shared" si="8"/>
        <v>Secrétariat 9H-12H /13H-17H /20H-21H30</v>
      </c>
    </row>
    <row r="19" spans="1:12" ht="17.100000000000001" customHeight="1" x14ac:dyDescent="0.25">
      <c r="A19" s="38" t="s">
        <v>82</v>
      </c>
      <c r="B19" s="51" t="str">
        <f>[4]Pointage!M13</f>
        <v>ENCADREMENT</v>
      </c>
      <c r="C19" s="29" t="str">
        <f t="shared" si="3"/>
        <v>X</v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IF(OR(COUNTIF(HorSup,B19),B19="",[4]Pointage!M13="",B19="REPOS"),"X")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51" t="str">
        <f>[4]Pointage!M14</f>
        <v>ENC AM 12H30-19H30</v>
      </c>
      <c r="C20" s="29" t="str">
        <f t="shared" si="3"/>
        <v/>
      </c>
      <c r="D20" s="6" t="str">
        <f t="shared" si="4"/>
        <v>X</v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IF(OR(COUNTIF(HorSup,B20),B20="",[4]Pointage!M14="",B20="REPOS"),"X")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51" t="str">
        <f>[4]Pointage!M15</f>
        <v>Congés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IF(OR(COUNTIF(HorSup,B21),B21="",[4]Pointage!M15="",B21="REPOS"),"X")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51" t="str">
        <f>[4]Pointage!M16</f>
        <v>ENCADREMENT</v>
      </c>
      <c r="C22" s="29" t="str">
        <f t="shared" si="3"/>
        <v>X</v>
      </c>
      <c r="D22" s="6" t="str">
        <f t="shared" si="4"/>
        <v/>
      </c>
      <c r="E22" s="56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IF(OR(COUNTIF(HorSup,B22),B22="",[4]Pointage!M16="",B22="REPOS"),"X")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51" t="str">
        <f>[4]Pointage!M17</f>
        <v>NICE EST</v>
      </c>
      <c r="C23" s="29" t="str">
        <f t="shared" si="3"/>
        <v>X</v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IF(OR(COUNTIF(HorSup,B23),B23="",[4]Pointage!M17="",B23="REPOS"),"X")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51" t="str">
        <f>[4]Pointage!M18</f>
        <v>ENC NUIT 20H30-02H30</v>
      </c>
      <c r="C24" s="29" t="str">
        <f t="shared" si="3"/>
        <v/>
      </c>
      <c r="D24" s="6" t="str">
        <f t="shared" si="4"/>
        <v/>
      </c>
      <c r="E24" s="56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IF(OR(COUNTIF(HorSup,B24),B24="",[4]Pointage!M18="",B24="REPOS"),"X")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51" t="str">
        <f>[4]Pointage!M19</f>
        <v>POLY 12H-19H</v>
      </c>
      <c r="C25" s="29" t="str">
        <f t="shared" si="3"/>
        <v/>
      </c>
      <c r="D25" s="6" t="str">
        <f t="shared" si="4"/>
        <v>X</v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IF(OR(COUNTIF(HorSup,B25),B25="",[4]Pointage!M19="",B25="REPOS"),"X")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51" t="str">
        <f>[4]Pointage!M20</f>
        <v>Standard 8H-12H/13H-16H30</v>
      </c>
      <c r="C26" s="29" t="str">
        <f t="shared" si="3"/>
        <v>X</v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IF(OR(COUNTIF(HorSup,B26),B26="",[4]Pointage!M20="",B26="REPOS"),"X")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51" t="str">
        <f>[4]Pointage!M21</f>
        <v>Contrôle 19H-02H30</v>
      </c>
      <c r="C27" s="29" t="str">
        <f t="shared" si="3"/>
        <v/>
      </c>
      <c r="D27" s="6" t="str">
        <f t="shared" si="4"/>
        <v/>
      </c>
      <c r="E27" s="56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IF(OR(COUNTIF(HorSup,B27),B27="",[4]Pointage!M21="",B27="REPOS"),"X")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51" t="str">
        <f>[4]Pointage!M22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IF(OR(COUNTIF(HorSup,B28),B28="",[4]Pointage!M22="",B28="REPOS"),"X")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 t="str">
        <f>[4]Pointage!M23</f>
        <v>Congés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IF(OR(COUNTIF(HorSup,B29),B29="",[4]Pointage!M23="",B29="REPOS"),"X")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51" t="str">
        <f>[4]Pointage!M24</f>
        <v>Congés</v>
      </c>
      <c r="C30" s="29" t="str">
        <f t="shared" si="3"/>
        <v/>
      </c>
      <c r="D30" s="6" t="str">
        <f t="shared" si="4"/>
        <v/>
      </c>
      <c r="E30" s="56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IF(OR(COUNTIF(HorSup,B30),B30="",[4]Pointage!M24="",B30="REPOS"),"X")</f>
        <v>0</v>
      </c>
      <c r="K30" s="38" t="s">
        <v>93</v>
      </c>
      <c r="L30" s="18" t="str">
        <f t="shared" si="8"/>
        <v>Congés</v>
      </c>
    </row>
    <row r="31" spans="1:12" ht="17.100000000000001" customHeight="1" x14ac:dyDescent="0.25">
      <c r="A31" s="38" t="s">
        <v>94</v>
      </c>
      <c r="B31" s="51" t="str">
        <f>[4]Pointage!M25</f>
        <v>CARTON MATIN</v>
      </c>
      <c r="C31" s="29" t="str">
        <f t="shared" si="3"/>
        <v>X</v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IF(OR(COUNTIF(HorSup,B31),B31="",[4]Pointage!M25="",B31="REPOS"),"X")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51" t="str">
        <f>[4]Pointage!M26</f>
        <v>ABSENT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IF(OR(COUNTIF(HorSup,B32),B32="",[4]Pointage!M26="",B32="REPOS"),"X")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51" t="str">
        <f>[4]Pointage!M27</f>
        <v>POLY 5H-12H</v>
      </c>
      <c r="C33" s="29" t="str">
        <f t="shared" si="3"/>
        <v>X</v>
      </c>
      <c r="D33" s="6" t="str">
        <f t="shared" si="4"/>
        <v/>
      </c>
      <c r="E33" s="56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IF(OR(COUNTIF(HorSup,B33),B33="",[4]Pointage!M27="",B33="REPOS"),"X")</f>
        <v>0</v>
      </c>
      <c r="K33" s="40" t="s">
        <v>96</v>
      </c>
      <c r="L33" s="18" t="str">
        <f t="shared" si="8"/>
        <v>POLY 5H-12H</v>
      </c>
    </row>
    <row r="34" spans="1:12" ht="17.100000000000001" customHeight="1" x14ac:dyDescent="0.25">
      <c r="A34" s="38" t="s">
        <v>97</v>
      </c>
      <c r="B34" s="51" t="str">
        <f>[4]Pointage!M28</f>
        <v>NICE NORD</v>
      </c>
      <c r="C34" s="29" t="str">
        <f t="shared" si="3"/>
        <v>X</v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IF(OR(COUNTIF(HorSup,B34),B34="",[4]Pointage!M28="",B34="REPOS"),"X")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51" t="str">
        <f>[4]Pointage!M29</f>
        <v>NICE OUEST</v>
      </c>
      <c r="C35" s="29" t="str">
        <f t="shared" si="3"/>
        <v>X</v>
      </c>
      <c r="D35" s="6" t="str">
        <f t="shared" si="4"/>
        <v/>
      </c>
      <c r="E35" s="56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IF(OR(COUNTIF(HorSup,B35),B35="",[4]Pointage!M29="",B35="REPOS"),"X")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51" t="str">
        <f>[4]Pointage!M30</f>
        <v>NICE EST</v>
      </c>
      <c r="C36" s="29" t="str">
        <f t="shared" si="3"/>
        <v>X</v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IF(OR(COUNTIF(HorSup,B36),B36="",[4]Pointage!M30="",B36="REPOS"),"X")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51" t="str">
        <f>[4]Pointage!M31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IF(OR(COUNTIF(HorSup,B37),B37="",[4]Pointage!M31="",B37="REPOS"),"X")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 t="str">
        <f>[4]Pointage!M32</f>
        <v>CARTON MATIN</v>
      </c>
      <c r="C38" s="29" t="str">
        <f t="shared" si="3"/>
        <v>X</v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IF(OR(COUNTIF(HorSup,B38),B38="",[4]Pointage!M32="",B38="REPOS"),"X")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51" t="str">
        <f>[4]Pointage!M33</f>
        <v>CARTON AP</v>
      </c>
      <c r="C39" s="29" t="str">
        <f t="shared" si="3"/>
        <v/>
      </c>
      <c r="D39" s="6" t="str">
        <f t="shared" si="4"/>
        <v>X</v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IF(OR(COUNTIF(HorSup,B39),B39="",[4]Pointage!M33="",B39="REPOS"),"X")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51" t="str">
        <f>[4]Pointage!M34</f>
        <v>ENC MATIN 5H-12H</v>
      </c>
      <c r="C40" s="29" t="str">
        <f t="shared" si="3"/>
        <v>X</v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IF(OR(COUNTIF(HorSup,B40),B40="",[4]Pointage!M34="",B40="REPOS"),"X")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51" t="str">
        <f>[4]Pointage!M35</f>
        <v>CP + POLY 4H-12H</v>
      </c>
      <c r="C41" s="29" t="str">
        <f t="shared" si="3"/>
        <v>X</v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IF(OR(COUNTIF(HorSup,B41),B41="",[4]Pointage!M35="",B41="REPOS"),"X")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51" t="str">
        <f>[4]Pointage!M36</f>
        <v>NICE EST</v>
      </c>
      <c r="C42" s="29" t="str">
        <f t="shared" si="3"/>
        <v>X</v>
      </c>
      <c r="D42" s="6" t="str">
        <f t="shared" si="4"/>
        <v/>
      </c>
      <c r="E42" s="56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IF(OR(COUNTIF(HorSup,B42),B42="",[4]Pointage!M36="",B42="REPOS"),"X")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51" t="str">
        <f>[4]Pointage!M37</f>
        <v>Congés</v>
      </c>
      <c r="C43" s="29" t="str">
        <f t="shared" si="3"/>
        <v/>
      </c>
      <c r="D43" s="6" t="str">
        <f t="shared" si="4"/>
        <v/>
      </c>
      <c r="E43" s="56" t="str">
        <f t="shared" si="5"/>
        <v/>
      </c>
      <c r="F43" s="29" t="str">
        <f t="shared" si="6"/>
        <v>X</v>
      </c>
      <c r="G43" s="6" t="str">
        <f t="shared" si="7"/>
        <v/>
      </c>
      <c r="H43" s="5" t="b">
        <f>IF(OR(COUNTIF(HorSup,B43),B43="",[4]Pointage!M37="",B43="REPOS"),"X")</f>
        <v>0</v>
      </c>
      <c r="K43" s="38" t="s">
        <v>106</v>
      </c>
      <c r="L43" s="18" t="str">
        <f t="shared" si="8"/>
        <v>Congés</v>
      </c>
    </row>
    <row r="44" spans="1:12" ht="17.100000000000001" customHeight="1" x14ac:dyDescent="0.25">
      <c r="A44" s="38" t="s">
        <v>107</v>
      </c>
      <c r="B44" s="51" t="str">
        <f>[4]Pointage!M38</f>
        <v>Congés</v>
      </c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IF(OR(COUNTIF(HorSup,B44),B44="",[4]Pointage!M38="",B44="REPOS"),"X")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51" t="str">
        <f>[4]Pointage!M39</f>
        <v>NICE EST</v>
      </c>
      <c r="C45" s="29" t="str">
        <f t="shared" si="3"/>
        <v>X</v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IF(OR(COUNTIF(HorSup,B45),B45="",[4]Pointage!M39="",B45="REPOS"),"X")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51" t="str">
        <f>[4]Pointage!M40</f>
        <v>ENC NUIT 20H30-02H30</v>
      </c>
      <c r="C46" s="29" t="str">
        <f t="shared" si="3"/>
        <v/>
      </c>
      <c r="D46" s="6" t="str">
        <f t="shared" si="4"/>
        <v/>
      </c>
      <c r="E46" s="56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IF(OR(COUNTIF(HorSup,B46),B46="",[4]Pointage!M40="",B46="REPOS"),"X")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51" t="str">
        <f>[4]Pointage!M41</f>
        <v>REPOS</v>
      </c>
      <c r="C47" s="29" t="str">
        <f t="shared" si="3"/>
        <v/>
      </c>
      <c r="D47" s="6" t="str">
        <f t="shared" si="4"/>
        <v/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IF(OR(COUNTIF(HorSup,B47),B47="",[4]Pointage!M41="",B47="REPOS"),"X")</f>
        <v>X</v>
      </c>
      <c r="K47" s="38" t="s">
        <v>110</v>
      </c>
      <c r="L47" s="18" t="str">
        <f t="shared" si="8"/>
        <v>REPOS</v>
      </c>
    </row>
    <row r="48" spans="1:12" ht="17.100000000000001" customHeight="1" x14ac:dyDescent="0.25">
      <c r="A48" s="38" t="s">
        <v>111</v>
      </c>
      <c r="B48" s="51" t="str">
        <f>[4]Pointage!M42</f>
        <v>ENC NUIT 20H30-02H30</v>
      </c>
      <c r="C48" s="29" t="str">
        <f t="shared" si="3"/>
        <v/>
      </c>
      <c r="D48" s="6" t="str">
        <f t="shared" si="4"/>
        <v/>
      </c>
      <c r="E48" s="56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IF(OR(COUNTIF(HorSup,B48),B48="",[4]Pointage!M42="",B48="REPOS"),"X")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51" t="str">
        <f>[4]Pointage!M43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IF(OR(COUNTIF(HorSup,B49),B49="",[4]Pointage!M43="",B49="REPOS"),"X")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 t="str">
        <f>[4]Pointage!M44</f>
        <v>Congés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IF(OR(COUNTIF(HorSup,B50),B50="",[4]Pointage!M44="",B50="REPOS"),"X")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51" t="str">
        <f>[4]Pointage!M45</f>
        <v>FORMATION</v>
      </c>
      <c r="C51" s="29" t="str">
        <f t="shared" si="3"/>
        <v>X</v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IF(OR(COUNTIF(HorSup,B51),B51="",[4]Pointage!M45="",B51="REPOS"),"X")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51" t="str">
        <f>[4]Pointage!M46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IF(OR(COUNTIF(HorSup,B52),B52="",[4]Pointage!M46="",B52="REPOS"),"X")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[4]Pointage!M47</f>
        <v>Congés</v>
      </c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IF(OR(COUNTIF(HorSup,B53),B53="",[4]Pointage!M47="",B53="REPOS"),"X")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51" t="str">
        <f>[4]Pointage!M48</f>
        <v>B. CARTON</v>
      </c>
      <c r="C54" s="29" t="str">
        <f t="shared" si="3"/>
        <v>X</v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IF(OR(COUNTIF(HorSup,B54),B54="",[4]Pointage!M48="",B54="REPOS"),"X")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51" t="str">
        <f>[4]Pointage!M49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IF(OR(COUNTIF(HorSup,B55),B55="",[4]Pointage!M49="",B55="REPOS"),"X")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 t="str">
        <f>[4]Pointage!M50</f>
        <v>POLY 12H-19H</v>
      </c>
      <c r="C56" s="29" t="str">
        <f t="shared" si="3"/>
        <v/>
      </c>
      <c r="D56" s="6" t="str">
        <f t="shared" si="4"/>
        <v>X</v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IF(OR(COUNTIF(HorSup,B56),B56="",[4]Pointage!M50="",B56="REPOS"),"X")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51" t="str">
        <f>[4]Pointage!M51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IF(OR(COUNTIF(HorSup,B57),B57="",[4]Pointage!M51="",B57="REPOS"),"X")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 t="str">
        <f>[4]Pointage!M52</f>
        <v>ENC MATIN 5H-12H</v>
      </c>
      <c r="C58" s="29" t="str">
        <f t="shared" si="3"/>
        <v>X</v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IF(OR(COUNTIF(HorSup,B58),B58="",[4]Pointage!M52="",B58="REPOS"),"X")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51" t="str">
        <f>[4]Pointage!M53</f>
        <v>B. CARTON</v>
      </c>
      <c r="C59" s="29" t="str">
        <f t="shared" si="3"/>
        <v>X</v>
      </c>
      <c r="D59" s="6" t="str">
        <f t="shared" si="4"/>
        <v/>
      </c>
      <c r="E59" s="56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IF(OR(COUNTIF(HorSup,B59),B59="",[4]Pointage!M53="",B59="REPOS"),"X")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51" t="str">
        <f>[4]Pointage!M54</f>
        <v>Secrétariat 8H30-12H/12H45-16H15</v>
      </c>
      <c r="C60" s="29" t="str">
        <f t="shared" si="3"/>
        <v>X</v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IF(OR(COUNTIF(HorSup,B60),B60="",[4]Pointage!M54="",B60="REPOS"),"X")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51" t="str">
        <f>[4]Pointage!M55</f>
        <v>Contrôle 12H00-19H30</v>
      </c>
      <c r="C61" s="29" t="str">
        <f t="shared" si="3"/>
        <v/>
      </c>
      <c r="D61" s="6" t="str">
        <f t="shared" si="4"/>
        <v>X</v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IF(OR(COUNTIF(HorSup,B61),B61="",[4]Pointage!M55="",B61="REPOS"),"X")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51" t="str">
        <f>[4]Pointage!M56</f>
        <v>CARTON AP</v>
      </c>
      <c r="C62" s="29" t="str">
        <f t="shared" si="3"/>
        <v/>
      </c>
      <c r="D62" s="6" t="str">
        <f t="shared" si="4"/>
        <v>X</v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IF(OR(COUNTIF(HorSup,B62),B62="",[4]Pointage!M56="",B62="REPOS"),"X")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51" t="str">
        <f>[4]Pointage!M57</f>
        <v>Contrôle 13H-20H</v>
      </c>
      <c r="C63" s="29" t="str">
        <f t="shared" si="3"/>
        <v/>
      </c>
      <c r="D63" s="6" t="str">
        <f t="shared" si="4"/>
        <v>X</v>
      </c>
      <c r="E63" s="56" t="str">
        <f t="shared" si="5"/>
        <v/>
      </c>
      <c r="F63" s="29" t="str">
        <f t="shared" si="6"/>
        <v/>
      </c>
      <c r="G63" s="6" t="str">
        <f t="shared" si="7"/>
        <v/>
      </c>
      <c r="H63" s="5" t="b">
        <f>IF(OR(COUNTIF(HorSup,B63),B63="",[4]Pointage!M57="",B63="REPOS"),"X")</f>
        <v>0</v>
      </c>
      <c r="K63" s="43" t="s">
        <v>126</v>
      </c>
      <c r="L63" s="18" t="str">
        <f t="shared" si="8"/>
        <v>Contrôle 13H-20H</v>
      </c>
    </row>
    <row r="64" spans="1:12" ht="16.5" thickBot="1" x14ac:dyDescent="0.3">
      <c r="A64" s="44" t="s">
        <v>127</v>
      </c>
      <c r="B64" s="52" t="str">
        <f>[4]Pointage!M58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IF(OR(COUNTIF(HorSup,B64),B64="",[4]Pointage!M58="",B64="REPOS"),"X")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358" priority="38" stopIfTrue="1" operator="equal">
      <formula>"Repos"</formula>
    </cfRule>
    <cfRule type="cellIs" dxfId="357" priority="39" stopIfTrue="1" operator="equal">
      <formula>"ABSENT"</formula>
    </cfRule>
    <cfRule type="cellIs" dxfId="356" priority="40" stopIfTrue="1" operator="equal">
      <formula>"NICE OUEST"</formula>
    </cfRule>
    <cfRule type="cellIs" dxfId="355" priority="41" stopIfTrue="1" operator="equal">
      <formula>"Nice Nord"</formula>
    </cfRule>
    <cfRule type="cellIs" dxfId="354" priority="42" stopIfTrue="1" operator="equal">
      <formula>"Congés"</formula>
    </cfRule>
    <cfRule type="cellIs" dxfId="353" priority="43" stopIfTrue="1" operator="equal">
      <formula>"Nice Est"</formula>
    </cfRule>
  </conditionalFormatting>
  <conditionalFormatting sqref="L57">
    <cfRule type="cellIs" dxfId="352" priority="32" stopIfTrue="1" operator="equal">
      <formula>"Repos"</formula>
    </cfRule>
    <cfRule type="cellIs" dxfId="351" priority="33" stopIfTrue="1" operator="equal">
      <formula>"ABSENT"</formula>
    </cfRule>
    <cfRule type="cellIs" dxfId="350" priority="34" stopIfTrue="1" operator="equal">
      <formula>"NICE OUEST"</formula>
    </cfRule>
    <cfRule type="cellIs" dxfId="349" priority="35" stopIfTrue="1" operator="equal">
      <formula>"Nice Nord"</formula>
    </cfRule>
    <cfRule type="cellIs" dxfId="348" priority="36" stopIfTrue="1" operator="equal">
      <formula>"Congés"</formula>
    </cfRule>
    <cfRule type="cellIs" dxfId="347" priority="37" stopIfTrue="1" operator="equal">
      <formula>"Nice Est"</formula>
    </cfRule>
  </conditionalFormatting>
  <conditionalFormatting sqref="K2">
    <cfRule type="cellIs" dxfId="346" priority="31" stopIfTrue="1" operator="equal">
      <formula>""</formula>
    </cfRule>
  </conditionalFormatting>
  <conditionalFormatting sqref="L8:L64">
    <cfRule type="cellIs" dxfId="345" priority="25" stopIfTrue="1" operator="equal">
      <formula>"Repos"</formula>
    </cfRule>
    <cfRule type="cellIs" dxfId="344" priority="26" stopIfTrue="1" operator="equal">
      <formula>"ABSENT"</formula>
    </cfRule>
    <cfRule type="cellIs" dxfId="343" priority="27" stopIfTrue="1" operator="equal">
      <formula>"NICE OUEST"</formula>
    </cfRule>
    <cfRule type="cellIs" dxfId="342" priority="28" stopIfTrue="1" operator="equal">
      <formula>"Nice Nord"</formula>
    </cfRule>
    <cfRule type="cellIs" dxfId="341" priority="29" stopIfTrue="1" operator="equal">
      <formula>"Congés"</formula>
    </cfRule>
    <cfRule type="cellIs" dxfId="340" priority="30" stopIfTrue="1" operator="equal">
      <formula>"Nice Est"</formula>
    </cfRule>
  </conditionalFormatting>
  <conditionalFormatting sqref="L57">
    <cfRule type="cellIs" dxfId="339" priority="19" stopIfTrue="1" operator="equal">
      <formula>"Repos"</formula>
    </cfRule>
    <cfRule type="cellIs" dxfId="338" priority="20" stopIfTrue="1" operator="equal">
      <formula>"ABSENT"</formula>
    </cfRule>
    <cfRule type="cellIs" dxfId="337" priority="21" stopIfTrue="1" operator="equal">
      <formula>"NICE OUEST"</formula>
    </cfRule>
    <cfRule type="cellIs" dxfId="336" priority="22" stopIfTrue="1" operator="equal">
      <formula>"Nice Nord"</formula>
    </cfRule>
    <cfRule type="cellIs" dxfId="335" priority="23" stopIfTrue="1" operator="equal">
      <formula>"Congés"</formula>
    </cfRule>
    <cfRule type="cellIs" dxfId="334" priority="24" stopIfTrue="1" operator="equal">
      <formula>"Nice Est"</formula>
    </cfRule>
  </conditionalFormatting>
  <conditionalFormatting sqref="K2">
    <cfRule type="cellIs" dxfId="333" priority="18" stopIfTrue="1" operator="equal">
      <formula>""</formula>
    </cfRule>
  </conditionalFormatting>
  <conditionalFormatting sqref="L8:L64">
    <cfRule type="cellIs" dxfId="332" priority="16" stopIfTrue="1" operator="equal">
      <formula>0</formula>
    </cfRule>
  </conditionalFormatting>
  <conditionalFormatting sqref="B8:B64">
    <cfRule type="cellIs" dxfId="331" priority="9" stopIfTrue="1" operator="equal">
      <formula>"Repos"</formula>
    </cfRule>
    <cfRule type="cellIs" dxfId="330" priority="10" stopIfTrue="1" operator="equal">
      <formula>"ABSENT"</formula>
    </cfRule>
    <cfRule type="cellIs" dxfId="329" priority="11" stopIfTrue="1" operator="equal">
      <formula>"NICE OUEST"</formula>
    </cfRule>
    <cfRule type="cellIs" dxfId="328" priority="12" stopIfTrue="1" operator="equal">
      <formula>"Nice Nord"</formula>
    </cfRule>
    <cfRule type="cellIs" dxfId="327" priority="13" stopIfTrue="1" operator="equal">
      <formula>"Congés"</formula>
    </cfRule>
    <cfRule type="cellIs" dxfId="326" priority="14" stopIfTrue="1" operator="equal">
      <formula>"Nice Est"</formula>
    </cfRule>
  </conditionalFormatting>
  <conditionalFormatting sqref="B8:B64">
    <cfRule type="cellIs" dxfId="325" priority="3" stopIfTrue="1" operator="equal">
      <formula>"Repos"</formula>
    </cfRule>
    <cfRule type="cellIs" dxfId="324" priority="4" stopIfTrue="1" operator="equal">
      <formula>"ABSENT"</formula>
    </cfRule>
    <cfRule type="cellIs" dxfId="323" priority="5" stopIfTrue="1" operator="equal">
      <formula>"NICE OUEST"</formula>
    </cfRule>
    <cfRule type="cellIs" dxfId="322" priority="6" stopIfTrue="1" operator="equal">
      <formula>"Nice Nord"</formula>
    </cfRule>
    <cfRule type="cellIs" dxfId="321" priority="7" stopIfTrue="1" operator="equal">
      <formula>"Congés"</formula>
    </cfRule>
    <cfRule type="cellIs" dxfId="320" priority="8" stopIfTrue="1" operator="equal">
      <formula>"Nice Est"</formula>
    </cfRule>
  </conditionalFormatting>
  <conditionalFormatting sqref="H8:H64">
    <cfRule type="containsText" dxfId="319" priority="2" operator="containsText" text="FAUX">
      <formula>NOT(ISERROR(SEARCH("FAUX",H8)))</formula>
    </cfRule>
  </conditionalFormatting>
  <conditionalFormatting sqref="B8:B64">
    <cfRule type="cellIs" dxfId="318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N64"/>
  <sheetViews>
    <sheetView zoomScale="90" zoomScaleNormal="90" zoomScalePageLayoutView="90" workbookViewId="0">
      <selection activeCell="B8" sqref="B8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42850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42850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[4]Pointage!N2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IF(OR(COUNTIF(HorSup,B8),B8="",[4]Pointage!N2="",B8="REPOS"),"X")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 t="str">
        <f>[4]Pointage!N3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IF(OR(COUNTIF(HorSup,B9),B9="",[4]Pointage!N3="",B9="REPOS"),"X")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51" t="str">
        <f>[4]Pointage!N4</f>
        <v>Congés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IF(OR(COUNTIF(HorSup,B10),B10="",[4]Pointage!N4="",B10="REPOS"),"X")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51" t="str">
        <f>[4]Pointage!N5</f>
        <v>CARTON AP</v>
      </c>
      <c r="C11" s="29" t="str">
        <f t="shared" si="3"/>
        <v/>
      </c>
      <c r="D11" s="6" t="str">
        <f t="shared" si="4"/>
        <v>X</v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IF(OR(COUNTIF(HorSup,B11),B11="",[4]Pointage!N5="",B11="REPOS"),"X")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51" t="str">
        <f>[4]Pointage!N6</f>
        <v>Contrôle 12H00-19H30</v>
      </c>
      <c r="C12" s="29" t="str">
        <f t="shared" si="3"/>
        <v/>
      </c>
      <c r="D12" s="6" t="str">
        <f t="shared" si="4"/>
        <v>X</v>
      </c>
      <c r="E12" s="56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IF(OR(COUNTIF(HorSup,B12),B12="",[4]Pointage!N6="",B12="REPOS"),"X")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51" t="str">
        <f>[4]Pointage!N7</f>
        <v>Congés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IF(OR(COUNTIF(HorSup,B13),B13="",[4]Pointage!N7="",B13="REPOS"),"X")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51" t="str">
        <f>[4]Pointage!N8</f>
        <v>NICE OUEST</v>
      </c>
      <c r="C14" s="29" t="str">
        <f t="shared" si="3"/>
        <v>X</v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IF(OR(COUNTIF(HorSup,B14),B14="",[4]Pointage!N8="",B14="REPOS"),"X")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51" t="str">
        <f>[4]Pointage!N9</f>
        <v>POLY 12H-19H</v>
      </c>
      <c r="C15" s="29" t="str">
        <f t="shared" si="3"/>
        <v/>
      </c>
      <c r="D15" s="6" t="str">
        <f t="shared" si="4"/>
        <v>X</v>
      </c>
      <c r="E15" s="56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IF(OR(COUNTIF(HorSup,B15),B15="",[4]Pointage!N9="",B15="REPOS"),"X")</f>
        <v>0</v>
      </c>
      <c r="K15" s="40" t="s">
        <v>78</v>
      </c>
      <c r="L15" s="18" t="str">
        <f t="shared" si="8"/>
        <v>POLY 12H-19H</v>
      </c>
    </row>
    <row r="16" spans="1:14" ht="17.100000000000001" customHeight="1" x14ac:dyDescent="0.25">
      <c r="A16" s="38" t="s">
        <v>79</v>
      </c>
      <c r="B16" s="51" t="str">
        <f>[4]Pointage!N10</f>
        <v>NICE OUEST</v>
      </c>
      <c r="C16" s="29" t="str">
        <f t="shared" si="3"/>
        <v>X</v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IF(OR(COUNTIF(HorSup,B16),B16="",[4]Pointage!N10="",B16="REPOS"),"X")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51" t="str">
        <f>[4]Pointage!N11</f>
        <v>NICE OUEST</v>
      </c>
      <c r="C17" s="29" t="str">
        <f t="shared" si="3"/>
        <v>X</v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IF(OR(COUNTIF(HorSup,B17),B17="",[4]Pointage!N11="",B17="REPOS"),"X")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51" t="str">
        <f>[4]Pointage!N12</f>
        <v>Secrétariat 13H-18H</v>
      </c>
      <c r="C18" s="29" t="str">
        <f t="shared" si="3"/>
        <v/>
      </c>
      <c r="D18" s="6" t="str">
        <f t="shared" si="4"/>
        <v>X</v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IF(OR(COUNTIF(HorSup,B18),B18="",[4]Pointage!N12="",B18="REPOS"),"X")</f>
        <v>0</v>
      </c>
      <c r="K18" s="39" t="s">
        <v>81</v>
      </c>
      <c r="L18" s="18" t="str">
        <f t="shared" si="8"/>
        <v>Secrétariat 13H-18H</v>
      </c>
    </row>
    <row r="19" spans="1:12" ht="17.100000000000001" customHeight="1" x14ac:dyDescent="0.25">
      <c r="A19" s="38" t="s">
        <v>82</v>
      </c>
      <c r="B19" s="51" t="str">
        <f>[4]Pointage!N13</f>
        <v>ENCADREMENT</v>
      </c>
      <c r="C19" s="29" t="str">
        <f t="shared" si="3"/>
        <v>X</v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IF(OR(COUNTIF(HorSup,B19),B19="",[4]Pointage!N13="",B19="REPOS"),"X")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51" t="str">
        <f>[4]Pointage!N14</f>
        <v>ENC AM 12H30-19H30</v>
      </c>
      <c r="C20" s="29" t="str">
        <f t="shared" si="3"/>
        <v/>
      </c>
      <c r="D20" s="6" t="str">
        <f t="shared" si="4"/>
        <v>X</v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IF(OR(COUNTIF(HorSup,B20),B20="",[4]Pointage!N14="",B20="REPOS"),"X")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51" t="str">
        <f>[4]Pointage!N15</f>
        <v>Congés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IF(OR(COUNTIF(HorSup,B21),B21="",[4]Pointage!N15="",B21="REPOS"),"X")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51" t="str">
        <f>[4]Pointage!N16</f>
        <v>ENCADREMENT</v>
      </c>
      <c r="C22" s="29" t="str">
        <f t="shared" si="3"/>
        <v>X</v>
      </c>
      <c r="D22" s="6" t="str">
        <f t="shared" si="4"/>
        <v/>
      </c>
      <c r="E22" s="56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IF(OR(COUNTIF(HorSup,B22),B22="",[4]Pointage!N16="",B22="REPOS"),"X")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51" t="str">
        <f>[4]Pointage!N17</f>
        <v>NICE EST</v>
      </c>
      <c r="C23" s="29" t="str">
        <f t="shared" si="3"/>
        <v>X</v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IF(OR(COUNTIF(HorSup,B23),B23="",[4]Pointage!N17="",B23="REPOS"),"X")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51" t="str">
        <f>[4]Pointage!N18</f>
        <v>ENC NUIT 20H30-02H30</v>
      </c>
      <c r="C24" s="29" t="str">
        <f t="shared" si="3"/>
        <v/>
      </c>
      <c r="D24" s="6" t="str">
        <f t="shared" si="4"/>
        <v/>
      </c>
      <c r="E24" s="56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IF(OR(COUNTIF(HorSup,B24),B24="",[4]Pointage!N18="",B24="REPOS"),"X")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51" t="str">
        <f>[4]Pointage!N19</f>
        <v>POLY 12H-19H</v>
      </c>
      <c r="C25" s="29" t="str">
        <f t="shared" si="3"/>
        <v/>
      </c>
      <c r="D25" s="6" t="str">
        <f t="shared" si="4"/>
        <v>X</v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IF(OR(COUNTIF(HorSup,B25),B25="",[4]Pointage!N19="",B25="REPOS"),"X")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51" t="str">
        <f>[4]Pointage!N20</f>
        <v>Standard 8H-12H/13H-16H30</v>
      </c>
      <c r="C26" s="29" t="str">
        <f t="shared" si="3"/>
        <v>X</v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IF(OR(COUNTIF(HorSup,B26),B26="",[4]Pointage!N20="",B26="REPOS"),"X")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51" t="str">
        <f>[4]Pointage!N21</f>
        <v>Contrôle 19H-02H30</v>
      </c>
      <c r="C27" s="29" t="str">
        <f t="shared" si="3"/>
        <v/>
      </c>
      <c r="D27" s="6" t="str">
        <f t="shared" si="4"/>
        <v/>
      </c>
      <c r="E27" s="56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IF(OR(COUNTIF(HorSup,B27),B27="",[4]Pointage!N21="",B27="REPOS"),"X")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51" t="str">
        <f>[4]Pointage!N22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IF(OR(COUNTIF(HorSup,B28),B28="",[4]Pointage!N22="",B28="REPOS"),"X")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 t="str">
        <f>[4]Pointage!N23</f>
        <v>Congés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IF(OR(COUNTIF(HorSup,B29),B29="",[4]Pointage!N23="",B29="REPOS"),"X")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51" t="str">
        <f>[4]Pointage!N24</f>
        <v>B. CARTON</v>
      </c>
      <c r="C30" s="29" t="str">
        <f t="shared" si="3"/>
        <v>X</v>
      </c>
      <c r="D30" s="6" t="str">
        <f t="shared" si="4"/>
        <v/>
      </c>
      <c r="E30" s="56" t="str">
        <f t="shared" si="5"/>
        <v/>
      </c>
      <c r="F30" s="29" t="str">
        <f t="shared" si="6"/>
        <v/>
      </c>
      <c r="G30" s="6" t="str">
        <f t="shared" si="7"/>
        <v/>
      </c>
      <c r="H30" s="5" t="b">
        <f>IF(OR(COUNTIF(HorSup,B30),B30="",[4]Pointage!N24="",B30="REPOS"),"X")</f>
        <v>0</v>
      </c>
      <c r="K30" s="38" t="s">
        <v>93</v>
      </c>
      <c r="L30" s="18" t="str">
        <f t="shared" si="8"/>
        <v>B. CARTON</v>
      </c>
    </row>
    <row r="31" spans="1:12" ht="17.100000000000001" customHeight="1" x14ac:dyDescent="0.25">
      <c r="A31" s="38" t="s">
        <v>94</v>
      </c>
      <c r="B31" s="51" t="str">
        <f>[4]Pointage!N25</f>
        <v>CARTON MATIN</v>
      </c>
      <c r="C31" s="29" t="str">
        <f t="shared" si="3"/>
        <v>X</v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IF(OR(COUNTIF(HorSup,B31),B31="",[4]Pointage!N25="",B31="REPOS"),"X")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51" t="str">
        <f>[4]Pointage!N26</f>
        <v>ABSENT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IF(OR(COUNTIF(HorSup,B32),B32="",[4]Pointage!N26="",B32="REPOS"),"X")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51" t="str">
        <f>[4]Pointage!N27</f>
        <v>POLY 9H-16H</v>
      </c>
      <c r="C33" s="29" t="str">
        <f t="shared" si="3"/>
        <v>X</v>
      </c>
      <c r="D33" s="6" t="str">
        <f t="shared" si="4"/>
        <v/>
      </c>
      <c r="E33" s="56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IF(OR(COUNTIF(HorSup,B33),B33="",[4]Pointage!N27="",B33="REPOS"),"X")</f>
        <v>0</v>
      </c>
      <c r="K33" s="40" t="s">
        <v>96</v>
      </c>
      <c r="L33" s="18" t="str">
        <f t="shared" si="8"/>
        <v>POLY 9H-16H</v>
      </c>
    </row>
    <row r="34" spans="1:12" ht="17.100000000000001" customHeight="1" x14ac:dyDescent="0.25">
      <c r="A34" s="38" t="s">
        <v>97</v>
      </c>
      <c r="B34" s="51" t="str">
        <f>[4]Pointage!N28</f>
        <v>NICE NORD</v>
      </c>
      <c r="C34" s="29" t="str">
        <f t="shared" si="3"/>
        <v>X</v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IF(OR(COUNTIF(HorSup,B34),B34="",[4]Pointage!N28="",B34="REPOS"),"X")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51" t="str">
        <f>[4]Pointage!N29</f>
        <v>NICE OUEST</v>
      </c>
      <c r="C35" s="29" t="str">
        <f t="shared" si="3"/>
        <v>X</v>
      </c>
      <c r="D35" s="6" t="str">
        <f t="shared" si="4"/>
        <v/>
      </c>
      <c r="E35" s="56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IF(OR(COUNTIF(HorSup,B35),B35="",[4]Pointage!N29="",B35="REPOS"),"X")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51" t="str">
        <f>[4]Pointage!N30</f>
        <v>NICE EST</v>
      </c>
      <c r="C36" s="29" t="str">
        <f t="shared" si="3"/>
        <v>X</v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IF(OR(COUNTIF(HorSup,B36),B36="",[4]Pointage!N30="",B36="REPOS"),"X")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51" t="str">
        <f>[4]Pointage!N31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IF(OR(COUNTIF(HorSup,B37),B37="",[4]Pointage!N31="",B37="REPOS"),"X")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 t="str">
        <f>[4]Pointage!N32</f>
        <v>CARTON MATIN</v>
      </c>
      <c r="C38" s="29" t="str">
        <f t="shared" si="3"/>
        <v>X</v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IF(OR(COUNTIF(HorSup,B38),B38="",[4]Pointage!N32="",B38="REPOS"),"X")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51" t="str">
        <f>[4]Pointage!N33</f>
        <v>CARTON AP</v>
      </c>
      <c r="C39" s="29" t="str">
        <f t="shared" si="3"/>
        <v/>
      </c>
      <c r="D39" s="6" t="str">
        <f t="shared" si="4"/>
        <v>X</v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IF(OR(COUNTIF(HorSup,B39),B39="",[4]Pointage!N33="",B39="REPOS"),"X")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51" t="str">
        <f>[4]Pointage!N34</f>
        <v>REPOS</v>
      </c>
      <c r="C40" s="29" t="str">
        <f t="shared" si="3"/>
        <v/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IF(OR(COUNTIF(HorSup,B40),B40="",[4]Pointage!N34="",B40="REPOS"),"X")</f>
        <v>X</v>
      </c>
      <c r="K40" s="38" t="s">
        <v>103</v>
      </c>
      <c r="L40" s="18" t="str">
        <f t="shared" si="8"/>
        <v>REPOS</v>
      </c>
    </row>
    <row r="41" spans="1:12" ht="17.100000000000001" customHeight="1" x14ac:dyDescent="0.25">
      <c r="A41" s="40" t="s">
        <v>104</v>
      </c>
      <c r="B41" s="51" t="str">
        <f>[4]Pointage!N35</f>
        <v>CP + POLY 4H-12H</v>
      </c>
      <c r="C41" s="29" t="str">
        <f t="shared" si="3"/>
        <v>X</v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IF(OR(COUNTIF(HorSup,B41),B41="",[4]Pointage!N35="",B41="REPOS"),"X")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51" t="str">
        <f>[4]Pointage!N36</f>
        <v>NICE EST</v>
      </c>
      <c r="C42" s="29" t="str">
        <f t="shared" si="3"/>
        <v>X</v>
      </c>
      <c r="D42" s="6" t="str">
        <f t="shared" si="4"/>
        <v/>
      </c>
      <c r="E42" s="56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IF(OR(COUNTIF(HorSup,B42),B42="",[4]Pointage!N36="",B42="REPOS"),"X")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51" t="str">
        <f>[4]Pointage!N37</f>
        <v>Congés</v>
      </c>
      <c r="C43" s="29" t="str">
        <f t="shared" si="3"/>
        <v/>
      </c>
      <c r="D43" s="6" t="str">
        <f t="shared" si="4"/>
        <v/>
      </c>
      <c r="E43" s="56" t="str">
        <f t="shared" si="5"/>
        <v/>
      </c>
      <c r="F43" s="29" t="str">
        <f t="shared" si="6"/>
        <v>X</v>
      </c>
      <c r="G43" s="6" t="str">
        <f t="shared" si="7"/>
        <v/>
      </c>
      <c r="H43" s="5" t="b">
        <f>IF(OR(COUNTIF(HorSup,B43),B43="",[4]Pointage!N37="",B43="REPOS"),"X")</f>
        <v>0</v>
      </c>
      <c r="K43" s="38" t="s">
        <v>106</v>
      </c>
      <c r="L43" s="18" t="str">
        <f t="shared" si="8"/>
        <v>Congés</v>
      </c>
    </row>
    <row r="44" spans="1:12" ht="17.100000000000001" customHeight="1" x14ac:dyDescent="0.25">
      <c r="A44" s="38" t="s">
        <v>107</v>
      </c>
      <c r="B44" s="51" t="str">
        <f>[4]Pointage!N38</f>
        <v>Congés</v>
      </c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IF(OR(COUNTIF(HorSup,B44),B44="",[4]Pointage!N38="",B44="REPOS"),"X")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51" t="str">
        <f>[4]Pointage!N39</f>
        <v>NICE EST</v>
      </c>
      <c r="C45" s="29" t="str">
        <f t="shared" si="3"/>
        <v>X</v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IF(OR(COUNTIF(HorSup,B45),B45="",[4]Pointage!N39="",B45="REPOS"),"X")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51" t="str">
        <f>[4]Pointage!N40</f>
        <v>ENC NUIT 20H30-02H30</v>
      </c>
      <c r="C46" s="29" t="str">
        <f t="shared" si="3"/>
        <v/>
      </c>
      <c r="D46" s="6" t="str">
        <f t="shared" si="4"/>
        <v/>
      </c>
      <c r="E46" s="56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IF(OR(COUNTIF(HorSup,B46),B46="",[4]Pointage!N40="",B46="REPOS"),"X")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51" t="str">
        <f>[4]Pointage!N41</f>
        <v>CARTON AP</v>
      </c>
      <c r="C47" s="29" t="str">
        <f t="shared" si="3"/>
        <v/>
      </c>
      <c r="D47" s="6" t="str">
        <f t="shared" si="4"/>
        <v>X</v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IF(OR(COUNTIF(HorSup,B47),B47="",[4]Pointage!N41="",B47="REPOS"),"X")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51" t="str">
        <f>[4]Pointage!N42</f>
        <v>ENC NUIT 20H30-02H30</v>
      </c>
      <c r="C48" s="29" t="str">
        <f t="shared" si="3"/>
        <v/>
      </c>
      <c r="D48" s="6" t="str">
        <f t="shared" si="4"/>
        <v/>
      </c>
      <c r="E48" s="56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IF(OR(COUNTIF(HorSup,B48),B48="",[4]Pointage!N42="",B48="REPOS"),"X")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51" t="str">
        <f>[4]Pointage!N43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IF(OR(COUNTIF(HorSup,B49),B49="",[4]Pointage!N43="",B49="REPOS"),"X")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 t="str">
        <f>[4]Pointage!N44</f>
        <v>Congés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IF(OR(COUNTIF(HorSup,B50),B50="",[4]Pointage!N44="",B50="REPOS"),"X")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51" t="str">
        <f>[4]Pointage!N45</f>
        <v>FORMATION</v>
      </c>
      <c r="C51" s="29" t="str">
        <f t="shared" si="3"/>
        <v>X</v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IF(OR(COUNTIF(HorSup,B51),B51="",[4]Pointage!N45="",B51="REPOS"),"X")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51" t="str">
        <f>[4]Pointage!N46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IF(OR(COUNTIF(HorSup,B52),B52="",[4]Pointage!N46="",B52="REPOS"),"X")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[4]Pointage!N47</f>
        <v>Congés</v>
      </c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IF(OR(COUNTIF(HorSup,B53),B53="",[4]Pointage!N47="",B53="REPOS"),"X")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51" t="str">
        <f>[4]Pointage!N48</f>
        <v>REPOS</v>
      </c>
      <c r="C54" s="29" t="str">
        <f t="shared" si="3"/>
        <v/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IF(OR(COUNTIF(HorSup,B54),B54="",[4]Pointage!N48="",B54="REPOS"),"X")</f>
        <v>X</v>
      </c>
      <c r="K54" s="40" t="s">
        <v>117</v>
      </c>
      <c r="L54" s="18" t="str">
        <f t="shared" si="8"/>
        <v>REPOS</v>
      </c>
    </row>
    <row r="55" spans="1:12" ht="17.100000000000001" customHeight="1" x14ac:dyDescent="0.25">
      <c r="A55" s="39" t="s">
        <v>118</v>
      </c>
      <c r="B55" s="51" t="str">
        <f>[4]Pointage!N49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IF(OR(COUNTIF(HorSup,B55),B55="",[4]Pointage!N49="",B55="REPOS"),"X")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 t="str">
        <f>[4]Pointage!N50</f>
        <v>POLY 5H-12H</v>
      </c>
      <c r="C56" s="29" t="str">
        <f t="shared" si="3"/>
        <v>X</v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IF(OR(COUNTIF(HorSup,B56),B56="",[4]Pointage!N50="",B56="REPOS"),"X")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51" t="str">
        <f>[4]Pointage!N51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IF(OR(COUNTIF(HorSup,B57),B57="",[4]Pointage!N51="",B57="REPOS"),"X")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 t="str">
        <f>[4]Pointage!N52</f>
        <v>ENC MATIN 5H-12H</v>
      </c>
      <c r="C58" s="29" t="str">
        <f t="shared" si="3"/>
        <v>X</v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IF(OR(COUNTIF(HorSup,B58),B58="",[4]Pointage!N52="",B58="REPOS"),"X")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51" t="str">
        <f>[4]Pointage!N53</f>
        <v>B. CARTON</v>
      </c>
      <c r="C59" s="29" t="str">
        <f t="shared" si="3"/>
        <v>X</v>
      </c>
      <c r="D59" s="6" t="str">
        <f t="shared" si="4"/>
        <v/>
      </c>
      <c r="E59" s="56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IF(OR(COUNTIF(HorSup,B59),B59="",[4]Pointage!N53="",B59="REPOS"),"X")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51" t="str">
        <f>[4]Pointage!N54</f>
        <v>Secrétariat 8H30-12H/12H45-16H15</v>
      </c>
      <c r="C60" s="29" t="str">
        <f t="shared" si="3"/>
        <v>X</v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IF(OR(COUNTIF(HorSup,B60),B60="",[4]Pointage!N54="",B60="REPOS"),"X")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51" t="str">
        <f>[4]Pointage!N55</f>
        <v>Contrôle 12H00-19H30</v>
      </c>
      <c r="C61" s="29" t="str">
        <f t="shared" si="3"/>
        <v/>
      </c>
      <c r="D61" s="6" t="str">
        <f t="shared" si="4"/>
        <v>X</v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IF(OR(COUNTIF(HorSup,B61),B61="",[4]Pointage!N55="",B61="REPOS"),"X")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51" t="str">
        <f>[4]Pointage!N56</f>
        <v>CARTON AP</v>
      </c>
      <c r="C62" s="29" t="str">
        <f t="shared" si="3"/>
        <v/>
      </c>
      <c r="D62" s="6" t="str">
        <f t="shared" si="4"/>
        <v>X</v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IF(OR(COUNTIF(HorSup,B62),B62="",[4]Pointage!N56="",B62="REPOS"),"X")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51" t="str">
        <f>[4]Pointage!N57</f>
        <v>Contrôle 19H-02H30</v>
      </c>
      <c r="C63" s="29" t="str">
        <f t="shared" si="3"/>
        <v/>
      </c>
      <c r="D63" s="6" t="str">
        <f t="shared" si="4"/>
        <v/>
      </c>
      <c r="E63" s="56" t="str">
        <f t="shared" si="5"/>
        <v>X</v>
      </c>
      <c r="F63" s="29" t="str">
        <f t="shared" si="6"/>
        <v/>
      </c>
      <c r="G63" s="6" t="str">
        <f t="shared" si="7"/>
        <v/>
      </c>
      <c r="H63" s="5" t="b">
        <f>IF(OR(COUNTIF(HorSup,B63),B63="",[4]Pointage!N57="",B63="REPOS"),"X")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52" t="str">
        <f>[4]Pointage!N58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IF(OR(COUNTIF(HorSup,B64),B64="",[4]Pointage!N58="",B64="REPOS"),"X")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317" priority="38" stopIfTrue="1" operator="equal">
      <formula>"Repos"</formula>
    </cfRule>
    <cfRule type="cellIs" dxfId="316" priority="39" stopIfTrue="1" operator="equal">
      <formula>"ABSENT"</formula>
    </cfRule>
    <cfRule type="cellIs" dxfId="315" priority="40" stopIfTrue="1" operator="equal">
      <formula>"NICE OUEST"</formula>
    </cfRule>
    <cfRule type="cellIs" dxfId="314" priority="41" stopIfTrue="1" operator="equal">
      <formula>"Nice Nord"</formula>
    </cfRule>
    <cfRule type="cellIs" dxfId="313" priority="42" stopIfTrue="1" operator="equal">
      <formula>"Congés"</formula>
    </cfRule>
    <cfRule type="cellIs" dxfId="312" priority="43" stopIfTrue="1" operator="equal">
      <formula>"Nice Est"</formula>
    </cfRule>
  </conditionalFormatting>
  <conditionalFormatting sqref="L57">
    <cfRule type="cellIs" dxfId="311" priority="32" stopIfTrue="1" operator="equal">
      <formula>"Repos"</formula>
    </cfRule>
    <cfRule type="cellIs" dxfId="310" priority="33" stopIfTrue="1" operator="equal">
      <formula>"ABSENT"</formula>
    </cfRule>
    <cfRule type="cellIs" dxfId="309" priority="34" stopIfTrue="1" operator="equal">
      <formula>"NICE OUEST"</formula>
    </cfRule>
    <cfRule type="cellIs" dxfId="308" priority="35" stopIfTrue="1" operator="equal">
      <formula>"Nice Nord"</formula>
    </cfRule>
    <cfRule type="cellIs" dxfId="307" priority="36" stopIfTrue="1" operator="equal">
      <formula>"Congés"</formula>
    </cfRule>
    <cfRule type="cellIs" dxfId="306" priority="37" stopIfTrue="1" operator="equal">
      <formula>"Nice Est"</formula>
    </cfRule>
  </conditionalFormatting>
  <conditionalFormatting sqref="K2">
    <cfRule type="cellIs" dxfId="305" priority="31" stopIfTrue="1" operator="equal">
      <formula>""</formula>
    </cfRule>
  </conditionalFormatting>
  <conditionalFormatting sqref="L8:L64">
    <cfRule type="cellIs" dxfId="304" priority="25" stopIfTrue="1" operator="equal">
      <formula>"Repos"</formula>
    </cfRule>
    <cfRule type="cellIs" dxfId="303" priority="26" stopIfTrue="1" operator="equal">
      <formula>"ABSENT"</formula>
    </cfRule>
    <cfRule type="cellIs" dxfId="302" priority="27" stopIfTrue="1" operator="equal">
      <formula>"NICE OUEST"</formula>
    </cfRule>
    <cfRule type="cellIs" dxfId="301" priority="28" stopIfTrue="1" operator="equal">
      <formula>"Nice Nord"</formula>
    </cfRule>
    <cfRule type="cellIs" dxfId="300" priority="29" stopIfTrue="1" operator="equal">
      <formula>"Congés"</formula>
    </cfRule>
    <cfRule type="cellIs" dxfId="299" priority="30" stopIfTrue="1" operator="equal">
      <formula>"Nice Est"</formula>
    </cfRule>
  </conditionalFormatting>
  <conditionalFormatting sqref="L57">
    <cfRule type="cellIs" dxfId="298" priority="19" stopIfTrue="1" operator="equal">
      <formula>"Repos"</formula>
    </cfRule>
    <cfRule type="cellIs" dxfId="297" priority="20" stopIfTrue="1" operator="equal">
      <formula>"ABSENT"</formula>
    </cfRule>
    <cfRule type="cellIs" dxfId="296" priority="21" stopIfTrue="1" operator="equal">
      <formula>"NICE OUEST"</formula>
    </cfRule>
    <cfRule type="cellIs" dxfId="295" priority="22" stopIfTrue="1" operator="equal">
      <formula>"Nice Nord"</formula>
    </cfRule>
    <cfRule type="cellIs" dxfId="294" priority="23" stopIfTrue="1" operator="equal">
      <formula>"Congés"</formula>
    </cfRule>
    <cfRule type="cellIs" dxfId="293" priority="24" stopIfTrue="1" operator="equal">
      <formula>"Nice Est"</formula>
    </cfRule>
  </conditionalFormatting>
  <conditionalFormatting sqref="K2">
    <cfRule type="cellIs" dxfId="292" priority="18" stopIfTrue="1" operator="equal">
      <formula>""</formula>
    </cfRule>
  </conditionalFormatting>
  <conditionalFormatting sqref="L8:L64">
    <cfRule type="cellIs" dxfId="291" priority="16" stopIfTrue="1" operator="equal">
      <formula>0</formula>
    </cfRule>
  </conditionalFormatting>
  <conditionalFormatting sqref="B8:B64">
    <cfRule type="cellIs" dxfId="290" priority="9" stopIfTrue="1" operator="equal">
      <formula>"Repos"</formula>
    </cfRule>
    <cfRule type="cellIs" dxfId="289" priority="10" stopIfTrue="1" operator="equal">
      <formula>"ABSENT"</formula>
    </cfRule>
    <cfRule type="cellIs" dxfId="288" priority="11" stopIfTrue="1" operator="equal">
      <formula>"NICE OUEST"</formula>
    </cfRule>
    <cfRule type="cellIs" dxfId="287" priority="12" stopIfTrue="1" operator="equal">
      <formula>"Nice Nord"</formula>
    </cfRule>
    <cfRule type="cellIs" dxfId="286" priority="13" stopIfTrue="1" operator="equal">
      <formula>"Congés"</formula>
    </cfRule>
    <cfRule type="cellIs" dxfId="285" priority="14" stopIfTrue="1" operator="equal">
      <formula>"Nice Est"</formula>
    </cfRule>
  </conditionalFormatting>
  <conditionalFormatting sqref="B8:B64">
    <cfRule type="cellIs" dxfId="284" priority="3" stopIfTrue="1" operator="equal">
      <formula>"Repos"</formula>
    </cfRule>
    <cfRule type="cellIs" dxfId="283" priority="4" stopIfTrue="1" operator="equal">
      <formula>"ABSENT"</formula>
    </cfRule>
    <cfRule type="cellIs" dxfId="282" priority="5" stopIfTrue="1" operator="equal">
      <formula>"NICE OUEST"</formula>
    </cfRule>
    <cfRule type="cellIs" dxfId="281" priority="6" stopIfTrue="1" operator="equal">
      <formula>"Nice Nord"</formula>
    </cfRule>
    <cfRule type="cellIs" dxfId="280" priority="7" stopIfTrue="1" operator="equal">
      <formula>"Congés"</formula>
    </cfRule>
    <cfRule type="cellIs" dxfId="279" priority="8" stopIfTrue="1" operator="equal">
      <formula>"Nice Est"</formula>
    </cfRule>
  </conditionalFormatting>
  <conditionalFormatting sqref="H8:H64">
    <cfRule type="containsText" dxfId="278" priority="2" operator="containsText" text="FAUX">
      <formula>NOT(ISERROR(SEARCH("FAUX",H8)))</formula>
    </cfRule>
  </conditionalFormatting>
  <conditionalFormatting sqref="B8:B64">
    <cfRule type="cellIs" dxfId="277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42851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42851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[4]Pointage!O2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IF(OR(COUNTIF(HorSup,B8),B8="",[4]Pointage!O2="",B8="REPOS"),"X")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 t="str">
        <f>[4]Pointage!O3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IF(OR(COUNTIF(HorSup,B9),B9="",[4]Pointage!O3="",B9="REPOS"),"X")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51" t="str">
        <f>[4]Pointage!O4</f>
        <v>Congés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IF(OR(COUNTIF(HorSup,B10),B10="",[4]Pointage!O4="",B10="REPOS"),"X")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51" t="str">
        <f>[4]Pointage!O5</f>
        <v>CARTON AP</v>
      </c>
      <c r="C11" s="29" t="str">
        <f t="shared" si="3"/>
        <v/>
      </c>
      <c r="D11" s="6" t="str">
        <f t="shared" si="4"/>
        <v>X</v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IF(OR(COUNTIF(HorSup,B11),B11="",[4]Pointage!O5="",B11="REPOS"),"X")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51" t="str">
        <f>[4]Pointage!O6</f>
        <v>Contrôle 12H00-19H30</v>
      </c>
      <c r="C12" s="29" t="str">
        <f t="shared" si="3"/>
        <v/>
      </c>
      <c r="D12" s="6" t="str">
        <f t="shared" si="4"/>
        <v>X</v>
      </c>
      <c r="E12" s="56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IF(OR(COUNTIF(HorSup,B12),B12="",[4]Pointage!O6="",B12="REPOS"),"X")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51" t="str">
        <f>[4]Pointage!O7</f>
        <v>Congés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IF(OR(COUNTIF(HorSup,B13),B13="",[4]Pointage!O7="",B13="REPOS"),"X")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51" t="str">
        <f>[4]Pointage!O8</f>
        <v>NICE OUEST</v>
      </c>
      <c r="C14" s="29" t="str">
        <f t="shared" si="3"/>
        <v>X</v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IF(OR(COUNTIF(HorSup,B14),B14="",[4]Pointage!O8="",B14="REPOS"),"X")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51" t="str">
        <f>[4]Pointage!O9</f>
        <v>POLY 12H-19H</v>
      </c>
      <c r="C15" s="29" t="str">
        <f t="shared" si="3"/>
        <v/>
      </c>
      <c r="D15" s="6" t="str">
        <f t="shared" si="4"/>
        <v>X</v>
      </c>
      <c r="E15" s="56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IF(OR(COUNTIF(HorSup,B15),B15="",[4]Pointage!O9="",B15="REPOS"),"X")</f>
        <v>0</v>
      </c>
      <c r="K15" s="40" t="s">
        <v>78</v>
      </c>
      <c r="L15" s="18" t="str">
        <f t="shared" si="8"/>
        <v>POLY 12H-19H</v>
      </c>
    </row>
    <row r="16" spans="1:14" ht="17.100000000000001" customHeight="1" x14ac:dyDescent="0.25">
      <c r="A16" s="38" t="s">
        <v>79</v>
      </c>
      <c r="B16" s="51" t="str">
        <f>[4]Pointage!O10</f>
        <v>NICE OUEST</v>
      </c>
      <c r="C16" s="29" t="str">
        <f t="shared" si="3"/>
        <v>X</v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IF(OR(COUNTIF(HorSup,B16),B16="",[4]Pointage!O10="",B16="REPOS"),"X")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51" t="str">
        <f>[4]Pointage!O11</f>
        <v>NICE OUEST</v>
      </c>
      <c r="C17" s="29" t="str">
        <f t="shared" si="3"/>
        <v>X</v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IF(OR(COUNTIF(HorSup,B17),B17="",[4]Pointage!O11="",B17="REPOS"),"X")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51" t="str">
        <f>[4]Pointage!O12</f>
        <v>Secrétariat 8H30-12H /12H30-17H</v>
      </c>
      <c r="C18" s="29" t="str">
        <f t="shared" si="3"/>
        <v>X</v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IF(OR(COUNTIF(HorSup,B18),B18="",[4]Pointage!O12="",B18="REPOS"),"X")</f>
        <v>0</v>
      </c>
      <c r="K18" s="39" t="s">
        <v>81</v>
      </c>
      <c r="L18" s="18" t="str">
        <f t="shared" si="8"/>
        <v>Secrétariat 8H30-12H /12H30-17H</v>
      </c>
    </row>
    <row r="19" spans="1:12" ht="17.100000000000001" customHeight="1" x14ac:dyDescent="0.25">
      <c r="A19" s="38" t="s">
        <v>82</v>
      </c>
      <c r="B19" s="51" t="str">
        <f>[4]Pointage!O13</f>
        <v>ENCADREMENT</v>
      </c>
      <c r="C19" s="29" t="str">
        <f t="shared" si="3"/>
        <v>X</v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IF(OR(COUNTIF(HorSup,B19),B19="",[4]Pointage!O13="",B19="REPOS"),"X")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51" t="str">
        <f>[4]Pointage!O14</f>
        <v>ENC AM 12H30-19H30</v>
      </c>
      <c r="C20" s="29" t="str">
        <f t="shared" si="3"/>
        <v/>
      </c>
      <c r="D20" s="6" t="str">
        <f t="shared" si="4"/>
        <v>X</v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IF(OR(COUNTIF(HorSup,B20),B20="",[4]Pointage!O14="",B20="REPOS"),"X")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51" t="str">
        <f>[4]Pointage!O15</f>
        <v>Congés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IF(OR(COUNTIF(HorSup,B21),B21="",[4]Pointage!O15="",B21="REPOS"),"X")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51" t="str">
        <f>[4]Pointage!O16</f>
        <v>ENCADREMENT</v>
      </c>
      <c r="C22" s="29" t="str">
        <f t="shared" si="3"/>
        <v>X</v>
      </c>
      <c r="D22" s="6" t="str">
        <f t="shared" si="4"/>
        <v/>
      </c>
      <c r="E22" s="56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IF(OR(COUNTIF(HorSup,B22),B22="",[4]Pointage!O16="",B22="REPOS"),"X")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51" t="str">
        <f>[4]Pointage!O17</f>
        <v>NICE EST</v>
      </c>
      <c r="C23" s="29" t="str">
        <f t="shared" si="3"/>
        <v>X</v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IF(OR(COUNTIF(HorSup,B23),B23="",[4]Pointage!O17="",B23="REPOS"),"X")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51" t="str">
        <f>[4]Pointage!O18</f>
        <v>ENC NUIT 20H30-02H30</v>
      </c>
      <c r="C24" s="29" t="str">
        <f t="shared" si="3"/>
        <v/>
      </c>
      <c r="D24" s="6" t="str">
        <f t="shared" si="4"/>
        <v/>
      </c>
      <c r="E24" s="56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IF(OR(COUNTIF(HorSup,B24),B24="",[4]Pointage!O18="",B24="REPOS"),"X")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51" t="str">
        <f>[4]Pointage!O19</f>
        <v>POLY 12H-19H</v>
      </c>
      <c r="C25" s="29" t="str">
        <f t="shared" si="3"/>
        <v/>
      </c>
      <c r="D25" s="6" t="str">
        <f t="shared" si="4"/>
        <v>X</v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IF(OR(COUNTIF(HorSup,B25),B25="",[4]Pointage!O19="",B25="REPOS"),"X")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51" t="str">
        <f>[4]Pointage!O20</f>
        <v>Standard 8H-12H/13H-16H30</v>
      </c>
      <c r="C26" s="29" t="str">
        <f t="shared" si="3"/>
        <v>X</v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IF(OR(COUNTIF(HorSup,B26),B26="",[4]Pointage!O20="",B26="REPOS"),"X")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51" t="str">
        <f>[4]Pointage!O21</f>
        <v>Contrôle 19H-02H30</v>
      </c>
      <c r="C27" s="29" t="str">
        <f t="shared" si="3"/>
        <v/>
      </c>
      <c r="D27" s="6" t="str">
        <f t="shared" si="4"/>
        <v/>
      </c>
      <c r="E27" s="56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IF(OR(COUNTIF(HorSup,B27),B27="",[4]Pointage!O21="",B27="REPOS"),"X")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51" t="str">
        <f>[4]Pointage!O22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IF(OR(COUNTIF(HorSup,B28),B28="",[4]Pointage!O22="",B28="REPOS"),"X")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 t="str">
        <f>[4]Pointage!O23</f>
        <v>Congés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IF(OR(COUNTIF(HorSup,B29),B29="",[4]Pointage!O23="",B29="REPOS"),"X")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51" t="str">
        <f>[4]Pointage!O24</f>
        <v>B. CARTON</v>
      </c>
      <c r="C30" s="29" t="str">
        <f t="shared" si="3"/>
        <v>X</v>
      </c>
      <c r="D30" s="6" t="str">
        <f t="shared" si="4"/>
        <v/>
      </c>
      <c r="E30" s="56" t="str">
        <f t="shared" si="5"/>
        <v/>
      </c>
      <c r="F30" s="29" t="str">
        <f t="shared" si="6"/>
        <v/>
      </c>
      <c r="G30" s="6" t="str">
        <f t="shared" si="7"/>
        <v/>
      </c>
      <c r="H30" s="5" t="b">
        <f>IF(OR(COUNTIF(HorSup,B30),B30="",[4]Pointage!O24="",B30="REPOS"),"X")</f>
        <v>0</v>
      </c>
      <c r="K30" s="38" t="s">
        <v>93</v>
      </c>
      <c r="L30" s="18" t="str">
        <f t="shared" si="8"/>
        <v>B. CARTON</v>
      </c>
    </row>
    <row r="31" spans="1:12" ht="17.100000000000001" customHeight="1" x14ac:dyDescent="0.25">
      <c r="A31" s="38" t="s">
        <v>94</v>
      </c>
      <c r="B31" s="51" t="str">
        <f>[4]Pointage!O25</f>
        <v>CARTON MATIN</v>
      </c>
      <c r="C31" s="29" t="str">
        <f t="shared" si="3"/>
        <v>X</v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IF(OR(COUNTIF(HorSup,B31),B31="",[4]Pointage!O25="",B31="REPOS"),"X")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51" t="str">
        <f>[4]Pointage!O26</f>
        <v>ABSENT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IF(OR(COUNTIF(HorSup,B32),B32="",[4]Pointage!O26="",B32="REPOS"),"X")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51" t="str">
        <f>[4]Pointage!O27</f>
        <v>REPOS</v>
      </c>
      <c r="C33" s="29" t="str">
        <f t="shared" si="3"/>
        <v/>
      </c>
      <c r="D33" s="6" t="str">
        <f t="shared" si="4"/>
        <v/>
      </c>
      <c r="E33" s="56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>IF(OR(COUNTIF(HorSup,B33),B33="",[4]Pointage!O27="",B33="REPOS"),"X")</f>
        <v>X</v>
      </c>
      <c r="K33" s="40" t="s">
        <v>96</v>
      </c>
      <c r="L33" s="18" t="str">
        <f t="shared" si="8"/>
        <v>REPOS</v>
      </c>
    </row>
    <row r="34" spans="1:12" ht="17.100000000000001" customHeight="1" x14ac:dyDescent="0.25">
      <c r="A34" s="38" t="s">
        <v>97</v>
      </c>
      <c r="B34" s="51" t="str">
        <f>[4]Pointage!O28</f>
        <v>NICE NORD</v>
      </c>
      <c r="C34" s="29" t="str">
        <f t="shared" si="3"/>
        <v>X</v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IF(OR(COUNTIF(HorSup,B34),B34="",[4]Pointage!O28="",B34="REPOS"),"X")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51" t="str">
        <f>[4]Pointage!O29</f>
        <v>NICE OUEST</v>
      </c>
      <c r="C35" s="29" t="str">
        <f t="shared" si="3"/>
        <v>X</v>
      </c>
      <c r="D35" s="6" t="str">
        <f t="shared" si="4"/>
        <v/>
      </c>
      <c r="E35" s="56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IF(OR(COUNTIF(HorSup,B35),B35="",[4]Pointage!O29="",B35="REPOS"),"X")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51" t="str">
        <f>[4]Pointage!O30</f>
        <v>NICE EST</v>
      </c>
      <c r="C36" s="29" t="str">
        <f t="shared" si="3"/>
        <v>X</v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IF(OR(COUNTIF(HorSup,B36),B36="",[4]Pointage!O30="",B36="REPOS"),"X")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51" t="str">
        <f>[4]Pointage!O31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IF(OR(COUNTIF(HorSup,B37),B37="",[4]Pointage!O31="",B37="REPOS"),"X")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 t="str">
        <f>[4]Pointage!O32</f>
        <v>CARTON MATIN</v>
      </c>
      <c r="C38" s="29" t="str">
        <f t="shared" si="3"/>
        <v>X</v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IF(OR(COUNTIF(HorSup,B38),B38="",[4]Pointage!O32="",B38="REPOS"),"X")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51" t="str">
        <f>[4]Pointage!O33</f>
        <v>CARTON AP</v>
      </c>
      <c r="C39" s="29" t="str">
        <f t="shared" si="3"/>
        <v/>
      </c>
      <c r="D39" s="6" t="str">
        <f t="shared" si="4"/>
        <v>X</v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IF(OR(COUNTIF(HorSup,B39),B39="",[4]Pointage!O33="",B39="REPOS"),"X")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51" t="str">
        <f>[4]Pointage!O34</f>
        <v>ENC MATIN 5H-12H</v>
      </c>
      <c r="C40" s="29" t="str">
        <f t="shared" si="3"/>
        <v>X</v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IF(OR(COUNTIF(HorSup,B40),B40="",[4]Pointage!O34="",B40="REPOS"),"X")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51" t="str">
        <f>[4]Pointage!O35</f>
        <v>CP + POLY 4H-12H</v>
      </c>
      <c r="C41" s="29" t="str">
        <f t="shared" si="3"/>
        <v>X</v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IF(OR(COUNTIF(HorSup,B41),B41="",[4]Pointage!O35="",B41="REPOS"),"X")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51" t="str">
        <f>[4]Pointage!O36</f>
        <v>REPOS</v>
      </c>
      <c r="C42" s="29" t="str">
        <f t="shared" si="3"/>
        <v/>
      </c>
      <c r="D42" s="6" t="str">
        <f t="shared" si="4"/>
        <v/>
      </c>
      <c r="E42" s="56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>IF(OR(COUNTIF(HorSup,B42),B42="",[4]Pointage!O36="",B42="REPOS"),"X")</f>
        <v>X</v>
      </c>
      <c r="K42" s="38" t="s">
        <v>105</v>
      </c>
      <c r="L42" s="18" t="str">
        <f t="shared" si="8"/>
        <v>REPOS</v>
      </c>
    </row>
    <row r="43" spans="1:12" ht="17.100000000000001" customHeight="1" x14ac:dyDescent="0.25">
      <c r="A43" s="38" t="s">
        <v>106</v>
      </c>
      <c r="B43" s="51" t="str">
        <f>[4]Pointage!O37</f>
        <v>Congés</v>
      </c>
      <c r="C43" s="29" t="str">
        <f t="shared" si="3"/>
        <v/>
      </c>
      <c r="D43" s="6" t="str">
        <f t="shared" si="4"/>
        <v/>
      </c>
      <c r="E43" s="56" t="str">
        <f t="shared" si="5"/>
        <v/>
      </c>
      <c r="F43" s="29" t="str">
        <f t="shared" si="6"/>
        <v>X</v>
      </c>
      <c r="G43" s="6" t="str">
        <f t="shared" si="7"/>
        <v/>
      </c>
      <c r="H43" s="5" t="b">
        <f>IF(OR(COUNTIF(HorSup,B43),B43="",[4]Pointage!O37="",B43="REPOS"),"X")</f>
        <v>0</v>
      </c>
      <c r="K43" s="38" t="s">
        <v>106</v>
      </c>
      <c r="L43" s="18" t="str">
        <f t="shared" si="8"/>
        <v>Congés</v>
      </c>
    </row>
    <row r="44" spans="1:12" ht="17.100000000000001" customHeight="1" x14ac:dyDescent="0.25">
      <c r="A44" s="38" t="s">
        <v>107</v>
      </c>
      <c r="B44" s="51" t="str">
        <f>[4]Pointage!O38</f>
        <v>Congés</v>
      </c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IF(OR(COUNTIF(HorSup,B44),B44="",[4]Pointage!O38="",B44="REPOS"),"X")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51" t="str">
        <f>[4]Pointage!O39</f>
        <v>NICE EST</v>
      </c>
      <c r="C45" s="29" t="str">
        <f t="shared" si="3"/>
        <v>X</v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IF(OR(COUNTIF(HorSup,B45),B45="",[4]Pointage!O39="",B45="REPOS"),"X")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51" t="str">
        <f>[4]Pointage!O40</f>
        <v>ENC NUIT 20H30-02H30</v>
      </c>
      <c r="C46" s="29" t="str">
        <f t="shared" si="3"/>
        <v/>
      </c>
      <c r="D46" s="6" t="str">
        <f t="shared" si="4"/>
        <v/>
      </c>
      <c r="E46" s="56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IF(OR(COUNTIF(HorSup,B46),B46="",[4]Pointage!O40="",B46="REPOS"),"X")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51" t="str">
        <f>[4]Pointage!O41</f>
        <v>CARTON AP</v>
      </c>
      <c r="C47" s="29" t="str">
        <f t="shared" si="3"/>
        <v/>
      </c>
      <c r="D47" s="6" t="str">
        <f t="shared" si="4"/>
        <v>X</v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IF(OR(COUNTIF(HorSup,B47),B47="",[4]Pointage!O41="",B47="REPOS"),"X")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51" t="str">
        <f>[4]Pointage!O42</f>
        <v>ENC NUIT 20H30-02H30</v>
      </c>
      <c r="C48" s="29" t="str">
        <f t="shared" si="3"/>
        <v/>
      </c>
      <c r="D48" s="6" t="str">
        <f t="shared" si="4"/>
        <v/>
      </c>
      <c r="E48" s="56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IF(OR(COUNTIF(HorSup,B48),B48="",[4]Pointage!O42="",B48="REPOS"),"X")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51" t="str">
        <f>[4]Pointage!O43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IF(OR(COUNTIF(HorSup,B49),B49="",[4]Pointage!O43="",B49="REPOS"),"X")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 t="str">
        <f>[4]Pointage!O44</f>
        <v>Congés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IF(OR(COUNTIF(HorSup,B50),B50="",[4]Pointage!O44="",B50="REPOS"),"X")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51" t="str">
        <f>[4]Pointage!O45</f>
        <v>FORMATION</v>
      </c>
      <c r="C51" s="29" t="str">
        <f t="shared" si="3"/>
        <v>X</v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IF(OR(COUNTIF(HorSup,B51),B51="",[4]Pointage!O45="",B51="REPOS"),"X")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51" t="str">
        <f>[4]Pointage!O46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IF(OR(COUNTIF(HorSup,B52),B52="",[4]Pointage!O46="",B52="REPOS"),"X")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[4]Pointage!O47</f>
        <v>Congés</v>
      </c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IF(OR(COUNTIF(HorSup,B53),B53="",[4]Pointage!O47="",B53="REPOS"),"X")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51" t="str">
        <f>[4]Pointage!O48</f>
        <v>NICE EST</v>
      </c>
      <c r="C54" s="29" t="str">
        <f t="shared" si="3"/>
        <v>X</v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IF(OR(COUNTIF(HorSup,B54),B54="",[4]Pointage!O48="",B54="REPOS"),"X")</f>
        <v>0</v>
      </c>
      <c r="K54" s="40" t="s">
        <v>117</v>
      </c>
      <c r="L54" s="18" t="str">
        <f t="shared" si="8"/>
        <v>NICE EST</v>
      </c>
    </row>
    <row r="55" spans="1:12" ht="17.100000000000001" customHeight="1" x14ac:dyDescent="0.25">
      <c r="A55" s="39" t="s">
        <v>118</v>
      </c>
      <c r="B55" s="51" t="str">
        <f>[4]Pointage!O49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IF(OR(COUNTIF(HorSup,B55),B55="",[4]Pointage!O49="",B55="REPOS"),"X")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 t="str">
        <f>[4]Pointage!O50</f>
        <v>POLY 5H-12H</v>
      </c>
      <c r="C56" s="29" t="str">
        <f t="shared" si="3"/>
        <v>X</v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IF(OR(COUNTIF(HorSup,B56),B56="",[4]Pointage!O50="",B56="REPOS"),"X")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51" t="str">
        <f>[4]Pointage!O51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IF(OR(COUNTIF(HorSup,B57),B57="",[4]Pointage!O51="",B57="REPOS"),"X")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 t="str">
        <f>[4]Pointage!O52</f>
        <v>ENC MATIN 5H-12H</v>
      </c>
      <c r="C58" s="29" t="str">
        <f t="shared" si="3"/>
        <v>X</v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IF(OR(COUNTIF(HorSup,B58),B58="",[4]Pointage!O52="",B58="REPOS"),"X")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51" t="str">
        <f>[4]Pointage!O53</f>
        <v>B. CARTON</v>
      </c>
      <c r="C59" s="29" t="str">
        <f t="shared" si="3"/>
        <v>X</v>
      </c>
      <c r="D59" s="6" t="str">
        <f t="shared" si="4"/>
        <v/>
      </c>
      <c r="E59" s="56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IF(OR(COUNTIF(HorSup,B59),B59="",[4]Pointage!O53="",B59="REPOS"),"X")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51" t="str">
        <f>[4]Pointage!O54</f>
        <v>REPOS</v>
      </c>
      <c r="C60" s="29" t="str">
        <f t="shared" si="3"/>
        <v/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IF(OR(COUNTIF(HorSup,B60),B60="",[4]Pointage!O54="",B60="REPOS"),"X")</f>
        <v>X</v>
      </c>
      <c r="K60" s="38" t="s">
        <v>123</v>
      </c>
      <c r="L60" s="18" t="str">
        <f t="shared" si="8"/>
        <v>REPOS</v>
      </c>
    </row>
    <row r="61" spans="1:12" ht="15.75" x14ac:dyDescent="0.25">
      <c r="A61" s="39" t="s">
        <v>124</v>
      </c>
      <c r="B61" s="51" t="str">
        <f>[4]Pointage!O55</f>
        <v>Contrôle 12H00-19H30</v>
      </c>
      <c r="C61" s="29" t="str">
        <f t="shared" si="3"/>
        <v/>
      </c>
      <c r="D61" s="6" t="str">
        <f t="shared" si="4"/>
        <v>X</v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IF(OR(COUNTIF(HorSup,B61),B61="",[4]Pointage!O55="",B61="REPOS"),"X")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51" t="str">
        <f>[4]Pointage!O56</f>
        <v>CARTON AP</v>
      </c>
      <c r="C62" s="29" t="str">
        <f t="shared" si="3"/>
        <v/>
      </c>
      <c r="D62" s="6" t="str">
        <f t="shared" si="4"/>
        <v>X</v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IF(OR(COUNTIF(HorSup,B62),B62="",[4]Pointage!O56="",B62="REPOS"),"X")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51" t="str">
        <f>[4]Pointage!O57</f>
        <v>Contrôle 19H-02H30</v>
      </c>
      <c r="C63" s="29" t="str">
        <f t="shared" si="3"/>
        <v/>
      </c>
      <c r="D63" s="6" t="str">
        <f t="shared" si="4"/>
        <v/>
      </c>
      <c r="E63" s="56" t="str">
        <f t="shared" si="5"/>
        <v>X</v>
      </c>
      <c r="F63" s="29" t="str">
        <f t="shared" si="6"/>
        <v/>
      </c>
      <c r="G63" s="6" t="str">
        <f t="shared" si="7"/>
        <v/>
      </c>
      <c r="H63" s="5" t="b">
        <f>IF(OR(COUNTIF(HorSup,B63),B63="",[4]Pointage!O57="",B63="REPOS"),"X")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52" t="str">
        <f>[4]Pointage!O58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IF(OR(COUNTIF(HorSup,B64),B64="",[4]Pointage!O58="",B64="REPOS"),"X")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276" priority="38" stopIfTrue="1" operator="equal">
      <formula>"Repos"</formula>
    </cfRule>
    <cfRule type="cellIs" dxfId="275" priority="39" stopIfTrue="1" operator="equal">
      <formula>"ABSENT"</formula>
    </cfRule>
    <cfRule type="cellIs" dxfId="274" priority="40" stopIfTrue="1" operator="equal">
      <formula>"NICE OUEST"</formula>
    </cfRule>
    <cfRule type="cellIs" dxfId="273" priority="41" stopIfTrue="1" operator="equal">
      <formula>"Nice Nord"</formula>
    </cfRule>
    <cfRule type="cellIs" dxfId="272" priority="42" stopIfTrue="1" operator="equal">
      <formula>"Congés"</formula>
    </cfRule>
    <cfRule type="cellIs" dxfId="271" priority="43" stopIfTrue="1" operator="equal">
      <formula>"Nice Est"</formula>
    </cfRule>
  </conditionalFormatting>
  <conditionalFormatting sqref="L57">
    <cfRule type="cellIs" dxfId="270" priority="32" stopIfTrue="1" operator="equal">
      <formula>"Repos"</formula>
    </cfRule>
    <cfRule type="cellIs" dxfId="269" priority="33" stopIfTrue="1" operator="equal">
      <formula>"ABSENT"</formula>
    </cfRule>
    <cfRule type="cellIs" dxfId="268" priority="34" stopIfTrue="1" operator="equal">
      <formula>"NICE OUEST"</formula>
    </cfRule>
    <cfRule type="cellIs" dxfId="267" priority="35" stopIfTrue="1" operator="equal">
      <formula>"Nice Nord"</formula>
    </cfRule>
    <cfRule type="cellIs" dxfId="266" priority="36" stopIfTrue="1" operator="equal">
      <formula>"Congés"</formula>
    </cfRule>
    <cfRule type="cellIs" dxfId="265" priority="37" stopIfTrue="1" operator="equal">
      <formula>"Nice Est"</formula>
    </cfRule>
  </conditionalFormatting>
  <conditionalFormatting sqref="K2">
    <cfRule type="cellIs" dxfId="264" priority="31" stopIfTrue="1" operator="equal">
      <formula>""</formula>
    </cfRule>
  </conditionalFormatting>
  <conditionalFormatting sqref="L8:L64">
    <cfRule type="cellIs" dxfId="263" priority="25" stopIfTrue="1" operator="equal">
      <formula>"Repos"</formula>
    </cfRule>
    <cfRule type="cellIs" dxfId="262" priority="26" stopIfTrue="1" operator="equal">
      <formula>"ABSENT"</formula>
    </cfRule>
    <cfRule type="cellIs" dxfId="261" priority="27" stopIfTrue="1" operator="equal">
      <formula>"NICE OUEST"</formula>
    </cfRule>
    <cfRule type="cellIs" dxfId="260" priority="28" stopIfTrue="1" operator="equal">
      <formula>"Nice Nord"</formula>
    </cfRule>
    <cfRule type="cellIs" dxfId="259" priority="29" stopIfTrue="1" operator="equal">
      <formula>"Congés"</formula>
    </cfRule>
    <cfRule type="cellIs" dxfId="258" priority="30" stopIfTrue="1" operator="equal">
      <formula>"Nice Est"</formula>
    </cfRule>
  </conditionalFormatting>
  <conditionalFormatting sqref="L57">
    <cfRule type="cellIs" dxfId="257" priority="19" stopIfTrue="1" operator="equal">
      <formula>"Repos"</formula>
    </cfRule>
    <cfRule type="cellIs" dxfId="256" priority="20" stopIfTrue="1" operator="equal">
      <formula>"ABSENT"</formula>
    </cfRule>
    <cfRule type="cellIs" dxfId="255" priority="21" stopIfTrue="1" operator="equal">
      <formula>"NICE OUEST"</formula>
    </cfRule>
    <cfRule type="cellIs" dxfId="254" priority="22" stopIfTrue="1" operator="equal">
      <formula>"Nice Nord"</formula>
    </cfRule>
    <cfRule type="cellIs" dxfId="253" priority="23" stopIfTrue="1" operator="equal">
      <formula>"Congés"</formula>
    </cfRule>
    <cfRule type="cellIs" dxfId="252" priority="24" stopIfTrue="1" operator="equal">
      <formula>"Nice Est"</formula>
    </cfRule>
  </conditionalFormatting>
  <conditionalFormatting sqref="K2">
    <cfRule type="cellIs" dxfId="251" priority="18" stopIfTrue="1" operator="equal">
      <formula>""</formula>
    </cfRule>
  </conditionalFormatting>
  <conditionalFormatting sqref="L8:L64">
    <cfRule type="cellIs" dxfId="250" priority="16" stopIfTrue="1" operator="equal">
      <formula>0</formula>
    </cfRule>
  </conditionalFormatting>
  <conditionalFormatting sqref="B8:B64">
    <cfRule type="cellIs" dxfId="249" priority="9" stopIfTrue="1" operator="equal">
      <formula>"Repos"</formula>
    </cfRule>
    <cfRule type="cellIs" dxfId="248" priority="10" stopIfTrue="1" operator="equal">
      <formula>"ABSENT"</formula>
    </cfRule>
    <cfRule type="cellIs" dxfId="247" priority="11" stopIfTrue="1" operator="equal">
      <formula>"NICE OUEST"</formula>
    </cfRule>
    <cfRule type="cellIs" dxfId="246" priority="12" stopIfTrue="1" operator="equal">
      <formula>"Nice Nord"</formula>
    </cfRule>
    <cfRule type="cellIs" dxfId="245" priority="13" stopIfTrue="1" operator="equal">
      <formula>"Congés"</formula>
    </cfRule>
    <cfRule type="cellIs" dxfId="244" priority="14" stopIfTrue="1" operator="equal">
      <formula>"Nice Est"</formula>
    </cfRule>
  </conditionalFormatting>
  <conditionalFormatting sqref="B8:B64">
    <cfRule type="cellIs" dxfId="243" priority="3" stopIfTrue="1" operator="equal">
      <formula>"Repos"</formula>
    </cfRule>
    <cfRule type="cellIs" dxfId="242" priority="4" stopIfTrue="1" operator="equal">
      <formula>"ABSENT"</formula>
    </cfRule>
    <cfRule type="cellIs" dxfId="241" priority="5" stopIfTrue="1" operator="equal">
      <formula>"NICE OUEST"</formula>
    </cfRule>
    <cfRule type="cellIs" dxfId="240" priority="6" stopIfTrue="1" operator="equal">
      <formula>"Nice Nord"</formula>
    </cfRule>
    <cfRule type="cellIs" dxfId="239" priority="7" stopIfTrue="1" operator="equal">
      <formula>"Congés"</formula>
    </cfRule>
    <cfRule type="cellIs" dxfId="238" priority="8" stopIfTrue="1" operator="equal">
      <formula>"Nice Est"</formula>
    </cfRule>
  </conditionalFormatting>
  <conditionalFormatting sqref="H8:H64">
    <cfRule type="containsText" dxfId="237" priority="2" operator="containsText" text="FAUX">
      <formula>NOT(ISERROR(SEARCH("FAUX",H8)))</formula>
    </cfRule>
  </conditionalFormatting>
  <conditionalFormatting sqref="B8:B64">
    <cfRule type="cellIs" dxfId="236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42852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42852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[4]Pointage!P2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IF(OR(COUNTIF(HorSup,B8),B8="",[4]Pointage!P2="",B8="REPOS"),"X")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 t="str">
        <f>[4]Pointage!P3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IF(OR(COUNTIF(HorSup,B9),B9="",[4]Pointage!P3="",B9="REPOS"),"X")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51" t="str">
        <f>[4]Pointage!P4</f>
        <v>Congés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IF(OR(COUNTIF(HorSup,B10),B10="",[4]Pointage!P4="",B10="REPOS"),"X")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51" t="str">
        <f>[4]Pointage!P5</f>
        <v>CARTON AP</v>
      </c>
      <c r="C11" s="29" t="str">
        <f t="shared" si="3"/>
        <v/>
      </c>
      <c r="D11" s="6" t="str">
        <f t="shared" si="4"/>
        <v>X</v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IF(OR(COUNTIF(HorSup,B11),B11="",[4]Pointage!P5="",B11="REPOS"),"X")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51" t="str">
        <f>[4]Pointage!P6</f>
        <v>Contrôle 12H00-19H30</v>
      </c>
      <c r="C12" s="29" t="str">
        <f t="shared" si="3"/>
        <v/>
      </c>
      <c r="D12" s="6" t="str">
        <f t="shared" si="4"/>
        <v>X</v>
      </c>
      <c r="E12" s="56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IF(OR(COUNTIF(HorSup,B12),B12="",[4]Pointage!P6="",B12="REPOS"),"X")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51" t="str">
        <f>[4]Pointage!P7</f>
        <v>Congés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IF(OR(COUNTIF(HorSup,B13),B13="",[4]Pointage!P7="",B13="REPOS"),"X")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51" t="str">
        <f>[4]Pointage!P8</f>
        <v>NICE OUEST</v>
      </c>
      <c r="C14" s="29" t="str">
        <f t="shared" si="3"/>
        <v>X</v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IF(OR(COUNTIF(HorSup,B14),B14="",[4]Pointage!P8="",B14="REPOS"),"X")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51" t="str">
        <f>[4]Pointage!P9</f>
        <v>POLY 12H-18H</v>
      </c>
      <c r="C15" s="29" t="str">
        <f t="shared" si="3"/>
        <v/>
      </c>
      <c r="D15" s="6" t="str">
        <f t="shared" si="4"/>
        <v>X</v>
      </c>
      <c r="E15" s="56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IF(OR(COUNTIF(HorSup,B15),B15="",[4]Pointage!P9="",B15="REPOS"),"X")</f>
        <v>0</v>
      </c>
      <c r="K15" s="40" t="s">
        <v>78</v>
      </c>
      <c r="L15" s="18" t="str">
        <f t="shared" si="8"/>
        <v>POLY 12H-18H</v>
      </c>
    </row>
    <row r="16" spans="1:14" ht="17.100000000000001" customHeight="1" x14ac:dyDescent="0.25">
      <c r="A16" s="38" t="s">
        <v>79</v>
      </c>
      <c r="B16" s="51" t="str">
        <f>[4]Pointage!P10</f>
        <v>NICE OUEST</v>
      </c>
      <c r="C16" s="29" t="str">
        <f t="shared" si="3"/>
        <v>X</v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IF(OR(COUNTIF(HorSup,B16),B16="",[4]Pointage!P10="",B16="REPOS"),"X")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51" t="str">
        <f>[4]Pointage!P11</f>
        <v>NICE OUEST</v>
      </c>
      <c r="C17" s="29" t="str">
        <f t="shared" si="3"/>
        <v>X</v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IF(OR(COUNTIF(HorSup,B17),B17="",[4]Pointage!P11="",B17="REPOS"),"X")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51" t="str">
        <f>[4]Pointage!P12</f>
        <v>Secrétariat 9H-12H /13H-17H /20H-21H30</v>
      </c>
      <c r="C18" s="29" t="str">
        <f t="shared" si="3"/>
        <v>X</v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IF(OR(COUNTIF(HorSup,B18),B18="",[4]Pointage!P12="",B18="REPOS"),"X")</f>
        <v>0</v>
      </c>
      <c r="K18" s="39" t="s">
        <v>81</v>
      </c>
      <c r="L18" s="18" t="str">
        <f t="shared" si="8"/>
        <v>Secrétariat 9H-12H /13H-17H /20H-21H30</v>
      </c>
    </row>
    <row r="19" spans="1:12" ht="17.100000000000001" customHeight="1" x14ac:dyDescent="0.25">
      <c r="A19" s="38" t="s">
        <v>82</v>
      </c>
      <c r="B19" s="51" t="str">
        <f>[4]Pointage!P13</f>
        <v>ENCADREMENT</v>
      </c>
      <c r="C19" s="29" t="str">
        <f t="shared" si="3"/>
        <v>X</v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IF(OR(COUNTIF(HorSup,B19),B19="",[4]Pointage!P13="",B19="REPOS"),"X")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51" t="str">
        <f>[4]Pointage!P14</f>
        <v>ENC AM 12H30-19H30</v>
      </c>
      <c r="C20" s="29" t="str">
        <f t="shared" si="3"/>
        <v/>
      </c>
      <c r="D20" s="6" t="str">
        <f t="shared" si="4"/>
        <v>X</v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IF(OR(COUNTIF(HorSup,B20),B20="",[4]Pointage!P14="",B20="REPOS"),"X")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51" t="str">
        <f>[4]Pointage!P15</f>
        <v>Congés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IF(OR(COUNTIF(HorSup,B21),B21="",[4]Pointage!P15="",B21="REPOS"),"X")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51" t="str">
        <f>[4]Pointage!P16</f>
        <v>ENCADREMENT</v>
      </c>
      <c r="C22" s="29" t="str">
        <f t="shared" si="3"/>
        <v>X</v>
      </c>
      <c r="D22" s="6" t="str">
        <f t="shared" si="4"/>
        <v/>
      </c>
      <c r="E22" s="56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IF(OR(COUNTIF(HorSup,B22),B22="",[4]Pointage!P16="",B22="REPOS"),"X")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51" t="str">
        <f>[4]Pointage!P17</f>
        <v>NICE EST</v>
      </c>
      <c r="C23" s="29" t="str">
        <f t="shared" si="3"/>
        <v>X</v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IF(OR(COUNTIF(HorSup,B23),B23="",[4]Pointage!P17="",B23="REPOS"),"X")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51" t="str">
        <f>[4]Pointage!P18</f>
        <v>ENC NUIT 20H30-02H30</v>
      </c>
      <c r="C24" s="29" t="str">
        <f t="shared" si="3"/>
        <v/>
      </c>
      <c r="D24" s="6" t="str">
        <f t="shared" si="4"/>
        <v/>
      </c>
      <c r="E24" s="56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IF(OR(COUNTIF(HorSup,B24),B24="",[4]Pointage!P18="",B24="REPOS"),"X")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51" t="str">
        <f>[4]Pointage!P19</f>
        <v>POLY 12H-19H</v>
      </c>
      <c r="C25" s="29" t="str">
        <f t="shared" si="3"/>
        <v/>
      </c>
      <c r="D25" s="6" t="str">
        <f t="shared" si="4"/>
        <v>X</v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IF(OR(COUNTIF(HorSup,B25),B25="",[4]Pointage!P19="",B25="REPOS"),"X")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51" t="str">
        <f>[4]Pointage!P20</f>
        <v>Standard 8H-12H/13H-16H30</v>
      </c>
      <c r="C26" s="29" t="str">
        <f t="shared" si="3"/>
        <v>X</v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IF(OR(COUNTIF(HorSup,B26),B26="",[4]Pointage!P20="",B26="REPOS"),"X")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51" t="str">
        <f>[4]Pointage!P21</f>
        <v>Contrôle 12H-19H</v>
      </c>
      <c r="C27" s="29" t="str">
        <f t="shared" si="3"/>
        <v/>
      </c>
      <c r="D27" s="6" t="str">
        <f t="shared" si="4"/>
        <v>X</v>
      </c>
      <c r="E27" s="56" t="str">
        <f t="shared" si="5"/>
        <v/>
      </c>
      <c r="F27" s="29" t="str">
        <f t="shared" si="6"/>
        <v/>
      </c>
      <c r="G27" s="6" t="str">
        <f t="shared" si="7"/>
        <v/>
      </c>
      <c r="H27" s="5" t="b">
        <f>IF(OR(COUNTIF(HorSup,B27),B27="",[4]Pointage!P21="",B27="REPOS"),"X")</f>
        <v>0</v>
      </c>
      <c r="K27" s="39" t="s">
        <v>90</v>
      </c>
      <c r="L27" s="18" t="str">
        <f t="shared" si="8"/>
        <v>Contrôle 12H-19H</v>
      </c>
    </row>
    <row r="28" spans="1:12" ht="17.100000000000001" customHeight="1" x14ac:dyDescent="0.25">
      <c r="A28" s="42" t="s">
        <v>91</v>
      </c>
      <c r="B28" s="51" t="str">
        <f>[4]Pointage!P22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IF(OR(COUNTIF(HorSup,B28),B28="",[4]Pointage!P22="",B28="REPOS"),"X")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 t="str">
        <f>[4]Pointage!P23</f>
        <v>Congés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IF(OR(COUNTIF(HorSup,B29),B29="",[4]Pointage!P23="",B29="REPOS"),"X")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51" t="str">
        <f>[4]Pointage!P24</f>
        <v>REPOS</v>
      </c>
      <c r="C30" s="29" t="str">
        <f t="shared" si="3"/>
        <v/>
      </c>
      <c r="D30" s="6" t="str">
        <f t="shared" si="4"/>
        <v/>
      </c>
      <c r="E30" s="56" t="str">
        <f t="shared" si="5"/>
        <v/>
      </c>
      <c r="F30" s="29" t="str">
        <f t="shared" si="6"/>
        <v/>
      </c>
      <c r="G30" s="6" t="str">
        <f t="shared" si="7"/>
        <v/>
      </c>
      <c r="H30" s="5" t="str">
        <f>IF(OR(COUNTIF(HorSup,B30),B30="",[4]Pointage!P24="",B30="REPOS"),"X")</f>
        <v>X</v>
      </c>
      <c r="K30" s="38" t="s">
        <v>93</v>
      </c>
      <c r="L30" s="18" t="str">
        <f t="shared" si="8"/>
        <v>REPOS</v>
      </c>
    </row>
    <row r="31" spans="1:12" ht="17.100000000000001" customHeight="1" x14ac:dyDescent="0.25">
      <c r="A31" s="38" t="s">
        <v>94</v>
      </c>
      <c r="B31" s="51" t="str">
        <f>[4]Pointage!P25</f>
        <v>CARTON MATIN</v>
      </c>
      <c r="C31" s="29" t="str">
        <f t="shared" si="3"/>
        <v>X</v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IF(OR(COUNTIF(HorSup,B31),B31="",[4]Pointage!P25="",B31="REPOS"),"X")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51" t="str">
        <f>[4]Pointage!P26</f>
        <v>ABSENT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IF(OR(COUNTIF(HorSup,B32),B32="",[4]Pointage!P26="",B32="REPOS"),"X")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51" t="str">
        <f>[4]Pointage!P27</f>
        <v>POLY 9H-16H</v>
      </c>
      <c r="C33" s="29" t="str">
        <f t="shared" si="3"/>
        <v>X</v>
      </c>
      <c r="D33" s="6" t="str">
        <f t="shared" si="4"/>
        <v/>
      </c>
      <c r="E33" s="56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IF(OR(COUNTIF(HorSup,B33),B33="",[4]Pointage!P27="",B33="REPOS"),"X")</f>
        <v>0</v>
      </c>
      <c r="K33" s="40" t="s">
        <v>96</v>
      </c>
      <c r="L33" s="18" t="str">
        <f t="shared" si="8"/>
        <v>POLY 9H-16H</v>
      </c>
    </row>
    <row r="34" spans="1:12" ht="17.100000000000001" customHeight="1" x14ac:dyDescent="0.25">
      <c r="A34" s="38" t="s">
        <v>97</v>
      </c>
      <c r="B34" s="51" t="str">
        <f>[4]Pointage!P28</f>
        <v>NICE NORD</v>
      </c>
      <c r="C34" s="29" t="str">
        <f t="shared" si="3"/>
        <v>X</v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IF(OR(COUNTIF(HorSup,B34),B34="",[4]Pointage!P28="",B34="REPOS"),"X")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51" t="str">
        <f>[4]Pointage!P29</f>
        <v>NICE OUEST</v>
      </c>
      <c r="C35" s="29" t="str">
        <f t="shared" si="3"/>
        <v>X</v>
      </c>
      <c r="D35" s="6" t="str">
        <f t="shared" si="4"/>
        <v/>
      </c>
      <c r="E35" s="56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IF(OR(COUNTIF(HorSup,B35),B35="",[4]Pointage!P29="",B35="REPOS"),"X")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51" t="str">
        <f>[4]Pointage!P30</f>
        <v>NICE EST</v>
      </c>
      <c r="C36" s="29" t="str">
        <f t="shared" si="3"/>
        <v>X</v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IF(OR(COUNTIF(HorSup,B36),B36="",[4]Pointage!P30="",B36="REPOS"),"X")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51" t="str">
        <f>[4]Pointage!P31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IF(OR(COUNTIF(HorSup,B37),B37="",[4]Pointage!P31="",B37="REPOS"),"X")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 t="str">
        <f>[4]Pointage!P32</f>
        <v>CARTON MATIN</v>
      </c>
      <c r="C38" s="29" t="str">
        <f t="shared" si="3"/>
        <v>X</v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IF(OR(COUNTIF(HorSup,B38),B38="",[4]Pointage!P32="",B38="REPOS"),"X")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51" t="str">
        <f>[4]Pointage!P33</f>
        <v>CARTON AP</v>
      </c>
      <c r="C39" s="29" t="str">
        <f t="shared" si="3"/>
        <v/>
      </c>
      <c r="D39" s="6" t="str">
        <f t="shared" si="4"/>
        <v>X</v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IF(OR(COUNTIF(HorSup,B39),B39="",[4]Pointage!P33="",B39="REPOS"),"X")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51" t="str">
        <f>[4]Pointage!P34</f>
        <v>ENC MATIN 5H-12H</v>
      </c>
      <c r="C40" s="29" t="str">
        <f t="shared" si="3"/>
        <v>X</v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IF(OR(COUNTIF(HorSup,B40),B40="",[4]Pointage!P34="",B40="REPOS"),"X")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51" t="str">
        <f>[4]Pointage!P35</f>
        <v>CP + POLY 4H-12H</v>
      </c>
      <c r="C41" s="29" t="str">
        <f t="shared" si="3"/>
        <v>X</v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IF(OR(COUNTIF(HorSup,B41),B41="",[4]Pointage!P35="",B41="REPOS"),"X")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51" t="str">
        <f>[4]Pointage!P36</f>
        <v>NICE EST</v>
      </c>
      <c r="C42" s="29" t="str">
        <f t="shared" si="3"/>
        <v>X</v>
      </c>
      <c r="D42" s="6" t="str">
        <f t="shared" si="4"/>
        <v/>
      </c>
      <c r="E42" s="56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IF(OR(COUNTIF(HorSup,B42),B42="",[4]Pointage!P36="",B42="REPOS"),"X")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51" t="str">
        <f>[4]Pointage!P37</f>
        <v>REPOS</v>
      </c>
      <c r="C43" s="29" t="str">
        <f t="shared" si="3"/>
        <v/>
      </c>
      <c r="D43" s="6" t="str">
        <f t="shared" si="4"/>
        <v/>
      </c>
      <c r="E43" s="56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IF(OR(COUNTIF(HorSup,B43),B43="",[4]Pointage!P37="",B43="REPOS"),"X")</f>
        <v>X</v>
      </c>
      <c r="K43" s="38" t="s">
        <v>106</v>
      </c>
      <c r="L43" s="18" t="str">
        <f t="shared" si="8"/>
        <v>REPOS</v>
      </c>
    </row>
    <row r="44" spans="1:12" ht="17.100000000000001" customHeight="1" x14ac:dyDescent="0.25">
      <c r="A44" s="38" t="s">
        <v>107</v>
      </c>
      <c r="B44" s="51" t="str">
        <f>[4]Pointage!P38</f>
        <v>FORMATION</v>
      </c>
      <c r="C44" s="29" t="str">
        <f t="shared" si="3"/>
        <v>X</v>
      </c>
      <c r="D44" s="6" t="str">
        <f t="shared" si="4"/>
        <v/>
      </c>
      <c r="E44" s="56" t="str">
        <f t="shared" si="5"/>
        <v/>
      </c>
      <c r="F44" s="29" t="str">
        <f t="shared" si="6"/>
        <v/>
      </c>
      <c r="G44" s="6" t="str">
        <f t="shared" si="7"/>
        <v/>
      </c>
      <c r="H44" s="5" t="b">
        <f>IF(OR(COUNTIF(HorSup,B44),B44="",[4]Pointage!P38="",B44="REPOS"),"X")</f>
        <v>0</v>
      </c>
      <c r="K44" s="38" t="s">
        <v>107</v>
      </c>
      <c r="L44" s="18" t="str">
        <f t="shared" si="8"/>
        <v>FORMATION</v>
      </c>
    </row>
    <row r="45" spans="1:12" ht="17.100000000000001" customHeight="1" x14ac:dyDescent="0.25">
      <c r="A45" s="38" t="s">
        <v>108</v>
      </c>
      <c r="B45" s="51" t="str">
        <f>[4]Pointage!P39</f>
        <v>NICE EST</v>
      </c>
      <c r="C45" s="29" t="str">
        <f t="shared" si="3"/>
        <v>X</v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IF(OR(COUNTIF(HorSup,B45),B45="",[4]Pointage!P39="",B45="REPOS"),"X")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51" t="str">
        <f>[4]Pointage!P40</f>
        <v>ENC NUIT 20H30-02H30</v>
      </c>
      <c r="C46" s="29" t="str">
        <f t="shared" si="3"/>
        <v/>
      </c>
      <c r="D46" s="6" t="str">
        <f t="shared" si="4"/>
        <v/>
      </c>
      <c r="E46" s="56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IF(OR(COUNTIF(HorSup,B46),B46="",[4]Pointage!P40="",B46="REPOS"),"X")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51" t="str">
        <f>[4]Pointage!P41</f>
        <v>CARTON AP</v>
      </c>
      <c r="C47" s="29" t="str">
        <f t="shared" si="3"/>
        <v/>
      </c>
      <c r="D47" s="6" t="str">
        <f t="shared" si="4"/>
        <v>X</v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IF(OR(COUNTIF(HorSup,B47),B47="",[4]Pointage!P41="",B47="REPOS"),"X")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51" t="str">
        <f>[4]Pointage!P42</f>
        <v>ENC NUIT 20H30-02H30</v>
      </c>
      <c r="C48" s="29" t="str">
        <f t="shared" si="3"/>
        <v/>
      </c>
      <c r="D48" s="6" t="str">
        <f t="shared" si="4"/>
        <v/>
      </c>
      <c r="E48" s="56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IF(OR(COUNTIF(HorSup,B48),B48="",[4]Pointage!P42="",B48="REPOS"),"X")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51" t="str">
        <f>[4]Pointage!P43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IF(OR(COUNTIF(HorSup,B49),B49="",[4]Pointage!P43="",B49="REPOS"),"X")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 t="str">
        <f>[4]Pointage!P44</f>
        <v>Congés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IF(OR(COUNTIF(HorSup,B50),B50="",[4]Pointage!P44="",B50="REPOS"),"X")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51" t="str">
        <f>[4]Pointage!P45</f>
        <v>FORMATION</v>
      </c>
      <c r="C51" s="29" t="str">
        <f t="shared" si="3"/>
        <v>X</v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IF(OR(COUNTIF(HorSup,B51),B51="",[4]Pointage!P45="",B51="REPOS"),"X")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51" t="str">
        <f>[4]Pointage!P46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IF(OR(COUNTIF(HorSup,B52),B52="",[4]Pointage!P46="",B52="REPOS"),"X")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[4]Pointage!P47</f>
        <v>Congés</v>
      </c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IF(OR(COUNTIF(HorSup,B53),B53="",[4]Pointage!P47="",B53="REPOS"),"X")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51" t="str">
        <f>[4]Pointage!P48</f>
        <v>B. CARTON</v>
      </c>
      <c r="C54" s="29" t="str">
        <f t="shared" si="3"/>
        <v>X</v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IF(OR(COUNTIF(HorSup,B54),B54="",[4]Pointage!P48="",B54="REPOS"),"X")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51" t="str">
        <f>[4]Pointage!P49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IF(OR(COUNTIF(HorSup,B55),B55="",[4]Pointage!P49="",B55="REPOS"),"X")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 t="str">
        <f>[4]Pointage!P50</f>
        <v>POLY 5H-12H</v>
      </c>
      <c r="C56" s="29" t="str">
        <f t="shared" si="3"/>
        <v>X</v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IF(OR(COUNTIF(HorSup,B56),B56="",[4]Pointage!P50="",B56="REPOS"),"X")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51" t="str">
        <f>[4]Pointage!P51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IF(OR(COUNTIF(HorSup,B57),B57="",[4]Pointage!P51="",B57="REPOS"),"X")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 t="str">
        <f>[4]Pointage!P52</f>
        <v>ENC MATIN 5H-12H</v>
      </c>
      <c r="C58" s="29" t="str">
        <f t="shared" si="3"/>
        <v>X</v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IF(OR(COUNTIF(HorSup,B58),B58="",[4]Pointage!P52="",B58="REPOS"),"X")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51" t="str">
        <f>[4]Pointage!P53</f>
        <v>B. CARTON</v>
      </c>
      <c r="C59" s="29" t="str">
        <f t="shared" si="3"/>
        <v>X</v>
      </c>
      <c r="D59" s="6" t="str">
        <f t="shared" si="4"/>
        <v/>
      </c>
      <c r="E59" s="56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IF(OR(COUNTIF(HorSup,B59),B59="",[4]Pointage!P53="",B59="REPOS"),"X")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51" t="str">
        <f>[4]Pointage!P54</f>
        <v>Secrétariat 8H30-12H/12H45-16H15</v>
      </c>
      <c r="C60" s="29" t="str">
        <f t="shared" si="3"/>
        <v>X</v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IF(OR(COUNTIF(HorSup,B60),B60="",[4]Pointage!P54="",B60="REPOS"),"X")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51" t="str">
        <f>[4]Pointage!P55</f>
        <v>Contrôle 12H00-19H30</v>
      </c>
      <c r="C61" s="29" t="str">
        <f t="shared" si="3"/>
        <v/>
      </c>
      <c r="D61" s="6" t="str">
        <f t="shared" si="4"/>
        <v>X</v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IF(OR(COUNTIF(HorSup,B61),B61="",[4]Pointage!P55="",B61="REPOS"),"X")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51" t="str">
        <f>[4]Pointage!P56</f>
        <v>CARTON AP</v>
      </c>
      <c r="C62" s="29" t="str">
        <f t="shared" si="3"/>
        <v/>
      </c>
      <c r="D62" s="6" t="str">
        <f t="shared" si="4"/>
        <v>X</v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IF(OR(COUNTIF(HorSup,B62),B62="",[4]Pointage!P56="",B62="REPOS"),"X")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51" t="str">
        <f>[4]Pointage!P57</f>
        <v>Contrôle 19H-02H30</v>
      </c>
      <c r="C63" s="29" t="str">
        <f t="shared" si="3"/>
        <v/>
      </c>
      <c r="D63" s="6" t="str">
        <f t="shared" si="4"/>
        <v/>
      </c>
      <c r="E63" s="56" t="str">
        <f t="shared" si="5"/>
        <v>X</v>
      </c>
      <c r="F63" s="29" t="str">
        <f t="shared" si="6"/>
        <v/>
      </c>
      <c r="G63" s="6" t="str">
        <f t="shared" si="7"/>
        <v/>
      </c>
      <c r="H63" s="5" t="b">
        <f>IF(OR(COUNTIF(HorSup,B63),B63="",[4]Pointage!P57="",B63="REPOS"),"X")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52" t="str">
        <f>[4]Pointage!P58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IF(OR(COUNTIF(HorSup,B64),B64="",[4]Pointage!P58="",B64="REPOS"),"X")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235" priority="38" stopIfTrue="1" operator="equal">
      <formula>"Repos"</formula>
    </cfRule>
    <cfRule type="cellIs" dxfId="234" priority="39" stopIfTrue="1" operator="equal">
      <formula>"ABSENT"</formula>
    </cfRule>
    <cfRule type="cellIs" dxfId="233" priority="40" stopIfTrue="1" operator="equal">
      <formula>"NICE OUEST"</formula>
    </cfRule>
    <cfRule type="cellIs" dxfId="232" priority="41" stopIfTrue="1" operator="equal">
      <formula>"Nice Nord"</formula>
    </cfRule>
    <cfRule type="cellIs" dxfId="231" priority="42" stopIfTrue="1" operator="equal">
      <formula>"Congés"</formula>
    </cfRule>
    <cfRule type="cellIs" dxfId="230" priority="43" stopIfTrue="1" operator="equal">
      <formula>"Nice Est"</formula>
    </cfRule>
  </conditionalFormatting>
  <conditionalFormatting sqref="L57">
    <cfRule type="cellIs" dxfId="229" priority="32" stopIfTrue="1" operator="equal">
      <formula>"Repos"</formula>
    </cfRule>
    <cfRule type="cellIs" dxfId="228" priority="33" stopIfTrue="1" operator="equal">
      <formula>"ABSENT"</formula>
    </cfRule>
    <cfRule type="cellIs" dxfId="227" priority="34" stopIfTrue="1" operator="equal">
      <formula>"NICE OUEST"</formula>
    </cfRule>
    <cfRule type="cellIs" dxfId="226" priority="35" stopIfTrue="1" operator="equal">
      <formula>"Nice Nord"</formula>
    </cfRule>
    <cfRule type="cellIs" dxfId="225" priority="36" stopIfTrue="1" operator="equal">
      <formula>"Congés"</formula>
    </cfRule>
    <cfRule type="cellIs" dxfId="224" priority="37" stopIfTrue="1" operator="equal">
      <formula>"Nice Est"</formula>
    </cfRule>
  </conditionalFormatting>
  <conditionalFormatting sqref="K2">
    <cfRule type="cellIs" dxfId="223" priority="31" stopIfTrue="1" operator="equal">
      <formula>""</formula>
    </cfRule>
  </conditionalFormatting>
  <conditionalFormatting sqref="L8:L64">
    <cfRule type="cellIs" dxfId="222" priority="25" stopIfTrue="1" operator="equal">
      <formula>"Repos"</formula>
    </cfRule>
    <cfRule type="cellIs" dxfId="221" priority="26" stopIfTrue="1" operator="equal">
      <formula>"ABSENT"</formula>
    </cfRule>
    <cfRule type="cellIs" dxfId="220" priority="27" stopIfTrue="1" operator="equal">
      <formula>"NICE OUEST"</formula>
    </cfRule>
    <cfRule type="cellIs" dxfId="219" priority="28" stopIfTrue="1" operator="equal">
      <formula>"Nice Nord"</formula>
    </cfRule>
    <cfRule type="cellIs" dxfId="218" priority="29" stopIfTrue="1" operator="equal">
      <formula>"Congés"</formula>
    </cfRule>
    <cfRule type="cellIs" dxfId="217" priority="30" stopIfTrue="1" operator="equal">
      <formula>"Nice Est"</formula>
    </cfRule>
  </conditionalFormatting>
  <conditionalFormatting sqref="L57">
    <cfRule type="cellIs" dxfId="216" priority="19" stopIfTrue="1" operator="equal">
      <formula>"Repos"</formula>
    </cfRule>
    <cfRule type="cellIs" dxfId="215" priority="20" stopIfTrue="1" operator="equal">
      <formula>"ABSENT"</formula>
    </cfRule>
    <cfRule type="cellIs" dxfId="214" priority="21" stopIfTrue="1" operator="equal">
      <formula>"NICE OUEST"</formula>
    </cfRule>
    <cfRule type="cellIs" dxfId="213" priority="22" stopIfTrue="1" operator="equal">
      <formula>"Nice Nord"</formula>
    </cfRule>
    <cfRule type="cellIs" dxfId="212" priority="23" stopIfTrue="1" operator="equal">
      <formula>"Congés"</formula>
    </cfRule>
    <cfRule type="cellIs" dxfId="211" priority="24" stopIfTrue="1" operator="equal">
      <formula>"Nice Est"</formula>
    </cfRule>
  </conditionalFormatting>
  <conditionalFormatting sqref="K2">
    <cfRule type="cellIs" dxfId="210" priority="18" stopIfTrue="1" operator="equal">
      <formula>""</formula>
    </cfRule>
  </conditionalFormatting>
  <conditionalFormatting sqref="L8:L64">
    <cfRule type="cellIs" dxfId="209" priority="16" stopIfTrue="1" operator="equal">
      <formula>0</formula>
    </cfRule>
  </conditionalFormatting>
  <conditionalFormatting sqref="B8:B64">
    <cfRule type="cellIs" dxfId="208" priority="9" stopIfTrue="1" operator="equal">
      <formula>"Repos"</formula>
    </cfRule>
    <cfRule type="cellIs" dxfId="207" priority="10" stopIfTrue="1" operator="equal">
      <formula>"ABSENT"</formula>
    </cfRule>
    <cfRule type="cellIs" dxfId="206" priority="11" stopIfTrue="1" operator="equal">
      <formula>"NICE OUEST"</formula>
    </cfRule>
    <cfRule type="cellIs" dxfId="205" priority="12" stopIfTrue="1" operator="equal">
      <formula>"Nice Nord"</formula>
    </cfRule>
    <cfRule type="cellIs" dxfId="204" priority="13" stopIfTrue="1" operator="equal">
      <formula>"Congés"</formula>
    </cfRule>
    <cfRule type="cellIs" dxfId="203" priority="14" stopIfTrue="1" operator="equal">
      <formula>"Nice Est"</formula>
    </cfRule>
  </conditionalFormatting>
  <conditionalFormatting sqref="B8:B64">
    <cfRule type="cellIs" dxfId="202" priority="3" stopIfTrue="1" operator="equal">
      <formula>"Repos"</formula>
    </cfRule>
    <cfRule type="cellIs" dxfId="201" priority="4" stopIfTrue="1" operator="equal">
      <formula>"ABSENT"</formula>
    </cfRule>
    <cfRule type="cellIs" dxfId="200" priority="5" stopIfTrue="1" operator="equal">
      <formula>"NICE OUEST"</formula>
    </cfRule>
    <cfRule type="cellIs" dxfId="199" priority="6" stopIfTrue="1" operator="equal">
      <formula>"Nice Nord"</formula>
    </cfRule>
    <cfRule type="cellIs" dxfId="198" priority="7" stopIfTrue="1" operator="equal">
      <formula>"Congés"</formula>
    </cfRule>
    <cfRule type="cellIs" dxfId="197" priority="8" stopIfTrue="1" operator="equal">
      <formula>"Nice Est"</formula>
    </cfRule>
  </conditionalFormatting>
  <conditionalFormatting sqref="H8:H64">
    <cfRule type="containsText" dxfId="196" priority="2" operator="containsText" text="FAUX">
      <formula>NOT(ISERROR(SEARCH("FAUX",H8)))</formula>
    </cfRule>
  </conditionalFormatting>
  <conditionalFormatting sqref="B8:B64">
    <cfRule type="cellIs" dxfId="195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N64"/>
  <sheetViews>
    <sheetView topLeftCell="A30"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42853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42853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[4]Pointage!Q2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IF(OR(COUNTIF(HorSup,B8),B8="",[4]Pointage!Q2="",B8="REPOS"),"X")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 t="str">
        <f>[4]Pointage!Q3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IF(OR(COUNTIF(HorSup,B9),B9="",[4]Pointage!Q3="",B9="REPOS"),"X")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51" t="str">
        <f>[4]Pointage!Q4</f>
        <v>Congés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IF(OR(COUNTIF(HorSup,B10),B10="",[4]Pointage!Q4="",B10="REPOS"),"X")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51" t="str">
        <f>[4]Pointage!Q5</f>
        <v>CARTON AP</v>
      </c>
      <c r="C11" s="29" t="str">
        <f t="shared" si="3"/>
        <v/>
      </c>
      <c r="D11" s="6" t="str">
        <f t="shared" si="4"/>
        <v>X</v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IF(OR(COUNTIF(HorSup,B11),B11="",[4]Pointage!Q5="",B11="REPOS"),"X")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51" t="str">
        <f>[4]Pointage!Q6</f>
        <v>Contrôle 12H00-19H30</v>
      </c>
      <c r="C12" s="29" t="str">
        <f t="shared" si="3"/>
        <v/>
      </c>
      <c r="D12" s="6" t="str">
        <f t="shared" si="4"/>
        <v>X</v>
      </c>
      <c r="E12" s="56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IF(OR(COUNTIF(HorSup,B12),B12="",[4]Pointage!Q6="",B12="REPOS"),"X")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51" t="str">
        <f>[4]Pointage!Q7</f>
        <v>Congés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IF(OR(COUNTIF(HorSup,B13),B13="",[4]Pointage!Q7="",B13="REPOS"),"X")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51" t="str">
        <f>[4]Pointage!Q8</f>
        <v>NICE OUEST</v>
      </c>
      <c r="C14" s="29" t="str">
        <f t="shared" si="3"/>
        <v>X</v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IF(OR(COUNTIF(HorSup,B14),B14="",[4]Pointage!Q8="",B14="REPOS"),"X")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51" t="str">
        <f>[4]Pointage!Q9</f>
        <v>POLY 12H-18H</v>
      </c>
      <c r="C15" s="29" t="str">
        <f t="shared" si="3"/>
        <v/>
      </c>
      <c r="D15" s="6" t="str">
        <f t="shared" si="4"/>
        <v>X</v>
      </c>
      <c r="E15" s="56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IF(OR(COUNTIF(HorSup,B15),B15="",[4]Pointage!Q9="",B15="REPOS"),"X")</f>
        <v>0</v>
      </c>
      <c r="K15" s="40" t="s">
        <v>78</v>
      </c>
      <c r="L15" s="18" t="str">
        <f t="shared" si="8"/>
        <v>POLY 12H-18H</v>
      </c>
    </row>
    <row r="16" spans="1:14" ht="17.100000000000001" customHeight="1" x14ac:dyDescent="0.25">
      <c r="A16" s="38" t="s">
        <v>79</v>
      </c>
      <c r="B16" s="51" t="str">
        <f>[4]Pointage!Q10</f>
        <v>NICE OUEST</v>
      </c>
      <c r="C16" s="29" t="str">
        <f t="shared" si="3"/>
        <v>X</v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IF(OR(COUNTIF(HorSup,B16),B16="",[4]Pointage!Q10="",B16="REPOS"),"X")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51" t="str">
        <f>[4]Pointage!Q11</f>
        <v>NICE OUEST</v>
      </c>
      <c r="C17" s="29" t="str">
        <f t="shared" si="3"/>
        <v>X</v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IF(OR(COUNTIF(HorSup,B17),B17="",[4]Pointage!Q11="",B17="REPOS"),"X")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51" t="str">
        <f>[4]Pointage!Q12</f>
        <v>Secrétariat 8H30-12H /12H30-17H</v>
      </c>
      <c r="C18" s="29" t="str">
        <f t="shared" si="3"/>
        <v>X</v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IF(OR(COUNTIF(HorSup,B18),B18="",[4]Pointage!Q12="",B18="REPOS"),"X")</f>
        <v>0</v>
      </c>
      <c r="K18" s="39" t="s">
        <v>81</v>
      </c>
      <c r="L18" s="18" t="str">
        <f t="shared" si="8"/>
        <v>Secrétariat 8H30-12H /12H30-17H</v>
      </c>
    </row>
    <row r="19" spans="1:12" ht="17.100000000000001" customHeight="1" x14ac:dyDescent="0.25">
      <c r="A19" s="38" t="s">
        <v>82</v>
      </c>
      <c r="B19" s="51" t="str">
        <f>[4]Pointage!Q13</f>
        <v>ENCADREMENT</v>
      </c>
      <c r="C19" s="29" t="str">
        <f t="shared" si="3"/>
        <v>X</v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IF(OR(COUNTIF(HorSup,B19),B19="",[4]Pointage!Q13="",B19="REPOS"),"X")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51" t="str">
        <f>[4]Pointage!Q14</f>
        <v>ENC AM 12H30-19H30</v>
      </c>
      <c r="C20" s="29" t="str">
        <f t="shared" si="3"/>
        <v/>
      </c>
      <c r="D20" s="6" t="str">
        <f t="shared" si="4"/>
        <v>X</v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IF(OR(COUNTIF(HorSup,B20),B20="",[4]Pointage!Q14="",B20="REPOS"),"X")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51" t="str">
        <f>[4]Pointage!Q15</f>
        <v>Congés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IF(OR(COUNTIF(HorSup,B21),B21="",[4]Pointage!Q15="",B21="REPOS"),"X")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51" t="str">
        <f>[4]Pointage!Q16</f>
        <v>ENCADREMENT</v>
      </c>
      <c r="C22" s="29" t="str">
        <f t="shared" si="3"/>
        <v>X</v>
      </c>
      <c r="D22" s="6" t="str">
        <f t="shared" si="4"/>
        <v/>
      </c>
      <c r="E22" s="56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IF(OR(COUNTIF(HorSup,B22),B22="",[4]Pointage!Q16="",B22="REPOS"),"X")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51" t="str">
        <f>[4]Pointage!Q17</f>
        <v>NICE EST</v>
      </c>
      <c r="C23" s="29" t="str">
        <f t="shared" si="3"/>
        <v>X</v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IF(OR(COUNTIF(HorSup,B23),B23="",[4]Pointage!Q17="",B23="REPOS"),"X")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51" t="str">
        <f>[4]Pointage!Q18</f>
        <v>ENC NUIT 20H30-02H30</v>
      </c>
      <c r="C24" s="29" t="str">
        <f t="shared" si="3"/>
        <v/>
      </c>
      <c r="D24" s="6" t="str">
        <f t="shared" si="4"/>
        <v/>
      </c>
      <c r="E24" s="56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IF(OR(COUNTIF(HorSup,B24),B24="",[4]Pointage!Q18="",B24="REPOS"),"X")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51" t="str">
        <f>[4]Pointage!Q19</f>
        <v>POLY 12H-19H</v>
      </c>
      <c r="C25" s="29" t="str">
        <f t="shared" si="3"/>
        <v/>
      </c>
      <c r="D25" s="6" t="str">
        <f t="shared" si="4"/>
        <v>X</v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IF(OR(COUNTIF(HorSup,B25),B25="",[4]Pointage!Q19="",B25="REPOS"),"X")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51" t="str">
        <f>[4]Pointage!Q20</f>
        <v>Standard 8H-12H/13H-16H30</v>
      </c>
      <c r="C26" s="29" t="str">
        <f t="shared" si="3"/>
        <v>X</v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IF(OR(COUNTIF(HorSup,B26),B26="",[4]Pointage!Q20="",B26="REPOS"),"X")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51" t="str">
        <f>[4]Pointage!Q21</f>
        <v>Contrôle 19H-02H30</v>
      </c>
      <c r="C27" s="29" t="str">
        <f t="shared" si="3"/>
        <v/>
      </c>
      <c r="D27" s="6" t="str">
        <f t="shared" si="4"/>
        <v/>
      </c>
      <c r="E27" s="56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IF(OR(COUNTIF(HorSup,B27),B27="",[4]Pointage!Q21="",B27="REPOS"),"X")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51" t="str">
        <f>[4]Pointage!Q22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IF(OR(COUNTIF(HorSup,B28),B28="",[4]Pointage!Q22="",B28="REPOS"),"X")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 t="str">
        <f>[4]Pointage!Q23</f>
        <v>Congés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IF(OR(COUNTIF(HorSup,B29),B29="",[4]Pointage!Q23="",B29="REPOS"),"X")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51" t="str">
        <f>[4]Pointage!Q24</f>
        <v>B. CARTON</v>
      </c>
      <c r="C30" s="29" t="str">
        <f t="shared" si="3"/>
        <v>X</v>
      </c>
      <c r="D30" s="6" t="str">
        <f t="shared" si="4"/>
        <v/>
      </c>
      <c r="E30" s="56" t="str">
        <f t="shared" si="5"/>
        <v/>
      </c>
      <c r="F30" s="29" t="str">
        <f t="shared" si="6"/>
        <v/>
      </c>
      <c r="G30" s="6" t="str">
        <f t="shared" si="7"/>
        <v/>
      </c>
      <c r="H30" s="5" t="b">
        <f>IF(OR(COUNTIF(HorSup,B30),B30="",[4]Pointage!Q24="",B30="REPOS"),"X")</f>
        <v>0</v>
      </c>
      <c r="K30" s="38" t="s">
        <v>93</v>
      </c>
      <c r="L30" s="18" t="str">
        <f t="shared" si="8"/>
        <v>B. CARTON</v>
      </c>
    </row>
    <row r="31" spans="1:12" ht="17.100000000000001" customHeight="1" x14ac:dyDescent="0.25">
      <c r="A31" s="38" t="s">
        <v>94</v>
      </c>
      <c r="B31" s="51" t="str">
        <f>[4]Pointage!Q25</f>
        <v>CARTON MATIN</v>
      </c>
      <c r="C31" s="29" t="str">
        <f t="shared" si="3"/>
        <v>X</v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IF(OR(COUNTIF(HorSup,B31),B31="",[4]Pointage!Q25="",B31="REPOS"),"X")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51" t="str">
        <f>[4]Pointage!Q26</f>
        <v>ABSENT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IF(OR(COUNTIF(HorSup,B32),B32="",[4]Pointage!Q26="",B32="REPOS"),"X")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51" t="str">
        <f>[4]Pointage!Q27</f>
        <v>POLY 9H-16H</v>
      </c>
      <c r="C33" s="29" t="str">
        <f t="shared" si="3"/>
        <v>X</v>
      </c>
      <c r="D33" s="6" t="str">
        <f t="shared" si="4"/>
        <v/>
      </c>
      <c r="E33" s="56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IF(OR(COUNTIF(HorSup,B33),B33="",[4]Pointage!Q27="",B33="REPOS"),"X")</f>
        <v>0</v>
      </c>
      <c r="K33" s="40" t="s">
        <v>96</v>
      </c>
      <c r="L33" s="18" t="str">
        <f t="shared" si="8"/>
        <v>POLY 9H-16H</v>
      </c>
    </row>
    <row r="34" spans="1:12" ht="17.100000000000001" customHeight="1" x14ac:dyDescent="0.25">
      <c r="A34" s="38" t="s">
        <v>97</v>
      </c>
      <c r="B34" s="51" t="str">
        <f>[4]Pointage!Q28</f>
        <v>NICE NORD</v>
      </c>
      <c r="C34" s="29" t="str">
        <f t="shared" si="3"/>
        <v>X</v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IF(OR(COUNTIF(HorSup,B34),B34="",[4]Pointage!Q28="",B34="REPOS"),"X")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51" t="str">
        <f>[4]Pointage!Q29</f>
        <v>NICE OUEST</v>
      </c>
      <c r="C35" s="29" t="str">
        <f t="shared" si="3"/>
        <v>X</v>
      </c>
      <c r="D35" s="6" t="str">
        <f t="shared" si="4"/>
        <v/>
      </c>
      <c r="E35" s="56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IF(OR(COUNTIF(HorSup,B35),B35="",[4]Pointage!Q29="",B35="REPOS"),"X")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51" t="str">
        <f>[4]Pointage!Q30</f>
        <v>NICE EST</v>
      </c>
      <c r="C36" s="29" t="str">
        <f t="shared" si="3"/>
        <v>X</v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IF(OR(COUNTIF(HorSup,B36),B36="",[4]Pointage!Q30="",B36="REPOS"),"X")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51" t="str">
        <f>[4]Pointage!Q31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IF(OR(COUNTIF(HorSup,B37),B37="",[4]Pointage!Q31="",B37="REPOS"),"X")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 t="str">
        <f>[4]Pointage!Q32</f>
        <v>CARTON MATIN</v>
      </c>
      <c r="C38" s="29" t="str">
        <f t="shared" si="3"/>
        <v>X</v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IF(OR(COUNTIF(HorSup,B38),B38="",[4]Pointage!Q32="",B38="REPOS"),"X")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51" t="str">
        <f>[4]Pointage!Q33</f>
        <v>CARTON AP</v>
      </c>
      <c r="C39" s="29" t="str">
        <f t="shared" si="3"/>
        <v/>
      </c>
      <c r="D39" s="6" t="str">
        <f t="shared" si="4"/>
        <v>X</v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IF(OR(COUNTIF(HorSup,B39),B39="",[4]Pointage!Q33="",B39="REPOS"),"X")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51" t="str">
        <f>[4]Pointage!Q34</f>
        <v>ENC MATIN 5H-12H</v>
      </c>
      <c r="C40" s="29" t="str">
        <f t="shared" si="3"/>
        <v>X</v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IF(OR(COUNTIF(HorSup,B40),B40="",[4]Pointage!Q34="",B40="REPOS"),"X")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51" t="str">
        <f>[4]Pointage!Q35</f>
        <v>CP + POLY 4H-12H</v>
      </c>
      <c r="C41" s="29" t="str">
        <f t="shared" si="3"/>
        <v>X</v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IF(OR(COUNTIF(HorSup,B41),B41="",[4]Pointage!Q35="",B41="REPOS"),"X")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51" t="str">
        <f>[4]Pointage!Q36</f>
        <v>NICE EST</v>
      </c>
      <c r="C42" s="29" t="str">
        <f t="shared" si="3"/>
        <v>X</v>
      </c>
      <c r="D42" s="6" t="str">
        <f t="shared" si="4"/>
        <v/>
      </c>
      <c r="E42" s="56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IF(OR(COUNTIF(HorSup,B42),B42="",[4]Pointage!Q36="",B42="REPOS"),"X")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51" t="str">
        <f>[4]Pointage!Q37</f>
        <v>NICE EST</v>
      </c>
      <c r="C43" s="29" t="str">
        <f t="shared" si="3"/>
        <v>X</v>
      </c>
      <c r="D43" s="6" t="str">
        <f t="shared" si="4"/>
        <v/>
      </c>
      <c r="E43" s="56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IF(OR(COUNTIF(HorSup,B43),B43="",[4]Pointage!Q37="",B43="REPOS"),"X")</f>
        <v>0</v>
      </c>
      <c r="K43" s="38" t="s">
        <v>106</v>
      </c>
      <c r="L43" s="18" t="str">
        <f t="shared" si="8"/>
        <v>NICE EST</v>
      </c>
    </row>
    <row r="44" spans="1:12" ht="17.100000000000001" customHeight="1" x14ac:dyDescent="0.25">
      <c r="A44" s="38" t="s">
        <v>107</v>
      </c>
      <c r="B44" s="51" t="str">
        <f>[4]Pointage!Q38</f>
        <v>Congés</v>
      </c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IF(OR(COUNTIF(HorSup,B44),B44="",[4]Pointage!Q38="",B44="REPOS"),"X")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51" t="str">
        <f>[4]Pointage!Q39</f>
        <v>NICE EST</v>
      </c>
      <c r="C45" s="29" t="str">
        <f t="shared" si="3"/>
        <v>X</v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IF(OR(COUNTIF(HorSup,B45),B45="",[4]Pointage!Q39="",B45="REPOS"),"X")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51" t="str">
        <f>[4]Pointage!Q40</f>
        <v>ENC NUIT 20H30-02H30</v>
      </c>
      <c r="C46" s="29" t="str">
        <f t="shared" si="3"/>
        <v/>
      </c>
      <c r="D46" s="6" t="str">
        <f t="shared" si="4"/>
        <v/>
      </c>
      <c r="E46" s="56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IF(OR(COUNTIF(HorSup,B46),B46="",[4]Pointage!Q40="",B46="REPOS"),"X")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51" t="str">
        <f>[4]Pointage!Q41</f>
        <v>CARTON AP</v>
      </c>
      <c r="C47" s="29" t="str">
        <f t="shared" si="3"/>
        <v/>
      </c>
      <c r="D47" s="6" t="str">
        <f t="shared" si="4"/>
        <v>X</v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IF(OR(COUNTIF(HorSup,B47),B47="",[4]Pointage!Q41="",B47="REPOS"),"X")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51" t="str">
        <f>[4]Pointage!Q42</f>
        <v>ENC NUIT 20H30-02H30</v>
      </c>
      <c r="C48" s="29" t="str">
        <f t="shared" si="3"/>
        <v/>
      </c>
      <c r="D48" s="6" t="str">
        <f t="shared" si="4"/>
        <v/>
      </c>
      <c r="E48" s="56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IF(OR(COUNTIF(HorSup,B48),B48="",[4]Pointage!Q42="",B48="REPOS"),"X")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51" t="str">
        <f>[4]Pointage!Q43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IF(OR(COUNTIF(HorSup,B49),B49="",[4]Pointage!Q43="",B49="REPOS"),"X")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 t="str">
        <f>[4]Pointage!Q44</f>
        <v>Congés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IF(OR(COUNTIF(HorSup,B50),B50="",[4]Pointage!Q44="",B50="REPOS"),"X")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51" t="str">
        <f>[4]Pointage!Q45</f>
        <v>FORMATION</v>
      </c>
      <c r="C51" s="29" t="str">
        <f t="shared" si="3"/>
        <v>X</v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IF(OR(COUNTIF(HorSup,B51),B51="",[4]Pointage!Q45="",B51="REPOS"),"X")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51" t="str">
        <f>[4]Pointage!Q46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IF(OR(COUNTIF(HorSup,B52),B52="",[4]Pointage!Q46="",B52="REPOS"),"X")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[4]Pointage!Q47</f>
        <v>Congés</v>
      </c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IF(OR(COUNTIF(HorSup,B53),B53="",[4]Pointage!Q47="",B53="REPOS"),"X")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51" t="str">
        <f>[4]Pointage!Q48</f>
        <v>B. CARTON</v>
      </c>
      <c r="C54" s="29" t="str">
        <f t="shared" si="3"/>
        <v>X</v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IF(OR(COUNTIF(HorSup,B54),B54="",[4]Pointage!Q48="",B54="REPOS"),"X")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51" t="str">
        <f>[4]Pointage!Q49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IF(OR(COUNTIF(HorSup,B55),B55="",[4]Pointage!Q49="",B55="REPOS"),"X")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 t="str">
        <f>[4]Pointage!Q50</f>
        <v>POLY 5H-12H</v>
      </c>
      <c r="C56" s="29" t="str">
        <f t="shared" si="3"/>
        <v>X</v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IF(OR(COUNTIF(HorSup,B56),B56="",[4]Pointage!Q50="",B56="REPOS"),"X")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51" t="str">
        <f>[4]Pointage!Q51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IF(OR(COUNTIF(HorSup,B57),B57="",[4]Pointage!Q51="",B57="REPOS"),"X")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 t="str">
        <f>[4]Pointage!Q52</f>
        <v>ENC MATIN 5H-12H</v>
      </c>
      <c r="C58" s="29" t="str">
        <f t="shared" si="3"/>
        <v>X</v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IF(OR(COUNTIF(HorSup,B58),B58="",[4]Pointage!Q52="",B58="REPOS"),"X")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51" t="str">
        <f>[4]Pointage!Q53</f>
        <v>REPOS</v>
      </c>
      <c r="C59" s="29" t="str">
        <f t="shared" si="3"/>
        <v/>
      </c>
      <c r="D59" s="6" t="str">
        <f t="shared" si="4"/>
        <v/>
      </c>
      <c r="E59" s="56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>IF(OR(COUNTIF(HorSup,B59),B59="",[4]Pointage!Q53="",B59="REPOS"),"X")</f>
        <v>X</v>
      </c>
      <c r="K59" s="39" t="s">
        <v>122</v>
      </c>
      <c r="L59" s="18" t="str">
        <f t="shared" si="8"/>
        <v>REPOS</v>
      </c>
    </row>
    <row r="60" spans="1:12" ht="15.75" x14ac:dyDescent="0.25">
      <c r="A60" s="38" t="s">
        <v>123</v>
      </c>
      <c r="B60" s="51" t="str">
        <f>[4]Pointage!Q54</f>
        <v>Secrétariat 8H30-12H/12H45-16H15</v>
      </c>
      <c r="C60" s="29" t="str">
        <f t="shared" si="3"/>
        <v>X</v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IF(OR(COUNTIF(HorSup,B60),B60="",[4]Pointage!Q54="",B60="REPOS"),"X")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51" t="str">
        <f>[4]Pointage!Q55</f>
        <v>Contrôle 12H00-19H30</v>
      </c>
      <c r="C61" s="29" t="str">
        <f t="shared" si="3"/>
        <v/>
      </c>
      <c r="D61" s="6" t="str">
        <f t="shared" si="4"/>
        <v>X</v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IF(OR(COUNTIF(HorSup,B61),B61="",[4]Pointage!Q55="",B61="REPOS"),"X")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51" t="str">
        <f>[4]Pointage!Q56</f>
        <v>CARTON AP</v>
      </c>
      <c r="C62" s="29" t="str">
        <f t="shared" si="3"/>
        <v/>
      </c>
      <c r="D62" s="6" t="str">
        <f t="shared" si="4"/>
        <v>X</v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IF(OR(COUNTIF(HorSup,B62),B62="",[4]Pointage!Q56="",B62="REPOS"),"X")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51" t="str">
        <f>[4]Pointage!Q57</f>
        <v>Contrôle 19H-02H30</v>
      </c>
      <c r="C63" s="29" t="str">
        <f t="shared" si="3"/>
        <v/>
      </c>
      <c r="D63" s="6" t="str">
        <f t="shared" si="4"/>
        <v/>
      </c>
      <c r="E63" s="56" t="str">
        <f t="shared" si="5"/>
        <v>X</v>
      </c>
      <c r="F63" s="29" t="str">
        <f t="shared" si="6"/>
        <v/>
      </c>
      <c r="G63" s="6" t="str">
        <f t="shared" si="7"/>
        <v/>
      </c>
      <c r="H63" s="5" t="b">
        <f>IF(OR(COUNTIF(HorSup,B63),B63="",[4]Pointage!Q57="",B63="REPOS"),"X")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52" t="str">
        <f>[4]Pointage!Q58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IF(OR(COUNTIF(HorSup,B64),B64="",[4]Pointage!Q58="",B64="REPOS"),"X")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194" priority="38" stopIfTrue="1" operator="equal">
      <formula>"Repos"</formula>
    </cfRule>
    <cfRule type="cellIs" dxfId="193" priority="39" stopIfTrue="1" operator="equal">
      <formula>"ABSENT"</formula>
    </cfRule>
    <cfRule type="cellIs" dxfId="192" priority="40" stopIfTrue="1" operator="equal">
      <formula>"NICE OUEST"</formula>
    </cfRule>
    <cfRule type="cellIs" dxfId="191" priority="41" stopIfTrue="1" operator="equal">
      <formula>"Nice Nord"</formula>
    </cfRule>
    <cfRule type="cellIs" dxfId="190" priority="42" stopIfTrue="1" operator="equal">
      <formula>"Congés"</formula>
    </cfRule>
    <cfRule type="cellIs" dxfId="189" priority="43" stopIfTrue="1" operator="equal">
      <formula>"Nice Est"</formula>
    </cfRule>
  </conditionalFormatting>
  <conditionalFormatting sqref="L57">
    <cfRule type="cellIs" dxfId="188" priority="32" stopIfTrue="1" operator="equal">
      <formula>"Repos"</formula>
    </cfRule>
    <cfRule type="cellIs" dxfId="187" priority="33" stopIfTrue="1" operator="equal">
      <formula>"ABSENT"</formula>
    </cfRule>
    <cfRule type="cellIs" dxfId="186" priority="34" stopIfTrue="1" operator="equal">
      <formula>"NICE OUEST"</formula>
    </cfRule>
    <cfRule type="cellIs" dxfId="185" priority="35" stopIfTrue="1" operator="equal">
      <formula>"Nice Nord"</formula>
    </cfRule>
    <cfRule type="cellIs" dxfId="184" priority="36" stopIfTrue="1" operator="equal">
      <formula>"Congés"</formula>
    </cfRule>
    <cfRule type="cellIs" dxfId="183" priority="37" stopIfTrue="1" operator="equal">
      <formula>"Nice Est"</formula>
    </cfRule>
  </conditionalFormatting>
  <conditionalFormatting sqref="K2">
    <cfRule type="cellIs" dxfId="182" priority="31" stopIfTrue="1" operator="equal">
      <formula>""</formula>
    </cfRule>
  </conditionalFormatting>
  <conditionalFormatting sqref="L8:L64">
    <cfRule type="cellIs" dxfId="181" priority="25" stopIfTrue="1" operator="equal">
      <formula>"Repos"</formula>
    </cfRule>
    <cfRule type="cellIs" dxfId="180" priority="26" stopIfTrue="1" operator="equal">
      <formula>"ABSENT"</formula>
    </cfRule>
    <cfRule type="cellIs" dxfId="179" priority="27" stopIfTrue="1" operator="equal">
      <formula>"NICE OUEST"</formula>
    </cfRule>
    <cfRule type="cellIs" dxfId="178" priority="28" stopIfTrue="1" operator="equal">
      <formula>"Nice Nord"</formula>
    </cfRule>
    <cfRule type="cellIs" dxfId="177" priority="29" stopIfTrue="1" operator="equal">
      <formula>"Congés"</formula>
    </cfRule>
    <cfRule type="cellIs" dxfId="176" priority="30" stopIfTrue="1" operator="equal">
      <formula>"Nice Est"</formula>
    </cfRule>
  </conditionalFormatting>
  <conditionalFormatting sqref="L57">
    <cfRule type="cellIs" dxfId="175" priority="19" stopIfTrue="1" operator="equal">
      <formula>"Repos"</formula>
    </cfRule>
    <cfRule type="cellIs" dxfId="174" priority="20" stopIfTrue="1" operator="equal">
      <formula>"ABSENT"</formula>
    </cfRule>
    <cfRule type="cellIs" dxfId="173" priority="21" stopIfTrue="1" operator="equal">
      <formula>"NICE OUEST"</formula>
    </cfRule>
    <cfRule type="cellIs" dxfId="172" priority="22" stopIfTrue="1" operator="equal">
      <formula>"Nice Nord"</formula>
    </cfRule>
    <cfRule type="cellIs" dxfId="171" priority="23" stopIfTrue="1" operator="equal">
      <formula>"Congés"</formula>
    </cfRule>
    <cfRule type="cellIs" dxfId="170" priority="24" stopIfTrue="1" operator="equal">
      <formula>"Nice Est"</formula>
    </cfRule>
  </conditionalFormatting>
  <conditionalFormatting sqref="K2">
    <cfRule type="cellIs" dxfId="169" priority="18" stopIfTrue="1" operator="equal">
      <formula>""</formula>
    </cfRule>
  </conditionalFormatting>
  <conditionalFormatting sqref="L8:L64">
    <cfRule type="cellIs" dxfId="168" priority="16" stopIfTrue="1" operator="equal">
      <formula>0</formula>
    </cfRule>
  </conditionalFormatting>
  <conditionalFormatting sqref="B8:B64">
    <cfRule type="cellIs" dxfId="167" priority="9" stopIfTrue="1" operator="equal">
      <formula>"Repos"</formula>
    </cfRule>
    <cfRule type="cellIs" dxfId="166" priority="10" stopIfTrue="1" operator="equal">
      <formula>"ABSENT"</formula>
    </cfRule>
    <cfRule type="cellIs" dxfId="165" priority="11" stopIfTrue="1" operator="equal">
      <formula>"NICE OUEST"</formula>
    </cfRule>
    <cfRule type="cellIs" dxfId="164" priority="12" stopIfTrue="1" operator="equal">
      <formula>"Nice Nord"</formula>
    </cfRule>
    <cfRule type="cellIs" dxfId="163" priority="13" stopIfTrue="1" operator="equal">
      <formula>"Congés"</formula>
    </cfRule>
    <cfRule type="cellIs" dxfId="162" priority="14" stopIfTrue="1" operator="equal">
      <formula>"Nice Est"</formula>
    </cfRule>
  </conditionalFormatting>
  <conditionalFormatting sqref="B8:B64">
    <cfRule type="cellIs" dxfId="161" priority="3" stopIfTrue="1" operator="equal">
      <formula>"Repos"</formula>
    </cfRule>
    <cfRule type="cellIs" dxfId="160" priority="4" stopIfTrue="1" operator="equal">
      <formula>"ABSENT"</formula>
    </cfRule>
    <cfRule type="cellIs" dxfId="159" priority="5" stopIfTrue="1" operator="equal">
      <formula>"NICE OUEST"</formula>
    </cfRule>
    <cfRule type="cellIs" dxfId="158" priority="6" stopIfTrue="1" operator="equal">
      <formula>"Nice Nord"</formula>
    </cfRule>
    <cfRule type="cellIs" dxfId="157" priority="7" stopIfTrue="1" operator="equal">
      <formula>"Congés"</formula>
    </cfRule>
    <cfRule type="cellIs" dxfId="156" priority="8" stopIfTrue="1" operator="equal">
      <formula>"Nice Est"</formula>
    </cfRule>
  </conditionalFormatting>
  <conditionalFormatting sqref="H8:H64">
    <cfRule type="containsText" dxfId="155" priority="2" operator="containsText" text="FAUX">
      <formula>NOT(ISERROR(SEARCH("FAUX",H8)))</formula>
    </cfRule>
  </conditionalFormatting>
  <conditionalFormatting sqref="B8:B64">
    <cfRule type="cellIs" dxfId="154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tabColor indexed="12"/>
  </sheetPr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42854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42854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[4]Pointage!R2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IF(OR(COUNTIF(HorSup,B8),B8="",[4]Pointage!R2="",B8="REPOS"),"X")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>
        <f>[4]Pointage!R3</f>
        <v>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/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str">
        <f>IF(OR(COUNTIF(HorSup,B9),B9="",[4]Pointage!R3="",B9="REPOS"),"X")</f>
        <v>X</v>
      </c>
      <c r="K9" s="38" t="s">
        <v>72</v>
      </c>
      <c r="L9" s="18">
        <f t="shared" ref="L9:L64" si="8">B9</f>
        <v>0</v>
      </c>
    </row>
    <row r="10" spans="1:14" ht="17.100000000000001" customHeight="1" x14ac:dyDescent="0.25">
      <c r="A10" s="38" t="s">
        <v>73</v>
      </c>
      <c r="B10" s="51" t="str">
        <f>[4]Pointage!R4</f>
        <v>Congés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IF(OR(COUNTIF(HorSup,B10),B10="",[4]Pointage!R4="",B10="REPOS"),"X")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51">
        <f>[4]Pointage!R5</f>
        <v>0</v>
      </c>
      <c r="C11" s="29" t="str">
        <f t="shared" si="3"/>
        <v/>
      </c>
      <c r="D11" s="6" t="str">
        <f t="shared" si="4"/>
        <v/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IF(OR(COUNTIF(HorSup,B11),B11="",[4]Pointage!R5="",B11="REPOS"),"X")</f>
        <v>X</v>
      </c>
      <c r="K11" s="38" t="s">
        <v>74</v>
      </c>
      <c r="L11" s="18">
        <f t="shared" si="8"/>
        <v>0</v>
      </c>
    </row>
    <row r="12" spans="1:14" ht="17.100000000000001" customHeight="1" x14ac:dyDescent="0.25">
      <c r="A12" s="39" t="s">
        <v>75</v>
      </c>
      <c r="B12" s="51">
        <f>[4]Pointage!R6</f>
        <v>0</v>
      </c>
      <c r="C12" s="29" t="str">
        <f t="shared" si="3"/>
        <v/>
      </c>
      <c r="D12" s="6" t="str">
        <f t="shared" si="4"/>
        <v/>
      </c>
      <c r="E12" s="56" t="str">
        <f t="shared" si="5"/>
        <v/>
      </c>
      <c r="F12" s="29" t="str">
        <f t="shared" si="6"/>
        <v/>
      </c>
      <c r="G12" s="6" t="str">
        <f t="shared" si="7"/>
        <v/>
      </c>
      <c r="H12" s="5" t="str">
        <f>IF(OR(COUNTIF(HorSup,B12),B12="",[4]Pointage!R6="",B12="REPOS"),"X")</f>
        <v>X</v>
      </c>
      <c r="K12" s="39" t="s">
        <v>75</v>
      </c>
      <c r="L12" s="18">
        <f t="shared" si="8"/>
        <v>0</v>
      </c>
    </row>
    <row r="13" spans="1:14" ht="17.100000000000001" customHeight="1" x14ac:dyDescent="0.25">
      <c r="A13" s="38" t="s">
        <v>76</v>
      </c>
      <c r="B13" s="51" t="str">
        <f>[4]Pointage!R7</f>
        <v>Congés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IF(OR(COUNTIF(HorSup,B13),B13="",[4]Pointage!R7="",B13="REPOS"),"X")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51">
        <f>[4]Pointage!R8</f>
        <v>0</v>
      </c>
      <c r="C14" s="29" t="str">
        <f t="shared" si="3"/>
        <v/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IF(OR(COUNTIF(HorSup,B14),B14="",[4]Pointage!R8="",B14="REPOS"),"X")</f>
        <v>X</v>
      </c>
      <c r="K14" s="38" t="s">
        <v>77</v>
      </c>
      <c r="L14" s="18">
        <f t="shared" si="8"/>
        <v>0</v>
      </c>
    </row>
    <row r="15" spans="1:14" ht="17.100000000000001" customHeight="1" x14ac:dyDescent="0.25">
      <c r="A15" s="40" t="s">
        <v>78</v>
      </c>
      <c r="B15" s="51" t="str">
        <f>[4]Pointage!R9</f>
        <v>POLY 7H-12H / 14H-18H</v>
      </c>
      <c r="C15" s="29" t="str">
        <f t="shared" si="3"/>
        <v>X</v>
      </c>
      <c r="D15" s="6" t="str">
        <f t="shared" si="4"/>
        <v/>
      </c>
      <c r="E15" s="56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IF(OR(COUNTIF(HorSup,B15),B15="",[4]Pointage!R9="",B15="REPOS"),"X")</f>
        <v>0</v>
      </c>
      <c r="K15" s="40" t="s">
        <v>78</v>
      </c>
      <c r="L15" s="18" t="str">
        <f t="shared" si="8"/>
        <v>POLY 7H-12H / 14H-18H</v>
      </c>
    </row>
    <row r="16" spans="1:14" ht="17.100000000000001" customHeight="1" x14ac:dyDescent="0.25">
      <c r="A16" s="38" t="s">
        <v>79</v>
      </c>
      <c r="B16" s="51" t="str">
        <f>[4]Pointage!R10</f>
        <v>HS NICE OUEST</v>
      </c>
      <c r="C16" s="29" t="str">
        <f t="shared" si="3"/>
        <v/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IF(OR(COUNTIF(HorSup,B16),B16="",[4]Pointage!R10="",B16="REPOS"),"X")</f>
        <v>X</v>
      </c>
      <c r="K16" s="38" t="s">
        <v>79</v>
      </c>
      <c r="L16" s="18" t="str">
        <f t="shared" si="8"/>
        <v>HS NICE OUEST</v>
      </c>
    </row>
    <row r="17" spans="1:12" ht="17.100000000000001" customHeight="1" x14ac:dyDescent="0.25">
      <c r="A17" s="38" t="s">
        <v>80</v>
      </c>
      <c r="B17" s="51">
        <f>[4]Pointage!R11</f>
        <v>0</v>
      </c>
      <c r="C17" s="29" t="str">
        <f t="shared" si="3"/>
        <v/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IF(OR(COUNTIF(HorSup,B17),B17="",[4]Pointage!R11="",B17="REPOS"),"X")</f>
        <v>X</v>
      </c>
      <c r="K17" s="38" t="s">
        <v>80</v>
      </c>
      <c r="L17" s="18">
        <f t="shared" si="8"/>
        <v>0</v>
      </c>
    </row>
    <row r="18" spans="1:12" ht="17.100000000000001" customHeight="1" x14ac:dyDescent="0.25">
      <c r="A18" s="39" t="s">
        <v>81</v>
      </c>
      <c r="B18" s="51">
        <f>[4]Pointage!R12</f>
        <v>0</v>
      </c>
      <c r="C18" s="29" t="str">
        <f t="shared" si="3"/>
        <v/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IF(OR(COUNTIF(HorSup,B18),B18="",[4]Pointage!R12="",B18="REPOS"),"X")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51">
        <f>[4]Pointage!R13</f>
        <v>0</v>
      </c>
      <c r="C19" s="29" t="str">
        <f t="shared" si="3"/>
        <v/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IF(OR(COUNTIF(HorSup,B19),B19="",[4]Pointage!R13="",B19="REPOS"),"X")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51">
        <f>[4]Pointage!R14</f>
        <v>0</v>
      </c>
      <c r="C20" s="29" t="str">
        <f t="shared" si="3"/>
        <v/>
      </c>
      <c r="D20" s="6" t="str">
        <f t="shared" si="4"/>
        <v/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>IF(OR(COUNTIF(HorSup,B20),B20="",[4]Pointage!R14="",B20="REPOS"),"X")</f>
        <v>X</v>
      </c>
      <c r="K20" s="38" t="s">
        <v>83</v>
      </c>
      <c r="L20" s="18">
        <f t="shared" si="8"/>
        <v>0</v>
      </c>
    </row>
    <row r="21" spans="1:12" ht="17.100000000000001" customHeight="1" x14ac:dyDescent="0.25">
      <c r="A21" s="40" t="s">
        <v>84</v>
      </c>
      <c r="B21" s="51" t="str">
        <f>[4]Pointage!R15</f>
        <v>Congés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IF(OR(COUNTIF(HorSup,B21),B21="",[4]Pointage!R15="",B21="REPOS"),"X")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51">
        <f>[4]Pointage!R16</f>
        <v>0</v>
      </c>
      <c r="C22" s="29" t="str">
        <f t="shared" si="3"/>
        <v/>
      </c>
      <c r="D22" s="6" t="str">
        <f t="shared" si="4"/>
        <v/>
      </c>
      <c r="E22" s="56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>IF(OR(COUNTIF(HorSup,B22),B22="",[4]Pointage!R16="",B22="REPOS"),"X")</f>
        <v>X</v>
      </c>
      <c r="K22" s="38" t="s">
        <v>85</v>
      </c>
      <c r="L22" s="18">
        <f t="shared" si="8"/>
        <v>0</v>
      </c>
    </row>
    <row r="23" spans="1:12" ht="17.100000000000001" customHeight="1" x14ac:dyDescent="0.25">
      <c r="A23" s="38" t="s">
        <v>86</v>
      </c>
      <c r="B23" s="51">
        <f>[4]Pointage!R17</f>
        <v>0</v>
      </c>
      <c r="C23" s="29" t="str">
        <f t="shared" si="3"/>
        <v/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IF(OR(COUNTIF(HorSup,B23),B23="",[4]Pointage!R17="",B23="REPOS"),"X")</f>
        <v>X</v>
      </c>
      <c r="K23" s="38" t="s">
        <v>86</v>
      </c>
      <c r="L23" s="18">
        <f t="shared" si="8"/>
        <v>0</v>
      </c>
    </row>
    <row r="24" spans="1:12" ht="17.100000000000001" customHeight="1" x14ac:dyDescent="0.25">
      <c r="A24" s="38" t="s">
        <v>87</v>
      </c>
      <c r="B24" s="51">
        <f>[4]Pointage!R18</f>
        <v>0</v>
      </c>
      <c r="C24" s="29" t="str">
        <f t="shared" si="3"/>
        <v/>
      </c>
      <c r="D24" s="6" t="str">
        <f t="shared" si="4"/>
        <v/>
      </c>
      <c r="E24" s="56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IF(OR(COUNTIF(HorSup,B24),B24="",[4]Pointage!R18="",B24="REPOS"),"X")</f>
        <v>X</v>
      </c>
      <c r="K24" s="38" t="s">
        <v>87</v>
      </c>
      <c r="L24" s="18">
        <f t="shared" si="8"/>
        <v>0</v>
      </c>
    </row>
    <row r="25" spans="1:12" ht="17.100000000000001" customHeight="1" x14ac:dyDescent="0.25">
      <c r="A25" s="40" t="s">
        <v>88</v>
      </c>
      <c r="B25" s="51">
        <f>[4]Pointage!R19</f>
        <v>0</v>
      </c>
      <c r="C25" s="29" t="str">
        <f t="shared" si="3"/>
        <v/>
      </c>
      <c r="D25" s="6" t="str">
        <f t="shared" si="4"/>
        <v/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IF(OR(COUNTIF(HorSup,B25),B25="",[4]Pointage!R19="",B25="REPOS"),"X")</f>
        <v>X</v>
      </c>
      <c r="K25" s="40" t="s">
        <v>88</v>
      </c>
      <c r="L25" s="18">
        <f t="shared" si="8"/>
        <v>0</v>
      </c>
    </row>
    <row r="26" spans="1:12" ht="17.100000000000001" customHeight="1" x14ac:dyDescent="0.25">
      <c r="A26" s="41" t="s">
        <v>89</v>
      </c>
      <c r="B26" s="51">
        <f>[4]Pointage!R20</f>
        <v>0</v>
      </c>
      <c r="C26" s="29" t="str">
        <f t="shared" si="3"/>
        <v/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IF(OR(COUNTIF(HorSup,B26),B26="",[4]Pointage!R20="",B26="REPOS"),"X")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51">
        <f>[4]Pointage!R21</f>
        <v>0</v>
      </c>
      <c r="C27" s="29" t="str">
        <f t="shared" si="3"/>
        <v/>
      </c>
      <c r="D27" s="6" t="str">
        <f t="shared" si="4"/>
        <v/>
      </c>
      <c r="E27" s="56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IF(OR(COUNTIF(HorSup,B27),B27="",[4]Pointage!R21="",B27="REPOS"),"X")</f>
        <v>X</v>
      </c>
      <c r="K27" s="39" t="s">
        <v>90</v>
      </c>
      <c r="L27" s="18">
        <f t="shared" si="8"/>
        <v>0</v>
      </c>
    </row>
    <row r="28" spans="1:12" ht="17.100000000000001" customHeight="1" x14ac:dyDescent="0.25">
      <c r="A28" s="42" t="s">
        <v>91</v>
      </c>
      <c r="B28" s="51" t="str">
        <f>[4]Pointage!R22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IF(OR(COUNTIF(HorSup,B28),B28="",[4]Pointage!R22="",B28="REPOS"),"X")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 t="str">
        <f>[4]Pointage!R23</f>
        <v>Congés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IF(OR(COUNTIF(HorSup,B29),B29="",[4]Pointage!R23="",B29="REPOS"),"X")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51" t="str">
        <f>[4]Pointage!R24</f>
        <v>NICE EST</v>
      </c>
      <c r="C30" s="29" t="str">
        <f t="shared" si="3"/>
        <v>X</v>
      </c>
      <c r="D30" s="6" t="str">
        <f t="shared" si="4"/>
        <v/>
      </c>
      <c r="E30" s="56" t="str">
        <f t="shared" si="5"/>
        <v/>
      </c>
      <c r="F30" s="29" t="str">
        <f t="shared" si="6"/>
        <v/>
      </c>
      <c r="G30" s="6" t="str">
        <f t="shared" si="7"/>
        <v/>
      </c>
      <c r="H30" s="5" t="b">
        <f>IF(OR(COUNTIF(HorSup,B30),B30="",[4]Pointage!R24="",B30="REPOS"),"X")</f>
        <v>0</v>
      </c>
      <c r="K30" s="38" t="s">
        <v>93</v>
      </c>
      <c r="L30" s="18" t="str">
        <f t="shared" si="8"/>
        <v>NICE EST</v>
      </c>
    </row>
    <row r="31" spans="1:12" ht="17.100000000000001" customHeight="1" x14ac:dyDescent="0.25">
      <c r="A31" s="38" t="s">
        <v>94</v>
      </c>
      <c r="B31" s="51">
        <f>[4]Pointage!R25</f>
        <v>0</v>
      </c>
      <c r="C31" s="29" t="str">
        <f t="shared" si="3"/>
        <v/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IF(OR(COUNTIF(HorSup,B31),B31="",[4]Pointage!R25="",B31="REPOS"),"X")</f>
        <v>X</v>
      </c>
      <c r="K31" s="38" t="s">
        <v>94</v>
      </c>
      <c r="L31" s="18">
        <f t="shared" si="8"/>
        <v>0</v>
      </c>
    </row>
    <row r="32" spans="1:12" ht="17.100000000000001" customHeight="1" x14ac:dyDescent="0.25">
      <c r="A32" s="38" t="s">
        <v>95</v>
      </c>
      <c r="B32" s="51" t="str">
        <f>[4]Pointage!R26</f>
        <v>ABSENT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IF(OR(COUNTIF(HorSup,B32),B32="",[4]Pointage!R26="",B32="REPOS"),"X")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51" t="str">
        <f>[4]Pointage!R27</f>
        <v>POLY 7H-12H / 14H-18H</v>
      </c>
      <c r="C33" s="29" t="str">
        <f t="shared" si="3"/>
        <v>X</v>
      </c>
      <c r="D33" s="6" t="str">
        <f t="shared" si="4"/>
        <v/>
      </c>
      <c r="E33" s="56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IF(OR(COUNTIF(HorSup,B33),B33="",[4]Pointage!R27="",B33="REPOS"),"X")</f>
        <v>0</v>
      </c>
      <c r="K33" s="40" t="s">
        <v>96</v>
      </c>
      <c r="L33" s="18" t="str">
        <f t="shared" si="8"/>
        <v>POLY 7H-12H / 14H-18H</v>
      </c>
    </row>
    <row r="34" spans="1:12" ht="17.100000000000001" customHeight="1" x14ac:dyDescent="0.25">
      <c r="A34" s="38" t="s">
        <v>97</v>
      </c>
      <c r="B34" s="51">
        <f>[4]Pointage!R28</f>
        <v>0</v>
      </c>
      <c r="C34" s="29" t="str">
        <f t="shared" si="3"/>
        <v/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IF(OR(COUNTIF(HorSup,B34),B34="",[4]Pointage!R28="",B34="REPOS"),"X")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51" t="str">
        <f>[4]Pointage!R29</f>
        <v>HS NICE OUEST</v>
      </c>
      <c r="C35" s="29" t="str">
        <f t="shared" si="3"/>
        <v/>
      </c>
      <c r="D35" s="6" t="str">
        <f t="shared" si="4"/>
        <v/>
      </c>
      <c r="E35" s="56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>IF(OR(COUNTIF(HorSup,B35),B35="",[4]Pointage!R29="",B35="REPOS"),"X")</f>
        <v>X</v>
      </c>
      <c r="K35" s="38" t="s">
        <v>98</v>
      </c>
      <c r="L35" s="18" t="str">
        <f t="shared" si="8"/>
        <v>HS NICE OUEST</v>
      </c>
    </row>
    <row r="36" spans="1:12" ht="17.100000000000001" customHeight="1" x14ac:dyDescent="0.25">
      <c r="A36" s="38" t="s">
        <v>99</v>
      </c>
      <c r="B36" s="51">
        <f>[4]Pointage!R30</f>
        <v>0</v>
      </c>
      <c r="C36" s="29" t="str">
        <f t="shared" si="3"/>
        <v/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IF(OR(COUNTIF(HorSup,B36),B36="",[4]Pointage!R30="",B36="REPOS"),"X")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51" t="str">
        <f>[4]Pointage!R31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IF(OR(COUNTIF(HorSup,B37),B37="",[4]Pointage!R31="",B37="REPOS"),"X")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>
        <f>[4]Pointage!R32</f>
        <v>0</v>
      </c>
      <c r="C38" s="29" t="str">
        <f t="shared" si="3"/>
        <v/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IF(OR(COUNTIF(HorSup,B38),B38="",[4]Pointage!R32="",B38="REPOS"),"X")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51">
        <f>[4]Pointage!R33</f>
        <v>0</v>
      </c>
      <c r="C39" s="29" t="str">
        <f t="shared" si="3"/>
        <v/>
      </c>
      <c r="D39" s="6" t="str">
        <f t="shared" si="4"/>
        <v/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IF(OR(COUNTIF(HorSup,B39),B39="",[4]Pointage!R33="",B39="REPOS"),"X")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51" t="str">
        <f>[4]Pointage!R34</f>
        <v>NICE NORD</v>
      </c>
      <c r="C40" s="29" t="str">
        <f t="shared" si="3"/>
        <v>X</v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IF(OR(COUNTIF(HorSup,B40),B40="",[4]Pointage!R34="",B40="REPOS"),"X")</f>
        <v>0</v>
      </c>
      <c r="K40" s="38" t="s">
        <v>103</v>
      </c>
      <c r="L40" s="18" t="str">
        <f t="shared" si="8"/>
        <v>NICE NORD</v>
      </c>
    </row>
    <row r="41" spans="1:12" ht="17.100000000000001" customHeight="1" x14ac:dyDescent="0.25">
      <c r="A41" s="40" t="s">
        <v>104</v>
      </c>
      <c r="B41" s="51" t="str">
        <f>[4]Pointage!R35</f>
        <v xml:space="preserve">HS CP 4H-7H  </v>
      </c>
      <c r="C41" s="29" t="str">
        <f t="shared" si="3"/>
        <v/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IF(OR(COUNTIF(HorSup,B41),B41="",[4]Pointage!R35="",B41="REPOS"),"X")</f>
        <v>X</v>
      </c>
      <c r="K41" s="40" t="s">
        <v>104</v>
      </c>
      <c r="L41" s="18" t="str">
        <f t="shared" si="8"/>
        <v xml:space="preserve">HS CP 4H-7H  </v>
      </c>
    </row>
    <row r="42" spans="1:12" ht="17.100000000000001" customHeight="1" x14ac:dyDescent="0.25">
      <c r="A42" s="38" t="s">
        <v>105</v>
      </c>
      <c r="B42" s="51" t="str">
        <f>[4]Pointage!R36</f>
        <v>NICE EST</v>
      </c>
      <c r="C42" s="29" t="str">
        <f t="shared" si="3"/>
        <v>X</v>
      </c>
      <c r="D42" s="6" t="str">
        <f t="shared" si="4"/>
        <v/>
      </c>
      <c r="E42" s="56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IF(OR(COUNTIF(HorSup,B42),B42="",[4]Pointage!R36="",B42="REPOS"),"X")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51" t="str">
        <f>[4]Pointage!R37</f>
        <v>NICE OUEST</v>
      </c>
      <c r="C43" s="29" t="str">
        <f t="shared" si="3"/>
        <v>X</v>
      </c>
      <c r="D43" s="6" t="str">
        <f t="shared" si="4"/>
        <v/>
      </c>
      <c r="E43" s="56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IF(OR(COUNTIF(HorSup,B43),B43="",[4]Pointage!R37="",B43="REPOS"),"X")</f>
        <v>0</v>
      </c>
      <c r="K43" s="38" t="s">
        <v>106</v>
      </c>
      <c r="L43" s="18" t="str">
        <f t="shared" si="8"/>
        <v>NICE OUEST</v>
      </c>
    </row>
    <row r="44" spans="1:12" ht="17.100000000000001" customHeight="1" x14ac:dyDescent="0.25">
      <c r="A44" s="38" t="s">
        <v>107</v>
      </c>
      <c r="B44" s="51" t="str">
        <f>[4]Pointage!R38</f>
        <v>Congés</v>
      </c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IF(OR(COUNTIF(HorSup,B44),B44="",[4]Pointage!R38="",B44="REPOS"),"X")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51" t="str">
        <f>[4]Pointage!R39</f>
        <v>HS NICE EST</v>
      </c>
      <c r="C45" s="29" t="str">
        <f t="shared" si="3"/>
        <v/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IF(OR(COUNTIF(HorSup,B45),B45="",[4]Pointage!R39="",B45="REPOS"),"X")</f>
        <v>X</v>
      </c>
      <c r="K45" s="38" t="s">
        <v>108</v>
      </c>
      <c r="L45" s="18" t="str">
        <f t="shared" si="8"/>
        <v>HS NICE EST</v>
      </c>
    </row>
    <row r="46" spans="1:12" ht="17.100000000000001" customHeight="1" x14ac:dyDescent="0.25">
      <c r="A46" s="38" t="s">
        <v>109</v>
      </c>
      <c r="B46" s="51">
        <f>[4]Pointage!R40</f>
        <v>0</v>
      </c>
      <c r="C46" s="29" t="str">
        <f t="shared" si="3"/>
        <v/>
      </c>
      <c r="D46" s="6" t="str">
        <f t="shared" si="4"/>
        <v/>
      </c>
      <c r="E46" s="56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IF(OR(COUNTIF(HorSup,B46),B46="",[4]Pointage!R40="",B46="REPOS"),"X")</f>
        <v>X</v>
      </c>
      <c r="K46" s="38" t="s">
        <v>109</v>
      </c>
      <c r="L46" s="18">
        <f t="shared" si="8"/>
        <v>0</v>
      </c>
    </row>
    <row r="47" spans="1:12" ht="17.100000000000001" customHeight="1" x14ac:dyDescent="0.25">
      <c r="A47" s="38" t="s">
        <v>110</v>
      </c>
      <c r="B47" s="51" t="str">
        <f>[4]Pointage!R41</f>
        <v>CARTON 8H30-12H / 13H-16H30</v>
      </c>
      <c r="C47" s="29" t="str">
        <f t="shared" si="3"/>
        <v>X</v>
      </c>
      <c r="D47" s="6" t="str">
        <f t="shared" si="4"/>
        <v/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IF(OR(COUNTIF(HorSup,B47),B47="",[4]Pointage!R41="",B47="REPOS"),"X")</f>
        <v>0</v>
      </c>
      <c r="K47" s="38" t="s">
        <v>110</v>
      </c>
      <c r="L47" s="18" t="str">
        <f t="shared" si="8"/>
        <v>CARTON 8H30-12H / 13H-16H30</v>
      </c>
    </row>
    <row r="48" spans="1:12" ht="17.100000000000001" customHeight="1" x14ac:dyDescent="0.25">
      <c r="A48" s="38" t="s">
        <v>111</v>
      </c>
      <c r="B48" s="51">
        <f>[4]Pointage!R42</f>
        <v>0</v>
      </c>
      <c r="C48" s="29" t="str">
        <f t="shared" si="3"/>
        <v/>
      </c>
      <c r="D48" s="6" t="str">
        <f t="shared" si="4"/>
        <v/>
      </c>
      <c r="E48" s="56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IF(OR(COUNTIF(HorSup,B48),B48="",[4]Pointage!R42="",B48="REPOS"),"X")</f>
        <v>X</v>
      </c>
      <c r="K48" s="38" t="s">
        <v>111</v>
      </c>
      <c r="L48" s="18">
        <f t="shared" si="8"/>
        <v>0</v>
      </c>
    </row>
    <row r="49" spans="1:12" ht="17.100000000000001" customHeight="1" x14ac:dyDescent="0.25">
      <c r="A49" s="42" t="s">
        <v>112</v>
      </c>
      <c r="B49" s="51" t="str">
        <f>[4]Pointage!R43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IF(OR(COUNTIF(HorSup,B49),B49="",[4]Pointage!R43="",B49="REPOS"),"X")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 t="str">
        <f>[4]Pointage!R44</f>
        <v>Congés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IF(OR(COUNTIF(HorSup,B50),B50="",[4]Pointage!R44="",B50="REPOS"),"X")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51">
        <f>[4]Pointage!R45</f>
        <v>0</v>
      </c>
      <c r="C51" s="29" t="str">
        <f t="shared" si="3"/>
        <v/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IF(OR(COUNTIF(HorSup,B51),B51="",[4]Pointage!R45="",B51="REPOS"),"X")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51" t="str">
        <f>[4]Pointage!R46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IF(OR(COUNTIF(HorSup,B52),B52="",[4]Pointage!R46="",B52="REPOS"),"X")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[4]Pointage!R47</f>
        <v>Congés</v>
      </c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IF(OR(COUNTIF(HorSup,B53),B53="",[4]Pointage!R47="",B53="REPOS"),"X")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51" t="str">
        <f>[4]Pointage!R48</f>
        <v>NICE OUEST</v>
      </c>
      <c r="C54" s="29" t="str">
        <f t="shared" si="3"/>
        <v>X</v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IF(OR(COUNTIF(HorSup,B54),B54="",[4]Pointage!R48="",B54="REPOS"),"X")</f>
        <v>0</v>
      </c>
      <c r="K54" s="40" t="s">
        <v>117</v>
      </c>
      <c r="L54" s="18" t="str">
        <f t="shared" si="8"/>
        <v>NICE OUEST</v>
      </c>
    </row>
    <row r="55" spans="1:12" ht="17.100000000000001" customHeight="1" x14ac:dyDescent="0.25">
      <c r="A55" s="39" t="s">
        <v>118</v>
      </c>
      <c r="B55" s="51" t="str">
        <f>[4]Pointage!R49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IF(OR(COUNTIF(HorSup,B55),B55="",[4]Pointage!R49="",B55="REPOS"),"X")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 t="str">
        <f>[4]Pointage!R50</f>
        <v>HS POLY 7H-12H / 14H-18H</v>
      </c>
      <c r="C56" s="29" t="str">
        <f t="shared" si="3"/>
        <v/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IF(OR(COUNTIF(HorSup,B56),B56="",[4]Pointage!R50="",B56="REPOS"),"X")</f>
        <v>X</v>
      </c>
      <c r="K56" s="38" t="s">
        <v>119</v>
      </c>
      <c r="L56" s="18" t="str">
        <f t="shared" si="8"/>
        <v>HS POLY 7H-12H / 14H-18H</v>
      </c>
    </row>
    <row r="57" spans="1:12" ht="17.100000000000001" customHeight="1" x14ac:dyDescent="0.25">
      <c r="A57" s="38" t="s">
        <v>120</v>
      </c>
      <c r="B57" s="51" t="str">
        <f>[4]Pointage!R51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IF(OR(COUNTIF(HorSup,B57),B57="",[4]Pointage!R51="",B57="REPOS"),"X")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>
        <f>[4]Pointage!R52</f>
        <v>0</v>
      </c>
      <c r="C58" s="29" t="str">
        <f t="shared" si="3"/>
        <v/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IF(OR(COUNTIF(HorSup,B58),B58="",[4]Pointage!R52="",B58="REPOS"),"X")</f>
        <v>X</v>
      </c>
      <c r="K58" s="39" t="s">
        <v>121</v>
      </c>
      <c r="L58" s="18">
        <f t="shared" si="8"/>
        <v>0</v>
      </c>
    </row>
    <row r="59" spans="1:12" ht="17.100000000000001" customHeight="1" x14ac:dyDescent="0.25">
      <c r="A59" s="39" t="s">
        <v>122</v>
      </c>
      <c r="B59" s="51" t="str">
        <f>[4]Pointage!R53</f>
        <v>NICE EST</v>
      </c>
      <c r="C59" s="29" t="str">
        <f t="shared" si="3"/>
        <v>X</v>
      </c>
      <c r="D59" s="6" t="str">
        <f t="shared" si="4"/>
        <v/>
      </c>
      <c r="E59" s="56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IF(OR(COUNTIF(HorSup,B59),B59="",[4]Pointage!R53="",B59="REPOS"),"X")</f>
        <v>0</v>
      </c>
      <c r="K59" s="39" t="s">
        <v>122</v>
      </c>
      <c r="L59" s="18" t="str">
        <f t="shared" si="8"/>
        <v>NICE EST</v>
      </c>
    </row>
    <row r="60" spans="1:12" ht="15.75" x14ac:dyDescent="0.25">
      <c r="A60" s="38" t="s">
        <v>123</v>
      </c>
      <c r="B60" s="51">
        <f>[4]Pointage!R54</f>
        <v>0</v>
      </c>
      <c r="C60" s="29" t="str">
        <f t="shared" si="3"/>
        <v/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IF(OR(COUNTIF(HorSup,B60),B60="",[4]Pointage!R54="",B60="REPOS"),"X")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51">
        <f>[4]Pointage!R55</f>
        <v>0</v>
      </c>
      <c r="C61" s="29" t="str">
        <f t="shared" si="3"/>
        <v/>
      </c>
      <c r="D61" s="6" t="str">
        <f t="shared" si="4"/>
        <v/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IF(OR(COUNTIF(HorSup,B61),B61="",[4]Pointage!R55="",B61="REPOS"),"X")</f>
        <v>X</v>
      </c>
      <c r="K61" s="39" t="s">
        <v>124</v>
      </c>
      <c r="L61" s="18">
        <f t="shared" si="8"/>
        <v>0</v>
      </c>
    </row>
    <row r="62" spans="1:12" ht="15.75" x14ac:dyDescent="0.25">
      <c r="A62" s="38" t="s">
        <v>125</v>
      </c>
      <c r="B62" s="51">
        <f>[4]Pointage!R56</f>
        <v>0</v>
      </c>
      <c r="C62" s="29" t="str">
        <f t="shared" si="3"/>
        <v/>
      </c>
      <c r="D62" s="6" t="str">
        <f t="shared" si="4"/>
        <v/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IF(OR(COUNTIF(HorSup,B62),B62="",[4]Pointage!R56="",B62="REPOS"),"X")</f>
        <v>X</v>
      </c>
      <c r="K62" s="38" t="s">
        <v>125</v>
      </c>
      <c r="L62" s="18">
        <f t="shared" si="8"/>
        <v>0</v>
      </c>
    </row>
    <row r="63" spans="1:12" ht="15.75" x14ac:dyDescent="0.25">
      <c r="A63" s="43" t="s">
        <v>126</v>
      </c>
      <c r="B63" s="51">
        <f>[4]Pointage!R57</f>
        <v>0</v>
      </c>
      <c r="C63" s="29" t="str">
        <f t="shared" si="3"/>
        <v/>
      </c>
      <c r="D63" s="6" t="str">
        <f t="shared" si="4"/>
        <v/>
      </c>
      <c r="E63" s="56" t="str">
        <f t="shared" si="5"/>
        <v/>
      </c>
      <c r="F63" s="29" t="str">
        <f t="shared" si="6"/>
        <v/>
      </c>
      <c r="G63" s="6" t="str">
        <f t="shared" si="7"/>
        <v/>
      </c>
      <c r="H63" s="5" t="str">
        <f>IF(OR(COUNTIF(HorSup,B63),B63="",[4]Pointage!R57="",B63="REPOS"),"X")</f>
        <v>X</v>
      </c>
      <c r="K63" s="43" t="s">
        <v>126</v>
      </c>
      <c r="L63" s="18">
        <f t="shared" si="8"/>
        <v>0</v>
      </c>
    </row>
    <row r="64" spans="1:12" ht="16.5" thickBot="1" x14ac:dyDescent="0.3">
      <c r="A64" s="44" t="s">
        <v>127</v>
      </c>
      <c r="B64" s="52" t="str">
        <f>[4]Pointage!R58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IF(OR(COUNTIF(HorSup,B64),B64="",[4]Pointage!R58="",B64="REPOS"),"X")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153" priority="38" stopIfTrue="1" operator="equal">
      <formula>"Repos"</formula>
    </cfRule>
    <cfRule type="cellIs" dxfId="152" priority="39" stopIfTrue="1" operator="equal">
      <formula>"ABSENT"</formula>
    </cfRule>
    <cfRule type="cellIs" dxfId="151" priority="40" stopIfTrue="1" operator="equal">
      <formula>"NICE OUEST"</formula>
    </cfRule>
    <cfRule type="cellIs" dxfId="150" priority="41" stopIfTrue="1" operator="equal">
      <formula>"Nice Nord"</formula>
    </cfRule>
    <cfRule type="cellIs" dxfId="149" priority="42" stopIfTrue="1" operator="equal">
      <formula>"Congés"</formula>
    </cfRule>
    <cfRule type="cellIs" dxfId="148" priority="43" stopIfTrue="1" operator="equal">
      <formula>"Nice Est"</formula>
    </cfRule>
  </conditionalFormatting>
  <conditionalFormatting sqref="L57">
    <cfRule type="cellIs" dxfId="147" priority="32" stopIfTrue="1" operator="equal">
      <formula>"Repos"</formula>
    </cfRule>
    <cfRule type="cellIs" dxfId="146" priority="33" stopIfTrue="1" operator="equal">
      <formula>"ABSENT"</formula>
    </cfRule>
    <cfRule type="cellIs" dxfId="145" priority="34" stopIfTrue="1" operator="equal">
      <formula>"NICE OUEST"</formula>
    </cfRule>
    <cfRule type="cellIs" dxfId="144" priority="35" stopIfTrue="1" operator="equal">
      <formula>"Nice Nord"</formula>
    </cfRule>
    <cfRule type="cellIs" dxfId="143" priority="36" stopIfTrue="1" operator="equal">
      <formula>"Congés"</formula>
    </cfRule>
    <cfRule type="cellIs" dxfId="142" priority="37" stopIfTrue="1" operator="equal">
      <formula>"Nice Est"</formula>
    </cfRule>
  </conditionalFormatting>
  <conditionalFormatting sqref="K2">
    <cfRule type="cellIs" dxfId="141" priority="31" stopIfTrue="1" operator="equal">
      <formula>""</formula>
    </cfRule>
  </conditionalFormatting>
  <conditionalFormatting sqref="L8:L64">
    <cfRule type="cellIs" dxfId="140" priority="25" stopIfTrue="1" operator="equal">
      <formula>"Repos"</formula>
    </cfRule>
    <cfRule type="cellIs" dxfId="139" priority="26" stopIfTrue="1" operator="equal">
      <formula>"ABSENT"</formula>
    </cfRule>
    <cfRule type="cellIs" dxfId="138" priority="27" stopIfTrue="1" operator="equal">
      <formula>"NICE OUEST"</formula>
    </cfRule>
    <cfRule type="cellIs" dxfId="137" priority="28" stopIfTrue="1" operator="equal">
      <formula>"Nice Nord"</formula>
    </cfRule>
    <cfRule type="cellIs" dxfId="136" priority="29" stopIfTrue="1" operator="equal">
      <formula>"Congés"</formula>
    </cfRule>
    <cfRule type="cellIs" dxfId="135" priority="30" stopIfTrue="1" operator="equal">
      <formula>"Nice Est"</formula>
    </cfRule>
  </conditionalFormatting>
  <conditionalFormatting sqref="L57">
    <cfRule type="cellIs" dxfId="134" priority="19" stopIfTrue="1" operator="equal">
      <formula>"Repos"</formula>
    </cfRule>
    <cfRule type="cellIs" dxfId="133" priority="20" stopIfTrue="1" operator="equal">
      <formula>"ABSENT"</formula>
    </cfRule>
    <cfRule type="cellIs" dxfId="132" priority="21" stopIfTrue="1" operator="equal">
      <formula>"NICE OUEST"</formula>
    </cfRule>
    <cfRule type="cellIs" dxfId="131" priority="22" stopIfTrue="1" operator="equal">
      <formula>"Nice Nord"</formula>
    </cfRule>
    <cfRule type="cellIs" dxfId="130" priority="23" stopIfTrue="1" operator="equal">
      <formula>"Congés"</formula>
    </cfRule>
    <cfRule type="cellIs" dxfId="129" priority="24" stopIfTrue="1" operator="equal">
      <formula>"Nice Est"</formula>
    </cfRule>
  </conditionalFormatting>
  <conditionalFormatting sqref="K2">
    <cfRule type="cellIs" dxfId="128" priority="18" stopIfTrue="1" operator="equal">
      <formula>""</formula>
    </cfRule>
  </conditionalFormatting>
  <conditionalFormatting sqref="L8:L64">
    <cfRule type="cellIs" dxfId="127" priority="16" stopIfTrue="1" operator="equal">
      <formula>0</formula>
    </cfRule>
  </conditionalFormatting>
  <conditionalFormatting sqref="B8:B64">
    <cfRule type="cellIs" dxfId="126" priority="9" stopIfTrue="1" operator="equal">
      <formula>"Repos"</formula>
    </cfRule>
    <cfRule type="cellIs" dxfId="125" priority="10" stopIfTrue="1" operator="equal">
      <formula>"ABSENT"</formula>
    </cfRule>
    <cfRule type="cellIs" dxfId="124" priority="11" stopIfTrue="1" operator="equal">
      <formula>"NICE OUEST"</formula>
    </cfRule>
    <cfRule type="cellIs" dxfId="123" priority="12" stopIfTrue="1" operator="equal">
      <formula>"Nice Nord"</formula>
    </cfRule>
    <cfRule type="cellIs" dxfId="122" priority="13" stopIfTrue="1" operator="equal">
      <formula>"Congés"</formula>
    </cfRule>
    <cfRule type="cellIs" dxfId="121" priority="14" stopIfTrue="1" operator="equal">
      <formula>"Nice Est"</formula>
    </cfRule>
  </conditionalFormatting>
  <conditionalFormatting sqref="B8:B64">
    <cfRule type="cellIs" dxfId="120" priority="3" stopIfTrue="1" operator="equal">
      <formula>"Repos"</formula>
    </cfRule>
    <cfRule type="cellIs" dxfId="119" priority="4" stopIfTrue="1" operator="equal">
      <formula>"ABSENT"</formula>
    </cfRule>
    <cfRule type="cellIs" dxfId="118" priority="5" stopIfTrue="1" operator="equal">
      <formula>"NICE OUEST"</formula>
    </cfRule>
    <cfRule type="cellIs" dxfId="117" priority="6" stopIfTrue="1" operator="equal">
      <formula>"Nice Nord"</formula>
    </cfRule>
    <cfRule type="cellIs" dxfId="116" priority="7" stopIfTrue="1" operator="equal">
      <formula>"Congés"</formula>
    </cfRule>
    <cfRule type="cellIs" dxfId="115" priority="8" stopIfTrue="1" operator="equal">
      <formula>"Nice Est"</formula>
    </cfRule>
  </conditionalFormatting>
  <conditionalFormatting sqref="H8:H64">
    <cfRule type="containsText" dxfId="114" priority="2" operator="containsText" text="FAUX">
      <formula>NOT(ISERROR(SEARCH("FAUX",H8)))</formula>
    </cfRule>
  </conditionalFormatting>
  <conditionalFormatting sqref="B8:B64">
    <cfRule type="cellIs" dxfId="113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indexed="10"/>
  </sheetPr>
  <dimension ref="A1:N64"/>
  <sheetViews>
    <sheetView topLeftCell="A30"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42855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42855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[4]Pointage!S2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IF(OR(COUNTIF(HorSup,B8),B8="",[4]Pointage!S2="",B8="REPOS"),"X")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>
        <f>[4]Pointage!S3</f>
        <v>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56" t="str">
        <f t="shared" ref="E9:E64" si="5">IF(COUNTIF(HorSoir,B9),"X","")</f>
        <v/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str">
        <f>IF(OR(COUNTIF(HorSup,B9),B9="",[4]Pointage!S3="",B9="REPOS"),"X")</f>
        <v>X</v>
      </c>
      <c r="K9" s="38" t="s">
        <v>72</v>
      </c>
      <c r="L9" s="18">
        <f t="shared" ref="L9:L64" si="8">B9</f>
        <v>0</v>
      </c>
    </row>
    <row r="10" spans="1:14" ht="17.100000000000001" customHeight="1" x14ac:dyDescent="0.25">
      <c r="A10" s="38" t="s">
        <v>73</v>
      </c>
      <c r="B10" s="51" t="str">
        <f>[4]Pointage!S4</f>
        <v>Congés</v>
      </c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IF(OR(COUNTIF(HorSup,B10),B10="",[4]Pointage!S4="",B10="REPOS"),"X")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51">
        <f>[4]Pointage!S5</f>
        <v>0</v>
      </c>
      <c r="C11" s="29" t="str">
        <f t="shared" si="3"/>
        <v/>
      </c>
      <c r="D11" s="6" t="str">
        <f t="shared" si="4"/>
        <v/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IF(OR(COUNTIF(HorSup,B11),B11="",[4]Pointage!S5="",B11="REPOS"),"X")</f>
        <v>X</v>
      </c>
      <c r="K11" s="38" t="s">
        <v>74</v>
      </c>
      <c r="L11" s="18">
        <f t="shared" si="8"/>
        <v>0</v>
      </c>
    </row>
    <row r="12" spans="1:14" ht="17.100000000000001" customHeight="1" x14ac:dyDescent="0.25">
      <c r="A12" s="39" t="s">
        <v>75</v>
      </c>
      <c r="B12" s="51" t="str">
        <f>[4]Pointage!S6</f>
        <v>Contrôle OM 03H-09H</v>
      </c>
      <c r="C12" s="29" t="str">
        <f t="shared" si="3"/>
        <v/>
      </c>
      <c r="D12" s="6" t="str">
        <f t="shared" si="4"/>
        <v/>
      </c>
      <c r="E12" s="56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IF(OR(COUNTIF(HorSup,B12),B12="",[4]Pointage!S6="",B12="REPOS"),"X")</f>
        <v>0</v>
      </c>
      <c r="K12" s="39" t="s">
        <v>75</v>
      </c>
      <c r="L12" s="18" t="str">
        <f t="shared" si="8"/>
        <v>Contrôle OM 03H-09H</v>
      </c>
    </row>
    <row r="13" spans="1:14" ht="17.100000000000001" customHeight="1" x14ac:dyDescent="0.25">
      <c r="A13" s="38" t="s">
        <v>76</v>
      </c>
      <c r="B13" s="51" t="str">
        <f>[4]Pointage!S7</f>
        <v>Congés</v>
      </c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IF(OR(COUNTIF(HorSup,B13),B13="",[4]Pointage!S7="",B13="REPOS"),"X")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51">
        <f>[4]Pointage!S8</f>
        <v>0</v>
      </c>
      <c r="C14" s="29" t="str">
        <f t="shared" si="3"/>
        <v/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IF(OR(COUNTIF(HorSup,B14),B14="",[4]Pointage!S8="",B14="REPOS"),"X")</f>
        <v>X</v>
      </c>
      <c r="K14" s="38" t="s">
        <v>77</v>
      </c>
      <c r="L14" s="18">
        <f t="shared" si="8"/>
        <v>0</v>
      </c>
    </row>
    <row r="15" spans="1:14" ht="17.100000000000001" customHeight="1" x14ac:dyDescent="0.25">
      <c r="A15" s="40" t="s">
        <v>78</v>
      </c>
      <c r="B15" s="51" t="str">
        <f>[4]Pointage!S9</f>
        <v>POLY 7H-12H</v>
      </c>
      <c r="C15" s="29" t="str">
        <f t="shared" si="3"/>
        <v/>
      </c>
      <c r="D15" s="6" t="str">
        <f t="shared" si="4"/>
        <v/>
      </c>
      <c r="E15" s="56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>IF(OR(COUNTIF(HorSup,B15),B15="",[4]Pointage!S9="",B15="REPOS"),"X")</f>
        <v>X</v>
      </c>
      <c r="K15" s="40" t="s">
        <v>78</v>
      </c>
      <c r="L15" s="18" t="str">
        <f t="shared" si="8"/>
        <v>POLY 7H-12H</v>
      </c>
    </row>
    <row r="16" spans="1:14" ht="17.100000000000001" customHeight="1" x14ac:dyDescent="0.25">
      <c r="A16" s="38" t="s">
        <v>79</v>
      </c>
      <c r="B16" s="51">
        <f>[4]Pointage!S10</f>
        <v>0</v>
      </c>
      <c r="C16" s="29" t="str">
        <f t="shared" si="3"/>
        <v/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IF(OR(COUNTIF(HorSup,B16),B16="",[4]Pointage!S10="",B16="REPOS"),"X")</f>
        <v>X</v>
      </c>
      <c r="K16" s="38" t="s">
        <v>79</v>
      </c>
      <c r="L16" s="18">
        <f t="shared" si="8"/>
        <v>0</v>
      </c>
    </row>
    <row r="17" spans="1:12" ht="17.100000000000001" customHeight="1" x14ac:dyDescent="0.25">
      <c r="A17" s="38" t="s">
        <v>80</v>
      </c>
      <c r="B17" s="51">
        <f>[4]Pointage!S11</f>
        <v>0</v>
      </c>
      <c r="C17" s="29" t="str">
        <f t="shared" si="3"/>
        <v/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IF(OR(COUNTIF(HorSup,B17),B17="",[4]Pointage!S11="",B17="REPOS"),"X")</f>
        <v>X</v>
      </c>
      <c r="K17" s="38" t="s">
        <v>80</v>
      </c>
      <c r="L17" s="18">
        <f t="shared" si="8"/>
        <v>0</v>
      </c>
    </row>
    <row r="18" spans="1:12" ht="17.100000000000001" customHeight="1" x14ac:dyDescent="0.25">
      <c r="A18" s="39" t="s">
        <v>81</v>
      </c>
      <c r="B18" s="51">
        <f>[4]Pointage!S12</f>
        <v>0</v>
      </c>
      <c r="C18" s="29" t="str">
        <f t="shared" si="3"/>
        <v/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IF(OR(COUNTIF(HorSup,B18),B18="",[4]Pointage!S12="",B18="REPOS"),"X")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51">
        <f>[4]Pointage!S13</f>
        <v>0</v>
      </c>
      <c r="C19" s="29" t="str">
        <f t="shared" si="3"/>
        <v/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IF(OR(COUNTIF(HorSup,B19),B19="",[4]Pointage!S13="",B19="REPOS"),"X")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51" t="str">
        <f>[4]Pointage!S14</f>
        <v>V.N. Matin</v>
      </c>
      <c r="C20" s="29" t="str">
        <f t="shared" si="3"/>
        <v/>
      </c>
      <c r="D20" s="6" t="str">
        <f t="shared" si="4"/>
        <v/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>IF(OR(COUNTIF(HorSup,B20),B20="",[4]Pointage!S14="",B20="REPOS"),"X")</f>
        <v>X</v>
      </c>
      <c r="K20" s="38" t="s">
        <v>83</v>
      </c>
      <c r="L20" s="18" t="str">
        <f t="shared" si="8"/>
        <v>V.N. Matin</v>
      </c>
    </row>
    <row r="21" spans="1:12" ht="17.100000000000001" customHeight="1" x14ac:dyDescent="0.25">
      <c r="A21" s="40" t="s">
        <v>84</v>
      </c>
      <c r="B21" s="51" t="str">
        <f>[4]Pointage!S15</f>
        <v>Congés</v>
      </c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IF(OR(COUNTIF(HorSup,B21),B21="",[4]Pointage!S15="",B21="REPOS"),"X")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51">
        <f>[4]Pointage!S16</f>
        <v>0</v>
      </c>
      <c r="C22" s="29" t="str">
        <f t="shared" si="3"/>
        <v/>
      </c>
      <c r="D22" s="6" t="str">
        <f t="shared" si="4"/>
        <v/>
      </c>
      <c r="E22" s="56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>IF(OR(COUNTIF(HorSup,B22),B22="",[4]Pointage!S16="",B22="REPOS"),"X")</f>
        <v>X</v>
      </c>
      <c r="K22" s="38" t="s">
        <v>85</v>
      </c>
      <c r="L22" s="18">
        <f t="shared" si="8"/>
        <v>0</v>
      </c>
    </row>
    <row r="23" spans="1:12" ht="17.100000000000001" customHeight="1" x14ac:dyDescent="0.25">
      <c r="A23" s="38" t="s">
        <v>86</v>
      </c>
      <c r="B23" s="51" t="str">
        <f>[4]Pointage!S17</f>
        <v>HS NICE EST</v>
      </c>
      <c r="C23" s="29" t="str">
        <f t="shared" si="3"/>
        <v/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IF(OR(COUNTIF(HorSup,B23),B23="",[4]Pointage!S17="",B23="REPOS"),"X")</f>
        <v>X</v>
      </c>
      <c r="K23" s="38" t="s">
        <v>86</v>
      </c>
      <c r="L23" s="18" t="str">
        <f t="shared" si="8"/>
        <v>HS NICE EST</v>
      </c>
    </row>
    <row r="24" spans="1:12" ht="17.100000000000001" customHeight="1" x14ac:dyDescent="0.25">
      <c r="A24" s="38" t="s">
        <v>87</v>
      </c>
      <c r="B24" s="51">
        <f>[4]Pointage!S18</f>
        <v>0</v>
      </c>
      <c r="C24" s="29" t="str">
        <f t="shared" si="3"/>
        <v/>
      </c>
      <c r="D24" s="6" t="str">
        <f t="shared" si="4"/>
        <v/>
      </c>
      <c r="E24" s="56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IF(OR(COUNTIF(HorSup,B24),B24="",[4]Pointage!S18="",B24="REPOS"),"X")</f>
        <v>X</v>
      </c>
      <c r="K24" s="38" t="s">
        <v>87</v>
      </c>
      <c r="L24" s="18">
        <f t="shared" si="8"/>
        <v>0</v>
      </c>
    </row>
    <row r="25" spans="1:12" ht="17.100000000000001" customHeight="1" x14ac:dyDescent="0.25">
      <c r="A25" s="40" t="s">
        <v>88</v>
      </c>
      <c r="B25" s="51">
        <f>[4]Pointage!S19</f>
        <v>0</v>
      </c>
      <c r="C25" s="29" t="str">
        <f t="shared" si="3"/>
        <v/>
      </c>
      <c r="D25" s="6" t="str">
        <f t="shared" si="4"/>
        <v/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IF(OR(COUNTIF(HorSup,B25),B25="",[4]Pointage!S19="",B25="REPOS"),"X")</f>
        <v>X</v>
      </c>
      <c r="K25" s="40" t="s">
        <v>88</v>
      </c>
      <c r="L25" s="18">
        <f t="shared" si="8"/>
        <v>0</v>
      </c>
    </row>
    <row r="26" spans="1:12" ht="17.100000000000001" customHeight="1" x14ac:dyDescent="0.25">
      <c r="A26" s="41" t="s">
        <v>89</v>
      </c>
      <c r="B26" s="51">
        <f>[4]Pointage!S20</f>
        <v>0</v>
      </c>
      <c r="C26" s="29" t="str">
        <f t="shared" si="3"/>
        <v/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IF(OR(COUNTIF(HorSup,B26),B26="",[4]Pointage!S20="",B26="REPOS"),"X")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51" t="str">
        <f>[4]Pointage!S21</f>
        <v>Contrôle OM 20H-02H</v>
      </c>
      <c r="C27" s="29" t="str">
        <f t="shared" si="3"/>
        <v/>
      </c>
      <c r="D27" s="6" t="str">
        <f t="shared" si="4"/>
        <v/>
      </c>
      <c r="E27" s="56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IF(OR(COUNTIF(HorSup,B27),B27="",[4]Pointage!S21="",B27="REPOS"),"X")</f>
        <v>X</v>
      </c>
      <c r="K27" s="39" t="s">
        <v>90</v>
      </c>
      <c r="L27" s="18" t="str">
        <f t="shared" si="8"/>
        <v>Contrôle OM 20H-02H</v>
      </c>
    </row>
    <row r="28" spans="1:12" ht="17.100000000000001" customHeight="1" x14ac:dyDescent="0.25">
      <c r="A28" s="42" t="s">
        <v>91</v>
      </c>
      <c r="B28" s="51" t="str">
        <f>[4]Pointage!S22</f>
        <v>ABSENT</v>
      </c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IF(OR(COUNTIF(HorSup,B28),B28="",[4]Pointage!S22="",B28="REPOS"),"X")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51" t="str">
        <f>[4]Pointage!S23</f>
        <v>Congés</v>
      </c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IF(OR(COUNTIF(HorSup,B29),B29="",[4]Pointage!S23="",B29="REPOS"),"X")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51">
        <f>[4]Pointage!S24</f>
        <v>0</v>
      </c>
      <c r="C30" s="29" t="str">
        <f t="shared" si="3"/>
        <v/>
      </c>
      <c r="D30" s="6" t="str">
        <f t="shared" si="4"/>
        <v/>
      </c>
      <c r="E30" s="56" t="str">
        <f t="shared" si="5"/>
        <v/>
      </c>
      <c r="F30" s="29" t="str">
        <f t="shared" si="6"/>
        <v/>
      </c>
      <c r="G30" s="6" t="str">
        <f t="shared" si="7"/>
        <v/>
      </c>
      <c r="H30" s="5" t="str">
        <f>IF(OR(COUNTIF(HorSup,B30),B30="",[4]Pointage!S24="",B30="REPOS"),"X")</f>
        <v>X</v>
      </c>
      <c r="K30" s="38" t="s">
        <v>93</v>
      </c>
      <c r="L30" s="18">
        <f t="shared" si="8"/>
        <v>0</v>
      </c>
    </row>
    <row r="31" spans="1:12" ht="17.100000000000001" customHeight="1" x14ac:dyDescent="0.25">
      <c r="A31" s="38" t="s">
        <v>94</v>
      </c>
      <c r="B31" s="51">
        <f>[4]Pointage!S25</f>
        <v>0</v>
      </c>
      <c r="C31" s="29" t="str">
        <f t="shared" si="3"/>
        <v/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IF(OR(COUNTIF(HorSup,B31),B31="",[4]Pointage!S25="",B31="REPOS"),"X")</f>
        <v>X</v>
      </c>
      <c r="K31" s="38" t="s">
        <v>94</v>
      </c>
      <c r="L31" s="18">
        <f t="shared" si="8"/>
        <v>0</v>
      </c>
    </row>
    <row r="32" spans="1:12" ht="17.100000000000001" customHeight="1" x14ac:dyDescent="0.25">
      <c r="A32" s="38" t="s">
        <v>95</v>
      </c>
      <c r="B32" s="51" t="str">
        <f>[4]Pointage!S26</f>
        <v>ABSENT</v>
      </c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IF(OR(COUNTIF(HorSup,B32),B32="",[4]Pointage!S26="",B32="REPOS"),"X")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51" t="str">
        <f>[4]Pointage!S27</f>
        <v>CP + POLY 7H-12H</v>
      </c>
      <c r="C33" s="29" t="str">
        <f t="shared" si="3"/>
        <v/>
      </c>
      <c r="D33" s="6" t="str">
        <f t="shared" si="4"/>
        <v/>
      </c>
      <c r="E33" s="56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>IF(OR(COUNTIF(HorSup,B33),B33="",[4]Pointage!S27="",B33="REPOS"),"X")</f>
        <v>X</v>
      </c>
      <c r="K33" s="40" t="s">
        <v>96</v>
      </c>
      <c r="L33" s="18" t="str">
        <f t="shared" si="8"/>
        <v>CP + POLY 7H-12H</v>
      </c>
    </row>
    <row r="34" spans="1:12" ht="17.100000000000001" customHeight="1" x14ac:dyDescent="0.25">
      <c r="A34" s="38" t="s">
        <v>97</v>
      </c>
      <c r="B34" s="51">
        <f>[4]Pointage!S28</f>
        <v>0</v>
      </c>
      <c r="C34" s="29" t="str">
        <f t="shared" si="3"/>
        <v/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IF(OR(COUNTIF(HorSup,B34),B34="",[4]Pointage!S28="",B34="REPOS"),"X")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51">
        <f>[4]Pointage!S29</f>
        <v>0</v>
      </c>
      <c r="C35" s="29" t="str">
        <f t="shared" si="3"/>
        <v/>
      </c>
      <c r="D35" s="6" t="str">
        <f t="shared" si="4"/>
        <v/>
      </c>
      <c r="E35" s="56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>IF(OR(COUNTIF(HorSup,B35),B35="",[4]Pointage!S29="",B35="REPOS"),"X")</f>
        <v>X</v>
      </c>
      <c r="K35" s="38" t="s">
        <v>98</v>
      </c>
      <c r="L35" s="18">
        <f t="shared" si="8"/>
        <v>0</v>
      </c>
    </row>
    <row r="36" spans="1:12" ht="17.100000000000001" customHeight="1" x14ac:dyDescent="0.25">
      <c r="A36" s="38" t="s">
        <v>99</v>
      </c>
      <c r="B36" s="51">
        <f>[4]Pointage!S30</f>
        <v>0</v>
      </c>
      <c r="C36" s="29" t="str">
        <f t="shared" si="3"/>
        <v/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IF(OR(COUNTIF(HorSup,B36),B36="",[4]Pointage!S30="",B36="REPOS"),"X")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51" t="str">
        <f>[4]Pointage!S31</f>
        <v>Congés</v>
      </c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IF(OR(COUNTIF(HorSup,B37),B37="",[4]Pointage!S31="",B37="REPOS"),"X")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51">
        <f>[4]Pointage!S32</f>
        <v>0</v>
      </c>
      <c r="C38" s="29" t="str">
        <f t="shared" si="3"/>
        <v/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IF(OR(COUNTIF(HorSup,B38),B38="",[4]Pointage!S32="",B38="REPOS"),"X")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51">
        <f>[4]Pointage!S33</f>
        <v>0</v>
      </c>
      <c r="C39" s="29" t="str">
        <f t="shared" si="3"/>
        <v/>
      </c>
      <c r="D39" s="6" t="str">
        <f t="shared" si="4"/>
        <v/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IF(OR(COUNTIF(HorSup,B39),B39="",[4]Pointage!S33="",B39="REPOS"),"X")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51">
        <f>[4]Pointage!S34</f>
        <v>0</v>
      </c>
      <c r="C40" s="29" t="str">
        <f t="shared" si="3"/>
        <v/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IF(OR(COUNTIF(HorSup,B40),B40="",[4]Pointage!S34="",B40="REPOS"),"X")</f>
        <v>X</v>
      </c>
      <c r="K40" s="38" t="s">
        <v>103</v>
      </c>
      <c r="L40" s="18">
        <f t="shared" si="8"/>
        <v>0</v>
      </c>
    </row>
    <row r="41" spans="1:12" ht="17.100000000000001" customHeight="1" x14ac:dyDescent="0.25">
      <c r="A41" s="40" t="s">
        <v>104</v>
      </c>
      <c r="B41" s="51">
        <f>[4]Pointage!S35</f>
        <v>0</v>
      </c>
      <c r="C41" s="29" t="str">
        <f t="shared" si="3"/>
        <v/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IF(OR(COUNTIF(HorSup,B41),B41="",[4]Pointage!S35="",B41="REPOS"),"X")</f>
        <v>X</v>
      </c>
      <c r="K41" s="40" t="s">
        <v>104</v>
      </c>
      <c r="L41" s="18">
        <f t="shared" si="8"/>
        <v>0</v>
      </c>
    </row>
    <row r="42" spans="1:12" ht="17.100000000000001" customHeight="1" x14ac:dyDescent="0.25">
      <c r="A42" s="38" t="s">
        <v>105</v>
      </c>
      <c r="B42" s="51" t="str">
        <f>[4]Pointage!S36</f>
        <v>HS NICE OUEST</v>
      </c>
      <c r="C42" s="29" t="str">
        <f t="shared" si="3"/>
        <v/>
      </c>
      <c r="D42" s="6" t="str">
        <f t="shared" si="4"/>
        <v/>
      </c>
      <c r="E42" s="56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>IF(OR(COUNTIF(HorSup,B42),B42="",[4]Pointage!S36="",B42="REPOS"),"X")</f>
        <v>X</v>
      </c>
      <c r="K42" s="38" t="s">
        <v>105</v>
      </c>
      <c r="L42" s="18" t="str">
        <f t="shared" si="8"/>
        <v>HS NICE OUEST</v>
      </c>
    </row>
    <row r="43" spans="1:12" ht="17.100000000000001" customHeight="1" x14ac:dyDescent="0.25">
      <c r="A43" s="38" t="s">
        <v>106</v>
      </c>
      <c r="B43" s="51">
        <f>[4]Pointage!S37</f>
        <v>0</v>
      </c>
      <c r="C43" s="29" t="str">
        <f t="shared" si="3"/>
        <v/>
      </c>
      <c r="D43" s="6" t="str">
        <f t="shared" si="4"/>
        <v/>
      </c>
      <c r="E43" s="56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IF(OR(COUNTIF(HorSup,B43),B43="",[4]Pointage!S37="",B43="REPOS"),"X")</f>
        <v>X</v>
      </c>
      <c r="K43" s="38" t="s">
        <v>106</v>
      </c>
      <c r="L43" s="18">
        <f t="shared" si="8"/>
        <v>0</v>
      </c>
    </row>
    <row r="44" spans="1:12" ht="17.100000000000001" customHeight="1" x14ac:dyDescent="0.25">
      <c r="A44" s="38" t="s">
        <v>107</v>
      </c>
      <c r="B44" s="51" t="str">
        <f>[4]Pointage!S38</f>
        <v>Congés</v>
      </c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IF(OR(COUNTIF(HorSup,B44),B44="",[4]Pointage!S38="",B44="REPOS"),"X")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51">
        <f>[4]Pointage!S39</f>
        <v>0</v>
      </c>
      <c r="C45" s="29" t="str">
        <f t="shared" si="3"/>
        <v/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IF(OR(COUNTIF(HorSup,B45),B45="",[4]Pointage!S39="",B45="REPOS"),"X")</f>
        <v>X</v>
      </c>
      <c r="K45" s="38" t="s">
        <v>108</v>
      </c>
      <c r="L45" s="18">
        <f t="shared" si="8"/>
        <v>0</v>
      </c>
    </row>
    <row r="46" spans="1:12" ht="17.100000000000001" customHeight="1" x14ac:dyDescent="0.25">
      <c r="A46" s="38" t="s">
        <v>109</v>
      </c>
      <c r="B46" s="51">
        <f>[4]Pointage!S40</f>
        <v>0</v>
      </c>
      <c r="C46" s="29" t="str">
        <f t="shared" si="3"/>
        <v/>
      </c>
      <c r="D46" s="6" t="str">
        <f t="shared" si="4"/>
        <v/>
      </c>
      <c r="E46" s="56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IF(OR(COUNTIF(HorSup,B46),B46="",[4]Pointage!S40="",B46="REPOS"),"X")</f>
        <v>X</v>
      </c>
      <c r="K46" s="38" t="s">
        <v>109</v>
      </c>
      <c r="L46" s="18">
        <f t="shared" si="8"/>
        <v>0</v>
      </c>
    </row>
    <row r="47" spans="1:12" ht="17.100000000000001" customHeight="1" x14ac:dyDescent="0.25">
      <c r="A47" s="38" t="s">
        <v>110</v>
      </c>
      <c r="B47" s="51">
        <f>[4]Pointage!S41</f>
        <v>0</v>
      </c>
      <c r="C47" s="29" t="str">
        <f t="shared" si="3"/>
        <v/>
      </c>
      <c r="D47" s="6" t="str">
        <f t="shared" si="4"/>
        <v/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IF(OR(COUNTIF(HorSup,B47),B47="",[4]Pointage!S41="",B47="REPOS"),"X")</f>
        <v>X</v>
      </c>
      <c r="K47" s="38" t="s">
        <v>110</v>
      </c>
      <c r="L47" s="18">
        <f t="shared" si="8"/>
        <v>0</v>
      </c>
    </row>
    <row r="48" spans="1:12" ht="17.100000000000001" customHeight="1" x14ac:dyDescent="0.25">
      <c r="A48" s="38" t="s">
        <v>111</v>
      </c>
      <c r="B48" s="51" t="str">
        <f>[4]Pointage!S42</f>
        <v>NICE NORD &amp; VIEUX NICE</v>
      </c>
      <c r="C48" s="29" t="str">
        <f t="shared" si="3"/>
        <v/>
      </c>
      <c r="D48" s="6" t="str">
        <f t="shared" si="4"/>
        <v/>
      </c>
      <c r="E48" s="56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IF(OR(COUNTIF(HorSup,B48),B48="",[4]Pointage!S42="",B48="REPOS"),"X")</f>
        <v>X</v>
      </c>
      <c r="K48" s="38" t="s">
        <v>111</v>
      </c>
      <c r="L48" s="18" t="str">
        <f t="shared" si="8"/>
        <v>NICE NORD &amp; VIEUX NICE</v>
      </c>
    </row>
    <row r="49" spans="1:12" ht="17.100000000000001" customHeight="1" x14ac:dyDescent="0.25">
      <c r="A49" s="42" t="s">
        <v>112</v>
      </c>
      <c r="B49" s="51" t="str">
        <f>[4]Pointage!S43</f>
        <v>ABSENT</v>
      </c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IF(OR(COUNTIF(HorSup,B49),B49="",[4]Pointage!S43="",B49="REPOS"),"X")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51" t="str">
        <f>[4]Pointage!S44</f>
        <v>Congés</v>
      </c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IF(OR(COUNTIF(HorSup,B50),B50="",[4]Pointage!S44="",B50="REPOS"),"X")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51">
        <f>[4]Pointage!S45</f>
        <v>0</v>
      </c>
      <c r="C51" s="29" t="str">
        <f t="shared" si="3"/>
        <v/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IF(OR(COUNTIF(HorSup,B51),B51="",[4]Pointage!S45="",B51="REPOS"),"X")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51" t="str">
        <f>[4]Pointage!S46</f>
        <v>ABSENT</v>
      </c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IF(OR(COUNTIF(HorSup,B52),B52="",[4]Pointage!S46="",B52="REPOS"),"X")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51" t="str">
        <f>[4]Pointage!S47</f>
        <v>Congés</v>
      </c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IF(OR(COUNTIF(HorSup,B53),B53="",[4]Pointage!S47="",B53="REPOS"),"X")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51">
        <f>[4]Pointage!S48</f>
        <v>0</v>
      </c>
      <c r="C54" s="29" t="str">
        <f t="shared" si="3"/>
        <v/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IF(OR(COUNTIF(HorSup,B54),B54="",[4]Pointage!S48="",B54="REPOS"),"X")</f>
        <v>X</v>
      </c>
      <c r="K54" s="40" t="s">
        <v>117</v>
      </c>
      <c r="L54" s="18">
        <f t="shared" si="8"/>
        <v>0</v>
      </c>
    </row>
    <row r="55" spans="1:12" ht="17.100000000000001" customHeight="1" x14ac:dyDescent="0.25">
      <c r="A55" s="39" t="s">
        <v>118</v>
      </c>
      <c r="B55" s="51" t="str">
        <f>[4]Pointage!S49</f>
        <v>ABSENT</v>
      </c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IF(OR(COUNTIF(HorSup,B55),B55="",[4]Pointage!S49="",B55="REPOS"),"X")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51">
        <f>[4]Pointage!S50</f>
        <v>0</v>
      </c>
      <c r="C56" s="29" t="str">
        <f t="shared" si="3"/>
        <v/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IF(OR(COUNTIF(HorSup,B56),B56="",[4]Pointage!S50="",B56="REPOS"),"X")</f>
        <v>X</v>
      </c>
      <c r="K56" s="38" t="s">
        <v>119</v>
      </c>
      <c r="L56" s="18">
        <f t="shared" si="8"/>
        <v>0</v>
      </c>
    </row>
    <row r="57" spans="1:12" ht="17.100000000000001" customHeight="1" x14ac:dyDescent="0.25">
      <c r="A57" s="38" t="s">
        <v>120</v>
      </c>
      <c r="B57" s="51" t="str">
        <f>[4]Pointage!S51</f>
        <v>Congés</v>
      </c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IF(OR(COUNTIF(HorSup,B57),B57="",[4]Pointage!S51="",B57="REPOS"),"X")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51" t="str">
        <f>[4]Pointage!S52</f>
        <v>HS NICE OUEST</v>
      </c>
      <c r="C58" s="29" t="str">
        <f t="shared" si="3"/>
        <v/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IF(OR(COUNTIF(HorSup,B58),B58="",[4]Pointage!S52="",B58="REPOS"),"X")</f>
        <v>X</v>
      </c>
      <c r="K58" s="39" t="s">
        <v>121</v>
      </c>
      <c r="L58" s="18" t="str">
        <f t="shared" si="8"/>
        <v>HS NICE OUEST</v>
      </c>
    </row>
    <row r="59" spans="1:12" ht="17.100000000000001" customHeight="1" x14ac:dyDescent="0.25">
      <c r="A59" s="39" t="s">
        <v>122</v>
      </c>
      <c r="B59" s="51">
        <f>[4]Pointage!S53</f>
        <v>0</v>
      </c>
      <c r="C59" s="29" t="str">
        <f t="shared" si="3"/>
        <v/>
      </c>
      <c r="D59" s="6" t="str">
        <f t="shared" si="4"/>
        <v/>
      </c>
      <c r="E59" s="56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>IF(OR(COUNTIF(HorSup,B59),B59="",[4]Pointage!S53="",B59="REPOS"),"X")</f>
        <v>X</v>
      </c>
      <c r="K59" s="39" t="s">
        <v>122</v>
      </c>
      <c r="L59" s="18">
        <f t="shared" si="8"/>
        <v>0</v>
      </c>
    </row>
    <row r="60" spans="1:12" ht="15.75" x14ac:dyDescent="0.25">
      <c r="A60" s="38" t="s">
        <v>123</v>
      </c>
      <c r="B60" s="51">
        <f>[4]Pointage!S54</f>
        <v>0</v>
      </c>
      <c r="C60" s="29" t="str">
        <f t="shared" si="3"/>
        <v/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IF(OR(COUNTIF(HorSup,B60),B60="",[4]Pointage!S54="",B60="REPOS"),"X")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51">
        <f>[4]Pointage!S55</f>
        <v>0</v>
      </c>
      <c r="C61" s="29" t="str">
        <f t="shared" si="3"/>
        <v/>
      </c>
      <c r="D61" s="6" t="str">
        <f t="shared" si="4"/>
        <v/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IF(OR(COUNTIF(HorSup,B61),B61="",[4]Pointage!S55="",B61="REPOS"),"X")</f>
        <v>X</v>
      </c>
      <c r="K61" s="39" t="s">
        <v>124</v>
      </c>
      <c r="L61" s="18">
        <f t="shared" si="8"/>
        <v>0</v>
      </c>
    </row>
    <row r="62" spans="1:12" ht="15.75" x14ac:dyDescent="0.25">
      <c r="A62" s="38" t="s">
        <v>125</v>
      </c>
      <c r="B62" s="51">
        <f>[4]Pointage!S56</f>
        <v>0</v>
      </c>
      <c r="C62" s="29" t="str">
        <f t="shared" si="3"/>
        <v/>
      </c>
      <c r="D62" s="6" t="str">
        <f t="shared" si="4"/>
        <v/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IF(OR(COUNTIF(HorSup,B62),B62="",[4]Pointage!S56="",B62="REPOS"),"X")</f>
        <v>X</v>
      </c>
      <c r="K62" s="38" t="s">
        <v>125</v>
      </c>
      <c r="L62" s="18">
        <f t="shared" si="8"/>
        <v>0</v>
      </c>
    </row>
    <row r="63" spans="1:12" ht="15.75" x14ac:dyDescent="0.25">
      <c r="A63" s="43" t="s">
        <v>126</v>
      </c>
      <c r="B63" s="51">
        <f>[4]Pointage!S57</f>
        <v>0</v>
      </c>
      <c r="C63" s="29" t="str">
        <f t="shared" si="3"/>
        <v/>
      </c>
      <c r="D63" s="6" t="str">
        <f t="shared" si="4"/>
        <v/>
      </c>
      <c r="E63" s="56" t="str">
        <f t="shared" si="5"/>
        <v/>
      </c>
      <c r="F63" s="29" t="str">
        <f t="shared" si="6"/>
        <v/>
      </c>
      <c r="G63" s="6" t="str">
        <f t="shared" si="7"/>
        <v/>
      </c>
      <c r="H63" s="5" t="str">
        <f>IF(OR(COUNTIF(HorSup,B63),B63="",[4]Pointage!S57="",B63="REPOS"),"X")</f>
        <v>X</v>
      </c>
      <c r="K63" s="43" t="s">
        <v>126</v>
      </c>
      <c r="L63" s="18">
        <f t="shared" si="8"/>
        <v>0</v>
      </c>
    </row>
    <row r="64" spans="1:12" ht="16.5" thickBot="1" x14ac:dyDescent="0.3">
      <c r="A64" s="44" t="s">
        <v>127</v>
      </c>
      <c r="B64" s="52" t="str">
        <f>[4]Pointage!S58</f>
        <v>Congés</v>
      </c>
      <c r="C64" s="19" t="str">
        <f t="shared" si="3"/>
        <v/>
      </c>
      <c r="D64" s="20" t="str">
        <f t="shared" si="4"/>
        <v/>
      </c>
      <c r="E64" s="57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IF(OR(COUNTIF(HorSup,B64),B64="",[4]Pointage!S58="",B64="REPOS"),"X")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4">
    <cfRule type="cellIs" dxfId="112" priority="38" stopIfTrue="1" operator="equal">
      <formula>"Repos"</formula>
    </cfRule>
    <cfRule type="cellIs" dxfId="111" priority="39" stopIfTrue="1" operator="equal">
      <formula>"ABSENT"</formula>
    </cfRule>
    <cfRule type="cellIs" dxfId="110" priority="40" stopIfTrue="1" operator="equal">
      <formula>"NICE OUEST"</formula>
    </cfRule>
    <cfRule type="cellIs" dxfId="109" priority="41" stopIfTrue="1" operator="equal">
      <formula>"Nice Nord"</formula>
    </cfRule>
    <cfRule type="cellIs" dxfId="108" priority="42" stopIfTrue="1" operator="equal">
      <formula>"Congés"</formula>
    </cfRule>
    <cfRule type="cellIs" dxfId="107" priority="43" stopIfTrue="1" operator="equal">
      <formula>"Nice Est"</formula>
    </cfRule>
  </conditionalFormatting>
  <conditionalFormatting sqref="L57">
    <cfRule type="cellIs" dxfId="106" priority="32" stopIfTrue="1" operator="equal">
      <formula>"Repos"</formula>
    </cfRule>
    <cfRule type="cellIs" dxfId="105" priority="33" stopIfTrue="1" operator="equal">
      <formula>"ABSENT"</formula>
    </cfRule>
    <cfRule type="cellIs" dxfId="104" priority="34" stopIfTrue="1" operator="equal">
      <formula>"NICE OUEST"</formula>
    </cfRule>
    <cfRule type="cellIs" dxfId="103" priority="35" stopIfTrue="1" operator="equal">
      <formula>"Nice Nord"</formula>
    </cfRule>
    <cfRule type="cellIs" dxfId="102" priority="36" stopIfTrue="1" operator="equal">
      <formula>"Congés"</formula>
    </cfRule>
    <cfRule type="cellIs" dxfId="101" priority="37" stopIfTrue="1" operator="equal">
      <formula>"Nice Est"</formula>
    </cfRule>
  </conditionalFormatting>
  <conditionalFormatting sqref="K2">
    <cfRule type="cellIs" dxfId="100" priority="31" stopIfTrue="1" operator="equal">
      <formula>""</formula>
    </cfRule>
  </conditionalFormatting>
  <conditionalFormatting sqref="L8:L64">
    <cfRule type="cellIs" dxfId="99" priority="25" stopIfTrue="1" operator="equal">
      <formula>"Repos"</formula>
    </cfRule>
    <cfRule type="cellIs" dxfId="98" priority="26" stopIfTrue="1" operator="equal">
      <formula>"ABSENT"</formula>
    </cfRule>
    <cfRule type="cellIs" dxfId="97" priority="27" stopIfTrue="1" operator="equal">
      <formula>"NICE OUEST"</formula>
    </cfRule>
    <cfRule type="cellIs" dxfId="96" priority="28" stopIfTrue="1" operator="equal">
      <formula>"Nice Nord"</formula>
    </cfRule>
    <cfRule type="cellIs" dxfId="95" priority="29" stopIfTrue="1" operator="equal">
      <formula>"Congés"</formula>
    </cfRule>
    <cfRule type="cellIs" dxfId="94" priority="30" stopIfTrue="1" operator="equal">
      <formula>"Nice Est"</formula>
    </cfRule>
  </conditionalFormatting>
  <conditionalFormatting sqref="L57">
    <cfRule type="cellIs" dxfId="93" priority="19" stopIfTrue="1" operator="equal">
      <formula>"Repos"</formula>
    </cfRule>
    <cfRule type="cellIs" dxfId="92" priority="20" stopIfTrue="1" operator="equal">
      <formula>"ABSENT"</formula>
    </cfRule>
    <cfRule type="cellIs" dxfId="91" priority="21" stopIfTrue="1" operator="equal">
      <formula>"NICE OUEST"</formula>
    </cfRule>
    <cfRule type="cellIs" dxfId="90" priority="22" stopIfTrue="1" operator="equal">
      <formula>"Nice Nord"</formula>
    </cfRule>
    <cfRule type="cellIs" dxfId="89" priority="23" stopIfTrue="1" operator="equal">
      <formula>"Congés"</formula>
    </cfRule>
    <cfRule type="cellIs" dxfId="88" priority="24" stopIfTrue="1" operator="equal">
      <formula>"Nice Est"</formula>
    </cfRule>
  </conditionalFormatting>
  <conditionalFormatting sqref="K2">
    <cfRule type="cellIs" dxfId="87" priority="18" stopIfTrue="1" operator="equal">
      <formula>""</formula>
    </cfRule>
  </conditionalFormatting>
  <conditionalFormatting sqref="L8:L64">
    <cfRule type="cellIs" dxfId="86" priority="16" stopIfTrue="1" operator="equal">
      <formula>0</formula>
    </cfRule>
  </conditionalFormatting>
  <conditionalFormatting sqref="B8:B64">
    <cfRule type="cellIs" dxfId="85" priority="9" stopIfTrue="1" operator="equal">
      <formula>"Repos"</formula>
    </cfRule>
    <cfRule type="cellIs" dxfId="84" priority="10" stopIfTrue="1" operator="equal">
      <formula>"ABSENT"</formula>
    </cfRule>
    <cfRule type="cellIs" dxfId="83" priority="11" stopIfTrue="1" operator="equal">
      <formula>"NICE OUEST"</formula>
    </cfRule>
    <cfRule type="cellIs" dxfId="82" priority="12" stopIfTrue="1" operator="equal">
      <formula>"Nice Nord"</formula>
    </cfRule>
    <cfRule type="cellIs" dxfId="81" priority="13" stopIfTrue="1" operator="equal">
      <formula>"Congés"</formula>
    </cfRule>
    <cfRule type="cellIs" dxfId="80" priority="14" stopIfTrue="1" operator="equal">
      <formula>"Nice Est"</formula>
    </cfRule>
  </conditionalFormatting>
  <conditionalFormatting sqref="B8:B64">
    <cfRule type="cellIs" dxfId="79" priority="3" stopIfTrue="1" operator="equal">
      <formula>"Repos"</formula>
    </cfRule>
    <cfRule type="cellIs" dxfId="78" priority="4" stopIfTrue="1" operator="equal">
      <formula>"ABSENT"</formula>
    </cfRule>
    <cfRule type="cellIs" dxfId="77" priority="5" stopIfTrue="1" operator="equal">
      <formula>"NICE OUEST"</formula>
    </cfRule>
    <cfRule type="cellIs" dxfId="76" priority="6" stopIfTrue="1" operator="equal">
      <formula>"Nice Nord"</formula>
    </cfRule>
    <cfRule type="cellIs" dxfId="75" priority="7" stopIfTrue="1" operator="equal">
      <formula>"Congés"</formula>
    </cfRule>
    <cfRule type="cellIs" dxfId="74" priority="8" stopIfTrue="1" operator="equal">
      <formula>"Nice Est"</formula>
    </cfRule>
  </conditionalFormatting>
  <conditionalFormatting sqref="H8:H64">
    <cfRule type="containsText" dxfId="73" priority="2" operator="containsText" text="FAUX">
      <formula>NOT(ISERROR(SEARCH("FAUX",H8)))</formula>
    </cfRule>
  </conditionalFormatting>
  <conditionalFormatting sqref="B8:B64">
    <cfRule type="cellIs" dxfId="72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>
        <f ca="1">F4</f>
        <v>42856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>
        <f ca="1">DATE(2017,4,MID(CELL("nomfichier",A1),FIND("]",CELL("nomfichier",A1),1)+1,3))</f>
        <v>42856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50" t="str">
        <f>[4]Pointage!J2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55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IF(OR(COUNTIF(HorSup,B8),B8="",[4]Pointage!J2="",B8="REPOS"),"X")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51"/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6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str">
        <f t="shared" ref="H9:H64" si="8">IF(OR(COUNTIF(HorSup,B9),B9="",B9="REPOS"),"X")</f>
        <v>X</v>
      </c>
      <c r="K9" s="38" t="s">
        <v>72</v>
      </c>
      <c r="L9" s="18">
        <f t="shared" ref="L9:L64" si="9">B9</f>
        <v>0</v>
      </c>
    </row>
    <row r="10" spans="1:14" ht="17.100000000000001" customHeight="1" x14ac:dyDescent="0.25">
      <c r="A10" s="38" t="s">
        <v>73</v>
      </c>
      <c r="B10" s="51"/>
      <c r="C10" s="29" t="str">
        <f t="shared" si="3"/>
        <v/>
      </c>
      <c r="D10" s="6" t="str">
        <f t="shared" si="4"/>
        <v/>
      </c>
      <c r="E10" s="56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 t="shared" si="8"/>
        <v>X</v>
      </c>
      <c r="K10" s="38" t="s">
        <v>73</v>
      </c>
      <c r="L10" s="18">
        <f t="shared" si="9"/>
        <v>0</v>
      </c>
    </row>
    <row r="11" spans="1:14" ht="17.100000000000001" customHeight="1" x14ac:dyDescent="0.25">
      <c r="A11" s="38" t="s">
        <v>74</v>
      </c>
      <c r="B11" s="51"/>
      <c r="C11" s="29" t="str">
        <f t="shared" si="3"/>
        <v/>
      </c>
      <c r="D11" s="6" t="str">
        <f t="shared" si="4"/>
        <v/>
      </c>
      <c r="E11" s="56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 t="shared" si="8"/>
        <v>X</v>
      </c>
      <c r="K11" s="38" t="s">
        <v>74</v>
      </c>
      <c r="L11" s="18">
        <f t="shared" si="9"/>
        <v>0</v>
      </c>
    </row>
    <row r="12" spans="1:14" ht="17.100000000000001" customHeight="1" x14ac:dyDescent="0.25">
      <c r="A12" s="39" t="s">
        <v>75</v>
      </c>
      <c r="B12" s="51"/>
      <c r="C12" s="29" t="str">
        <f t="shared" si="3"/>
        <v/>
      </c>
      <c r="D12" s="6" t="str">
        <f t="shared" si="4"/>
        <v/>
      </c>
      <c r="E12" s="56" t="str">
        <f t="shared" si="5"/>
        <v/>
      </c>
      <c r="F12" s="29" t="str">
        <f t="shared" si="6"/>
        <v/>
      </c>
      <c r="G12" s="6" t="str">
        <f t="shared" si="7"/>
        <v/>
      </c>
      <c r="H12" s="5" t="str">
        <f t="shared" si="8"/>
        <v>X</v>
      </c>
      <c r="K12" s="39" t="s">
        <v>75</v>
      </c>
      <c r="L12" s="18">
        <f t="shared" si="9"/>
        <v>0</v>
      </c>
    </row>
    <row r="13" spans="1:14" ht="17.100000000000001" customHeight="1" x14ac:dyDescent="0.25">
      <c r="A13" s="38" t="s">
        <v>76</v>
      </c>
      <c r="B13" s="51"/>
      <c r="C13" s="29" t="str">
        <f t="shared" si="3"/>
        <v/>
      </c>
      <c r="D13" s="6" t="str">
        <f t="shared" si="4"/>
        <v/>
      </c>
      <c r="E13" s="56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 t="shared" si="8"/>
        <v>X</v>
      </c>
      <c r="K13" s="38" t="s">
        <v>76</v>
      </c>
      <c r="L13" s="18">
        <f t="shared" si="9"/>
        <v>0</v>
      </c>
    </row>
    <row r="14" spans="1:14" ht="17.100000000000001" customHeight="1" x14ac:dyDescent="0.25">
      <c r="A14" s="38" t="s">
        <v>77</v>
      </c>
      <c r="B14" s="51"/>
      <c r="C14" s="29" t="str">
        <f t="shared" si="3"/>
        <v/>
      </c>
      <c r="D14" s="6" t="str">
        <f t="shared" si="4"/>
        <v/>
      </c>
      <c r="E14" s="56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 t="shared" si="8"/>
        <v>X</v>
      </c>
      <c r="K14" s="38" t="s">
        <v>77</v>
      </c>
      <c r="L14" s="18">
        <f t="shared" si="9"/>
        <v>0</v>
      </c>
    </row>
    <row r="15" spans="1:14" ht="17.100000000000001" customHeight="1" x14ac:dyDescent="0.25">
      <c r="A15" s="40" t="s">
        <v>78</v>
      </c>
      <c r="B15" s="51"/>
      <c r="C15" s="29" t="str">
        <f t="shared" si="3"/>
        <v/>
      </c>
      <c r="D15" s="6" t="str">
        <f t="shared" si="4"/>
        <v/>
      </c>
      <c r="E15" s="56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 t="shared" si="8"/>
        <v>X</v>
      </c>
      <c r="K15" s="40" t="s">
        <v>78</v>
      </c>
      <c r="L15" s="18">
        <f t="shared" si="9"/>
        <v>0</v>
      </c>
    </row>
    <row r="16" spans="1:14" ht="17.100000000000001" customHeight="1" x14ac:dyDescent="0.25">
      <c r="A16" s="38" t="s">
        <v>79</v>
      </c>
      <c r="B16" s="53"/>
      <c r="C16" s="29" t="str">
        <f t="shared" si="3"/>
        <v/>
      </c>
      <c r="D16" s="6" t="str">
        <f t="shared" si="4"/>
        <v/>
      </c>
      <c r="E16" s="56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 t="shared" si="8"/>
        <v>X</v>
      </c>
      <c r="K16" s="38" t="s">
        <v>79</v>
      </c>
      <c r="L16" s="18">
        <f t="shared" si="9"/>
        <v>0</v>
      </c>
    </row>
    <row r="17" spans="1:12" ht="17.100000000000001" customHeight="1" x14ac:dyDescent="0.25">
      <c r="A17" s="38" t="s">
        <v>80</v>
      </c>
      <c r="B17" s="51"/>
      <c r="C17" s="29" t="str">
        <f t="shared" si="3"/>
        <v/>
      </c>
      <c r="D17" s="6" t="str">
        <f t="shared" si="4"/>
        <v/>
      </c>
      <c r="E17" s="56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 t="shared" si="8"/>
        <v>X</v>
      </c>
      <c r="K17" s="38" t="s">
        <v>80</v>
      </c>
      <c r="L17" s="18">
        <f t="shared" si="9"/>
        <v>0</v>
      </c>
    </row>
    <row r="18" spans="1:12" ht="17.100000000000001" customHeight="1" x14ac:dyDescent="0.25">
      <c r="A18" s="39" t="s">
        <v>81</v>
      </c>
      <c r="B18" s="53"/>
      <c r="C18" s="29" t="str">
        <f t="shared" si="3"/>
        <v/>
      </c>
      <c r="D18" s="6" t="str">
        <f t="shared" si="4"/>
        <v/>
      </c>
      <c r="E18" s="56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 t="shared" si="8"/>
        <v>X</v>
      </c>
      <c r="K18" s="39" t="s">
        <v>81</v>
      </c>
      <c r="L18" s="18">
        <f t="shared" si="9"/>
        <v>0</v>
      </c>
    </row>
    <row r="19" spans="1:12" ht="17.100000000000001" customHeight="1" x14ac:dyDescent="0.25">
      <c r="A19" s="38" t="s">
        <v>82</v>
      </c>
      <c r="B19" s="51"/>
      <c r="C19" s="29" t="str">
        <f>IF(COUNTIF(HorMat,B19),"X","")</f>
        <v/>
      </c>
      <c r="D19" s="6" t="str">
        <f t="shared" si="4"/>
        <v/>
      </c>
      <c r="E19" s="56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 t="shared" si="8"/>
        <v>X</v>
      </c>
      <c r="K19" s="38" t="s">
        <v>82</v>
      </c>
      <c r="L19" s="18">
        <f t="shared" si="9"/>
        <v>0</v>
      </c>
    </row>
    <row r="20" spans="1:12" ht="17.100000000000001" customHeight="1" x14ac:dyDescent="0.25">
      <c r="A20" s="38" t="s">
        <v>83</v>
      </c>
      <c r="B20" s="53"/>
      <c r="C20" s="29" t="str">
        <f t="shared" si="3"/>
        <v/>
      </c>
      <c r="D20" s="6" t="str">
        <f t="shared" si="4"/>
        <v/>
      </c>
      <c r="E20" s="56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 t="shared" si="8"/>
        <v>X</v>
      </c>
      <c r="K20" s="38" t="s">
        <v>83</v>
      </c>
      <c r="L20" s="18">
        <f t="shared" si="9"/>
        <v>0</v>
      </c>
    </row>
    <row r="21" spans="1:12" ht="17.100000000000001" customHeight="1" x14ac:dyDescent="0.25">
      <c r="A21" s="40" t="s">
        <v>84</v>
      </c>
      <c r="B21" s="53"/>
      <c r="C21" s="29" t="str">
        <f t="shared" si="3"/>
        <v/>
      </c>
      <c r="D21" s="6" t="str">
        <f t="shared" si="4"/>
        <v/>
      </c>
      <c r="E21" s="56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 t="shared" si="8"/>
        <v>X</v>
      </c>
      <c r="K21" s="40" t="s">
        <v>84</v>
      </c>
      <c r="L21" s="18">
        <f t="shared" si="9"/>
        <v>0</v>
      </c>
    </row>
    <row r="22" spans="1:12" ht="17.100000000000001" customHeight="1" x14ac:dyDescent="0.25">
      <c r="A22" s="38" t="s">
        <v>85</v>
      </c>
      <c r="B22" s="51"/>
      <c r="C22" s="29" t="str">
        <f>IF(COUNTIF(HorMat,B22),"X","")</f>
        <v/>
      </c>
      <c r="D22" s="6" t="str">
        <f t="shared" si="4"/>
        <v/>
      </c>
      <c r="E22" s="56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 t="shared" si="8"/>
        <v>X</v>
      </c>
      <c r="K22" s="38" t="s">
        <v>85</v>
      </c>
      <c r="L22" s="18">
        <f t="shared" si="9"/>
        <v>0</v>
      </c>
    </row>
    <row r="23" spans="1:12" ht="17.100000000000001" customHeight="1" x14ac:dyDescent="0.25">
      <c r="A23" s="38" t="s">
        <v>86</v>
      </c>
      <c r="B23" s="51"/>
      <c r="C23" s="29" t="str">
        <f t="shared" si="3"/>
        <v/>
      </c>
      <c r="D23" s="6" t="str">
        <f t="shared" si="4"/>
        <v/>
      </c>
      <c r="E23" s="56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 t="shared" si="8"/>
        <v>X</v>
      </c>
      <c r="K23" s="38" t="s">
        <v>86</v>
      </c>
      <c r="L23" s="18">
        <f t="shared" si="9"/>
        <v>0</v>
      </c>
    </row>
    <row r="24" spans="1:12" ht="17.100000000000001" customHeight="1" x14ac:dyDescent="0.25">
      <c r="A24" s="38" t="s">
        <v>87</v>
      </c>
      <c r="B24" s="51"/>
      <c r="C24" s="29" t="str">
        <f t="shared" si="3"/>
        <v/>
      </c>
      <c r="D24" s="6" t="str">
        <f t="shared" si="4"/>
        <v/>
      </c>
      <c r="E24" s="56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 t="shared" si="8"/>
        <v>X</v>
      </c>
      <c r="K24" s="38" t="s">
        <v>87</v>
      </c>
      <c r="L24" s="18">
        <f t="shared" si="9"/>
        <v>0</v>
      </c>
    </row>
    <row r="25" spans="1:12" ht="17.100000000000001" customHeight="1" x14ac:dyDescent="0.25">
      <c r="A25" s="40" t="s">
        <v>88</v>
      </c>
      <c r="B25" s="51"/>
      <c r="C25" s="29" t="str">
        <f t="shared" si="3"/>
        <v/>
      </c>
      <c r="D25" s="6" t="str">
        <f t="shared" si="4"/>
        <v/>
      </c>
      <c r="E25" s="56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 t="shared" si="8"/>
        <v>X</v>
      </c>
      <c r="K25" s="40" t="s">
        <v>88</v>
      </c>
      <c r="L25" s="18">
        <f t="shared" si="9"/>
        <v>0</v>
      </c>
    </row>
    <row r="26" spans="1:12" ht="17.100000000000001" customHeight="1" x14ac:dyDescent="0.25">
      <c r="A26" s="41" t="s">
        <v>89</v>
      </c>
      <c r="B26" s="51"/>
      <c r="C26" s="29" t="str">
        <f t="shared" si="3"/>
        <v/>
      </c>
      <c r="D26" s="6" t="str">
        <f t="shared" si="4"/>
        <v/>
      </c>
      <c r="E26" s="56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 t="shared" si="8"/>
        <v>X</v>
      </c>
      <c r="K26" s="41" t="s">
        <v>89</v>
      </c>
      <c r="L26" s="18">
        <f t="shared" si="9"/>
        <v>0</v>
      </c>
    </row>
    <row r="27" spans="1:12" ht="17.100000000000001" customHeight="1" x14ac:dyDescent="0.25">
      <c r="A27" s="39" t="s">
        <v>90</v>
      </c>
      <c r="B27" s="51"/>
      <c r="C27" s="29" t="str">
        <f t="shared" si="3"/>
        <v/>
      </c>
      <c r="D27" s="6" t="str">
        <f t="shared" si="4"/>
        <v/>
      </c>
      <c r="E27" s="56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 t="shared" si="8"/>
        <v>X</v>
      </c>
      <c r="K27" s="39" t="s">
        <v>90</v>
      </c>
      <c r="L27" s="18">
        <f t="shared" si="9"/>
        <v>0</v>
      </c>
    </row>
    <row r="28" spans="1:12" ht="17.100000000000001" customHeight="1" x14ac:dyDescent="0.25">
      <c r="A28" s="42" t="s">
        <v>91</v>
      </c>
      <c r="B28" s="51"/>
      <c r="C28" s="29" t="str">
        <f t="shared" si="3"/>
        <v/>
      </c>
      <c r="D28" s="6" t="str">
        <f t="shared" si="4"/>
        <v/>
      </c>
      <c r="E28" s="56" t="str">
        <f t="shared" si="5"/>
        <v/>
      </c>
      <c r="F28" s="29" t="str">
        <f t="shared" si="6"/>
        <v/>
      </c>
      <c r="G28" s="6" t="str">
        <f t="shared" si="7"/>
        <v/>
      </c>
      <c r="H28" s="5" t="str">
        <f t="shared" si="8"/>
        <v>X</v>
      </c>
      <c r="K28" s="42" t="s">
        <v>91</v>
      </c>
      <c r="L28" s="18">
        <f t="shared" si="9"/>
        <v>0</v>
      </c>
    </row>
    <row r="29" spans="1:12" ht="17.100000000000001" customHeight="1" x14ac:dyDescent="0.25">
      <c r="A29" s="38" t="s">
        <v>92</v>
      </c>
      <c r="B29" s="51"/>
      <c r="C29" s="29" t="str">
        <f t="shared" si="3"/>
        <v/>
      </c>
      <c r="D29" s="6" t="str">
        <f t="shared" si="4"/>
        <v/>
      </c>
      <c r="E29" s="56" t="str">
        <f t="shared" si="5"/>
        <v/>
      </c>
      <c r="F29" s="29" t="str">
        <f t="shared" si="6"/>
        <v/>
      </c>
      <c r="G29" s="6" t="str">
        <f t="shared" si="7"/>
        <v/>
      </c>
      <c r="H29" s="5" t="str">
        <f t="shared" si="8"/>
        <v>X</v>
      </c>
      <c r="K29" s="38" t="s">
        <v>92</v>
      </c>
      <c r="L29" s="18">
        <f t="shared" si="9"/>
        <v>0</v>
      </c>
    </row>
    <row r="30" spans="1:12" ht="17.100000000000001" customHeight="1" x14ac:dyDescent="0.25">
      <c r="A30" s="38" t="s">
        <v>93</v>
      </c>
      <c r="B30" s="51"/>
      <c r="C30" s="29" t="str">
        <f t="shared" si="3"/>
        <v/>
      </c>
      <c r="D30" s="6" t="str">
        <f t="shared" si="4"/>
        <v/>
      </c>
      <c r="E30" s="56" t="str">
        <f t="shared" si="5"/>
        <v/>
      </c>
      <c r="F30" s="29" t="str">
        <f t="shared" si="6"/>
        <v/>
      </c>
      <c r="G30" s="6" t="str">
        <f t="shared" si="7"/>
        <v/>
      </c>
      <c r="H30" s="5" t="str">
        <f t="shared" si="8"/>
        <v>X</v>
      </c>
      <c r="K30" s="38" t="s">
        <v>93</v>
      </c>
      <c r="L30" s="18">
        <f t="shared" si="9"/>
        <v>0</v>
      </c>
    </row>
    <row r="31" spans="1:12" ht="17.100000000000001" customHeight="1" x14ac:dyDescent="0.25">
      <c r="A31" s="38" t="s">
        <v>94</v>
      </c>
      <c r="B31" s="51"/>
      <c r="C31" s="29" t="str">
        <f t="shared" si="3"/>
        <v/>
      </c>
      <c r="D31" s="6" t="str">
        <f t="shared" si="4"/>
        <v/>
      </c>
      <c r="E31" s="56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 t="shared" si="8"/>
        <v>X</v>
      </c>
      <c r="K31" s="38" t="s">
        <v>94</v>
      </c>
      <c r="L31" s="18">
        <f t="shared" si="9"/>
        <v>0</v>
      </c>
    </row>
    <row r="32" spans="1:12" ht="17.100000000000001" customHeight="1" x14ac:dyDescent="0.25">
      <c r="A32" s="38" t="s">
        <v>95</v>
      </c>
      <c r="B32" s="51"/>
      <c r="C32" s="29" t="str">
        <f t="shared" si="3"/>
        <v/>
      </c>
      <c r="D32" s="6" t="str">
        <f t="shared" si="4"/>
        <v/>
      </c>
      <c r="E32" s="56" t="str">
        <f t="shared" si="5"/>
        <v/>
      </c>
      <c r="F32" s="29" t="str">
        <f t="shared" si="6"/>
        <v/>
      </c>
      <c r="G32" s="6" t="str">
        <f t="shared" si="7"/>
        <v/>
      </c>
      <c r="H32" s="5" t="str">
        <f t="shared" si="8"/>
        <v>X</v>
      </c>
      <c r="K32" s="38" t="s">
        <v>95</v>
      </c>
      <c r="L32" s="18">
        <f t="shared" si="9"/>
        <v>0</v>
      </c>
    </row>
    <row r="33" spans="1:12" ht="17.100000000000001" customHeight="1" x14ac:dyDescent="0.25">
      <c r="A33" s="40" t="s">
        <v>96</v>
      </c>
      <c r="B33" s="51"/>
      <c r="C33" s="29" t="str">
        <f t="shared" si="3"/>
        <v/>
      </c>
      <c r="D33" s="6" t="str">
        <f t="shared" si="4"/>
        <v/>
      </c>
      <c r="E33" s="56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 t="shared" si="8"/>
        <v>X</v>
      </c>
      <c r="K33" s="40" t="s">
        <v>96</v>
      </c>
      <c r="L33" s="18">
        <f t="shared" si="9"/>
        <v>0</v>
      </c>
    </row>
    <row r="34" spans="1:12" ht="17.100000000000001" customHeight="1" x14ac:dyDescent="0.25">
      <c r="A34" s="38" t="s">
        <v>97</v>
      </c>
      <c r="B34" s="51"/>
      <c r="C34" s="29" t="str">
        <f t="shared" si="3"/>
        <v/>
      </c>
      <c r="D34" s="6" t="str">
        <f t="shared" si="4"/>
        <v/>
      </c>
      <c r="E34" s="56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 t="shared" si="8"/>
        <v>X</v>
      </c>
      <c r="K34" s="38" t="s">
        <v>97</v>
      </c>
      <c r="L34" s="18">
        <f t="shared" si="9"/>
        <v>0</v>
      </c>
    </row>
    <row r="35" spans="1:12" ht="17.100000000000001" customHeight="1" x14ac:dyDescent="0.25">
      <c r="A35" s="38" t="s">
        <v>98</v>
      </c>
      <c r="B35" s="51"/>
      <c r="C35" s="29" t="str">
        <f t="shared" si="3"/>
        <v/>
      </c>
      <c r="D35" s="6" t="str">
        <f t="shared" si="4"/>
        <v/>
      </c>
      <c r="E35" s="56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 t="shared" si="8"/>
        <v>X</v>
      </c>
      <c r="K35" s="38" t="s">
        <v>98</v>
      </c>
      <c r="L35" s="18">
        <f t="shared" si="9"/>
        <v>0</v>
      </c>
    </row>
    <row r="36" spans="1:12" ht="17.100000000000001" customHeight="1" x14ac:dyDescent="0.25">
      <c r="A36" s="38" t="s">
        <v>99</v>
      </c>
      <c r="B36" s="51"/>
      <c r="C36" s="29" t="str">
        <f t="shared" si="3"/>
        <v/>
      </c>
      <c r="D36" s="6" t="str">
        <f t="shared" si="4"/>
        <v/>
      </c>
      <c r="E36" s="56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 t="shared" si="8"/>
        <v>X</v>
      </c>
      <c r="K36" s="38" t="s">
        <v>99</v>
      </c>
      <c r="L36" s="18">
        <f t="shared" si="9"/>
        <v>0</v>
      </c>
    </row>
    <row r="37" spans="1:12" ht="17.100000000000001" customHeight="1" x14ac:dyDescent="0.25">
      <c r="A37" s="38" t="s">
        <v>100</v>
      </c>
      <c r="B37" s="51"/>
      <c r="C37" s="29" t="str">
        <f t="shared" si="3"/>
        <v/>
      </c>
      <c r="D37" s="6" t="str">
        <f t="shared" si="4"/>
        <v/>
      </c>
      <c r="E37" s="56" t="str">
        <f t="shared" si="5"/>
        <v/>
      </c>
      <c r="F37" s="29" t="str">
        <f t="shared" si="6"/>
        <v/>
      </c>
      <c r="G37" s="6" t="str">
        <f t="shared" si="7"/>
        <v/>
      </c>
      <c r="H37" s="5" t="str">
        <f t="shared" si="8"/>
        <v>X</v>
      </c>
      <c r="K37" s="38" t="s">
        <v>100</v>
      </c>
      <c r="L37" s="18">
        <f t="shared" si="9"/>
        <v>0</v>
      </c>
    </row>
    <row r="38" spans="1:12" ht="17.100000000000001" customHeight="1" x14ac:dyDescent="0.25">
      <c r="A38" s="38" t="s">
        <v>101</v>
      </c>
      <c r="B38" s="51"/>
      <c r="C38" s="29" t="str">
        <f t="shared" si="3"/>
        <v/>
      </c>
      <c r="D38" s="6" t="str">
        <f t="shared" si="4"/>
        <v/>
      </c>
      <c r="E38" s="56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 t="shared" si="8"/>
        <v>X</v>
      </c>
      <c r="K38" s="38" t="s">
        <v>101</v>
      </c>
      <c r="L38" s="18">
        <f t="shared" si="9"/>
        <v>0</v>
      </c>
    </row>
    <row r="39" spans="1:12" ht="17.100000000000001" customHeight="1" x14ac:dyDescent="0.25">
      <c r="A39" s="38" t="s">
        <v>102</v>
      </c>
      <c r="B39" s="51"/>
      <c r="C39" s="29" t="str">
        <f t="shared" si="3"/>
        <v/>
      </c>
      <c r="D39" s="6" t="str">
        <f t="shared" si="4"/>
        <v/>
      </c>
      <c r="E39" s="56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 t="shared" si="8"/>
        <v>X</v>
      </c>
      <c r="K39" s="38" t="s">
        <v>102</v>
      </c>
      <c r="L39" s="18">
        <f t="shared" si="9"/>
        <v>0</v>
      </c>
    </row>
    <row r="40" spans="1:12" ht="17.100000000000001" customHeight="1" x14ac:dyDescent="0.25">
      <c r="A40" s="38" t="s">
        <v>103</v>
      </c>
      <c r="B40" s="51"/>
      <c r="C40" s="29" t="str">
        <f t="shared" si="3"/>
        <v/>
      </c>
      <c r="D40" s="6" t="str">
        <f t="shared" si="4"/>
        <v/>
      </c>
      <c r="E40" s="56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 t="shared" si="8"/>
        <v>X</v>
      </c>
      <c r="K40" s="38" t="s">
        <v>103</v>
      </c>
      <c r="L40" s="18">
        <f t="shared" si="9"/>
        <v>0</v>
      </c>
    </row>
    <row r="41" spans="1:12" ht="17.100000000000001" customHeight="1" x14ac:dyDescent="0.25">
      <c r="A41" s="40" t="s">
        <v>104</v>
      </c>
      <c r="B41" s="51"/>
      <c r="C41" s="29" t="str">
        <f t="shared" si="3"/>
        <v/>
      </c>
      <c r="D41" s="6" t="str">
        <f t="shared" si="4"/>
        <v/>
      </c>
      <c r="E41" s="56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 t="shared" si="8"/>
        <v>X</v>
      </c>
      <c r="K41" s="40" t="s">
        <v>104</v>
      </c>
      <c r="L41" s="18">
        <f t="shared" si="9"/>
        <v>0</v>
      </c>
    </row>
    <row r="42" spans="1:12" ht="17.100000000000001" customHeight="1" x14ac:dyDescent="0.25">
      <c r="A42" s="38" t="s">
        <v>105</v>
      </c>
      <c r="B42" s="51"/>
      <c r="C42" s="29" t="str">
        <f t="shared" si="3"/>
        <v/>
      </c>
      <c r="D42" s="6" t="str">
        <f t="shared" si="4"/>
        <v/>
      </c>
      <c r="E42" s="56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 t="shared" si="8"/>
        <v>X</v>
      </c>
      <c r="K42" s="38" t="s">
        <v>105</v>
      </c>
      <c r="L42" s="18">
        <f t="shared" si="9"/>
        <v>0</v>
      </c>
    </row>
    <row r="43" spans="1:12" ht="17.100000000000001" customHeight="1" x14ac:dyDescent="0.25">
      <c r="A43" s="38" t="s">
        <v>106</v>
      </c>
      <c r="B43" s="51"/>
      <c r="C43" s="29" t="str">
        <f t="shared" si="3"/>
        <v/>
      </c>
      <c r="D43" s="6" t="str">
        <f t="shared" si="4"/>
        <v/>
      </c>
      <c r="E43" s="56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 t="shared" si="8"/>
        <v>X</v>
      </c>
      <c r="K43" s="38" t="s">
        <v>106</v>
      </c>
      <c r="L43" s="18">
        <f t="shared" si="9"/>
        <v>0</v>
      </c>
    </row>
    <row r="44" spans="1:12" ht="17.100000000000001" customHeight="1" x14ac:dyDescent="0.25">
      <c r="A44" s="38" t="s">
        <v>107</v>
      </c>
      <c r="B44" s="51"/>
      <c r="C44" s="29" t="str">
        <f t="shared" si="3"/>
        <v/>
      </c>
      <c r="D44" s="6" t="str">
        <f t="shared" si="4"/>
        <v/>
      </c>
      <c r="E44" s="56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 t="shared" si="8"/>
        <v>X</v>
      </c>
      <c r="K44" s="38" t="s">
        <v>107</v>
      </c>
      <c r="L44" s="18">
        <f t="shared" si="9"/>
        <v>0</v>
      </c>
    </row>
    <row r="45" spans="1:12" ht="17.100000000000001" customHeight="1" x14ac:dyDescent="0.25">
      <c r="A45" s="38" t="s">
        <v>108</v>
      </c>
      <c r="B45" s="51"/>
      <c r="C45" s="29" t="str">
        <f t="shared" si="3"/>
        <v/>
      </c>
      <c r="D45" s="6" t="str">
        <f t="shared" si="4"/>
        <v/>
      </c>
      <c r="E45" s="56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 t="shared" si="8"/>
        <v>X</v>
      </c>
      <c r="K45" s="38" t="s">
        <v>108</v>
      </c>
      <c r="L45" s="18">
        <f t="shared" si="9"/>
        <v>0</v>
      </c>
    </row>
    <row r="46" spans="1:12" ht="17.100000000000001" customHeight="1" x14ac:dyDescent="0.25">
      <c r="A46" s="38" t="s">
        <v>109</v>
      </c>
      <c r="B46" s="51"/>
      <c r="C46" s="29" t="str">
        <f t="shared" si="3"/>
        <v/>
      </c>
      <c r="D46" s="6" t="str">
        <f t="shared" si="4"/>
        <v/>
      </c>
      <c r="E46" s="56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 t="shared" si="8"/>
        <v>X</v>
      </c>
      <c r="K46" s="38" t="s">
        <v>109</v>
      </c>
      <c r="L46" s="18">
        <f t="shared" si="9"/>
        <v>0</v>
      </c>
    </row>
    <row r="47" spans="1:12" ht="17.100000000000001" customHeight="1" x14ac:dyDescent="0.25">
      <c r="A47" s="38" t="s">
        <v>110</v>
      </c>
      <c r="B47" s="51"/>
      <c r="C47" s="29" t="str">
        <f t="shared" si="3"/>
        <v/>
      </c>
      <c r="D47" s="6" t="str">
        <f t="shared" si="4"/>
        <v/>
      </c>
      <c r="E47" s="56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 t="shared" si="8"/>
        <v>X</v>
      </c>
      <c r="K47" s="38" t="s">
        <v>110</v>
      </c>
      <c r="L47" s="18">
        <f t="shared" si="9"/>
        <v>0</v>
      </c>
    </row>
    <row r="48" spans="1:12" ht="17.100000000000001" customHeight="1" x14ac:dyDescent="0.25">
      <c r="A48" s="38" t="s">
        <v>111</v>
      </c>
      <c r="B48" s="51"/>
      <c r="C48" s="29" t="str">
        <f t="shared" si="3"/>
        <v/>
      </c>
      <c r="D48" s="6" t="str">
        <f t="shared" si="4"/>
        <v/>
      </c>
      <c r="E48" s="56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 t="shared" si="8"/>
        <v>X</v>
      </c>
      <c r="K48" s="38" t="s">
        <v>111</v>
      </c>
      <c r="L48" s="18">
        <f t="shared" si="9"/>
        <v>0</v>
      </c>
    </row>
    <row r="49" spans="1:12" ht="17.100000000000001" customHeight="1" x14ac:dyDescent="0.25">
      <c r="A49" s="42" t="s">
        <v>112</v>
      </c>
      <c r="B49" s="51"/>
      <c r="C49" s="29" t="str">
        <f t="shared" si="3"/>
        <v/>
      </c>
      <c r="D49" s="6" t="str">
        <f t="shared" si="4"/>
        <v/>
      </c>
      <c r="E49" s="56" t="str">
        <f t="shared" si="5"/>
        <v/>
      </c>
      <c r="F49" s="29" t="str">
        <f t="shared" si="6"/>
        <v/>
      </c>
      <c r="G49" s="6" t="str">
        <f t="shared" si="7"/>
        <v/>
      </c>
      <c r="H49" s="5" t="str">
        <f t="shared" si="8"/>
        <v>X</v>
      </c>
      <c r="K49" s="42" t="s">
        <v>112</v>
      </c>
      <c r="L49" s="18">
        <f t="shared" si="9"/>
        <v>0</v>
      </c>
    </row>
    <row r="50" spans="1:12" ht="17.100000000000001" customHeight="1" x14ac:dyDescent="0.25">
      <c r="A50" s="40" t="s">
        <v>113</v>
      </c>
      <c r="B50" s="51"/>
      <c r="C50" s="29" t="str">
        <f t="shared" si="3"/>
        <v/>
      </c>
      <c r="D50" s="6" t="str">
        <f t="shared" si="4"/>
        <v/>
      </c>
      <c r="E50" s="56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 t="shared" si="8"/>
        <v>X</v>
      </c>
      <c r="K50" s="40" t="s">
        <v>113</v>
      </c>
      <c r="L50" s="18">
        <f t="shared" si="9"/>
        <v>0</v>
      </c>
    </row>
    <row r="51" spans="1:12" ht="17.100000000000001" customHeight="1" x14ac:dyDescent="0.25">
      <c r="A51" s="40" t="s">
        <v>114</v>
      </c>
      <c r="B51" s="51"/>
      <c r="C51" s="29" t="str">
        <f t="shared" si="3"/>
        <v/>
      </c>
      <c r="D51" s="6" t="str">
        <f t="shared" si="4"/>
        <v/>
      </c>
      <c r="E51" s="56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 t="shared" si="8"/>
        <v>X</v>
      </c>
      <c r="K51" s="40" t="s">
        <v>114</v>
      </c>
      <c r="L51" s="18">
        <f t="shared" si="9"/>
        <v>0</v>
      </c>
    </row>
    <row r="52" spans="1:12" ht="17.100000000000001" customHeight="1" x14ac:dyDescent="0.25">
      <c r="A52" s="42" t="s">
        <v>115</v>
      </c>
      <c r="B52" s="51"/>
      <c r="C52" s="29" t="str">
        <f t="shared" si="3"/>
        <v/>
      </c>
      <c r="D52" s="6" t="str">
        <f t="shared" si="4"/>
        <v/>
      </c>
      <c r="E52" s="56" t="str">
        <f t="shared" si="5"/>
        <v/>
      </c>
      <c r="F52" s="29" t="str">
        <f t="shared" si="6"/>
        <v/>
      </c>
      <c r="G52" s="6" t="str">
        <f t="shared" si="7"/>
        <v/>
      </c>
      <c r="H52" s="5" t="str">
        <f t="shared" si="8"/>
        <v>X</v>
      </c>
      <c r="K52" s="42" t="s">
        <v>115</v>
      </c>
      <c r="L52" s="18">
        <f t="shared" si="9"/>
        <v>0</v>
      </c>
    </row>
    <row r="53" spans="1:12" ht="17.100000000000001" customHeight="1" x14ac:dyDescent="0.25">
      <c r="A53" s="38" t="s">
        <v>116</v>
      </c>
      <c r="B53" s="51"/>
      <c r="C53" s="29" t="str">
        <f t="shared" si="3"/>
        <v/>
      </c>
      <c r="D53" s="6" t="str">
        <f t="shared" si="4"/>
        <v/>
      </c>
      <c r="E53" s="56" t="str">
        <f t="shared" si="5"/>
        <v/>
      </c>
      <c r="F53" s="29" t="str">
        <f t="shared" si="6"/>
        <v/>
      </c>
      <c r="G53" s="6" t="str">
        <f t="shared" si="7"/>
        <v/>
      </c>
      <c r="H53" s="5" t="str">
        <f t="shared" si="8"/>
        <v>X</v>
      </c>
      <c r="K53" s="38" t="s">
        <v>116</v>
      </c>
      <c r="L53" s="18">
        <f t="shared" si="9"/>
        <v>0</v>
      </c>
    </row>
    <row r="54" spans="1:12" ht="17.100000000000001" customHeight="1" x14ac:dyDescent="0.25">
      <c r="A54" s="40" t="s">
        <v>117</v>
      </c>
      <c r="B54" s="51"/>
      <c r="C54" s="29" t="str">
        <f t="shared" si="3"/>
        <v/>
      </c>
      <c r="D54" s="6" t="str">
        <f t="shared" si="4"/>
        <v/>
      </c>
      <c r="E54" s="56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 t="shared" si="8"/>
        <v>X</v>
      </c>
      <c r="K54" s="40" t="s">
        <v>117</v>
      </c>
      <c r="L54" s="18">
        <f t="shared" si="9"/>
        <v>0</v>
      </c>
    </row>
    <row r="55" spans="1:12" ht="17.100000000000001" customHeight="1" x14ac:dyDescent="0.25">
      <c r="A55" s="39" t="s">
        <v>118</v>
      </c>
      <c r="B55" s="51"/>
      <c r="C55" s="29" t="str">
        <f t="shared" si="3"/>
        <v/>
      </c>
      <c r="D55" s="6" t="str">
        <f t="shared" si="4"/>
        <v/>
      </c>
      <c r="E55" s="56" t="str">
        <f t="shared" si="5"/>
        <v/>
      </c>
      <c r="F55" s="29" t="str">
        <f t="shared" si="6"/>
        <v/>
      </c>
      <c r="G55" s="6" t="str">
        <f t="shared" si="7"/>
        <v/>
      </c>
      <c r="H55" s="5" t="str">
        <f t="shared" si="8"/>
        <v>X</v>
      </c>
      <c r="K55" s="39" t="s">
        <v>118</v>
      </c>
      <c r="L55" s="18">
        <f t="shared" si="9"/>
        <v>0</v>
      </c>
    </row>
    <row r="56" spans="1:12" ht="17.100000000000001" customHeight="1" x14ac:dyDescent="0.25">
      <c r="A56" s="38" t="s">
        <v>119</v>
      </c>
      <c r="B56" s="51"/>
      <c r="C56" s="29" t="str">
        <f t="shared" si="3"/>
        <v/>
      </c>
      <c r="D56" s="6" t="str">
        <f t="shared" si="4"/>
        <v/>
      </c>
      <c r="E56" s="56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 t="shared" si="8"/>
        <v>X</v>
      </c>
      <c r="K56" s="38" t="s">
        <v>119</v>
      </c>
      <c r="L56" s="18">
        <f t="shared" si="9"/>
        <v>0</v>
      </c>
    </row>
    <row r="57" spans="1:12" ht="17.100000000000001" customHeight="1" x14ac:dyDescent="0.25">
      <c r="A57" s="38" t="s">
        <v>120</v>
      </c>
      <c r="B57" s="51"/>
      <c r="C57" s="29" t="str">
        <f t="shared" si="3"/>
        <v/>
      </c>
      <c r="D57" s="6" t="str">
        <f t="shared" si="4"/>
        <v/>
      </c>
      <c r="E57" s="56" t="str">
        <f t="shared" si="5"/>
        <v/>
      </c>
      <c r="F57" s="29" t="str">
        <f t="shared" si="6"/>
        <v/>
      </c>
      <c r="G57" s="6" t="str">
        <f t="shared" si="7"/>
        <v/>
      </c>
      <c r="H57" s="5" t="str">
        <f t="shared" si="8"/>
        <v>X</v>
      </c>
      <c r="K57" s="38" t="s">
        <v>120</v>
      </c>
      <c r="L57" s="18">
        <f t="shared" si="9"/>
        <v>0</v>
      </c>
    </row>
    <row r="58" spans="1:12" ht="17.100000000000001" customHeight="1" x14ac:dyDescent="0.25">
      <c r="A58" s="39" t="s">
        <v>121</v>
      </c>
      <c r="B58" s="51"/>
      <c r="C58" s="29" t="str">
        <f t="shared" si="3"/>
        <v/>
      </c>
      <c r="D58" s="6" t="str">
        <f t="shared" si="4"/>
        <v/>
      </c>
      <c r="E58" s="56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 t="shared" si="8"/>
        <v>X</v>
      </c>
      <c r="K58" s="39" t="s">
        <v>121</v>
      </c>
      <c r="L58" s="18">
        <f t="shared" si="9"/>
        <v>0</v>
      </c>
    </row>
    <row r="59" spans="1:12" ht="17.100000000000001" customHeight="1" x14ac:dyDescent="0.25">
      <c r="A59" s="39" t="s">
        <v>122</v>
      </c>
      <c r="B59" s="51"/>
      <c r="C59" s="29" t="str">
        <f t="shared" si="3"/>
        <v/>
      </c>
      <c r="D59" s="6" t="str">
        <f t="shared" si="4"/>
        <v/>
      </c>
      <c r="E59" s="56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 t="shared" si="8"/>
        <v>X</v>
      </c>
      <c r="K59" s="39" t="s">
        <v>122</v>
      </c>
      <c r="L59" s="18">
        <f t="shared" si="9"/>
        <v>0</v>
      </c>
    </row>
    <row r="60" spans="1:12" ht="15.75" x14ac:dyDescent="0.25">
      <c r="A60" s="38" t="s">
        <v>123</v>
      </c>
      <c r="B60" s="51"/>
      <c r="C60" s="29" t="str">
        <f t="shared" si="3"/>
        <v/>
      </c>
      <c r="D60" s="6" t="str">
        <f t="shared" si="4"/>
        <v/>
      </c>
      <c r="E60" s="56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 t="shared" si="8"/>
        <v>X</v>
      </c>
      <c r="K60" s="38" t="s">
        <v>123</v>
      </c>
      <c r="L60" s="18">
        <f t="shared" si="9"/>
        <v>0</v>
      </c>
    </row>
    <row r="61" spans="1:12" ht="15.75" x14ac:dyDescent="0.25">
      <c r="A61" s="39" t="s">
        <v>124</v>
      </c>
      <c r="B61" s="51"/>
      <c r="C61" s="29" t="str">
        <f t="shared" si="3"/>
        <v/>
      </c>
      <c r="D61" s="6" t="str">
        <f t="shared" si="4"/>
        <v/>
      </c>
      <c r="E61" s="56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 t="shared" si="8"/>
        <v>X</v>
      </c>
      <c r="K61" s="39" t="s">
        <v>124</v>
      </c>
      <c r="L61" s="18">
        <f t="shared" si="9"/>
        <v>0</v>
      </c>
    </row>
    <row r="62" spans="1:12" ht="15.75" x14ac:dyDescent="0.25">
      <c r="A62" s="38" t="s">
        <v>125</v>
      </c>
      <c r="B62" s="53"/>
      <c r="C62" s="29" t="str">
        <f t="shared" si="3"/>
        <v/>
      </c>
      <c r="D62" s="6" t="str">
        <f t="shared" si="4"/>
        <v/>
      </c>
      <c r="E62" s="56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 t="shared" si="8"/>
        <v>X</v>
      </c>
      <c r="K62" s="38" t="s">
        <v>125</v>
      </c>
      <c r="L62" s="18">
        <f t="shared" si="9"/>
        <v>0</v>
      </c>
    </row>
    <row r="63" spans="1:12" ht="15.75" x14ac:dyDescent="0.25">
      <c r="A63" s="43" t="s">
        <v>126</v>
      </c>
      <c r="B63" s="53"/>
      <c r="C63" s="29" t="str">
        <f>IF(COUNTIF(HorMat,B63),"X","")</f>
        <v/>
      </c>
      <c r="D63" s="6" t="str">
        <f>IF(COUNTIF(HorAm,B63),"X","")</f>
        <v/>
      </c>
      <c r="E63" s="56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 t="shared" si="8"/>
        <v>X</v>
      </c>
      <c r="K63" s="43" t="s">
        <v>126</v>
      </c>
      <c r="L63" s="18">
        <f t="shared" si="9"/>
        <v>0</v>
      </c>
    </row>
    <row r="64" spans="1:12" ht="16.5" thickBot="1" x14ac:dyDescent="0.3">
      <c r="A64" s="44" t="s">
        <v>127</v>
      </c>
      <c r="B64" s="54"/>
      <c r="C64" s="19" t="str">
        <f>IF(COUNTIF(HorMat,B64),"X","")</f>
        <v/>
      </c>
      <c r="D64" s="20" t="str">
        <f>IF(COUNTIF(HorAm,B64),"X","")</f>
        <v/>
      </c>
      <c r="E64" s="57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 t="shared" si="8"/>
        <v>X</v>
      </c>
      <c r="K64" s="44" t="s">
        <v>127</v>
      </c>
      <c r="L64" s="17">
        <f t="shared" si="9"/>
        <v>0</v>
      </c>
    </row>
  </sheetData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B9:B64 L8:L64">
    <cfRule type="cellIs" dxfId="71" priority="38" stopIfTrue="1" operator="equal">
      <formula>"Repos"</formula>
    </cfRule>
    <cfRule type="cellIs" dxfId="70" priority="39" stopIfTrue="1" operator="equal">
      <formula>"ABSENT"</formula>
    </cfRule>
    <cfRule type="cellIs" dxfId="69" priority="40" stopIfTrue="1" operator="equal">
      <formula>"NICE OUEST"</formula>
    </cfRule>
    <cfRule type="cellIs" dxfId="68" priority="41" stopIfTrue="1" operator="equal">
      <formula>"Nice Nord"</formula>
    </cfRule>
    <cfRule type="cellIs" dxfId="67" priority="42" stopIfTrue="1" operator="equal">
      <formula>"Congés"</formula>
    </cfRule>
    <cfRule type="cellIs" dxfId="66" priority="43" stopIfTrue="1" operator="equal">
      <formula>"Nice Est"</formula>
    </cfRule>
  </conditionalFormatting>
  <conditionalFormatting sqref="L57">
    <cfRule type="cellIs" dxfId="65" priority="32" stopIfTrue="1" operator="equal">
      <formula>"Repos"</formula>
    </cfRule>
    <cfRule type="cellIs" dxfId="64" priority="33" stopIfTrue="1" operator="equal">
      <formula>"ABSENT"</formula>
    </cfRule>
    <cfRule type="cellIs" dxfId="63" priority="34" stopIfTrue="1" operator="equal">
      <formula>"NICE OUEST"</formula>
    </cfRule>
    <cfRule type="cellIs" dxfId="62" priority="35" stopIfTrue="1" operator="equal">
      <formula>"Nice Nord"</formula>
    </cfRule>
    <cfRule type="cellIs" dxfId="61" priority="36" stopIfTrue="1" operator="equal">
      <formula>"Congés"</formula>
    </cfRule>
    <cfRule type="cellIs" dxfId="60" priority="37" stopIfTrue="1" operator="equal">
      <formula>"Nice Est"</formula>
    </cfRule>
  </conditionalFormatting>
  <conditionalFormatting sqref="K2">
    <cfRule type="cellIs" dxfId="59" priority="31" stopIfTrue="1" operator="equal">
      <formula>""</formula>
    </cfRule>
  </conditionalFormatting>
  <conditionalFormatting sqref="B9:B64 L8:L64">
    <cfRule type="cellIs" dxfId="58" priority="25" stopIfTrue="1" operator="equal">
      <formula>"Repos"</formula>
    </cfRule>
    <cfRule type="cellIs" dxfId="57" priority="26" stopIfTrue="1" operator="equal">
      <formula>"ABSENT"</formula>
    </cfRule>
    <cfRule type="cellIs" dxfId="56" priority="27" stopIfTrue="1" operator="equal">
      <formula>"NICE OUEST"</formula>
    </cfRule>
    <cfRule type="cellIs" dxfId="55" priority="28" stopIfTrue="1" operator="equal">
      <formula>"Nice Nord"</formula>
    </cfRule>
    <cfRule type="cellIs" dxfId="54" priority="29" stopIfTrue="1" operator="equal">
      <formula>"Congés"</formula>
    </cfRule>
    <cfRule type="cellIs" dxfId="53" priority="30" stopIfTrue="1" operator="equal">
      <formula>"Nice Est"</formula>
    </cfRule>
  </conditionalFormatting>
  <conditionalFormatting sqref="L57">
    <cfRule type="cellIs" dxfId="52" priority="19" stopIfTrue="1" operator="equal">
      <formula>"Repos"</formula>
    </cfRule>
    <cfRule type="cellIs" dxfId="51" priority="20" stopIfTrue="1" operator="equal">
      <formula>"ABSENT"</formula>
    </cfRule>
    <cfRule type="cellIs" dxfId="50" priority="21" stopIfTrue="1" operator="equal">
      <formula>"NICE OUEST"</formula>
    </cfRule>
    <cfRule type="cellIs" dxfId="49" priority="22" stopIfTrue="1" operator="equal">
      <formula>"Nice Nord"</formula>
    </cfRule>
    <cfRule type="cellIs" dxfId="48" priority="23" stopIfTrue="1" operator="equal">
      <formula>"Congés"</formula>
    </cfRule>
    <cfRule type="cellIs" dxfId="47" priority="24" stopIfTrue="1" operator="equal">
      <formula>"Nice Est"</formula>
    </cfRule>
  </conditionalFormatting>
  <conditionalFormatting sqref="K2">
    <cfRule type="cellIs" dxfId="46" priority="18" stopIfTrue="1" operator="equal">
      <formula>""</formula>
    </cfRule>
  </conditionalFormatting>
  <conditionalFormatting sqref="H9:H64">
    <cfRule type="containsText" dxfId="45" priority="17" operator="containsText" text="FAUX">
      <formula>NOT(ISERROR(SEARCH("FAUX",H9)))</formula>
    </cfRule>
  </conditionalFormatting>
  <conditionalFormatting sqref="L8:L64">
    <cfRule type="cellIs" dxfId="44" priority="16" stopIfTrue="1" operator="equal">
      <formula>0</formula>
    </cfRule>
  </conditionalFormatting>
  <conditionalFormatting sqref="B9:B64">
    <cfRule type="cellIs" dxfId="43" priority="15" stopIfTrue="1" operator="equal">
      <formula>0</formula>
    </cfRule>
  </conditionalFormatting>
  <conditionalFormatting sqref="B8">
    <cfRule type="cellIs" dxfId="42" priority="9" stopIfTrue="1" operator="equal">
      <formula>"Repos"</formula>
    </cfRule>
    <cfRule type="cellIs" dxfId="41" priority="10" stopIfTrue="1" operator="equal">
      <formula>"ABSENT"</formula>
    </cfRule>
    <cfRule type="cellIs" dxfId="40" priority="11" stopIfTrue="1" operator="equal">
      <formula>"NICE OUEST"</formula>
    </cfRule>
    <cfRule type="cellIs" dxfId="39" priority="12" stopIfTrue="1" operator="equal">
      <formula>"Nice Nord"</formula>
    </cfRule>
    <cfRule type="cellIs" dxfId="38" priority="13" stopIfTrue="1" operator="equal">
      <formula>"Congés"</formula>
    </cfRule>
    <cfRule type="cellIs" dxfId="37" priority="14" stopIfTrue="1" operator="equal">
      <formula>"Nice Est"</formula>
    </cfRule>
  </conditionalFormatting>
  <conditionalFormatting sqref="B8">
    <cfRule type="cellIs" dxfId="36" priority="3" stopIfTrue="1" operator="equal">
      <formula>"Repos"</formula>
    </cfRule>
    <cfRule type="cellIs" dxfId="35" priority="4" stopIfTrue="1" operator="equal">
      <formula>"ABSENT"</formula>
    </cfRule>
    <cfRule type="cellIs" dxfId="34" priority="5" stopIfTrue="1" operator="equal">
      <formula>"NICE OUEST"</formula>
    </cfRule>
    <cfRule type="cellIs" dxfId="33" priority="6" stopIfTrue="1" operator="equal">
      <formula>"Nice Nord"</formula>
    </cfRule>
    <cfRule type="cellIs" dxfId="32" priority="7" stopIfTrue="1" operator="equal">
      <formula>"Congés"</formula>
    </cfRule>
    <cfRule type="cellIs" dxfId="31" priority="8" stopIfTrue="1" operator="equal">
      <formula>"Nice Est"</formula>
    </cfRule>
  </conditionalFormatting>
  <conditionalFormatting sqref="H8">
    <cfRule type="containsText" dxfId="30" priority="2" operator="containsText" text="FAUX">
      <formula>NOT(ISERROR(SEARCH("FAUX",H8)))</formula>
    </cfRule>
  </conditionalFormatting>
  <conditionalFormatting sqref="B8">
    <cfRule type="cellIs" dxfId="29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N64"/>
  <sheetViews>
    <sheetView topLeftCell="C1" zoomScale="90" zoomScaleNormal="90" zoomScalePageLayoutView="90" workbookViewId="0">
      <selection activeCell="K8" sqref="K8:L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82" t="s">
        <v>0</v>
      </c>
      <c r="B1" s="83"/>
      <c r="C1" s="83"/>
      <c r="D1" s="83"/>
      <c r="E1" s="83"/>
      <c r="F1" s="83"/>
      <c r="G1" s="83"/>
      <c r="H1" s="84"/>
    </row>
    <row r="2" spans="1:14" ht="26.25" customHeight="1" x14ac:dyDescent="0.25">
      <c r="A2" s="85"/>
      <c r="B2" s="86"/>
      <c r="C2" s="86"/>
      <c r="D2" s="86"/>
      <c r="E2" s="86"/>
      <c r="F2" s="86"/>
      <c r="G2" s="86"/>
      <c r="H2" s="87"/>
      <c r="K2" s="60" t="e">
        <f ca="1">F4</f>
        <v>#VALUE!</v>
      </c>
      <c r="L2" s="61"/>
    </row>
    <row r="3" spans="1:14" ht="12" customHeight="1" thickBot="1" x14ac:dyDescent="0.3">
      <c r="A3" s="64"/>
      <c r="B3" s="65"/>
      <c r="C3" s="65"/>
      <c r="D3" s="65"/>
      <c r="E3" s="65"/>
      <c r="F3" s="65"/>
      <c r="G3" s="65"/>
      <c r="H3" s="66"/>
      <c r="K3" s="62"/>
      <c r="L3" s="63"/>
    </row>
    <row r="4" spans="1:14" ht="9.75" customHeight="1" x14ac:dyDescent="0.25">
      <c r="A4" s="67" t="s">
        <v>60</v>
      </c>
      <c r="B4" s="68"/>
      <c r="C4" s="68"/>
      <c r="D4" s="68"/>
      <c r="E4" s="68"/>
      <c r="F4" s="71" t="e">
        <f ca="1">DATE(2017,4,MID(CELL("nomfichier",A1),FIND("]",CELL("nomfichier",A1),1)+1,3))</f>
        <v>#VALUE!</v>
      </c>
      <c r="G4" s="71"/>
      <c r="H4" s="72"/>
      <c r="L4" s="1"/>
    </row>
    <row r="5" spans="1:14" s="2" customFormat="1" ht="15.75" thickBot="1" x14ac:dyDescent="0.3">
      <c r="A5" s="69"/>
      <c r="B5" s="70"/>
      <c r="C5" s="70"/>
      <c r="D5" s="70"/>
      <c r="E5" s="70"/>
      <c r="F5" s="73"/>
      <c r="G5" s="73"/>
      <c r="H5" s="74"/>
      <c r="K5"/>
      <c r="L5" s="1"/>
      <c r="N5" s="36"/>
    </row>
    <row r="6" spans="1:14" ht="14.25" customHeight="1" thickBot="1" x14ac:dyDescent="0.3">
      <c r="A6" s="75" t="s">
        <v>1</v>
      </c>
      <c r="B6" s="77" t="s">
        <v>2</v>
      </c>
      <c r="C6" s="79" t="s">
        <v>3</v>
      </c>
      <c r="D6" s="80"/>
      <c r="E6" s="81"/>
      <c r="F6" s="79" t="s">
        <v>4</v>
      </c>
      <c r="G6" s="80"/>
      <c r="H6" s="81"/>
      <c r="K6" s="2"/>
      <c r="L6" s="1"/>
    </row>
    <row r="7" spans="1:14" ht="17.100000000000001" customHeight="1" thickBot="1" x14ac:dyDescent="0.3">
      <c r="A7" s="76"/>
      <c r="B7" s="78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/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 t="shared" ref="H8:H39" si="3">IF(OR(COUNTIF(HorSup,B8),B8="",B8="REPOS"),"X")</f>
        <v>X</v>
      </c>
      <c r="K8" s="37" t="s">
        <v>71</v>
      </c>
      <c r="L8" s="45">
        <f>B8</f>
        <v>0</v>
      </c>
    </row>
    <row r="9" spans="1:14" ht="17.100000000000001" customHeight="1" x14ac:dyDescent="0.25">
      <c r="A9" s="38" t="s">
        <v>72</v>
      </c>
      <c r="B9" s="16"/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4">IF(B9="Congés","X","")</f>
        <v/>
      </c>
      <c r="G9" s="6" t="str">
        <f t="shared" ref="G9:G62" si="5">IF(B9="Absent","X","")</f>
        <v/>
      </c>
      <c r="H9" s="5" t="str">
        <f t="shared" si="3"/>
        <v>X</v>
      </c>
      <c r="K9" s="38" t="s">
        <v>72</v>
      </c>
      <c r="L9" s="18">
        <f t="shared" ref="L9:L64" si="6">B9</f>
        <v>0</v>
      </c>
    </row>
    <row r="10" spans="1:14" ht="17.100000000000001" customHeight="1" x14ac:dyDescent="0.25">
      <c r="A10" s="38" t="s">
        <v>73</v>
      </c>
      <c r="B10" s="16"/>
      <c r="C10" s="29" t="str">
        <f t="shared" si="0"/>
        <v/>
      </c>
      <c r="D10" s="6" t="str">
        <f t="shared" si="1"/>
        <v/>
      </c>
      <c r="E10" s="5" t="str">
        <f t="shared" si="2"/>
        <v/>
      </c>
      <c r="F10" s="29" t="str">
        <f t="shared" si="4"/>
        <v/>
      </c>
      <c r="G10" s="6" t="str">
        <f t="shared" si="5"/>
        <v/>
      </c>
      <c r="H10" s="5" t="str">
        <f t="shared" si="3"/>
        <v>X</v>
      </c>
      <c r="K10" s="38" t="s">
        <v>73</v>
      </c>
      <c r="L10" s="18">
        <f t="shared" si="6"/>
        <v>0</v>
      </c>
    </row>
    <row r="11" spans="1:14" ht="17.100000000000001" customHeight="1" x14ac:dyDescent="0.25">
      <c r="A11" s="38" t="s">
        <v>74</v>
      </c>
      <c r="B11" s="16"/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4"/>
        <v/>
      </c>
      <c r="G11" s="6" t="str">
        <f t="shared" si="5"/>
        <v/>
      </c>
      <c r="H11" s="5" t="str">
        <f t="shared" si="3"/>
        <v>X</v>
      </c>
      <c r="K11" s="38" t="s">
        <v>74</v>
      </c>
      <c r="L11" s="18">
        <f t="shared" si="6"/>
        <v>0</v>
      </c>
    </row>
    <row r="12" spans="1:14" ht="17.100000000000001" customHeight="1" x14ac:dyDescent="0.25">
      <c r="A12" s="39" t="s">
        <v>75</v>
      </c>
      <c r="B12" s="16"/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4"/>
        <v/>
      </c>
      <c r="G12" s="6" t="str">
        <f t="shared" si="5"/>
        <v/>
      </c>
      <c r="H12" s="5" t="str">
        <f t="shared" si="3"/>
        <v>X</v>
      </c>
      <c r="K12" s="39" t="s">
        <v>75</v>
      </c>
      <c r="L12" s="18">
        <f t="shared" si="6"/>
        <v>0</v>
      </c>
    </row>
    <row r="13" spans="1:14" ht="17.100000000000001" customHeight="1" x14ac:dyDescent="0.25">
      <c r="A13" s="38" t="s">
        <v>76</v>
      </c>
      <c r="B13" s="16"/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str">
        <f t="shared" si="4"/>
        <v/>
      </c>
      <c r="G13" s="6" t="str">
        <f t="shared" si="5"/>
        <v/>
      </c>
      <c r="H13" s="5" t="str">
        <f t="shared" si="3"/>
        <v>X</v>
      </c>
      <c r="K13" s="38" t="s">
        <v>76</v>
      </c>
      <c r="L13" s="18">
        <f t="shared" si="6"/>
        <v>0</v>
      </c>
    </row>
    <row r="14" spans="1:14" ht="17.100000000000001" customHeight="1" x14ac:dyDescent="0.25">
      <c r="A14" s="38" t="s">
        <v>77</v>
      </c>
      <c r="B14" s="16"/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4"/>
        <v/>
      </c>
      <c r="G14" s="6" t="str">
        <f t="shared" si="5"/>
        <v/>
      </c>
      <c r="H14" s="5" t="str">
        <f t="shared" si="3"/>
        <v>X</v>
      </c>
      <c r="K14" s="38" t="s">
        <v>77</v>
      </c>
      <c r="L14" s="18">
        <f t="shared" si="6"/>
        <v>0</v>
      </c>
    </row>
    <row r="15" spans="1:14" ht="17.100000000000001" customHeight="1" x14ac:dyDescent="0.25">
      <c r="A15" s="40" t="s">
        <v>78</v>
      </c>
      <c r="B15" s="16"/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4"/>
        <v/>
      </c>
      <c r="G15" s="6" t="str">
        <f t="shared" si="5"/>
        <v/>
      </c>
      <c r="H15" s="5" t="str">
        <f t="shared" si="3"/>
        <v>X</v>
      </c>
      <c r="K15" s="40" t="s">
        <v>78</v>
      </c>
      <c r="L15" s="18">
        <f t="shared" si="6"/>
        <v>0</v>
      </c>
    </row>
    <row r="16" spans="1:14" ht="17.100000000000001" customHeight="1" x14ac:dyDescent="0.25">
      <c r="A16" s="38" t="s">
        <v>79</v>
      </c>
      <c r="B16" s="18"/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4"/>
        <v/>
      </c>
      <c r="G16" s="6" t="str">
        <f t="shared" si="5"/>
        <v/>
      </c>
      <c r="H16" s="5" t="str">
        <f t="shared" si="3"/>
        <v>X</v>
      </c>
      <c r="K16" s="38" t="s">
        <v>79</v>
      </c>
      <c r="L16" s="18">
        <f t="shared" si="6"/>
        <v>0</v>
      </c>
    </row>
    <row r="17" spans="1:12" ht="17.100000000000001" customHeight="1" x14ac:dyDescent="0.25">
      <c r="A17" s="38" t="s">
        <v>80</v>
      </c>
      <c r="B17" s="16"/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4"/>
        <v/>
      </c>
      <c r="G17" s="6" t="str">
        <f t="shared" si="5"/>
        <v/>
      </c>
      <c r="H17" s="5" t="str">
        <f t="shared" si="3"/>
        <v>X</v>
      </c>
      <c r="K17" s="38" t="s">
        <v>80</v>
      </c>
      <c r="L17" s="18">
        <f t="shared" si="6"/>
        <v>0</v>
      </c>
    </row>
    <row r="18" spans="1:12" ht="17.100000000000001" customHeight="1" x14ac:dyDescent="0.25">
      <c r="A18" s="39" t="s">
        <v>81</v>
      </c>
      <c r="B18" s="18"/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str">
        <f t="shared" si="4"/>
        <v/>
      </c>
      <c r="G18" s="6" t="str">
        <f t="shared" si="5"/>
        <v/>
      </c>
      <c r="H18" s="5" t="str">
        <f t="shared" si="3"/>
        <v>X</v>
      </c>
      <c r="K18" s="39" t="s">
        <v>81</v>
      </c>
      <c r="L18" s="18">
        <f t="shared" si="6"/>
        <v>0</v>
      </c>
    </row>
    <row r="19" spans="1:12" ht="17.100000000000001" customHeight="1" x14ac:dyDescent="0.25">
      <c r="A19" s="38" t="s">
        <v>82</v>
      </c>
      <c r="B19" s="16"/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str">
        <f t="shared" si="4"/>
        <v/>
      </c>
      <c r="G19" s="6" t="str">
        <f t="shared" si="5"/>
        <v/>
      </c>
      <c r="H19" s="5" t="str">
        <f t="shared" si="3"/>
        <v>X</v>
      </c>
      <c r="K19" s="38" t="s">
        <v>82</v>
      </c>
      <c r="L19" s="18">
        <f t="shared" si="6"/>
        <v>0</v>
      </c>
    </row>
    <row r="20" spans="1:12" ht="17.100000000000001" customHeight="1" x14ac:dyDescent="0.25">
      <c r="A20" s="38" t="s">
        <v>83</v>
      </c>
      <c r="B20" s="18"/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4"/>
        <v/>
      </c>
      <c r="G20" s="6" t="str">
        <f t="shared" si="5"/>
        <v/>
      </c>
      <c r="H20" s="5" t="str">
        <f t="shared" si="3"/>
        <v>X</v>
      </c>
      <c r="K20" s="38" t="s">
        <v>83</v>
      </c>
      <c r="L20" s="18">
        <f t="shared" si="6"/>
        <v>0</v>
      </c>
    </row>
    <row r="21" spans="1:12" ht="17.100000000000001" customHeight="1" x14ac:dyDescent="0.25">
      <c r="A21" s="40" t="s">
        <v>84</v>
      </c>
      <c r="B21" s="18"/>
      <c r="C21" s="29" t="str">
        <f t="shared" si="0"/>
        <v/>
      </c>
      <c r="D21" s="6" t="str">
        <f t="shared" si="1"/>
        <v/>
      </c>
      <c r="E21" s="5" t="str">
        <f t="shared" si="2"/>
        <v/>
      </c>
      <c r="F21" s="29" t="str">
        <f t="shared" si="4"/>
        <v/>
      </c>
      <c r="G21" s="6" t="str">
        <f t="shared" si="5"/>
        <v/>
      </c>
      <c r="H21" s="5" t="str">
        <f t="shared" si="3"/>
        <v>X</v>
      </c>
      <c r="K21" s="40" t="s">
        <v>84</v>
      </c>
      <c r="L21" s="18">
        <f t="shared" si="6"/>
        <v>0</v>
      </c>
    </row>
    <row r="22" spans="1:12" ht="17.100000000000001" customHeight="1" x14ac:dyDescent="0.25">
      <c r="A22" s="38" t="s">
        <v>85</v>
      </c>
      <c r="B22" s="16"/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str">
        <f t="shared" si="4"/>
        <v/>
      </c>
      <c r="G22" s="6" t="str">
        <f t="shared" si="5"/>
        <v/>
      </c>
      <c r="H22" s="5" t="str">
        <f t="shared" si="3"/>
        <v>X</v>
      </c>
      <c r="K22" s="38" t="s">
        <v>85</v>
      </c>
      <c r="L22" s="18">
        <f t="shared" si="6"/>
        <v>0</v>
      </c>
    </row>
    <row r="23" spans="1:12" ht="17.100000000000001" customHeight="1" x14ac:dyDescent="0.25">
      <c r="A23" s="38" t="s">
        <v>86</v>
      </c>
      <c r="B23" s="16"/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4"/>
        <v/>
      </c>
      <c r="G23" s="6" t="str">
        <f t="shared" si="5"/>
        <v/>
      </c>
      <c r="H23" s="5" t="str">
        <f t="shared" si="3"/>
        <v>X</v>
      </c>
      <c r="K23" s="38" t="s">
        <v>86</v>
      </c>
      <c r="L23" s="18">
        <f t="shared" si="6"/>
        <v>0</v>
      </c>
    </row>
    <row r="24" spans="1:12" ht="17.100000000000001" customHeight="1" x14ac:dyDescent="0.25">
      <c r="A24" s="38" t="s">
        <v>87</v>
      </c>
      <c r="B24" s="16"/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str">
        <f t="shared" si="4"/>
        <v/>
      </c>
      <c r="G24" s="6" t="str">
        <f t="shared" si="5"/>
        <v/>
      </c>
      <c r="H24" s="5" t="str">
        <f t="shared" si="3"/>
        <v>X</v>
      </c>
      <c r="K24" s="38" t="s">
        <v>87</v>
      </c>
      <c r="L24" s="18">
        <f t="shared" si="6"/>
        <v>0</v>
      </c>
    </row>
    <row r="25" spans="1:12" ht="17.100000000000001" customHeight="1" x14ac:dyDescent="0.25">
      <c r="A25" s="40" t="s">
        <v>88</v>
      </c>
      <c r="B25" s="16"/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4"/>
        <v/>
      </c>
      <c r="G25" s="6" t="str">
        <f t="shared" si="5"/>
        <v/>
      </c>
      <c r="H25" s="5" t="str">
        <f t="shared" si="3"/>
        <v>X</v>
      </c>
      <c r="K25" s="40" t="s">
        <v>88</v>
      </c>
      <c r="L25" s="18">
        <f t="shared" si="6"/>
        <v>0</v>
      </c>
    </row>
    <row r="26" spans="1:12" ht="17.100000000000001" customHeight="1" x14ac:dyDescent="0.25">
      <c r="A26" s="41" t="s">
        <v>89</v>
      </c>
      <c r="B26" s="16"/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str">
        <f t="shared" si="4"/>
        <v/>
      </c>
      <c r="G26" s="6" t="str">
        <f t="shared" si="5"/>
        <v/>
      </c>
      <c r="H26" s="5" t="str">
        <f t="shared" si="3"/>
        <v>X</v>
      </c>
      <c r="K26" s="41" t="s">
        <v>89</v>
      </c>
      <c r="L26" s="18">
        <f t="shared" si="6"/>
        <v>0</v>
      </c>
    </row>
    <row r="27" spans="1:12" ht="17.100000000000001" customHeight="1" x14ac:dyDescent="0.25">
      <c r="A27" s="39" t="s">
        <v>90</v>
      </c>
      <c r="B27" s="16"/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4"/>
        <v/>
      </c>
      <c r="G27" s="6" t="str">
        <f t="shared" si="5"/>
        <v/>
      </c>
      <c r="H27" s="5" t="str">
        <f t="shared" si="3"/>
        <v>X</v>
      </c>
      <c r="K27" s="39" t="s">
        <v>90</v>
      </c>
      <c r="L27" s="18">
        <f t="shared" si="6"/>
        <v>0</v>
      </c>
    </row>
    <row r="28" spans="1:12" ht="17.100000000000001" customHeight="1" x14ac:dyDescent="0.25">
      <c r="A28" s="42" t="s">
        <v>91</v>
      </c>
      <c r="B28" s="16"/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4"/>
        <v/>
      </c>
      <c r="G28" s="6" t="str">
        <f t="shared" si="5"/>
        <v/>
      </c>
      <c r="H28" s="5" t="str">
        <f t="shared" si="3"/>
        <v>X</v>
      </c>
      <c r="K28" s="42" t="s">
        <v>91</v>
      </c>
      <c r="L28" s="18">
        <f t="shared" si="6"/>
        <v>0</v>
      </c>
    </row>
    <row r="29" spans="1:12" ht="17.100000000000001" customHeight="1" x14ac:dyDescent="0.25">
      <c r="A29" s="38" t="s">
        <v>92</v>
      </c>
      <c r="B29" s="16"/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str">
        <f t="shared" si="4"/>
        <v/>
      </c>
      <c r="G29" s="6" t="str">
        <f t="shared" si="5"/>
        <v/>
      </c>
      <c r="H29" s="5" t="str">
        <f t="shared" si="3"/>
        <v>X</v>
      </c>
      <c r="K29" s="38" t="s">
        <v>92</v>
      </c>
      <c r="L29" s="18">
        <f t="shared" si="6"/>
        <v>0</v>
      </c>
    </row>
    <row r="30" spans="1:12" ht="17.100000000000001" customHeight="1" x14ac:dyDescent="0.25">
      <c r="A30" s="38" t="s">
        <v>93</v>
      </c>
      <c r="B30" s="16"/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4"/>
        <v/>
      </c>
      <c r="G30" s="6" t="str">
        <f t="shared" si="5"/>
        <v/>
      </c>
      <c r="H30" s="5" t="str">
        <f t="shared" si="3"/>
        <v>X</v>
      </c>
      <c r="K30" s="38" t="s">
        <v>93</v>
      </c>
      <c r="L30" s="18">
        <f t="shared" si="6"/>
        <v>0</v>
      </c>
    </row>
    <row r="31" spans="1:12" ht="17.100000000000001" customHeight="1" x14ac:dyDescent="0.25">
      <c r="A31" s="38" t="s">
        <v>94</v>
      </c>
      <c r="B31" s="16"/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4"/>
        <v/>
      </c>
      <c r="G31" s="6" t="str">
        <f t="shared" si="5"/>
        <v/>
      </c>
      <c r="H31" s="5" t="str">
        <f t="shared" si="3"/>
        <v>X</v>
      </c>
      <c r="K31" s="38" t="s">
        <v>94</v>
      </c>
      <c r="L31" s="18">
        <f t="shared" si="6"/>
        <v>0</v>
      </c>
    </row>
    <row r="32" spans="1:12" ht="17.100000000000001" customHeight="1" x14ac:dyDescent="0.25">
      <c r="A32" s="38" t="s">
        <v>95</v>
      </c>
      <c r="B32" s="16"/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4"/>
        <v/>
      </c>
      <c r="G32" s="6" t="str">
        <f t="shared" si="5"/>
        <v/>
      </c>
      <c r="H32" s="5" t="str">
        <f t="shared" si="3"/>
        <v>X</v>
      </c>
      <c r="K32" s="38" t="s">
        <v>95</v>
      </c>
      <c r="L32" s="18">
        <f t="shared" si="6"/>
        <v>0</v>
      </c>
    </row>
    <row r="33" spans="1:12" ht="17.100000000000001" customHeight="1" x14ac:dyDescent="0.25">
      <c r="A33" s="40" t="s">
        <v>96</v>
      </c>
      <c r="B33" s="16"/>
      <c r="C33" s="29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4"/>
        <v/>
      </c>
      <c r="G33" s="6" t="str">
        <f t="shared" si="5"/>
        <v/>
      </c>
      <c r="H33" s="5" t="str">
        <f t="shared" si="3"/>
        <v>X</v>
      </c>
      <c r="K33" s="40" t="s">
        <v>96</v>
      </c>
      <c r="L33" s="18">
        <f t="shared" si="6"/>
        <v>0</v>
      </c>
    </row>
    <row r="34" spans="1:12" ht="17.100000000000001" customHeight="1" x14ac:dyDescent="0.25">
      <c r="A34" s="38" t="s">
        <v>97</v>
      </c>
      <c r="B34" s="16"/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4"/>
        <v/>
      </c>
      <c r="G34" s="6" t="str">
        <f t="shared" si="5"/>
        <v/>
      </c>
      <c r="H34" s="5" t="str">
        <f t="shared" si="3"/>
        <v>X</v>
      </c>
      <c r="K34" s="38" t="s">
        <v>97</v>
      </c>
      <c r="L34" s="18">
        <f t="shared" si="6"/>
        <v>0</v>
      </c>
    </row>
    <row r="35" spans="1:12" ht="17.100000000000001" customHeight="1" x14ac:dyDescent="0.25">
      <c r="A35" s="38" t="s">
        <v>98</v>
      </c>
      <c r="B35" s="16"/>
      <c r="C35" s="29" t="str">
        <f t="shared" si="0"/>
        <v/>
      </c>
      <c r="D35" s="6" t="str">
        <f t="shared" si="1"/>
        <v/>
      </c>
      <c r="E35" s="5" t="str">
        <f t="shared" si="2"/>
        <v/>
      </c>
      <c r="F35" s="29" t="str">
        <f t="shared" si="4"/>
        <v/>
      </c>
      <c r="G35" s="6" t="str">
        <f t="shared" si="5"/>
        <v/>
      </c>
      <c r="H35" s="5" t="str">
        <f t="shared" si="3"/>
        <v>X</v>
      </c>
      <c r="K35" s="38" t="s">
        <v>98</v>
      </c>
      <c r="L35" s="18">
        <f t="shared" si="6"/>
        <v>0</v>
      </c>
    </row>
    <row r="36" spans="1:12" ht="17.100000000000001" customHeight="1" x14ac:dyDescent="0.25">
      <c r="A36" s="38" t="s">
        <v>99</v>
      </c>
      <c r="B36" s="16"/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str">
        <f t="shared" si="4"/>
        <v/>
      </c>
      <c r="G36" s="6" t="str">
        <f t="shared" si="5"/>
        <v/>
      </c>
      <c r="H36" s="5" t="str">
        <f t="shared" si="3"/>
        <v>X</v>
      </c>
      <c r="K36" s="38" t="s">
        <v>99</v>
      </c>
      <c r="L36" s="18">
        <f t="shared" si="6"/>
        <v>0</v>
      </c>
    </row>
    <row r="37" spans="1:12" ht="17.100000000000001" customHeight="1" x14ac:dyDescent="0.25">
      <c r="A37" s="38" t="s">
        <v>100</v>
      </c>
      <c r="B37" s="16"/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4"/>
        <v/>
      </c>
      <c r="G37" s="6" t="str">
        <f t="shared" si="5"/>
        <v/>
      </c>
      <c r="H37" s="5" t="str">
        <f t="shared" si="3"/>
        <v>X</v>
      </c>
      <c r="K37" s="38" t="s">
        <v>100</v>
      </c>
      <c r="L37" s="18">
        <f t="shared" si="6"/>
        <v>0</v>
      </c>
    </row>
    <row r="38" spans="1:12" ht="17.100000000000001" customHeight="1" x14ac:dyDescent="0.25">
      <c r="A38" s="38" t="s">
        <v>101</v>
      </c>
      <c r="B38" s="16"/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str">
        <f t="shared" si="4"/>
        <v/>
      </c>
      <c r="G38" s="6" t="str">
        <f t="shared" si="5"/>
        <v/>
      </c>
      <c r="H38" s="5" t="str">
        <f t="shared" si="3"/>
        <v>X</v>
      </c>
      <c r="K38" s="38" t="s">
        <v>101</v>
      </c>
      <c r="L38" s="18">
        <f t="shared" si="6"/>
        <v>0</v>
      </c>
    </row>
    <row r="39" spans="1:12" ht="17.100000000000001" customHeight="1" x14ac:dyDescent="0.25">
      <c r="A39" s="38" t="s">
        <v>102</v>
      </c>
      <c r="B39" s="16"/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4"/>
        <v/>
      </c>
      <c r="G39" s="6" t="str">
        <f t="shared" si="5"/>
        <v/>
      </c>
      <c r="H39" s="5" t="str">
        <f t="shared" si="3"/>
        <v>X</v>
      </c>
      <c r="K39" s="38" t="s">
        <v>102</v>
      </c>
      <c r="L39" s="18">
        <f t="shared" si="6"/>
        <v>0</v>
      </c>
    </row>
    <row r="40" spans="1:12" ht="17.100000000000001" customHeight="1" x14ac:dyDescent="0.25">
      <c r="A40" s="38" t="s">
        <v>103</v>
      </c>
      <c r="B40" s="16"/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str">
        <f t="shared" si="4"/>
        <v/>
      </c>
      <c r="G40" s="6" t="str">
        <f t="shared" si="5"/>
        <v/>
      </c>
      <c r="H40" s="5" t="str">
        <f t="shared" ref="H40:H64" si="7">IF(OR(COUNTIF(HorSup,B40),B40="",B40="REPOS"),"X")</f>
        <v>X</v>
      </c>
      <c r="K40" s="38" t="s">
        <v>103</v>
      </c>
      <c r="L40" s="18">
        <f t="shared" si="6"/>
        <v>0</v>
      </c>
    </row>
    <row r="41" spans="1:12" ht="17.100000000000001" customHeight="1" x14ac:dyDescent="0.25">
      <c r="A41" s="40" t="s">
        <v>104</v>
      </c>
      <c r="B41" s="16"/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str">
        <f t="shared" si="4"/>
        <v/>
      </c>
      <c r="G41" s="6" t="str">
        <f t="shared" si="5"/>
        <v/>
      </c>
      <c r="H41" s="5" t="str">
        <f t="shared" si="7"/>
        <v>X</v>
      </c>
      <c r="K41" s="40" t="s">
        <v>104</v>
      </c>
      <c r="L41" s="18">
        <f t="shared" si="6"/>
        <v>0</v>
      </c>
    </row>
    <row r="42" spans="1:12" ht="17.100000000000001" customHeight="1" x14ac:dyDescent="0.25">
      <c r="A42" s="38" t="s">
        <v>105</v>
      </c>
      <c r="B42" s="16"/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4"/>
        <v/>
      </c>
      <c r="G42" s="6" t="str">
        <f t="shared" si="5"/>
        <v/>
      </c>
      <c r="H42" s="5" t="str">
        <f t="shared" si="7"/>
        <v>X</v>
      </c>
      <c r="K42" s="38" t="s">
        <v>105</v>
      </c>
      <c r="L42" s="18">
        <f t="shared" si="6"/>
        <v>0</v>
      </c>
    </row>
    <row r="43" spans="1:12" ht="17.100000000000001" customHeight="1" x14ac:dyDescent="0.25">
      <c r="A43" s="38" t="s">
        <v>106</v>
      </c>
      <c r="B43" s="16"/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str">
        <f t="shared" si="4"/>
        <v/>
      </c>
      <c r="G43" s="6" t="str">
        <f t="shared" si="5"/>
        <v/>
      </c>
      <c r="H43" s="5" t="str">
        <f t="shared" si="7"/>
        <v>X</v>
      </c>
      <c r="K43" s="38" t="s">
        <v>106</v>
      </c>
      <c r="L43" s="18">
        <f t="shared" si="6"/>
        <v>0</v>
      </c>
    </row>
    <row r="44" spans="1:12" ht="17.100000000000001" customHeight="1" x14ac:dyDescent="0.25">
      <c r="A44" s="38" t="s">
        <v>107</v>
      </c>
      <c r="B44" s="16"/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4"/>
        <v/>
      </c>
      <c r="G44" s="6" t="str">
        <f t="shared" si="5"/>
        <v/>
      </c>
      <c r="H44" s="5" t="str">
        <f t="shared" si="7"/>
        <v>X</v>
      </c>
      <c r="K44" s="38" t="s">
        <v>107</v>
      </c>
      <c r="L44" s="18">
        <f t="shared" si="6"/>
        <v>0</v>
      </c>
    </row>
    <row r="45" spans="1:12" ht="17.100000000000001" customHeight="1" x14ac:dyDescent="0.25">
      <c r="A45" s="38" t="s">
        <v>108</v>
      </c>
      <c r="B45" s="16"/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4"/>
        <v/>
      </c>
      <c r="G45" s="6" t="str">
        <f t="shared" si="5"/>
        <v/>
      </c>
      <c r="H45" s="5" t="str">
        <f t="shared" si="7"/>
        <v>X</v>
      </c>
      <c r="K45" s="38" t="s">
        <v>108</v>
      </c>
      <c r="L45" s="18">
        <f t="shared" si="6"/>
        <v>0</v>
      </c>
    </row>
    <row r="46" spans="1:12" ht="17.100000000000001" customHeight="1" x14ac:dyDescent="0.25">
      <c r="A46" s="38" t="s">
        <v>109</v>
      </c>
      <c r="B46" s="16"/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str">
        <f t="shared" si="4"/>
        <v/>
      </c>
      <c r="G46" s="6" t="str">
        <f t="shared" si="5"/>
        <v/>
      </c>
      <c r="H46" s="5" t="str">
        <f t="shared" si="7"/>
        <v>X</v>
      </c>
      <c r="K46" s="38" t="s">
        <v>109</v>
      </c>
      <c r="L46" s="18">
        <f t="shared" si="6"/>
        <v>0</v>
      </c>
    </row>
    <row r="47" spans="1:12" ht="17.100000000000001" customHeight="1" x14ac:dyDescent="0.25">
      <c r="A47" s="38" t="s">
        <v>110</v>
      </c>
      <c r="B47" s="16"/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str">
        <f t="shared" si="4"/>
        <v/>
      </c>
      <c r="G47" s="6" t="str">
        <f t="shared" si="5"/>
        <v/>
      </c>
      <c r="H47" s="5" t="str">
        <f t="shared" si="7"/>
        <v>X</v>
      </c>
      <c r="K47" s="38" t="s">
        <v>110</v>
      </c>
      <c r="L47" s="18">
        <f t="shared" si="6"/>
        <v>0</v>
      </c>
    </row>
    <row r="48" spans="1:12" ht="17.100000000000001" customHeight="1" x14ac:dyDescent="0.25">
      <c r="A48" s="38" t="s">
        <v>111</v>
      </c>
      <c r="B48" s="16"/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4"/>
        <v/>
      </c>
      <c r="G48" s="6" t="str">
        <f t="shared" si="5"/>
        <v/>
      </c>
      <c r="H48" s="5" t="str">
        <f t="shared" si="7"/>
        <v>X</v>
      </c>
      <c r="K48" s="38" t="s">
        <v>111</v>
      </c>
      <c r="L48" s="18">
        <f t="shared" si="6"/>
        <v>0</v>
      </c>
    </row>
    <row r="49" spans="1:12" ht="17.100000000000001" customHeight="1" x14ac:dyDescent="0.25">
      <c r="A49" s="42" t="s">
        <v>112</v>
      </c>
      <c r="B49" s="16"/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4"/>
        <v/>
      </c>
      <c r="G49" s="6" t="str">
        <f t="shared" si="5"/>
        <v/>
      </c>
      <c r="H49" s="5" t="str">
        <f t="shared" si="7"/>
        <v>X</v>
      </c>
      <c r="K49" s="42" t="s">
        <v>112</v>
      </c>
      <c r="L49" s="18">
        <f t="shared" si="6"/>
        <v>0</v>
      </c>
    </row>
    <row r="50" spans="1:12" ht="17.100000000000001" customHeight="1" x14ac:dyDescent="0.25">
      <c r="A50" s="40" t="s">
        <v>113</v>
      </c>
      <c r="B50" s="16"/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4"/>
        <v/>
      </c>
      <c r="G50" s="6" t="str">
        <f t="shared" si="5"/>
        <v/>
      </c>
      <c r="H50" s="5" t="str">
        <f t="shared" si="7"/>
        <v>X</v>
      </c>
      <c r="K50" s="40" t="s">
        <v>113</v>
      </c>
      <c r="L50" s="18">
        <f t="shared" si="6"/>
        <v>0</v>
      </c>
    </row>
    <row r="51" spans="1:12" ht="17.100000000000001" customHeight="1" x14ac:dyDescent="0.25">
      <c r="A51" s="40" t="s">
        <v>114</v>
      </c>
      <c r="B51" s="16"/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str">
        <f t="shared" si="4"/>
        <v/>
      </c>
      <c r="G51" s="6" t="str">
        <f t="shared" si="5"/>
        <v/>
      </c>
      <c r="H51" s="5" t="str">
        <f t="shared" si="7"/>
        <v>X</v>
      </c>
      <c r="K51" s="40" t="s">
        <v>114</v>
      </c>
      <c r="L51" s="18">
        <f t="shared" si="6"/>
        <v>0</v>
      </c>
    </row>
    <row r="52" spans="1:12" ht="17.100000000000001" customHeight="1" x14ac:dyDescent="0.25">
      <c r="A52" s="42" t="s">
        <v>115</v>
      </c>
      <c r="B52" s="16"/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4"/>
        <v/>
      </c>
      <c r="G52" s="6" t="str">
        <f t="shared" si="5"/>
        <v/>
      </c>
      <c r="H52" s="5" t="str">
        <f t="shared" si="7"/>
        <v>X</v>
      </c>
      <c r="K52" s="42" t="s">
        <v>115</v>
      </c>
      <c r="L52" s="18">
        <f t="shared" si="6"/>
        <v>0</v>
      </c>
    </row>
    <row r="53" spans="1:12" ht="17.100000000000001" customHeight="1" x14ac:dyDescent="0.25">
      <c r="A53" s="38" t="s">
        <v>116</v>
      </c>
      <c r="B53" s="16"/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4"/>
        <v/>
      </c>
      <c r="G53" s="6" t="str">
        <f t="shared" si="5"/>
        <v/>
      </c>
      <c r="H53" s="5" t="str">
        <f t="shared" si="7"/>
        <v>X</v>
      </c>
      <c r="K53" s="38" t="s">
        <v>116</v>
      </c>
      <c r="L53" s="18">
        <f t="shared" si="6"/>
        <v>0</v>
      </c>
    </row>
    <row r="54" spans="1:12" ht="17.100000000000001" customHeight="1" x14ac:dyDescent="0.25">
      <c r="A54" s="40" t="s">
        <v>117</v>
      </c>
      <c r="B54" s="16"/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str">
        <f t="shared" si="4"/>
        <v/>
      </c>
      <c r="G54" s="6" t="str">
        <f t="shared" si="5"/>
        <v/>
      </c>
      <c r="H54" s="5" t="str">
        <f t="shared" si="7"/>
        <v>X</v>
      </c>
      <c r="K54" s="40" t="s">
        <v>117</v>
      </c>
      <c r="L54" s="18">
        <f t="shared" si="6"/>
        <v>0</v>
      </c>
    </row>
    <row r="55" spans="1:12" ht="17.100000000000001" customHeight="1" x14ac:dyDescent="0.25">
      <c r="A55" s="39" t="s">
        <v>118</v>
      </c>
      <c r="B55" s="16"/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4"/>
        <v/>
      </c>
      <c r="G55" s="6" t="str">
        <f t="shared" si="5"/>
        <v/>
      </c>
      <c r="H55" s="5" t="str">
        <f t="shared" si="7"/>
        <v>X</v>
      </c>
      <c r="K55" s="39" t="s">
        <v>118</v>
      </c>
      <c r="L55" s="18">
        <f t="shared" si="6"/>
        <v>0</v>
      </c>
    </row>
    <row r="56" spans="1:12" ht="17.100000000000001" customHeight="1" x14ac:dyDescent="0.25">
      <c r="A56" s="38" t="s">
        <v>119</v>
      </c>
      <c r="B56" s="16"/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str">
        <f t="shared" si="4"/>
        <v/>
      </c>
      <c r="G56" s="6" t="str">
        <f t="shared" si="5"/>
        <v/>
      </c>
      <c r="H56" s="5" t="str">
        <f t="shared" si="7"/>
        <v>X</v>
      </c>
      <c r="K56" s="38" t="s">
        <v>119</v>
      </c>
      <c r="L56" s="18">
        <f t="shared" si="6"/>
        <v>0</v>
      </c>
    </row>
    <row r="57" spans="1:12" ht="17.100000000000001" customHeight="1" x14ac:dyDescent="0.25">
      <c r="A57" s="38" t="s">
        <v>120</v>
      </c>
      <c r="B57" s="16"/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str">
        <f t="shared" si="4"/>
        <v/>
      </c>
      <c r="G57" s="6" t="str">
        <f t="shared" si="5"/>
        <v/>
      </c>
      <c r="H57" s="5" t="str">
        <f t="shared" si="7"/>
        <v>X</v>
      </c>
      <c r="K57" s="38" t="s">
        <v>120</v>
      </c>
      <c r="L57" s="18">
        <f t="shared" si="6"/>
        <v>0</v>
      </c>
    </row>
    <row r="58" spans="1:12" ht="17.100000000000001" customHeight="1" x14ac:dyDescent="0.25">
      <c r="A58" s="39" t="s">
        <v>121</v>
      </c>
      <c r="B58" s="16"/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4"/>
        <v/>
      </c>
      <c r="G58" s="6" t="str">
        <f t="shared" si="5"/>
        <v/>
      </c>
      <c r="H58" s="5" t="str">
        <f t="shared" si="7"/>
        <v>X</v>
      </c>
      <c r="K58" s="39" t="s">
        <v>121</v>
      </c>
      <c r="L58" s="18">
        <f t="shared" si="6"/>
        <v>0</v>
      </c>
    </row>
    <row r="59" spans="1:12" ht="17.100000000000001" customHeight="1" x14ac:dyDescent="0.25">
      <c r="A59" s="39" t="s">
        <v>122</v>
      </c>
      <c r="B59" s="16"/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4"/>
        <v/>
      </c>
      <c r="G59" s="6" t="str">
        <f t="shared" si="5"/>
        <v/>
      </c>
      <c r="H59" s="5" t="str">
        <f t="shared" si="7"/>
        <v>X</v>
      </c>
      <c r="K59" s="39" t="s">
        <v>122</v>
      </c>
      <c r="L59" s="18">
        <f t="shared" si="6"/>
        <v>0</v>
      </c>
    </row>
    <row r="60" spans="1:12" ht="15.75" x14ac:dyDescent="0.25">
      <c r="A60" s="38" t="s">
        <v>123</v>
      </c>
      <c r="B60" s="16"/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4"/>
        <v/>
      </c>
      <c r="G60" s="6" t="str">
        <f t="shared" si="5"/>
        <v/>
      </c>
      <c r="H60" s="5" t="str">
        <f t="shared" si="7"/>
        <v>X</v>
      </c>
      <c r="K60" s="38" t="s">
        <v>123</v>
      </c>
      <c r="L60" s="18">
        <f t="shared" si="6"/>
        <v>0</v>
      </c>
    </row>
    <row r="61" spans="1:12" ht="15.75" x14ac:dyDescent="0.25">
      <c r="A61" s="39" t="s">
        <v>124</v>
      </c>
      <c r="B61" s="16"/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str">
        <f t="shared" si="4"/>
        <v/>
      </c>
      <c r="G61" s="6" t="str">
        <f t="shared" si="5"/>
        <v/>
      </c>
      <c r="H61" s="5" t="str">
        <f t="shared" si="7"/>
        <v>X</v>
      </c>
      <c r="K61" s="39" t="s">
        <v>124</v>
      </c>
      <c r="L61" s="18">
        <f t="shared" si="6"/>
        <v>0</v>
      </c>
    </row>
    <row r="62" spans="1:12" ht="15.75" x14ac:dyDescent="0.25">
      <c r="A62" s="38" t="s">
        <v>125</v>
      </c>
      <c r="B62" s="18"/>
      <c r="C62" s="29" t="str">
        <f t="shared" si="0"/>
        <v/>
      </c>
      <c r="D62" s="6" t="str">
        <f t="shared" si="1"/>
        <v/>
      </c>
      <c r="E62" s="5" t="str">
        <f t="shared" si="2"/>
        <v/>
      </c>
      <c r="F62" s="29" t="str">
        <f t="shared" si="4"/>
        <v/>
      </c>
      <c r="G62" s="6" t="str">
        <f t="shared" si="5"/>
        <v/>
      </c>
      <c r="H62" s="5" t="str">
        <f t="shared" si="7"/>
        <v>X</v>
      </c>
      <c r="K62" s="38" t="s">
        <v>125</v>
      </c>
      <c r="L62" s="18">
        <f t="shared" si="6"/>
        <v>0</v>
      </c>
    </row>
    <row r="63" spans="1:12" ht="15.75" x14ac:dyDescent="0.25">
      <c r="A63" s="43" t="s">
        <v>126</v>
      </c>
      <c r="B63" s="18"/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 t="shared" si="7"/>
        <v>X</v>
      </c>
      <c r="K63" s="43" t="s">
        <v>126</v>
      </c>
      <c r="L63" s="18">
        <f t="shared" si="6"/>
        <v>0</v>
      </c>
    </row>
    <row r="64" spans="1:12" ht="16.5" thickBot="1" x14ac:dyDescent="0.3">
      <c r="A64" s="44" t="s">
        <v>127</v>
      </c>
      <c r="B64" s="17"/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 t="shared" si="7"/>
        <v>X</v>
      </c>
      <c r="K64" s="44" t="s">
        <v>127</v>
      </c>
      <c r="L64" s="17">
        <f t="shared" si="6"/>
        <v>0</v>
      </c>
    </row>
  </sheetData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 L8:L64">
    <cfRule type="cellIs" dxfId="28" priority="26" stopIfTrue="1" operator="equal">
      <formula>"Repos"</formula>
    </cfRule>
    <cfRule type="cellIs" dxfId="27" priority="27" stopIfTrue="1" operator="equal">
      <formula>"ABSENT"</formula>
    </cfRule>
    <cfRule type="cellIs" dxfId="26" priority="28" stopIfTrue="1" operator="equal">
      <formula>"NICE OUEST"</formula>
    </cfRule>
    <cfRule type="cellIs" dxfId="25" priority="29" stopIfTrue="1" operator="equal">
      <formula>"Nice Nord"</formula>
    </cfRule>
    <cfRule type="cellIs" dxfId="24" priority="30" stopIfTrue="1" operator="equal">
      <formula>"Congés"</formula>
    </cfRule>
    <cfRule type="cellIs" dxfId="23" priority="31" stopIfTrue="1" operator="equal">
      <formula>"Nice Est"</formula>
    </cfRule>
  </conditionalFormatting>
  <conditionalFormatting sqref="L57">
    <cfRule type="cellIs" dxfId="22" priority="19" stopIfTrue="1" operator="equal">
      <formula>"Repos"</formula>
    </cfRule>
    <cfRule type="cellIs" dxfId="21" priority="20" stopIfTrue="1" operator="equal">
      <formula>"ABSENT"</formula>
    </cfRule>
    <cfRule type="cellIs" dxfId="20" priority="21" stopIfTrue="1" operator="equal">
      <formula>"NICE OUEST"</formula>
    </cfRule>
    <cfRule type="cellIs" dxfId="19" priority="22" stopIfTrue="1" operator="equal">
      <formula>"Nice Nord"</formula>
    </cfRule>
    <cfRule type="cellIs" dxfId="18" priority="23" stopIfTrue="1" operator="equal">
      <formula>"Congés"</formula>
    </cfRule>
    <cfRule type="cellIs" dxfId="17" priority="24" stopIfTrue="1" operator="equal">
      <formula>"Nice Est"</formula>
    </cfRule>
  </conditionalFormatting>
  <conditionalFormatting sqref="K2">
    <cfRule type="cellIs" dxfId="16" priority="18" stopIfTrue="1" operator="equal">
      <formula>""</formula>
    </cfRule>
  </conditionalFormatting>
  <conditionalFormatting sqref="B8:B64 L8:L64">
    <cfRule type="cellIs" dxfId="15" priority="12" stopIfTrue="1" operator="equal">
      <formula>"Repos"</formula>
    </cfRule>
    <cfRule type="cellIs" dxfId="14" priority="13" stopIfTrue="1" operator="equal">
      <formula>"ABSENT"</formula>
    </cfRule>
    <cfRule type="cellIs" dxfId="13" priority="14" stopIfTrue="1" operator="equal">
      <formula>"NICE OUEST"</formula>
    </cfRule>
    <cfRule type="cellIs" dxfId="12" priority="15" stopIfTrue="1" operator="equal">
      <formula>"Nice Nord"</formula>
    </cfRule>
    <cfRule type="cellIs" dxfId="11" priority="16" stopIfTrue="1" operator="equal">
      <formula>"Congés"</formula>
    </cfRule>
    <cfRule type="cellIs" dxfId="10" priority="17" stopIfTrue="1" operator="equal">
      <formula>"Nice Est"</formula>
    </cfRule>
  </conditionalFormatting>
  <conditionalFormatting sqref="L57">
    <cfRule type="cellIs" dxfId="9" priority="5" stopIfTrue="1" operator="equal">
      <formula>"Repos"</formula>
    </cfRule>
    <cfRule type="cellIs" dxfId="8" priority="6" stopIfTrue="1" operator="equal">
      <formula>"ABSENT"</formula>
    </cfRule>
    <cfRule type="cellIs" dxfId="7" priority="7" stopIfTrue="1" operator="equal">
      <formula>"NICE OUEST"</formula>
    </cfRule>
    <cfRule type="cellIs" dxfId="6" priority="8" stopIfTrue="1" operator="equal">
      <formula>"Nice Nord"</formula>
    </cfRule>
    <cfRule type="cellIs" dxfId="5" priority="9" stopIfTrue="1" operator="equal">
      <formula>"Congés"</formula>
    </cfRule>
    <cfRule type="cellIs" dxfId="4" priority="10" stopIfTrue="1" operator="equal">
      <formula>"Nice Est"</formula>
    </cfRule>
  </conditionalFormatting>
  <conditionalFormatting sqref="K2">
    <cfRule type="cellIs" dxfId="3" priority="4" stopIfTrue="1" operator="equal">
      <formula>""</formula>
    </cfRule>
  </conditionalFormatting>
  <conditionalFormatting sqref="H8:H64">
    <cfRule type="containsText" dxfId="2" priority="3" operator="containsText" text="FAUX">
      <formula>NOT(ISERROR(SEARCH("FAUX",H8)))</formula>
    </cfRule>
  </conditionalFormatting>
  <conditionalFormatting sqref="L8:L64">
    <cfRule type="cellIs" dxfId="1" priority="2" stopIfTrue="1" operator="equal">
      <formula>0</formula>
    </cfRule>
  </conditionalFormatting>
  <conditionalFormatting sqref="B8:B64">
    <cfRule type="cellIs" dxfId="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36</vt:i4>
      </vt:variant>
      <vt:variant>
        <vt:lpstr>Plages nommées</vt:lpstr>
      </vt:variant>
      <vt:variant>
        <vt:i4>37</vt:i4>
      </vt:variant>
    </vt:vector>
  </HeadingPairs>
  <TitlesOfParts>
    <vt:vector size="73" baseType="lpstr">
      <vt:lpstr>HorMat</vt:lpstr>
      <vt:lpstr>HorAm</vt:lpstr>
      <vt:lpstr>HorSoir</vt:lpstr>
      <vt:lpstr>HorSup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modele</vt:lpstr>
      <vt:lpstr>HorAm</vt:lpstr>
      <vt:lpstr>HorMat</vt:lpstr>
      <vt:lpstr>HorSoir</vt:lpstr>
      <vt:lpstr>HorSup</vt:lpstr>
      <vt:lpstr>HortMat</vt:lpstr>
      <vt:lpstr>'01'!Zone_d_impression</vt:lpstr>
      <vt:lpstr>'02'!Zone_d_impression</vt:lpstr>
      <vt:lpstr>'03'!Zone_d_impression</vt:lpstr>
      <vt:lpstr>'04'!Zone_d_impression</vt:lpstr>
      <vt:lpstr>'05'!Zone_d_impression</vt:lpstr>
      <vt:lpstr>'06'!Zone_d_impression</vt:lpstr>
      <vt:lpstr>'07'!Zone_d_impression</vt:lpstr>
      <vt:lpstr>'08'!Zone_d_impression</vt:lpstr>
      <vt:lpstr>'09'!Zone_d_impression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'15'!Zone_d_impression</vt:lpstr>
      <vt:lpstr>'16'!Zone_d_impression</vt:lpstr>
      <vt:lpstr>'17'!Zone_d_impression</vt:lpstr>
      <vt:lpstr>'18'!Zone_d_impression</vt:lpstr>
      <vt:lpstr>'19'!Zone_d_impression</vt:lpstr>
      <vt:lpstr>'20'!Zone_d_impression</vt:lpstr>
      <vt:lpstr>'21'!Zone_d_impression</vt:lpstr>
      <vt:lpstr>'22'!Zone_d_impression</vt:lpstr>
      <vt:lpstr>'23'!Zone_d_impression</vt:lpstr>
      <vt:lpstr>'24'!Zone_d_impression</vt:lpstr>
      <vt:lpstr>'25'!Zone_d_impression</vt:lpstr>
      <vt:lpstr>'26'!Zone_d_impression</vt:lpstr>
      <vt:lpstr>'27'!Zone_d_impression</vt:lpstr>
      <vt:lpstr>'28'!Zone_d_impression</vt:lpstr>
      <vt:lpstr>'29'!Zone_d_impression</vt:lpstr>
      <vt:lpstr>'30'!Zone_d_impression</vt:lpstr>
      <vt:lpstr>'31'!Zone_d_impression</vt:lpstr>
      <vt:lpstr>modele!Zone_d_impression</vt:lpstr>
    </vt:vector>
  </TitlesOfParts>
  <Company>NCA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 </cp:lastModifiedBy>
  <cp:lastPrinted>2017-04-07T09:37:39Z</cp:lastPrinted>
  <dcterms:created xsi:type="dcterms:W3CDTF">2017-01-13T12:14:08Z</dcterms:created>
  <dcterms:modified xsi:type="dcterms:W3CDTF">2017-04-18T09:33:02Z</dcterms:modified>
</cp:coreProperties>
</file>