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" yWindow="930" windowWidth="13380" windowHeight="3165" tabRatio="728"/>
  </bookViews>
  <sheets>
    <sheet name="Planning" sheetId="4" r:id="rId1"/>
    <sheet name="Sem47" sheetId="1" r:id="rId2"/>
    <sheet name="SemModel" sheetId="3" state="hidden" r:id="rId3"/>
  </sheets>
  <definedNames>
    <definedName name="_xlnm.Print_Area" localSheetId="0">Planning!$C:$AH</definedName>
    <definedName name="_xlnm.Print_Area" localSheetId="1">'Sem47'!$C:$AH</definedName>
    <definedName name="_xlnm.Print_Area" localSheetId="2">SemModel!$C:$AH</definedName>
  </definedNames>
  <calcPr calcId="145621"/>
</workbook>
</file>

<file path=xl/calcChain.xml><?xml version="1.0" encoding="utf-8"?>
<calcChain xmlns="http://schemas.openxmlformats.org/spreadsheetml/2006/main">
  <c r="B24" i="4" l="1"/>
  <c r="B16" i="4"/>
  <c r="W37" i="4"/>
  <c r="T37" i="4"/>
  <c r="Q37" i="4"/>
  <c r="N37" i="4"/>
  <c r="K37" i="4"/>
  <c r="H37" i="4"/>
  <c r="E37" i="4"/>
  <c r="W36" i="4"/>
  <c r="T36" i="4"/>
  <c r="Q36" i="4"/>
  <c r="N36" i="4"/>
  <c r="K36" i="4"/>
  <c r="H36" i="4"/>
  <c r="E36" i="4"/>
  <c r="W35" i="4"/>
  <c r="T35" i="4"/>
  <c r="Q35" i="4"/>
  <c r="N35" i="4"/>
  <c r="K35" i="4"/>
  <c r="H35" i="4"/>
  <c r="E35" i="4"/>
  <c r="W34" i="4"/>
  <c r="T34" i="4"/>
  <c r="Q34" i="4"/>
  <c r="N34" i="4"/>
  <c r="K34" i="4"/>
  <c r="H34" i="4"/>
  <c r="E34" i="4"/>
  <c r="W33" i="4"/>
  <c r="T33" i="4"/>
  <c r="Q33" i="4"/>
  <c r="N33" i="4"/>
  <c r="K33" i="4"/>
  <c r="H33" i="4"/>
  <c r="E33" i="4"/>
  <c r="W32" i="4"/>
  <c r="T32" i="4"/>
  <c r="Q32" i="4"/>
  <c r="N32" i="4"/>
  <c r="K32" i="4"/>
  <c r="H32" i="4"/>
  <c r="E32" i="4"/>
  <c r="W31" i="4"/>
  <c r="T31" i="4"/>
  <c r="Q31" i="4"/>
  <c r="N31" i="4"/>
  <c r="K31" i="4"/>
  <c r="H31" i="4"/>
  <c r="E31" i="4"/>
  <c r="W30" i="4"/>
  <c r="T30" i="4"/>
  <c r="Q30" i="4"/>
  <c r="N30" i="4"/>
  <c r="K30" i="4"/>
  <c r="H30" i="4"/>
  <c r="E30" i="4"/>
  <c r="W29" i="4"/>
  <c r="T29" i="4"/>
  <c r="Q29" i="4"/>
  <c r="N29" i="4"/>
  <c r="K29" i="4"/>
  <c r="H29" i="4"/>
  <c r="E29" i="4"/>
  <c r="Y25" i="4"/>
  <c r="V25" i="4"/>
  <c r="S25" i="4"/>
  <c r="P25" i="4"/>
  <c r="M25" i="4"/>
  <c r="J25" i="4"/>
  <c r="G25" i="4"/>
  <c r="Z25" i="4" s="1"/>
  <c r="Y24" i="4"/>
  <c r="V24" i="4"/>
  <c r="S24" i="4"/>
  <c r="P24" i="4"/>
  <c r="Z24" i="4" s="1"/>
  <c r="M24" i="4"/>
  <c r="J24" i="4"/>
  <c r="G24" i="4"/>
  <c r="Y23" i="4"/>
  <c r="V23" i="4"/>
  <c r="S23" i="4"/>
  <c r="P23" i="4"/>
  <c r="M23" i="4"/>
  <c r="J23" i="4"/>
  <c r="G23" i="4"/>
  <c r="Z23" i="4" s="1"/>
  <c r="Y22" i="4"/>
  <c r="V22" i="4"/>
  <c r="S22" i="4"/>
  <c r="P22" i="4"/>
  <c r="M22" i="4"/>
  <c r="J22" i="4"/>
  <c r="G22" i="4"/>
  <c r="B22" i="4"/>
  <c r="Y21" i="4"/>
  <c r="V21" i="4"/>
  <c r="S21" i="4"/>
  <c r="P21" i="4"/>
  <c r="M21" i="4"/>
  <c r="J21" i="4"/>
  <c r="G21" i="4"/>
  <c r="Z21" i="4" s="1"/>
  <c r="Y20" i="4"/>
  <c r="V20" i="4"/>
  <c r="S20" i="4"/>
  <c r="P20" i="4"/>
  <c r="Z20" i="4" s="1"/>
  <c r="M20" i="4"/>
  <c r="J20" i="4"/>
  <c r="G20" i="4"/>
  <c r="B20" i="4"/>
  <c r="Y19" i="4"/>
  <c r="V19" i="4"/>
  <c r="S19" i="4"/>
  <c r="P19" i="4"/>
  <c r="M19" i="4"/>
  <c r="J19" i="4"/>
  <c r="G19" i="4"/>
  <c r="Z19" i="4" s="1"/>
  <c r="Y18" i="4"/>
  <c r="V18" i="4"/>
  <c r="S18" i="4"/>
  <c r="P18" i="4"/>
  <c r="M18" i="4"/>
  <c r="J18" i="4"/>
  <c r="Z18" i="4" s="1"/>
  <c r="G18" i="4"/>
  <c r="B18" i="4"/>
  <c r="Y17" i="4"/>
  <c r="V17" i="4"/>
  <c r="S17" i="4"/>
  <c r="P17" i="4"/>
  <c r="M17" i="4"/>
  <c r="Z17" i="4" s="1"/>
  <c r="J17" i="4"/>
  <c r="G17" i="4"/>
  <c r="Y16" i="4"/>
  <c r="V16" i="4"/>
  <c r="S16" i="4"/>
  <c r="P16" i="4"/>
  <c r="M16" i="4"/>
  <c r="J16" i="4"/>
  <c r="G16" i="4"/>
  <c r="Y15" i="4"/>
  <c r="V15" i="4"/>
  <c r="S15" i="4"/>
  <c r="P15" i="4"/>
  <c r="M15" i="4"/>
  <c r="J15" i="4"/>
  <c r="G15" i="4"/>
  <c r="Z15" i="4" s="1"/>
  <c r="Y14" i="4"/>
  <c r="V14" i="4"/>
  <c r="S14" i="4"/>
  <c r="P14" i="4"/>
  <c r="M14" i="4"/>
  <c r="J14" i="4"/>
  <c r="Z14" i="4" s="1"/>
  <c r="G14" i="4"/>
  <c r="B14" i="4"/>
  <c r="Y13" i="4"/>
  <c r="V13" i="4"/>
  <c r="S13" i="4"/>
  <c r="P13" i="4"/>
  <c r="M13" i="4"/>
  <c r="Z13" i="4" s="1"/>
  <c r="J13" i="4"/>
  <c r="G13" i="4"/>
  <c r="Y12" i="4"/>
  <c r="V12" i="4"/>
  <c r="S12" i="4"/>
  <c r="P12" i="4"/>
  <c r="Z12" i="4" s="1"/>
  <c r="M12" i="4"/>
  <c r="J12" i="4"/>
  <c r="G12" i="4"/>
  <c r="B12" i="4"/>
  <c r="Y11" i="4"/>
  <c r="V11" i="4"/>
  <c r="S11" i="4"/>
  <c r="P11" i="4"/>
  <c r="M11" i="4"/>
  <c r="J11" i="4"/>
  <c r="G11" i="4"/>
  <c r="Z11" i="4" s="1"/>
  <c r="Y10" i="4"/>
  <c r="V10" i="4"/>
  <c r="S10" i="4"/>
  <c r="P10" i="4"/>
  <c r="M10" i="4"/>
  <c r="J10" i="4"/>
  <c r="Z10" i="4" s="1"/>
  <c r="G10" i="4"/>
  <c r="B10" i="4"/>
  <c r="Y9" i="4"/>
  <c r="V9" i="4"/>
  <c r="S9" i="4"/>
  <c r="P9" i="4"/>
  <c r="M9" i="4"/>
  <c r="Z9" i="4" s="1"/>
  <c r="J9" i="4"/>
  <c r="G9" i="4"/>
  <c r="Y8" i="4"/>
  <c r="V8" i="4"/>
  <c r="S8" i="4"/>
  <c r="P8" i="4"/>
  <c r="N26" i="4" s="1"/>
  <c r="M8" i="4"/>
  <c r="J8" i="4"/>
  <c r="G8" i="4"/>
  <c r="B8" i="4"/>
  <c r="Y7" i="4"/>
  <c r="V7" i="4"/>
  <c r="S7" i="4"/>
  <c r="P7" i="4"/>
  <c r="M7" i="4"/>
  <c r="J7" i="4"/>
  <c r="G7" i="4"/>
  <c r="Z7" i="4" s="1"/>
  <c r="Y6" i="4"/>
  <c r="W26" i="4" s="1"/>
  <c r="V6" i="4"/>
  <c r="S6" i="4"/>
  <c r="P6" i="4"/>
  <c r="Z6" i="4" s="1"/>
  <c r="AB6" i="4" s="1"/>
  <c r="AD6" i="4" s="1"/>
  <c r="AG6" i="4" s="1"/>
  <c r="M6" i="4"/>
  <c r="J6" i="4"/>
  <c r="G6" i="4"/>
  <c r="B6" i="4"/>
  <c r="A6" i="4"/>
  <c r="D4" i="4"/>
  <c r="D1" i="4"/>
  <c r="D5" i="4" s="1"/>
  <c r="T26" i="4" l="1"/>
  <c r="Q26" i="4"/>
  <c r="AB24" i="4"/>
  <c r="AC24" i="4" s="1"/>
  <c r="AF24" i="4" s="1"/>
  <c r="AG24" i="4" s="1"/>
  <c r="K26" i="4"/>
  <c r="Z8" i="4"/>
  <c r="AB8" i="4" s="1"/>
  <c r="AC8" i="4" s="1"/>
  <c r="H26" i="4"/>
  <c r="AB10" i="4"/>
  <c r="AC10" i="4" s="1"/>
  <c r="AF10" i="4" s="1"/>
  <c r="AG10" i="4" s="1"/>
  <c r="Z22" i="4"/>
  <c r="AB22" i="4" s="1"/>
  <c r="AC22" i="4" s="1"/>
  <c r="AB20" i="4"/>
  <c r="AC20" i="4" s="1"/>
  <c r="AF20" i="4" s="1"/>
  <c r="AG20" i="4" s="1"/>
  <c r="AB18" i="4"/>
  <c r="AC18" i="4" s="1"/>
  <c r="AF18" i="4" s="1"/>
  <c r="AG18" i="4" s="1"/>
  <c r="E26" i="4"/>
  <c r="Z16" i="4"/>
  <c r="AB16" i="4" s="1"/>
  <c r="AC16" i="4" s="1"/>
  <c r="AF16" i="4" s="1"/>
  <c r="AG16" i="4" s="1"/>
  <c r="AB12" i="4"/>
  <c r="AC12" i="4" s="1"/>
  <c r="AD20" i="4"/>
  <c r="AB14" i="4"/>
  <c r="AC14" i="4" s="1"/>
  <c r="W37" i="3"/>
  <c r="T37" i="3"/>
  <c r="Q37" i="3"/>
  <c r="N37" i="3"/>
  <c r="K37" i="3"/>
  <c r="H37" i="3"/>
  <c r="E37" i="3"/>
  <c r="W36" i="3"/>
  <c r="T36" i="3"/>
  <c r="Q36" i="3"/>
  <c r="N36" i="3"/>
  <c r="K36" i="3"/>
  <c r="H36" i="3"/>
  <c r="E36" i="3"/>
  <c r="W35" i="3"/>
  <c r="T35" i="3"/>
  <c r="Q35" i="3"/>
  <c r="N35" i="3"/>
  <c r="K35" i="3"/>
  <c r="H35" i="3"/>
  <c r="E35" i="3"/>
  <c r="W34" i="3"/>
  <c r="T34" i="3"/>
  <c r="Q34" i="3"/>
  <c r="N34" i="3"/>
  <c r="K34" i="3"/>
  <c r="H34" i="3"/>
  <c r="E34" i="3"/>
  <c r="W33" i="3"/>
  <c r="T33" i="3"/>
  <c r="Q33" i="3"/>
  <c r="N33" i="3"/>
  <c r="K33" i="3"/>
  <c r="H33" i="3"/>
  <c r="E33" i="3"/>
  <c r="W32" i="3"/>
  <c r="T32" i="3"/>
  <c r="Q32" i="3"/>
  <c r="N32" i="3"/>
  <c r="K32" i="3"/>
  <c r="H32" i="3"/>
  <c r="E32" i="3"/>
  <c r="W31" i="3"/>
  <c r="T31" i="3"/>
  <c r="Q31" i="3"/>
  <c r="N31" i="3"/>
  <c r="K31" i="3"/>
  <c r="H31" i="3"/>
  <c r="E31" i="3"/>
  <c r="W30" i="3"/>
  <c r="T30" i="3"/>
  <c r="Q30" i="3"/>
  <c r="N30" i="3"/>
  <c r="K30" i="3"/>
  <c r="H30" i="3"/>
  <c r="E30" i="3"/>
  <c r="W29" i="3"/>
  <c r="T29" i="3"/>
  <c r="Q29" i="3"/>
  <c r="N29" i="3"/>
  <c r="K29" i="3"/>
  <c r="H29" i="3"/>
  <c r="E29" i="3"/>
  <c r="Y25" i="3"/>
  <c r="V25" i="3"/>
  <c r="S25" i="3"/>
  <c r="P25" i="3"/>
  <c r="Z25" i="3" s="1"/>
  <c r="M25" i="3"/>
  <c r="J25" i="3"/>
  <c r="G25" i="3"/>
  <c r="Y24" i="3"/>
  <c r="V24" i="3"/>
  <c r="S24" i="3"/>
  <c r="P24" i="3"/>
  <c r="M24" i="3"/>
  <c r="J24" i="3"/>
  <c r="G24" i="3"/>
  <c r="B24" i="3"/>
  <c r="Y23" i="3"/>
  <c r="V23" i="3"/>
  <c r="S23" i="3"/>
  <c r="P23" i="3"/>
  <c r="M23" i="3"/>
  <c r="J23" i="3"/>
  <c r="G23" i="3"/>
  <c r="Y22" i="3"/>
  <c r="V22" i="3"/>
  <c r="S22" i="3"/>
  <c r="P22" i="3"/>
  <c r="M22" i="3"/>
  <c r="J22" i="3"/>
  <c r="G22" i="3"/>
  <c r="B22" i="3"/>
  <c r="Y21" i="3"/>
  <c r="V21" i="3"/>
  <c r="S21" i="3"/>
  <c r="P21" i="3"/>
  <c r="M21" i="3"/>
  <c r="J21" i="3"/>
  <c r="G21" i="3"/>
  <c r="Y20" i="3"/>
  <c r="V20" i="3"/>
  <c r="S20" i="3"/>
  <c r="P20" i="3"/>
  <c r="M20" i="3"/>
  <c r="J20" i="3"/>
  <c r="G20" i="3"/>
  <c r="B20" i="3"/>
  <c r="Y19" i="3"/>
  <c r="V19" i="3"/>
  <c r="S19" i="3"/>
  <c r="P19" i="3"/>
  <c r="M19" i="3"/>
  <c r="J19" i="3"/>
  <c r="G19" i="3"/>
  <c r="Y18" i="3"/>
  <c r="V18" i="3"/>
  <c r="S18" i="3"/>
  <c r="P18" i="3"/>
  <c r="M18" i="3"/>
  <c r="J18" i="3"/>
  <c r="G18" i="3"/>
  <c r="Z18" i="3" s="1"/>
  <c r="B18" i="3"/>
  <c r="Y17" i="3"/>
  <c r="V17" i="3"/>
  <c r="S17" i="3"/>
  <c r="P17" i="3"/>
  <c r="Z17" i="3" s="1"/>
  <c r="M17" i="3"/>
  <c r="J17" i="3"/>
  <c r="G17" i="3"/>
  <c r="Y16" i="3"/>
  <c r="V16" i="3"/>
  <c r="S16" i="3"/>
  <c r="P16" i="3"/>
  <c r="M16" i="3"/>
  <c r="J16" i="3"/>
  <c r="G16" i="3"/>
  <c r="B16" i="3"/>
  <c r="Y15" i="3"/>
  <c r="V15" i="3"/>
  <c r="S15" i="3"/>
  <c r="P15" i="3"/>
  <c r="M15" i="3"/>
  <c r="J15" i="3"/>
  <c r="G15" i="3"/>
  <c r="Y14" i="3"/>
  <c r="V14" i="3"/>
  <c r="S14" i="3"/>
  <c r="P14" i="3"/>
  <c r="M14" i="3"/>
  <c r="J14" i="3"/>
  <c r="G14" i="3"/>
  <c r="B14" i="3"/>
  <c r="Y13" i="3"/>
  <c r="V13" i="3"/>
  <c r="S13" i="3"/>
  <c r="P13" i="3"/>
  <c r="M13" i="3"/>
  <c r="J13" i="3"/>
  <c r="Z13" i="3" s="1"/>
  <c r="G13" i="3"/>
  <c r="Y12" i="3"/>
  <c r="V12" i="3"/>
  <c r="S12" i="3"/>
  <c r="P12" i="3"/>
  <c r="M12" i="3"/>
  <c r="J12" i="3"/>
  <c r="G12" i="3"/>
  <c r="B12" i="3"/>
  <c r="Y11" i="3"/>
  <c r="V11" i="3"/>
  <c r="S11" i="3"/>
  <c r="P11" i="3"/>
  <c r="M11" i="3"/>
  <c r="J11" i="3"/>
  <c r="G11" i="3"/>
  <c r="Y10" i="3"/>
  <c r="V10" i="3"/>
  <c r="S10" i="3"/>
  <c r="P10" i="3"/>
  <c r="M10" i="3"/>
  <c r="J10" i="3"/>
  <c r="G10" i="3"/>
  <c r="B10" i="3"/>
  <c r="Y9" i="3"/>
  <c r="V9" i="3"/>
  <c r="S9" i="3"/>
  <c r="P9" i="3"/>
  <c r="M9" i="3"/>
  <c r="J9" i="3"/>
  <c r="G9" i="3"/>
  <c r="Y8" i="3"/>
  <c r="V8" i="3"/>
  <c r="S8" i="3"/>
  <c r="P8" i="3"/>
  <c r="M8" i="3"/>
  <c r="K26" i="3" s="1"/>
  <c r="J8" i="3"/>
  <c r="G8" i="3"/>
  <c r="B8" i="3"/>
  <c r="Y7" i="3"/>
  <c r="V7" i="3"/>
  <c r="S7" i="3"/>
  <c r="P7" i="3"/>
  <c r="M7" i="3"/>
  <c r="J7" i="3"/>
  <c r="G7" i="3"/>
  <c r="Y6" i="3"/>
  <c r="V6" i="3"/>
  <c r="S6" i="3"/>
  <c r="P6" i="3"/>
  <c r="M6" i="3"/>
  <c r="J6" i="3"/>
  <c r="G6" i="3"/>
  <c r="B6" i="3"/>
  <c r="A6" i="3"/>
  <c r="D4" i="3"/>
  <c r="D1" i="3"/>
  <c r="D5" i="3" s="1"/>
  <c r="W37" i="1"/>
  <c r="W36" i="1"/>
  <c r="W35" i="1"/>
  <c r="W34" i="1"/>
  <c r="W33" i="1"/>
  <c r="W32" i="1"/>
  <c r="W31" i="1"/>
  <c r="W30" i="1"/>
  <c r="W29" i="1"/>
  <c r="T37" i="1"/>
  <c r="T36" i="1"/>
  <c r="T35" i="1"/>
  <c r="T34" i="1"/>
  <c r="T33" i="1"/>
  <c r="T32" i="1"/>
  <c r="T31" i="1"/>
  <c r="T30" i="1"/>
  <c r="T29" i="1"/>
  <c r="Q37" i="1"/>
  <c r="Q36" i="1"/>
  <c r="Q35" i="1"/>
  <c r="Q34" i="1"/>
  <c r="Q33" i="1"/>
  <c r="Q32" i="1"/>
  <c r="Q31" i="1"/>
  <c r="Q30" i="1"/>
  <c r="Q29" i="1"/>
  <c r="N37" i="1"/>
  <c r="N36" i="1"/>
  <c r="N35" i="1"/>
  <c r="N34" i="1"/>
  <c r="N33" i="1"/>
  <c r="N32" i="1"/>
  <c r="N31" i="1"/>
  <c r="N30" i="1"/>
  <c r="N29" i="1"/>
  <c r="K37" i="1"/>
  <c r="K36" i="1"/>
  <c r="K35" i="1"/>
  <c r="K34" i="1"/>
  <c r="K33" i="1"/>
  <c r="K32" i="1"/>
  <c r="K31" i="1"/>
  <c r="K30" i="1"/>
  <c r="K29" i="1"/>
  <c r="H37" i="1"/>
  <c r="H36" i="1"/>
  <c r="H35" i="1"/>
  <c r="H34" i="1"/>
  <c r="H33" i="1"/>
  <c r="H32" i="1"/>
  <c r="H31" i="1"/>
  <c r="H30" i="1"/>
  <c r="H29" i="1"/>
  <c r="E37" i="1"/>
  <c r="E36" i="1"/>
  <c r="E35" i="1"/>
  <c r="E34" i="1"/>
  <c r="E33" i="1"/>
  <c r="E32" i="1"/>
  <c r="E31" i="1"/>
  <c r="E30" i="1"/>
  <c r="E29" i="1"/>
  <c r="B10" i="1"/>
  <c r="B12" i="1"/>
  <c r="B14" i="1"/>
  <c r="B16" i="1"/>
  <c r="B18" i="1"/>
  <c r="B20" i="1"/>
  <c r="B22" i="1"/>
  <c r="B24" i="1"/>
  <c r="B8" i="1"/>
  <c r="B6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Y9" i="1"/>
  <c r="Y8" i="1"/>
  <c r="V9" i="1"/>
  <c r="V8" i="1"/>
  <c r="S9" i="1"/>
  <c r="S8" i="1"/>
  <c r="P9" i="1"/>
  <c r="P8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9" i="1"/>
  <c r="M8" i="1"/>
  <c r="J10" i="1"/>
  <c r="Z10" i="1" s="1"/>
  <c r="J11" i="1"/>
  <c r="J12" i="1"/>
  <c r="J13" i="1"/>
  <c r="J14" i="1"/>
  <c r="Z14" i="1" s="1"/>
  <c r="J15" i="1"/>
  <c r="J16" i="1"/>
  <c r="J17" i="1"/>
  <c r="Z17" i="1" s="1"/>
  <c r="J18" i="1"/>
  <c r="Z18" i="1" s="1"/>
  <c r="J19" i="1"/>
  <c r="J20" i="1"/>
  <c r="J21" i="1"/>
  <c r="Z21" i="1" s="1"/>
  <c r="J22" i="1"/>
  <c r="Z22" i="1" s="1"/>
  <c r="J23" i="1"/>
  <c r="J24" i="1"/>
  <c r="J25" i="1"/>
  <c r="Z25" i="1" s="1"/>
  <c r="J9" i="1"/>
  <c r="J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9" i="1"/>
  <c r="G8" i="1"/>
  <c r="Z8" i="1" s="1"/>
  <c r="D4" i="1"/>
  <c r="A1" i="1"/>
  <c r="D1" i="1" s="1"/>
  <c r="D5" i="1" s="1"/>
  <c r="Z9" i="1" l="1"/>
  <c r="AD24" i="4"/>
  <c r="AD18" i="4"/>
  <c r="AD10" i="4"/>
  <c r="AD16" i="4"/>
  <c r="AD8" i="4"/>
  <c r="AF8" i="4"/>
  <c r="AG8" i="4" s="1"/>
  <c r="AF22" i="4"/>
  <c r="AG22" i="4" s="1"/>
  <c r="AD22" i="4"/>
  <c r="AF14" i="4"/>
  <c r="AG14" i="4" s="1"/>
  <c r="AD14" i="4"/>
  <c r="AD12" i="4"/>
  <c r="AF12" i="4"/>
  <c r="AG12" i="4" s="1"/>
  <c r="W26" i="3"/>
  <c r="N26" i="3"/>
  <c r="Z7" i="3"/>
  <c r="Z15" i="3"/>
  <c r="Z6" i="3"/>
  <c r="AB6" i="3" s="1"/>
  <c r="AD6" i="3" s="1"/>
  <c r="AG6" i="3" s="1"/>
  <c r="Z10" i="3"/>
  <c r="E26" i="3"/>
  <c r="Z23" i="3"/>
  <c r="T26" i="3"/>
  <c r="Q26" i="3"/>
  <c r="Z9" i="3"/>
  <c r="AB8" i="3" s="1"/>
  <c r="AC8" i="3" s="1"/>
  <c r="AF8" i="3" s="1"/>
  <c r="AG8" i="3" s="1"/>
  <c r="Z20" i="3"/>
  <c r="Z12" i="3"/>
  <c r="AB12" i="3" s="1"/>
  <c r="AC12" i="3" s="1"/>
  <c r="Z11" i="3"/>
  <c r="Z22" i="3"/>
  <c r="AB22" i="3" s="1"/>
  <c r="AC22" i="3" s="1"/>
  <c r="Z8" i="3"/>
  <c r="Z21" i="3"/>
  <c r="Z14" i="3"/>
  <c r="AB14" i="3" s="1"/>
  <c r="AC14" i="3" s="1"/>
  <c r="Z19" i="3"/>
  <c r="AB18" i="3" s="1"/>
  <c r="AC18" i="3" s="1"/>
  <c r="Z24" i="3"/>
  <c r="AB24" i="3" s="1"/>
  <c r="AC24" i="3" s="1"/>
  <c r="H26" i="3"/>
  <c r="Z16" i="3"/>
  <c r="AB16" i="3" s="1"/>
  <c r="AC16" i="3" s="1"/>
  <c r="AB20" i="3"/>
  <c r="AC20" i="3" s="1"/>
  <c r="Z24" i="1"/>
  <c r="AB24" i="1" s="1"/>
  <c r="AC24" i="1" s="1"/>
  <c r="Z20" i="1"/>
  <c r="Z16" i="1"/>
  <c r="AB16" i="1" s="1"/>
  <c r="AC16" i="1" s="1"/>
  <c r="AD16" i="1" s="1"/>
  <c r="Z12" i="1"/>
  <c r="Z23" i="1"/>
  <c r="AB22" i="1" s="1"/>
  <c r="AC22" i="1" s="1"/>
  <c r="Z19" i="1"/>
  <c r="Z15" i="1"/>
  <c r="AB14" i="1" s="1"/>
  <c r="AC14" i="1" s="1"/>
  <c r="Z11" i="1"/>
  <c r="Z13" i="1"/>
  <c r="AF16" i="1"/>
  <c r="AG16" i="1" s="1"/>
  <c r="AB20" i="1"/>
  <c r="AC20" i="1" s="1"/>
  <c r="AB18" i="1"/>
  <c r="AC18" i="1" s="1"/>
  <c r="AB10" i="1"/>
  <c r="AC10" i="1" s="1"/>
  <c r="A6" i="1"/>
  <c r="AB10" i="3" l="1"/>
  <c r="AC10" i="3" s="1"/>
  <c r="AD10" i="3" s="1"/>
  <c r="AD8" i="3"/>
  <c r="AF10" i="3"/>
  <c r="AG10" i="3" s="1"/>
  <c r="AD18" i="3"/>
  <c r="AF18" i="3"/>
  <c r="AG18" i="3" s="1"/>
  <c r="AF24" i="3"/>
  <c r="AG24" i="3" s="1"/>
  <c r="AD24" i="3"/>
  <c r="AF16" i="3"/>
  <c r="AG16" i="3" s="1"/>
  <c r="AD16" i="3"/>
  <c r="AF22" i="3"/>
  <c r="AG22" i="3" s="1"/>
  <c r="AD22" i="3"/>
  <c r="AF14" i="3"/>
  <c r="AG14" i="3" s="1"/>
  <c r="AD14" i="3"/>
  <c r="AD20" i="3"/>
  <c r="AF20" i="3"/>
  <c r="AG20" i="3" s="1"/>
  <c r="AD12" i="3"/>
  <c r="AF12" i="3"/>
  <c r="AG12" i="3" s="1"/>
  <c r="AB12" i="1"/>
  <c r="AC12" i="1" s="1"/>
  <c r="AD14" i="1"/>
  <c r="AF14" i="1"/>
  <c r="AG14" i="1" s="1"/>
  <c r="AD18" i="1"/>
  <c r="AF18" i="1"/>
  <c r="AG18" i="1" s="1"/>
  <c r="AD22" i="1"/>
  <c r="AF22" i="1"/>
  <c r="AG22" i="1" s="1"/>
  <c r="AD10" i="1"/>
  <c r="AF10" i="1"/>
  <c r="AG10" i="1" s="1"/>
  <c r="AD24" i="1"/>
  <c r="AF24" i="1"/>
  <c r="AG24" i="1" s="1"/>
  <c r="AD20" i="1"/>
  <c r="AF20" i="1"/>
  <c r="AG20" i="1" s="1"/>
  <c r="AD12" i="1" l="1"/>
  <c r="AF12" i="1"/>
  <c r="AG12" i="1" s="1"/>
  <c r="Y7" i="1" l="1"/>
  <c r="V7" i="1"/>
  <c r="S7" i="1"/>
  <c r="P7" i="1"/>
  <c r="M7" i="1"/>
  <c r="J7" i="1"/>
  <c r="G7" i="1"/>
  <c r="Y6" i="1"/>
  <c r="V6" i="1"/>
  <c r="S6" i="1"/>
  <c r="P6" i="1"/>
  <c r="M6" i="1"/>
  <c r="J6" i="1"/>
  <c r="G6" i="1"/>
  <c r="W26" i="1" l="1"/>
  <c r="H26" i="1"/>
  <c r="Z6" i="1"/>
  <c r="Z7" i="1"/>
  <c r="E26" i="1"/>
  <c r="K26" i="1"/>
  <c r="Q26" i="1"/>
  <c r="N26" i="1"/>
  <c r="T26" i="1"/>
  <c r="AB8" i="1" l="1"/>
  <c r="AC8" i="1" s="1"/>
  <c r="AB6" i="1"/>
  <c r="AD6" i="1" s="1"/>
  <c r="AG6" i="1" s="1"/>
  <c r="AF8" i="1" l="1"/>
  <c r="AG8" i="1" s="1"/>
  <c r="AD8" i="1"/>
</calcChain>
</file>

<file path=xl/comments1.xml><?xml version="1.0" encoding="utf-8"?>
<comments xmlns="http://schemas.openxmlformats.org/spreadsheetml/2006/main">
  <authors>
    <author>JULIEN M</author>
  </authors>
  <commentList>
    <comment ref="Q10" authorId="0">
      <text>
        <r>
          <rPr>
            <b/>
            <sz val="9"/>
            <color indexed="81"/>
            <rFont val="Tahoma"/>
            <family val="2"/>
          </rPr>
          <t>CP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" authorId="0">
      <text>
        <r>
          <rPr>
            <b/>
            <sz val="9"/>
            <color indexed="81"/>
            <rFont val="Tahoma"/>
            <family val="2"/>
          </rPr>
          <t>CP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<sst xmlns="http://schemas.openxmlformats.org/spreadsheetml/2006/main" count="114" uniqueCount="28">
  <si>
    <t>LUNDI</t>
  </si>
  <si>
    <t>MARDI</t>
  </si>
  <si>
    <t>MERCREDI</t>
  </si>
  <si>
    <t>JEUDI</t>
  </si>
  <si>
    <t>VENDREDI</t>
  </si>
  <si>
    <t>SAMEDI</t>
  </si>
  <si>
    <t>H</t>
  </si>
  <si>
    <t>TOTAL</t>
  </si>
  <si>
    <t>SOUS</t>
  </si>
  <si>
    <t>DIMANCHE</t>
  </si>
  <si>
    <t>Heures</t>
  </si>
  <si>
    <t>Cumul</t>
  </si>
  <si>
    <t>(+/-)</t>
  </si>
  <si>
    <t>FERIE</t>
  </si>
  <si>
    <t>SEM</t>
  </si>
  <si>
    <t>TOTAL Hrs</t>
  </si>
  <si>
    <t>BASE</t>
  </si>
  <si>
    <t>Présences par</t>
  </si>
  <si>
    <t>tranches horaires</t>
  </si>
  <si>
    <t>11h-12h</t>
  </si>
  <si>
    <t>Avant 11h</t>
  </si>
  <si>
    <t>12h-13h</t>
  </si>
  <si>
    <t>13h-14h</t>
  </si>
  <si>
    <t>14h-15h</t>
  </si>
  <si>
    <t>15h-16h</t>
  </si>
  <si>
    <t>16h-17h</t>
  </si>
  <si>
    <t>17h-18h</t>
  </si>
  <si>
    <t>Après 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</si>
</sst>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6" formatCode="[hh]:mm;;"/>
    <numFmt numFmtId="167" formatCode="General;;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DFE8F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AA6D8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187">
    <xf numFmtId="0" fontId="0" fillId="0" borderId="0" xfId="0"/>
    <xf numFmtId="0" fontId="7" fillId="0" borderId="0" xfId="0" applyFont="1" applyAlignment="1">
      <alignment horizontal="center" vertical="center"/>
    </xf>
    <xf numFmtId="164" fontId="12" fillId="2" borderId="17" xfId="0" applyNumberFormat="1" applyFont="1" applyFill="1" applyBorder="1" applyAlignment="1">
      <alignment horizontal="center"/>
    </xf>
    <xf numFmtId="164" fontId="12" fillId="2" borderId="19" xfId="0" applyNumberFormat="1" applyFont="1" applyFill="1" applyBorder="1" applyAlignment="1">
      <alignment horizontal="center"/>
    </xf>
    <xf numFmtId="164" fontId="12" fillId="2" borderId="18" xfId="0" applyNumberFormat="1" applyFont="1" applyFill="1" applyBorder="1" applyAlignment="1">
      <alignment horizontal="center" vertical="center"/>
    </xf>
    <xf numFmtId="164" fontId="12" fillId="2" borderId="22" xfId="0" applyNumberFormat="1" applyFont="1" applyFill="1" applyBorder="1" applyAlignment="1">
      <alignment horizontal="center" vertical="center"/>
    </xf>
    <xf numFmtId="0" fontId="7" fillId="0" borderId="8" xfId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/>
    <xf numFmtId="164" fontId="1" fillId="6" borderId="6" xfId="0" applyNumberFormat="1" applyFont="1" applyFill="1" applyBorder="1" applyAlignment="1">
      <alignment horizontal="right"/>
    </xf>
    <xf numFmtId="164" fontId="1" fillId="6" borderId="12" xfId="0" applyNumberFormat="1" applyFont="1" applyFill="1" applyBorder="1" applyAlignment="1">
      <alignment vertical="center"/>
    </xf>
    <xf numFmtId="164" fontId="1" fillId="6" borderId="5" xfId="0" applyNumberFormat="1" applyFont="1" applyFill="1" applyBorder="1" applyAlignment="1">
      <alignment vertical="center"/>
    </xf>
    <xf numFmtId="164" fontId="1" fillId="6" borderId="13" xfId="0" applyNumberFormat="1" applyFont="1" applyFill="1" applyBorder="1" applyAlignment="1">
      <alignment vertical="center"/>
    </xf>
    <xf numFmtId="0" fontId="0" fillId="2" borderId="0" xfId="0" applyFill="1" applyBorder="1"/>
    <xf numFmtId="0" fontId="0" fillId="2" borderId="0" xfId="0" applyFill="1"/>
    <xf numFmtId="164" fontId="7" fillId="0" borderId="8" xfId="0" applyNumberFormat="1" applyFont="1" applyBorder="1" applyAlignment="1">
      <alignment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0" fillId="6" borderId="7" xfId="0" applyNumberFormat="1" applyFont="1" applyFill="1" applyBorder="1" applyAlignment="1">
      <alignment horizontal="center" vertical="center"/>
    </xf>
    <xf numFmtId="164" fontId="0" fillId="6" borderId="12" xfId="0" applyNumberFormat="1" applyFont="1" applyFill="1" applyBorder="1" applyAlignment="1">
      <alignment horizontal="center" vertical="center"/>
    </xf>
    <xf numFmtId="164" fontId="0" fillId="6" borderId="6" xfId="0" applyNumberFormat="1" applyFont="1" applyFill="1" applyBorder="1" applyAlignment="1">
      <alignment horizontal="center" vertical="center"/>
    </xf>
    <xf numFmtId="164" fontId="0" fillId="6" borderId="16" xfId="0" applyNumberFormat="1" applyFont="1" applyFill="1" applyBorder="1" applyAlignment="1">
      <alignment horizontal="center" vertical="center"/>
    </xf>
    <xf numFmtId="164" fontId="3" fillId="6" borderId="5" xfId="0" applyNumberFormat="1" applyFont="1" applyFill="1" applyBorder="1" applyAlignment="1">
      <alignment horizontal="center" vertical="center"/>
    </xf>
    <xf numFmtId="164" fontId="0" fillId="6" borderId="11" xfId="0" applyNumberFormat="1" applyFont="1" applyFill="1" applyBorder="1" applyAlignment="1">
      <alignment horizontal="center" vertical="center"/>
    </xf>
    <xf numFmtId="164" fontId="0" fillId="6" borderId="15" xfId="0" applyNumberFormat="1" applyFont="1" applyFill="1" applyBorder="1" applyAlignment="1">
      <alignment horizontal="center" vertical="center"/>
    </xf>
    <xf numFmtId="164" fontId="15" fillId="2" borderId="0" xfId="0" applyNumberFormat="1" applyFont="1" applyFill="1" applyBorder="1" applyAlignment="1">
      <alignment vertical="center"/>
    </xf>
    <xf numFmtId="164" fontId="12" fillId="2" borderId="0" xfId="0" applyNumberFormat="1" applyFont="1" applyFill="1" applyBorder="1" applyAlignment="1">
      <alignment horizontal="center"/>
    </xf>
    <xf numFmtId="164" fontId="3" fillId="6" borderId="13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right"/>
    </xf>
    <xf numFmtId="164" fontId="1" fillId="3" borderId="12" xfId="0" applyNumberFormat="1" applyFont="1" applyFill="1" applyBorder="1" applyAlignment="1">
      <alignment vertical="center"/>
    </xf>
    <xf numFmtId="164" fontId="1" fillId="3" borderId="5" xfId="0" applyNumberFormat="1" applyFont="1" applyFill="1" applyBorder="1" applyAlignment="1">
      <alignment vertical="center"/>
    </xf>
    <xf numFmtId="164" fontId="1" fillId="3" borderId="13" xfId="0" applyNumberFormat="1" applyFont="1" applyFill="1" applyBorder="1" applyAlignment="1">
      <alignment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12" fillId="2" borderId="17" xfId="0" applyNumberFormat="1" applyFont="1" applyFill="1" applyBorder="1" applyAlignment="1">
      <alignment horizontal="center" vertical="center"/>
    </xf>
    <xf numFmtId="164" fontId="12" fillId="2" borderId="19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/>
    </xf>
    <xf numFmtId="164" fontId="15" fillId="2" borderId="0" xfId="0" applyNumberFormat="1" applyFont="1" applyFill="1" applyBorder="1" applyAlignment="1">
      <alignment horizontal="right"/>
    </xf>
    <xf numFmtId="0" fontId="19" fillId="2" borderId="0" xfId="0" applyFont="1" applyFill="1" applyAlignment="1">
      <alignment horizontal="center"/>
    </xf>
    <xf numFmtId="164" fontId="0" fillId="2" borderId="26" xfId="0" applyNumberFormat="1" applyFont="1" applyFill="1" applyBorder="1" applyAlignment="1">
      <alignment horizontal="center" vertical="center"/>
    </xf>
    <xf numFmtId="164" fontId="17" fillId="6" borderId="7" xfId="0" applyNumberFormat="1" applyFont="1" applyFill="1" applyBorder="1" applyAlignment="1">
      <alignment horizontal="center" vertical="center"/>
    </xf>
    <xf numFmtId="164" fontId="17" fillId="6" borderId="12" xfId="0" applyNumberFormat="1" applyFont="1" applyFill="1" applyBorder="1" applyAlignment="1">
      <alignment horizontal="center" vertical="center"/>
    </xf>
    <xf numFmtId="164" fontId="17" fillId="6" borderId="15" xfId="0" applyNumberFormat="1" applyFont="1" applyFill="1" applyBorder="1" applyAlignment="1">
      <alignment horizontal="center" vertical="center"/>
    </xf>
    <xf numFmtId="164" fontId="17" fillId="6" borderId="13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2" borderId="0" xfId="0" applyFont="1" applyFill="1"/>
    <xf numFmtId="0" fontId="18" fillId="0" borderId="0" xfId="0" applyFont="1" applyBorder="1" applyAlignment="1">
      <alignment horizontal="center" vertical="center"/>
    </xf>
    <xf numFmtId="164" fontId="0" fillId="2" borderId="27" xfId="0" applyNumberFormat="1" applyFont="1" applyFill="1" applyBorder="1" applyAlignment="1">
      <alignment horizontal="center" vertical="center"/>
    </xf>
    <xf numFmtId="0" fontId="4" fillId="5" borderId="9" xfId="1" applyFill="1" applyBorder="1" applyAlignment="1">
      <alignment horizontal="center" vertical="center"/>
    </xf>
    <xf numFmtId="0" fontId="4" fillId="5" borderId="10" xfId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9" fillId="5" borderId="9" xfId="1" applyFont="1" applyFill="1" applyBorder="1" applyAlignment="1">
      <alignment horizontal="center" vertical="center"/>
    </xf>
    <xf numFmtId="0" fontId="9" fillId="5" borderId="1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0" fontId="9" fillId="5" borderId="9" xfId="1" applyFont="1" applyFill="1" applyBorder="1" applyAlignment="1">
      <alignment horizontal="center" vertical="center"/>
    </xf>
    <xf numFmtId="0" fontId="9" fillId="5" borderId="10" xfId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2" fillId="7" borderId="6" xfId="0" applyNumberFormat="1" applyFont="1" applyFill="1" applyBorder="1" applyAlignment="1">
      <alignment horizontal="center" vertical="center"/>
    </xf>
    <xf numFmtId="164" fontId="2" fillId="7" borderId="26" xfId="0" applyNumberFormat="1" applyFont="1" applyFill="1" applyBorder="1" applyAlignment="1">
      <alignment horizontal="center" vertical="center"/>
    </xf>
    <xf numFmtId="164" fontId="11" fillId="7" borderId="5" xfId="0" applyNumberFormat="1" applyFont="1" applyFill="1" applyBorder="1" applyAlignment="1">
      <alignment vertical="center"/>
    </xf>
    <xf numFmtId="164" fontId="11" fillId="7" borderId="13" xfId="0" applyNumberFormat="1" applyFont="1" applyFill="1" applyBorder="1" applyAlignment="1">
      <alignment vertical="center"/>
    </xf>
    <xf numFmtId="164" fontId="21" fillId="2" borderId="17" xfId="0" applyNumberFormat="1" applyFont="1" applyFill="1" applyBorder="1" applyAlignment="1">
      <alignment horizontal="center" vertical="center"/>
    </xf>
    <xf numFmtId="164" fontId="21" fillId="2" borderId="9" xfId="0" applyNumberFormat="1" applyFont="1" applyFill="1" applyBorder="1" applyAlignment="1">
      <alignment horizontal="center" vertical="center"/>
    </xf>
    <xf numFmtId="164" fontId="21" fillId="2" borderId="19" xfId="0" applyNumberFormat="1" applyFont="1" applyFill="1" applyBorder="1" applyAlignment="1">
      <alignment horizontal="center" vertical="center"/>
    </xf>
    <xf numFmtId="164" fontId="21" fillId="2" borderId="17" xfId="0" applyNumberFormat="1" applyFont="1" applyFill="1" applyBorder="1" applyAlignment="1">
      <alignment horizontal="center"/>
    </xf>
    <xf numFmtId="164" fontId="21" fillId="2" borderId="19" xfId="0" applyNumberFormat="1" applyFont="1" applyFill="1" applyBorder="1" applyAlignment="1">
      <alignment horizontal="center"/>
    </xf>
    <xf numFmtId="0" fontId="21" fillId="2" borderId="9" xfId="1" applyFont="1" applyFill="1" applyBorder="1" applyAlignment="1">
      <alignment horizontal="center" vertical="center"/>
    </xf>
    <xf numFmtId="0" fontId="21" fillId="2" borderId="10" xfId="1" applyFont="1" applyFill="1" applyBorder="1" applyAlignment="1">
      <alignment horizontal="center" vertical="center"/>
    </xf>
    <xf numFmtId="164" fontId="21" fillId="2" borderId="20" xfId="0" applyNumberFormat="1" applyFont="1" applyFill="1" applyBorder="1" applyAlignment="1">
      <alignment horizontal="center" vertical="center"/>
    </xf>
    <xf numFmtId="0" fontId="4" fillId="5" borderId="9" xfId="1" applyFill="1" applyBorder="1" applyAlignment="1">
      <alignment horizontal="center" vertical="center"/>
    </xf>
    <xf numFmtId="0" fontId="4" fillId="5" borderId="10" xfId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4" fontId="13" fillId="6" borderId="9" xfId="0" applyNumberFormat="1" applyFont="1" applyFill="1" applyBorder="1" applyAlignment="1">
      <alignment horizontal="center" vertical="center"/>
    </xf>
    <xf numFmtId="164" fontId="13" fillId="6" borderId="10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8" fillId="0" borderId="0" xfId="0" applyNumberFormat="1" applyFont="1"/>
    <xf numFmtId="0" fontId="8" fillId="0" borderId="0" xfId="0" applyFont="1"/>
    <xf numFmtId="0" fontId="15" fillId="8" borderId="9" xfId="1" applyNumberFormat="1" applyFont="1" applyFill="1" applyBorder="1" applyAlignment="1">
      <alignment horizontal="center"/>
    </xf>
    <xf numFmtId="0" fontId="15" fillId="8" borderId="10" xfId="1" applyNumberFormat="1" applyFont="1" applyFill="1" applyBorder="1" applyAlignment="1">
      <alignment horizontal="center" vertical="top"/>
    </xf>
    <xf numFmtId="166" fontId="21" fillId="2" borderId="18" xfId="0" applyNumberFormat="1" applyFont="1" applyFill="1" applyBorder="1" applyAlignment="1">
      <alignment horizontal="center" vertical="center"/>
    </xf>
    <xf numFmtId="166" fontId="21" fillId="2" borderId="17" xfId="0" applyNumberFormat="1" applyFont="1" applyFill="1" applyBorder="1" applyAlignment="1">
      <alignment horizontal="center" vertical="center"/>
    </xf>
    <xf numFmtId="166" fontId="3" fillId="2" borderId="22" xfId="0" applyNumberFormat="1" applyFont="1" applyFill="1" applyBorder="1" applyAlignment="1">
      <alignment horizontal="center" vertical="center"/>
    </xf>
    <xf numFmtId="166" fontId="3" fillId="2" borderId="19" xfId="0" applyNumberFormat="1" applyFont="1" applyFill="1" applyBorder="1" applyAlignment="1">
      <alignment horizontal="center" vertical="center"/>
    </xf>
    <xf numFmtId="20" fontId="8" fillId="0" borderId="0" xfId="0" applyNumberFormat="1" applyFont="1"/>
    <xf numFmtId="20" fontId="8" fillId="2" borderId="0" xfId="0" applyNumberFormat="1" applyFont="1" applyFill="1" applyBorder="1"/>
    <xf numFmtId="20" fontId="8" fillId="0" borderId="0" xfId="0" applyNumberFormat="1" applyFont="1" applyAlignment="1">
      <alignment horizontal="center"/>
    </xf>
    <xf numFmtId="167" fontId="8" fillId="2" borderId="28" xfId="0" applyNumberFormat="1" applyFont="1" applyFill="1" applyBorder="1" applyAlignment="1">
      <alignment horizontal="center"/>
    </xf>
    <xf numFmtId="167" fontId="0" fillId="0" borderId="28" xfId="0" applyNumberFormat="1" applyBorder="1"/>
    <xf numFmtId="167" fontId="8" fillId="2" borderId="28" xfId="0" applyNumberFormat="1" applyFont="1" applyFill="1" applyBorder="1" applyAlignment="1">
      <alignment horizontal="center" vertical="center"/>
    </xf>
    <xf numFmtId="167" fontId="12" fillId="2" borderId="28" xfId="0" applyNumberFormat="1" applyFont="1" applyFill="1" applyBorder="1" applyAlignment="1">
      <alignment horizontal="center" vertical="center"/>
    </xf>
    <xf numFmtId="167" fontId="6" fillId="2" borderId="28" xfId="0" applyNumberFormat="1" applyFont="1" applyFill="1" applyBorder="1" applyAlignment="1">
      <alignment horizontal="center" vertical="center"/>
    </xf>
    <xf numFmtId="167" fontId="15" fillId="2" borderId="28" xfId="0" applyNumberFormat="1" applyFont="1" applyFill="1" applyBorder="1" applyAlignment="1">
      <alignment vertical="center"/>
    </xf>
    <xf numFmtId="167" fontId="3" fillId="2" borderId="28" xfId="0" applyNumberFormat="1" applyFont="1" applyFill="1" applyBorder="1" applyAlignment="1">
      <alignment horizontal="center" vertical="center"/>
    </xf>
    <xf numFmtId="167" fontId="12" fillId="2" borderId="28" xfId="0" applyNumberFormat="1" applyFont="1" applyFill="1" applyBorder="1" applyAlignment="1">
      <alignment horizontal="center"/>
    </xf>
    <xf numFmtId="20" fontId="22" fillId="2" borderId="28" xfId="1" applyNumberFormat="1" applyFont="1" applyFill="1" applyBorder="1" applyAlignment="1">
      <alignment horizontal="center" vertical="center"/>
    </xf>
    <xf numFmtId="0" fontId="22" fillId="2" borderId="28" xfId="1" applyFont="1" applyFill="1" applyBorder="1" applyAlignment="1">
      <alignment horizontal="center" vertical="center"/>
    </xf>
    <xf numFmtId="164" fontId="1" fillId="0" borderId="6" xfId="0" applyNumberFormat="1" applyFont="1" applyFill="1" applyBorder="1" applyAlignment="1">
      <alignment horizontal="right"/>
    </xf>
    <xf numFmtId="164" fontId="1" fillId="0" borderId="12" xfId="0" applyNumberFormat="1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vertical="center"/>
    </xf>
    <xf numFmtId="164" fontId="1" fillId="0" borderId="13" xfId="0" applyNumberFormat="1" applyFont="1" applyFill="1" applyBorder="1" applyAlignment="1">
      <alignment vertical="center"/>
    </xf>
    <xf numFmtId="164" fontId="0" fillId="0" borderId="6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4" fontId="0" fillId="0" borderId="13" xfId="0" applyNumberFormat="1" applyFont="1" applyFill="1" applyBorder="1" applyAlignment="1">
      <alignment horizontal="center" vertical="center"/>
    </xf>
    <xf numFmtId="164" fontId="10" fillId="0" borderId="6" xfId="0" applyNumberFormat="1" applyFont="1" applyFill="1" applyBorder="1" applyAlignment="1">
      <alignment horizontal="right"/>
    </xf>
    <xf numFmtId="164" fontId="10" fillId="0" borderId="12" xfId="0" applyNumberFormat="1" applyFont="1" applyFill="1" applyBorder="1" applyAlignment="1">
      <alignment vertical="center"/>
    </xf>
    <xf numFmtId="164" fontId="10" fillId="0" borderId="5" xfId="0" applyNumberFormat="1" applyFont="1" applyFill="1" applyBorder="1" applyAlignment="1">
      <alignment vertical="center"/>
    </xf>
    <xf numFmtId="164" fontId="10" fillId="0" borderId="13" xfId="0" applyNumberFormat="1" applyFont="1" applyFill="1" applyBorder="1" applyAlignment="1">
      <alignment vertical="center"/>
    </xf>
    <xf numFmtId="164" fontId="0" fillId="0" borderId="7" xfId="0" applyNumberFormat="1" applyFont="1" applyFill="1" applyBorder="1" applyAlignment="1">
      <alignment horizontal="center" vertical="center"/>
    </xf>
    <xf numFmtId="164" fontId="3" fillId="0" borderId="15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0" fontId="0" fillId="0" borderId="25" xfId="0" applyBorder="1"/>
    <xf numFmtId="0" fontId="0" fillId="0" borderId="25" xfId="0" applyBorder="1" applyAlignment="1"/>
    <xf numFmtId="164" fontId="13" fillId="6" borderId="9" xfId="0" applyNumberFormat="1" applyFont="1" applyFill="1" applyBorder="1" applyAlignment="1">
      <alignment horizontal="center" vertical="center"/>
    </xf>
    <xf numFmtId="164" fontId="13" fillId="6" borderId="10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4" fillId="5" borderId="9" xfId="1" applyFill="1" applyBorder="1" applyAlignment="1">
      <alignment horizontal="center" vertical="center"/>
    </xf>
    <xf numFmtId="0" fontId="4" fillId="5" borderId="10" xfId="1" applyFill="1" applyBorder="1" applyAlignment="1">
      <alignment horizontal="center" vertical="center"/>
    </xf>
    <xf numFmtId="167" fontId="3" fillId="2" borderId="28" xfId="0" applyNumberFormat="1" applyFont="1" applyFill="1" applyBorder="1" applyAlignment="1">
      <alignment horizontal="center" vertical="center"/>
    </xf>
    <xf numFmtId="167" fontId="3" fillId="2" borderId="28" xfId="0" applyNumberFormat="1" applyFont="1" applyFill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4" fontId="6" fillId="6" borderId="9" xfId="0" applyNumberFormat="1" applyFont="1" applyFill="1" applyBorder="1" applyAlignment="1">
      <alignment horizontal="center" vertical="center"/>
    </xf>
    <xf numFmtId="164" fontId="6" fillId="6" borderId="10" xfId="0" applyNumberFormat="1" applyFont="1" applyFill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0" fontId="0" fillId="5" borderId="9" xfId="1" applyFont="1" applyFill="1" applyBorder="1" applyAlignment="1">
      <alignment horizontal="center" vertical="center"/>
    </xf>
    <xf numFmtId="0" fontId="0" fillId="5" borderId="10" xfId="1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6" fontId="10" fillId="0" borderId="9" xfId="0" applyNumberFormat="1" applyFont="1" applyBorder="1" applyAlignment="1">
      <alignment horizontal="center" vertical="center"/>
    </xf>
    <xf numFmtId="166" fontId="10" fillId="0" borderId="10" xfId="0" applyNumberFormat="1" applyFon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" fillId="5" borderId="9" xfId="1" applyFont="1" applyFill="1" applyBorder="1" applyAlignment="1">
      <alignment horizontal="center" vertical="center"/>
    </xf>
    <xf numFmtId="0" fontId="3" fillId="5" borderId="10" xfId="1" applyFont="1" applyFill="1" applyBorder="1" applyAlignment="1">
      <alignment horizontal="center" vertical="center"/>
    </xf>
    <xf numFmtId="0" fontId="0" fillId="5" borderId="3" xfId="1" applyFont="1" applyFill="1" applyBorder="1" applyAlignment="1">
      <alignment horizontal="center" vertical="center"/>
    </xf>
    <xf numFmtId="0" fontId="0" fillId="5" borderId="14" xfId="1" applyFont="1" applyFill="1" applyBorder="1" applyAlignment="1">
      <alignment horizontal="center" vertical="center"/>
    </xf>
    <xf numFmtId="0" fontId="0" fillId="5" borderId="4" xfId="1" applyFont="1" applyFill="1" applyBorder="1" applyAlignment="1">
      <alignment horizontal="center" vertical="center"/>
    </xf>
    <xf numFmtId="0" fontId="0" fillId="5" borderId="21" xfId="1" applyFont="1" applyFill="1" applyBorder="1" applyAlignment="1">
      <alignment horizontal="center" vertical="center"/>
    </xf>
    <xf numFmtId="166" fontId="7" fillId="0" borderId="23" xfId="0" applyNumberFormat="1" applyFont="1" applyBorder="1" applyAlignment="1">
      <alignment horizontal="center" vertical="center"/>
    </xf>
    <xf numFmtId="166" fontId="7" fillId="0" borderId="24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5" borderId="9" xfId="1" applyFill="1" applyBorder="1" applyAlignment="1">
      <alignment horizontal="center" vertical="center"/>
    </xf>
    <xf numFmtId="0" fontId="4" fillId="5" borderId="10" xfId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6" fillId="2" borderId="0" xfId="0" applyFont="1" applyFill="1" applyAlignment="1">
      <alignment horizontal="center"/>
    </xf>
    <xf numFmtId="16" fontId="14" fillId="2" borderId="2" xfId="0" applyNumberFormat="1" applyFont="1" applyFill="1" applyBorder="1" applyAlignment="1">
      <alignment horizontal="center"/>
    </xf>
    <xf numFmtId="16" fontId="3" fillId="2" borderId="2" xfId="0" applyNumberFormat="1" applyFont="1" applyFill="1" applyBorder="1" applyAlignment="1">
      <alignment horizontal="center"/>
    </xf>
    <xf numFmtId="0" fontId="20" fillId="2" borderId="2" xfId="0" applyFont="1" applyFill="1" applyBorder="1" applyAlignment="1">
      <alignment horizontal="center"/>
    </xf>
    <xf numFmtId="0" fontId="4" fillId="5" borderId="3" xfId="1" applyFill="1" applyBorder="1" applyAlignment="1">
      <alignment horizontal="center" vertical="center"/>
    </xf>
    <xf numFmtId="0" fontId="4" fillId="5" borderId="14" xfId="1" applyFill="1" applyBorder="1" applyAlignment="1">
      <alignment horizontal="center" vertical="center"/>
    </xf>
    <xf numFmtId="0" fontId="4" fillId="5" borderId="4" xfId="1" applyFill="1" applyBorder="1" applyAlignment="1">
      <alignment horizontal="center" vertical="center"/>
    </xf>
    <xf numFmtId="0" fontId="4" fillId="5" borderId="21" xfId="1" applyFill="1" applyBorder="1" applyAlignment="1">
      <alignment horizontal="center" vertical="center"/>
    </xf>
    <xf numFmtId="0" fontId="3" fillId="5" borderId="3" xfId="1" applyFont="1" applyFill="1" applyBorder="1" applyAlignment="1">
      <alignment horizontal="center" vertical="center"/>
    </xf>
    <xf numFmtId="0" fontId="3" fillId="5" borderId="14" xfId="1" applyFont="1" applyFill="1" applyBorder="1" applyAlignment="1">
      <alignment horizontal="center" vertical="center"/>
    </xf>
    <xf numFmtId="0" fontId="3" fillId="5" borderId="4" xfId="1" applyFont="1" applyFill="1" applyBorder="1" applyAlignment="1">
      <alignment horizontal="center" vertical="center"/>
    </xf>
    <xf numFmtId="0" fontId="3" fillId="5" borderId="21" xfId="1" applyFont="1" applyFill="1" applyBorder="1" applyAlignment="1">
      <alignment horizontal="center" vertical="center"/>
    </xf>
    <xf numFmtId="164" fontId="13" fillId="6" borderId="9" xfId="0" applyNumberFormat="1" applyFont="1" applyFill="1" applyBorder="1" applyAlignment="1">
      <alignment horizontal="center" vertical="center"/>
    </xf>
    <xf numFmtId="164" fontId="13" fillId="6" borderId="10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right"/>
    </xf>
    <xf numFmtId="164" fontId="3" fillId="0" borderId="12" xfId="0" applyNumberFormat="1" applyFont="1" applyFill="1" applyBorder="1" applyAlignment="1">
      <alignment vertical="center"/>
    </xf>
    <xf numFmtId="164" fontId="3" fillId="0" borderId="5" xfId="0" applyNumberFormat="1" applyFont="1" applyFill="1" applyBorder="1" applyAlignment="1">
      <alignment vertical="center"/>
    </xf>
    <xf numFmtId="164" fontId="3" fillId="0" borderId="13" xfId="0" applyNumberFormat="1" applyFont="1" applyFill="1" applyBorder="1" applyAlignment="1">
      <alignment vertical="center"/>
    </xf>
    <xf numFmtId="166" fontId="3" fillId="2" borderId="18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/>
    </xf>
    <xf numFmtId="164" fontId="3" fillId="0" borderId="27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6" fontId="3" fillId="2" borderId="17" xfId="0" applyNumberFormat="1" applyFont="1" applyFill="1" applyBorder="1" applyAlignment="1">
      <alignment horizontal="center" vertical="center"/>
    </xf>
    <xf numFmtId="164" fontId="3" fillId="0" borderId="26" xfId="0" applyNumberFormat="1" applyFont="1" applyFill="1" applyBorder="1" applyAlignment="1">
      <alignment horizontal="center" vertical="center"/>
    </xf>
  </cellXfs>
  <cellStyles count="2">
    <cellStyle name="20 % - Accent1" xfId="1" builtinId="30"/>
    <cellStyle name="Normal" xfId="0" builtinId="0"/>
  </cellStyles>
  <dxfs count="18">
    <dxf>
      <fill>
        <patternFill>
          <bgColor rgb="FFFCD5B4"/>
        </patternFill>
      </fill>
    </dxf>
    <dxf>
      <fill>
        <patternFill>
          <bgColor rgb="FFCCC0DA"/>
        </patternFill>
      </fill>
    </dxf>
    <dxf>
      <fill>
        <patternFill>
          <bgColor rgb="FFD8E4BC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D8E4BC"/>
        </patternFill>
      </fill>
    </dxf>
    <dxf>
      <fill>
        <patternFill>
          <bgColor rgb="FFCCC0DA"/>
        </patternFill>
      </fill>
    </dxf>
    <dxf>
      <fill>
        <patternFill>
          <bgColor rgb="FFFCD5B4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rgb="FFFCD5B4"/>
        </patternFill>
      </fill>
    </dxf>
    <dxf>
      <fill>
        <patternFill>
          <bgColor rgb="FFCCC0DA"/>
        </patternFill>
      </fill>
    </dxf>
    <dxf>
      <fill>
        <patternFill>
          <bgColor rgb="FFD8E4BC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CD5B4"/>
      <color rgb="FFCCC0DA"/>
      <color rgb="FFD8E4BC"/>
      <color rgb="FFFAA6D8"/>
      <color rgb="FFFF9999"/>
      <color rgb="FFDFE8F1"/>
      <color rgb="FFFFFFCC"/>
      <color rgb="FFECD882"/>
      <color rgb="FFE7EE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0</xdr:row>
          <xdr:rowOff>161925</xdr:rowOff>
        </xdr:from>
        <xdr:to>
          <xdr:col>31</xdr:col>
          <xdr:colOff>0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190500</xdr:rowOff>
        </xdr:from>
        <xdr:to>
          <xdr:col>32</xdr:col>
          <xdr:colOff>0</xdr:colOff>
          <xdr:row>2</xdr:row>
          <xdr:rowOff>0</xdr:rowOff>
        </xdr:to>
        <xdr:sp macro="" textlink="">
          <xdr:nvSpPr>
            <xdr:cNvPr id="2160" name="Button 1136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0</xdr:row>
          <xdr:rowOff>161925</xdr:rowOff>
        </xdr:from>
        <xdr:to>
          <xdr:col>31</xdr:col>
          <xdr:colOff>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H37"/>
  <sheetViews>
    <sheetView showGridLines="0" tabSelected="1" showRuler="0" topLeftCell="B1" zoomScaleNormal="100" zoomScalePageLayoutView="85" workbookViewId="0">
      <selection activeCell="D1" sqref="D1"/>
    </sheetView>
  </sheetViews>
  <sheetFormatPr baseColWidth="10" defaultColWidth="11.42578125" defaultRowHeight="15" x14ac:dyDescent="0.25"/>
  <cols>
    <col min="1" max="1" width="6.7109375" hidden="1" customWidth="1"/>
    <col min="2" max="2" width="6.7109375" customWidth="1"/>
    <col min="3" max="3" width="1.85546875" customWidth="1"/>
    <col min="4" max="4" width="13.7109375" customWidth="1"/>
    <col min="5" max="24" width="5.7109375" customWidth="1"/>
    <col min="25" max="25" width="5.5703125" customWidth="1"/>
    <col min="26" max="26" width="6.28515625" customWidth="1"/>
    <col min="27" max="27" width="5.5703125" bestFit="1" customWidth="1"/>
    <col min="28" max="28" width="5.85546875" bestFit="1" customWidth="1"/>
    <col min="29" max="29" width="5.85546875" hidden="1" customWidth="1"/>
    <col min="30" max="30" width="6.42578125" bestFit="1" customWidth="1"/>
    <col min="31" max="31" width="6.7109375" customWidth="1"/>
    <col min="32" max="32" width="6.7109375" hidden="1" customWidth="1"/>
    <col min="33" max="33" width="6.7109375" customWidth="1"/>
    <col min="34" max="34" width="3.7109375" customWidth="1"/>
  </cols>
  <sheetData>
    <row r="1" spans="1:34" ht="15.75" customHeight="1" x14ac:dyDescent="0.25">
      <c r="A1" s="88">
        <v>42002</v>
      </c>
      <c r="B1" s="88"/>
      <c r="D1" s="88">
        <f>A1+(A2-1)*7</f>
        <v>42331</v>
      </c>
    </row>
    <row r="2" spans="1:34" ht="15.75" x14ac:dyDescent="0.25">
      <c r="A2" s="89">
        <v>48</v>
      </c>
      <c r="B2" s="89"/>
      <c r="D2" s="87"/>
      <c r="E2" s="161"/>
      <c r="F2" s="161"/>
      <c r="H2" s="161"/>
      <c r="I2" s="161"/>
      <c r="J2" s="14"/>
      <c r="K2" s="161"/>
      <c r="L2" s="161"/>
      <c r="N2" s="161"/>
      <c r="O2" s="161"/>
      <c r="Q2" s="161"/>
      <c r="R2" s="161"/>
      <c r="T2" s="162"/>
      <c r="U2" s="162"/>
    </row>
    <row r="3" spans="1:34" ht="15.75" thickBot="1" x14ac:dyDescent="0.3">
      <c r="D3" s="42"/>
      <c r="E3" s="163"/>
      <c r="F3" s="163"/>
      <c r="G3" s="63"/>
      <c r="H3" s="163"/>
      <c r="I3" s="163"/>
      <c r="J3" s="49"/>
      <c r="K3" s="164"/>
      <c r="L3" s="164"/>
      <c r="N3" s="164"/>
      <c r="O3" s="164"/>
      <c r="Q3" s="164"/>
      <c r="R3" s="164"/>
      <c r="T3" s="165"/>
      <c r="U3" s="165"/>
    </row>
    <row r="4" spans="1:34" ht="16.149999999999999" customHeight="1" x14ac:dyDescent="0.25">
      <c r="A4" s="66"/>
      <c r="B4" s="66" t="s">
        <v>11</v>
      </c>
      <c r="D4" s="90" t="str">
        <f>"SEMAINE "&amp;A2</f>
        <v>SEMAINE 48</v>
      </c>
      <c r="E4" s="152" t="s">
        <v>0</v>
      </c>
      <c r="F4" s="153"/>
      <c r="G4" s="78" t="s">
        <v>6</v>
      </c>
      <c r="H4" s="166" t="s">
        <v>1</v>
      </c>
      <c r="I4" s="167"/>
      <c r="J4" s="78" t="s">
        <v>6</v>
      </c>
      <c r="K4" s="166" t="s">
        <v>2</v>
      </c>
      <c r="L4" s="167"/>
      <c r="M4" s="78" t="s">
        <v>6</v>
      </c>
      <c r="N4" s="166" t="s">
        <v>3</v>
      </c>
      <c r="O4" s="167"/>
      <c r="P4" s="78" t="s">
        <v>6</v>
      </c>
      <c r="Q4" s="170" t="s">
        <v>4</v>
      </c>
      <c r="R4" s="171"/>
      <c r="S4" s="78" t="s">
        <v>6</v>
      </c>
      <c r="T4" s="170" t="s">
        <v>5</v>
      </c>
      <c r="U4" s="171"/>
      <c r="V4" s="78" t="s">
        <v>6</v>
      </c>
      <c r="W4" s="152" t="s">
        <v>9</v>
      </c>
      <c r="X4" s="153"/>
      <c r="Y4" s="78" t="s">
        <v>6</v>
      </c>
      <c r="Z4" s="129" t="s">
        <v>8</v>
      </c>
      <c r="AA4" s="139" t="s">
        <v>16</v>
      </c>
      <c r="AB4" s="66" t="s">
        <v>7</v>
      </c>
      <c r="AC4" s="66"/>
      <c r="AD4" s="66" t="s">
        <v>10</v>
      </c>
      <c r="AE4" s="66" t="s">
        <v>13</v>
      </c>
      <c r="AF4" s="66"/>
      <c r="AG4" s="66" t="s">
        <v>11</v>
      </c>
    </row>
    <row r="5" spans="1:34" ht="16.149999999999999" customHeight="1" thickBot="1" x14ac:dyDescent="0.3">
      <c r="A5" s="67"/>
      <c r="B5" s="67" t="s">
        <v>10</v>
      </c>
      <c r="D5" s="91" t="str">
        <f>TEXT(D1,"jj.mm")&amp;"-"&amp;TEXT(D1+6,"jj.mm")</f>
        <v>23.11-29.11</v>
      </c>
      <c r="E5" s="154"/>
      <c r="F5" s="155"/>
      <c r="G5" s="79"/>
      <c r="H5" s="168"/>
      <c r="I5" s="169"/>
      <c r="J5" s="79"/>
      <c r="K5" s="168"/>
      <c r="L5" s="169"/>
      <c r="M5" s="79"/>
      <c r="N5" s="168"/>
      <c r="O5" s="169"/>
      <c r="P5" s="79"/>
      <c r="Q5" s="172"/>
      <c r="R5" s="173"/>
      <c r="S5" s="79"/>
      <c r="T5" s="172"/>
      <c r="U5" s="173"/>
      <c r="V5" s="79"/>
      <c r="W5" s="154"/>
      <c r="X5" s="155"/>
      <c r="Y5" s="79"/>
      <c r="Z5" s="130" t="s">
        <v>7</v>
      </c>
      <c r="AA5" s="140"/>
      <c r="AB5" s="67" t="s">
        <v>14</v>
      </c>
      <c r="AC5" s="67"/>
      <c r="AD5" s="67" t="s">
        <v>12</v>
      </c>
      <c r="AE5" s="67"/>
      <c r="AF5" s="67"/>
      <c r="AG5" s="67" t="s">
        <v>10</v>
      </c>
    </row>
    <row r="6" spans="1:34" ht="16.149999999999999" hidden="1" customHeight="1" x14ac:dyDescent="0.25">
      <c r="A6" s="135" t="e">
        <f>#REF!+#REF!+#REF!</f>
        <v>#REF!</v>
      </c>
      <c r="B6" s="135" t="e">
        <f>#REF!+#REF!+#REF!</f>
        <v>#REF!</v>
      </c>
      <c r="D6" s="139"/>
      <c r="E6" s="17"/>
      <c r="F6" s="18"/>
      <c r="G6" s="75">
        <f t="shared" ref="G6:G7" si="0">MOD(F6-E6,1)</f>
        <v>0</v>
      </c>
      <c r="H6" s="44"/>
      <c r="I6" s="45"/>
      <c r="J6" s="80">
        <f>MOD(I6-H6,1)</f>
        <v>0</v>
      </c>
      <c r="K6" s="17"/>
      <c r="L6" s="18"/>
      <c r="M6" s="74">
        <f t="shared" ref="M6:M7" si="1">MOD(L6-K6,1)</f>
        <v>0</v>
      </c>
      <c r="N6" s="17"/>
      <c r="O6" s="18"/>
      <c r="P6" s="75">
        <f>MOD(O6-N6,1)</f>
        <v>0</v>
      </c>
      <c r="Q6" s="9"/>
      <c r="R6" s="10"/>
      <c r="S6" s="4">
        <f>MOD(R6-Q6,1)</f>
        <v>0</v>
      </c>
      <c r="T6" s="19"/>
      <c r="U6" s="20"/>
      <c r="V6" s="3">
        <f>MOD(U6-T6,1)</f>
        <v>0</v>
      </c>
      <c r="W6" s="33"/>
      <c r="X6" s="34"/>
      <c r="Y6" s="77">
        <f>MOD(X6-W6,1)</f>
        <v>0</v>
      </c>
      <c r="Z6" s="5">
        <f t="shared" ref="Z6:Z7" si="2">G6+J6+M6+P6+S6+V6+Y6</f>
        <v>0</v>
      </c>
      <c r="AA6" s="127">
        <v>1.4583333333333333</v>
      </c>
      <c r="AB6" s="174">
        <f>Z6+Z7</f>
        <v>0</v>
      </c>
      <c r="AC6" s="125"/>
      <c r="AD6" s="135">
        <f>IF(AB6-AA6&gt;0,AB6-AA6,0)</f>
        <v>0</v>
      </c>
      <c r="AE6" s="174">
        <v>0</v>
      </c>
      <c r="AF6" s="125"/>
      <c r="AG6" s="135" t="e">
        <f>#REF!+AD6+AE6</f>
        <v>#REF!</v>
      </c>
    </row>
    <row r="7" spans="1:34" ht="16.149999999999999" hidden="1" customHeight="1" thickBot="1" x14ac:dyDescent="0.3">
      <c r="A7" s="136"/>
      <c r="B7" s="136"/>
      <c r="D7" s="140"/>
      <c r="E7" s="21"/>
      <c r="F7" s="26"/>
      <c r="G7" s="73">
        <f t="shared" si="0"/>
        <v>0</v>
      </c>
      <c r="H7" s="46"/>
      <c r="I7" s="47"/>
      <c r="J7" s="76">
        <f>MOD(I7-H7,1)</f>
        <v>0</v>
      </c>
      <c r="K7" s="27"/>
      <c r="L7" s="26"/>
      <c r="M7" s="73">
        <f t="shared" si="1"/>
        <v>0</v>
      </c>
      <c r="N7" s="27"/>
      <c r="O7" s="26"/>
      <c r="P7" s="73">
        <f>MOD(O7-N7,1)</f>
        <v>0</v>
      </c>
      <c r="Q7" s="11"/>
      <c r="R7" s="12"/>
      <c r="S7" s="38">
        <f>MOD(R7-Q7,1)</f>
        <v>0</v>
      </c>
      <c r="T7" s="23"/>
      <c r="U7" s="22"/>
      <c r="V7" s="2">
        <f>MOD(U7-T7,1)</f>
        <v>0</v>
      </c>
      <c r="W7" s="35"/>
      <c r="X7" s="36"/>
      <c r="Y7" s="76">
        <f>MOD(X7-W7,1)</f>
        <v>0</v>
      </c>
      <c r="Z7" s="39">
        <f t="shared" si="2"/>
        <v>0</v>
      </c>
      <c r="AA7" s="128"/>
      <c r="AB7" s="175"/>
      <c r="AC7" s="126"/>
      <c r="AD7" s="136"/>
      <c r="AE7" s="175"/>
      <c r="AF7" s="126"/>
      <c r="AG7" s="136"/>
    </row>
    <row r="8" spans="1:34" ht="16.149999999999999" customHeight="1" x14ac:dyDescent="0.25">
      <c r="A8" s="143">
        <v>0.31597222222222221</v>
      </c>
      <c r="B8" s="137">
        <f>IF(A8&lt;0,"-"&amp;TEXT(ABS(A8),"[hh]:mm"),A8)</f>
        <v>0.31597222222222221</v>
      </c>
      <c r="D8" s="139">
        <v>1</v>
      </c>
      <c r="E8" s="176"/>
      <c r="F8" s="177"/>
      <c r="G8" s="180">
        <f>F8-E8</f>
        <v>0</v>
      </c>
      <c r="H8" s="181">
        <v>0.41319444444444442</v>
      </c>
      <c r="I8" s="182">
        <v>0.54166666666666663</v>
      </c>
      <c r="J8" s="180">
        <f>I8-H8</f>
        <v>0.12847222222222221</v>
      </c>
      <c r="K8" s="183">
        <v>0.41319444444444442</v>
      </c>
      <c r="L8" s="182">
        <v>0.58333333333333337</v>
      </c>
      <c r="M8" s="180">
        <f>L8-K8</f>
        <v>0.17013888888888895</v>
      </c>
      <c r="N8" s="176"/>
      <c r="O8" s="177"/>
      <c r="P8" s="180">
        <f>O8-N8</f>
        <v>0</v>
      </c>
      <c r="Q8" s="181">
        <v>0.41319444444444442</v>
      </c>
      <c r="R8" s="182">
        <v>0.54166666666666663</v>
      </c>
      <c r="S8" s="180">
        <f>R8-Q8</f>
        <v>0.12847222222222221</v>
      </c>
      <c r="T8" s="184">
        <v>0.39583333333333331</v>
      </c>
      <c r="U8" s="182">
        <v>0.5</v>
      </c>
      <c r="V8" s="180">
        <f>U8-T8</f>
        <v>0.10416666666666669</v>
      </c>
      <c r="W8" s="176"/>
      <c r="X8" s="177"/>
      <c r="Y8" s="92">
        <f>X8-W8</f>
        <v>0</v>
      </c>
      <c r="Z8" s="94">
        <f>SUMIF($E$4:$Y$4,"H",E8:Y8)</f>
        <v>0.53125</v>
      </c>
      <c r="AA8" s="147">
        <v>1.4583333333333333</v>
      </c>
      <c r="AB8" s="143">
        <f>Z8+Z9</f>
        <v>1.4583333333333333</v>
      </c>
      <c r="AC8" s="143">
        <f>AB8-AA8</f>
        <v>0</v>
      </c>
      <c r="AD8" s="145">
        <f>IF(AC8&lt;0,"-"&amp;TEXT(ABS(AC8),"[hh]:mm"),AC8)</f>
        <v>0</v>
      </c>
      <c r="AE8" s="143">
        <v>0</v>
      </c>
      <c r="AF8" s="133">
        <f>SUM(A8,AC8,AE8)</f>
        <v>0.31597222222222221</v>
      </c>
      <c r="AG8" s="145">
        <f>IF(AF8&lt;0,"-"&amp;TEXT(ABS(AF8),"[hh]:mm"),AF8)</f>
        <v>0.31597222222222221</v>
      </c>
    </row>
    <row r="9" spans="1:34" ht="16.149999999999999" customHeight="1" thickBot="1" x14ac:dyDescent="0.3">
      <c r="A9" s="144"/>
      <c r="B9" s="138"/>
      <c r="D9" s="140"/>
      <c r="E9" s="178"/>
      <c r="F9" s="179"/>
      <c r="G9" s="185">
        <f>F9-E9</f>
        <v>0</v>
      </c>
      <c r="H9" s="121">
        <v>0.58333333333333337</v>
      </c>
      <c r="I9" s="122">
        <v>0.75</v>
      </c>
      <c r="J9" s="185">
        <f>I9-H9</f>
        <v>0.16666666666666663</v>
      </c>
      <c r="K9" s="121">
        <v>0.625</v>
      </c>
      <c r="L9" s="122">
        <v>0.79166666666666663</v>
      </c>
      <c r="M9" s="185">
        <f>L9-K9</f>
        <v>0.16666666666666663</v>
      </c>
      <c r="N9" s="121">
        <v>0.54166666666666663</v>
      </c>
      <c r="O9" s="122">
        <v>0.80208333333333337</v>
      </c>
      <c r="P9" s="185">
        <f>O9-N9</f>
        <v>0.26041666666666674</v>
      </c>
      <c r="Q9" s="121">
        <v>0.58333333333333337</v>
      </c>
      <c r="R9" s="122">
        <v>0.66666666666666663</v>
      </c>
      <c r="S9" s="185">
        <f>R9-Q9</f>
        <v>8.3333333333333259E-2</v>
      </c>
      <c r="T9" s="121">
        <v>0.54166666666666663</v>
      </c>
      <c r="U9" s="122">
        <v>0.79166666666666663</v>
      </c>
      <c r="V9" s="185">
        <f>U9-T9</f>
        <v>0.25</v>
      </c>
      <c r="W9" s="178"/>
      <c r="X9" s="179"/>
      <c r="Y9" s="93">
        <f>X9-W9</f>
        <v>0</v>
      </c>
      <c r="Z9" s="95">
        <f>SUMIF($E$4:$Y$4,"H",E9:Y9)</f>
        <v>0.92708333333333326</v>
      </c>
      <c r="AA9" s="148"/>
      <c r="AB9" s="144"/>
      <c r="AC9" s="144"/>
      <c r="AD9" s="146"/>
      <c r="AE9" s="144"/>
      <c r="AF9" s="134"/>
      <c r="AG9" s="146"/>
    </row>
    <row r="10" spans="1:34" ht="16.149999999999999" customHeight="1" x14ac:dyDescent="0.25">
      <c r="A10" s="143">
        <v>-0.12499999999999978</v>
      </c>
      <c r="B10" s="137" t="str">
        <f t="shared" ref="B10" si="3">IF(A10&lt;0,"-"&amp;TEXT(ABS(A10),"[hh]:mm"),A10)</f>
        <v>-03:00</v>
      </c>
      <c r="D10" s="139">
        <v>2</v>
      </c>
      <c r="E10" s="176"/>
      <c r="F10" s="177"/>
      <c r="G10" s="180">
        <f t="shared" ref="G10:G25" si="4">F10-E10</f>
        <v>0</v>
      </c>
      <c r="H10" s="176"/>
      <c r="I10" s="177"/>
      <c r="J10" s="180">
        <f t="shared" ref="J10:J25" si="5">I10-H10</f>
        <v>0</v>
      </c>
      <c r="K10" s="181">
        <v>0.40625</v>
      </c>
      <c r="L10" s="182">
        <v>0.54166666666666663</v>
      </c>
      <c r="M10" s="180">
        <f t="shared" ref="M10:M25" si="6">L10-K10</f>
        <v>0.13541666666666663</v>
      </c>
      <c r="N10" s="181">
        <v>0.40625</v>
      </c>
      <c r="O10" s="182">
        <v>0.58333333333333337</v>
      </c>
      <c r="P10" s="180">
        <f t="shared" ref="P10:P25" si="7">O10-N10</f>
        <v>0.17708333333333337</v>
      </c>
      <c r="Q10" s="181"/>
      <c r="R10" s="186"/>
      <c r="S10" s="180">
        <f t="shared" ref="S10:S25" si="8">R10-Q10</f>
        <v>0</v>
      </c>
      <c r="T10" s="181">
        <v>0.38541666666666669</v>
      </c>
      <c r="U10" s="186">
        <v>0.58333333333333337</v>
      </c>
      <c r="V10" s="180">
        <f t="shared" ref="V10:V25" si="9">U10-T10</f>
        <v>0.19791666666666669</v>
      </c>
      <c r="W10" s="176"/>
      <c r="X10" s="177"/>
      <c r="Y10" s="92">
        <f t="shared" ref="Y10:Y25" si="10">X10-W10</f>
        <v>0</v>
      </c>
      <c r="Z10" s="94">
        <f t="shared" ref="Z10:Z25" si="11">SUMIF($E$4:$Y$4,"H",E10:Y10)</f>
        <v>0.51041666666666674</v>
      </c>
      <c r="AA10" s="141">
        <v>1.5729166666666667</v>
      </c>
      <c r="AB10" s="143">
        <f t="shared" ref="AB10" si="12">Z10+Z11</f>
        <v>1.46875</v>
      </c>
      <c r="AC10" s="143">
        <f t="shared" ref="AC10" si="13">AB10-AA10</f>
        <v>-0.10416666666666674</v>
      </c>
      <c r="AD10" s="145" t="str">
        <f t="shared" ref="AD10" si="14">IF(AC10&lt;0,"-"&amp;TEXT(ABS(AC10),"[hh]:mm"),AC10)</f>
        <v>-02:30</v>
      </c>
      <c r="AE10" s="143">
        <v>0</v>
      </c>
      <c r="AF10" s="133">
        <f t="shared" ref="AF10" si="15">SUM(A10,AC10,AE10)</f>
        <v>-0.22916666666666652</v>
      </c>
      <c r="AG10" s="145" t="str">
        <f>IF(AF10&lt;0,"-"&amp;TEXT(ABS(AF10),"[hh]:mm"),AF10)</f>
        <v>-05:30</v>
      </c>
      <c r="AH10" s="149"/>
    </row>
    <row r="11" spans="1:34" ht="16.149999999999999" customHeight="1" thickBot="1" x14ac:dyDescent="0.3">
      <c r="A11" s="144"/>
      <c r="B11" s="138"/>
      <c r="D11" s="140"/>
      <c r="E11" s="178"/>
      <c r="F11" s="179"/>
      <c r="G11" s="185">
        <f t="shared" si="4"/>
        <v>0</v>
      </c>
      <c r="H11" s="121">
        <v>0.54166666666666663</v>
      </c>
      <c r="I11" s="122">
        <v>0.79166666666666663</v>
      </c>
      <c r="J11" s="185">
        <f t="shared" si="5"/>
        <v>0.25</v>
      </c>
      <c r="K11" s="121">
        <v>0.58333333333333337</v>
      </c>
      <c r="L11" s="122">
        <v>0.80208333333333337</v>
      </c>
      <c r="M11" s="185">
        <f t="shared" si="6"/>
        <v>0.21875</v>
      </c>
      <c r="N11" s="114">
        <v>0.625</v>
      </c>
      <c r="O11" s="122">
        <v>0.70833333333333337</v>
      </c>
      <c r="P11" s="185">
        <f t="shared" si="7"/>
        <v>8.333333333333337E-2</v>
      </c>
      <c r="Q11" s="178">
        <v>0.58333333333333337</v>
      </c>
      <c r="R11" s="179">
        <v>0.80208333333333337</v>
      </c>
      <c r="S11" s="185">
        <f t="shared" si="8"/>
        <v>0.21875</v>
      </c>
      <c r="T11" s="178">
        <v>0.625</v>
      </c>
      <c r="U11" s="179">
        <v>0.8125</v>
      </c>
      <c r="V11" s="185">
        <f t="shared" si="9"/>
        <v>0.1875</v>
      </c>
      <c r="W11" s="178"/>
      <c r="X11" s="179"/>
      <c r="Y11" s="93">
        <f t="shared" si="10"/>
        <v>0</v>
      </c>
      <c r="Z11" s="95">
        <f t="shared" si="11"/>
        <v>0.95833333333333337</v>
      </c>
      <c r="AA11" s="142"/>
      <c r="AB11" s="144"/>
      <c r="AC11" s="144"/>
      <c r="AD11" s="146"/>
      <c r="AE11" s="144"/>
      <c r="AF11" s="134"/>
      <c r="AG11" s="146"/>
      <c r="AH11" s="149"/>
    </row>
    <row r="12" spans="1:34" ht="15.75" customHeight="1" x14ac:dyDescent="0.25">
      <c r="A12" s="143">
        <v>0.1909722222222221</v>
      </c>
      <c r="B12" s="137">
        <f t="shared" ref="B12" si="16">IF(A12&lt;0,"-"&amp;TEXT(ABS(A12),"[hh]:mm"),A12)</f>
        <v>0.1909722222222221</v>
      </c>
      <c r="D12" s="159">
        <v>3</v>
      </c>
      <c r="E12" s="181"/>
      <c r="F12" s="182"/>
      <c r="G12" s="180">
        <f t="shared" si="4"/>
        <v>0</v>
      </c>
      <c r="H12" s="181"/>
      <c r="I12" s="182"/>
      <c r="J12" s="180">
        <f t="shared" si="5"/>
        <v>0</v>
      </c>
      <c r="K12" s="181">
        <v>0.41319444444444442</v>
      </c>
      <c r="L12" s="186">
        <v>0.5</v>
      </c>
      <c r="M12" s="180">
        <f t="shared" si="6"/>
        <v>8.680555555555558E-2</v>
      </c>
      <c r="N12" s="181">
        <v>0.41319444444444442</v>
      </c>
      <c r="O12" s="182">
        <v>0.54166666666666663</v>
      </c>
      <c r="P12" s="180">
        <f t="shared" si="7"/>
        <v>0.12847222222222221</v>
      </c>
      <c r="Q12" s="176"/>
      <c r="R12" s="177"/>
      <c r="S12" s="180">
        <f t="shared" si="8"/>
        <v>0</v>
      </c>
      <c r="T12" s="184">
        <v>0.39583333333333331</v>
      </c>
      <c r="U12" s="182">
        <v>0.54166666666666663</v>
      </c>
      <c r="V12" s="180">
        <f t="shared" si="9"/>
        <v>0.14583333333333331</v>
      </c>
      <c r="W12" s="176"/>
      <c r="X12" s="177"/>
      <c r="Y12" s="92">
        <f t="shared" si="10"/>
        <v>0</v>
      </c>
      <c r="Z12" s="94">
        <f t="shared" si="11"/>
        <v>0.3611111111111111</v>
      </c>
      <c r="AA12" s="147">
        <v>1.1666666666666667</v>
      </c>
      <c r="AB12" s="143">
        <f t="shared" ref="AB12" si="17">Z12+Z13</f>
        <v>0.88194444444444442</v>
      </c>
      <c r="AC12" s="143">
        <f t="shared" ref="AC12" si="18">AB12-AA12</f>
        <v>-0.28472222222222232</v>
      </c>
      <c r="AD12" s="145" t="str">
        <f t="shared" ref="AD12" si="19">IF(AC12&lt;0,"-"&amp;TEXT(ABS(AC12),"[hh]:mm"),AC12)</f>
        <v>-06:50</v>
      </c>
      <c r="AE12" s="143">
        <v>0</v>
      </c>
      <c r="AF12" s="133">
        <f t="shared" ref="AF12" si="20">SUM(A12,AC12,AE12)</f>
        <v>-9.3750000000000222E-2</v>
      </c>
      <c r="AG12" s="145" t="str">
        <f t="shared" ref="AG12" si="21">IF(AF12&lt;0,"-"&amp;TEXT(ABS(AF12),"[hh]:mm"),AF12)</f>
        <v>-02:15</v>
      </c>
      <c r="AH12" s="149"/>
    </row>
    <row r="13" spans="1:34" ht="15.75" customHeight="1" thickBot="1" x14ac:dyDescent="0.3">
      <c r="A13" s="144"/>
      <c r="B13" s="138"/>
      <c r="D13" s="160"/>
      <c r="E13" s="114"/>
      <c r="F13" s="122"/>
      <c r="G13" s="185">
        <f t="shared" si="4"/>
        <v>0</v>
      </c>
      <c r="H13" s="121"/>
      <c r="I13" s="122"/>
      <c r="J13" s="185">
        <f t="shared" si="5"/>
        <v>0</v>
      </c>
      <c r="K13" s="121">
        <v>0.54166666666666663</v>
      </c>
      <c r="L13" s="122">
        <v>0.75</v>
      </c>
      <c r="M13" s="185">
        <f t="shared" si="6"/>
        <v>0.20833333333333337</v>
      </c>
      <c r="N13" s="121">
        <v>0.58333333333333337</v>
      </c>
      <c r="O13" s="122">
        <v>0.66666666666666663</v>
      </c>
      <c r="P13" s="185">
        <f t="shared" si="7"/>
        <v>8.3333333333333259E-2</v>
      </c>
      <c r="Q13" s="178"/>
      <c r="R13" s="179"/>
      <c r="S13" s="185">
        <f t="shared" si="8"/>
        <v>0</v>
      </c>
      <c r="T13" s="114">
        <v>0.58333333333333337</v>
      </c>
      <c r="U13" s="122">
        <v>0.8125</v>
      </c>
      <c r="V13" s="185">
        <f t="shared" si="9"/>
        <v>0.22916666666666663</v>
      </c>
      <c r="W13" s="178"/>
      <c r="X13" s="179"/>
      <c r="Y13" s="93">
        <f t="shared" si="10"/>
        <v>0</v>
      </c>
      <c r="Z13" s="95">
        <f t="shared" si="11"/>
        <v>0.52083333333333326</v>
      </c>
      <c r="AA13" s="148"/>
      <c r="AB13" s="144"/>
      <c r="AC13" s="144"/>
      <c r="AD13" s="146"/>
      <c r="AE13" s="144"/>
      <c r="AF13" s="134"/>
      <c r="AG13" s="146"/>
      <c r="AH13" s="149"/>
    </row>
    <row r="14" spans="1:34" ht="16.149999999999999" customHeight="1" x14ac:dyDescent="0.25">
      <c r="A14" s="143">
        <v>7.6388888888888923E-2</v>
      </c>
      <c r="B14" s="137">
        <f t="shared" ref="B14" si="22">IF(A14&lt;0,"-"&amp;TEXT(ABS(A14),"[hh]:mm"),A14)</f>
        <v>7.6388888888888923E-2</v>
      </c>
      <c r="D14" s="139">
        <v>4</v>
      </c>
      <c r="E14" s="176"/>
      <c r="F14" s="177"/>
      <c r="G14" s="180">
        <f t="shared" si="4"/>
        <v>0</v>
      </c>
      <c r="H14" s="176"/>
      <c r="I14" s="177"/>
      <c r="J14" s="180">
        <f t="shared" si="5"/>
        <v>0</v>
      </c>
      <c r="K14" s="176"/>
      <c r="L14" s="177"/>
      <c r="M14" s="180">
        <f t="shared" si="6"/>
        <v>0</v>
      </c>
      <c r="N14" s="181">
        <v>0.41319444444444442</v>
      </c>
      <c r="O14" s="182">
        <v>0.58333333333333337</v>
      </c>
      <c r="P14" s="180">
        <f t="shared" si="7"/>
        <v>0.17013888888888895</v>
      </c>
      <c r="Q14" s="176"/>
      <c r="R14" s="177"/>
      <c r="S14" s="180">
        <f t="shared" si="8"/>
        <v>0</v>
      </c>
      <c r="T14" s="176"/>
      <c r="U14" s="177"/>
      <c r="V14" s="180">
        <f t="shared" si="9"/>
        <v>0</v>
      </c>
      <c r="W14" s="176"/>
      <c r="X14" s="177"/>
      <c r="Y14" s="92">
        <f t="shared" si="10"/>
        <v>0</v>
      </c>
      <c r="Z14" s="94">
        <f t="shared" si="11"/>
        <v>0.17013888888888895</v>
      </c>
      <c r="AA14" s="141">
        <v>0.58333333333333337</v>
      </c>
      <c r="AB14" s="143">
        <f t="shared" ref="AB14" si="23">Z14+Z15</f>
        <v>0.59722222222222232</v>
      </c>
      <c r="AC14" s="143">
        <f t="shared" ref="AC14" si="24">AB14-AA14</f>
        <v>1.3888888888888951E-2</v>
      </c>
      <c r="AD14" s="145">
        <f t="shared" ref="AD14" si="25">IF(AC14&lt;0,"-"&amp;TEXT(ABS(AC14),"[hh]:mm"),AC14)</f>
        <v>1.3888888888888951E-2</v>
      </c>
      <c r="AE14" s="143">
        <v>0</v>
      </c>
      <c r="AF14" s="133">
        <f t="shared" ref="AF14" si="26">SUM(A14,AC14,AE14)</f>
        <v>9.0277777777777873E-2</v>
      </c>
      <c r="AG14" s="145">
        <f t="shared" ref="AG14" si="27">IF(AF14&lt;0,"-"&amp;TEXT(ABS(AF14),"[hh]:mm"),AF14)</f>
        <v>9.0277777777777873E-2</v>
      </c>
      <c r="AH14" s="123"/>
    </row>
    <row r="15" spans="1:34" ht="16.149999999999999" customHeight="1" thickBot="1" x14ac:dyDescent="0.3">
      <c r="A15" s="144"/>
      <c r="B15" s="138"/>
      <c r="D15" s="140"/>
      <c r="E15" s="178"/>
      <c r="F15" s="179"/>
      <c r="G15" s="185">
        <f t="shared" si="4"/>
        <v>0</v>
      </c>
      <c r="H15" s="178"/>
      <c r="I15" s="179"/>
      <c r="J15" s="185">
        <f t="shared" si="5"/>
        <v>0</v>
      </c>
      <c r="K15" s="178"/>
      <c r="L15" s="179"/>
      <c r="M15" s="185">
        <f t="shared" si="6"/>
        <v>0</v>
      </c>
      <c r="N15" s="121">
        <v>0.625</v>
      </c>
      <c r="O15" s="122">
        <v>0.79166666666666663</v>
      </c>
      <c r="P15" s="185">
        <f t="shared" si="7"/>
        <v>0.16666666666666663</v>
      </c>
      <c r="Q15" s="121">
        <v>0.54166666666666663</v>
      </c>
      <c r="R15" s="122">
        <v>0.80208333333333337</v>
      </c>
      <c r="S15" s="185">
        <f t="shared" si="8"/>
        <v>0.26041666666666674</v>
      </c>
      <c r="T15" s="178"/>
      <c r="U15" s="179"/>
      <c r="V15" s="185">
        <f t="shared" si="9"/>
        <v>0</v>
      </c>
      <c r="W15" s="178"/>
      <c r="X15" s="179"/>
      <c r="Y15" s="93">
        <f t="shared" si="10"/>
        <v>0</v>
      </c>
      <c r="Z15" s="95">
        <f t="shared" si="11"/>
        <v>0.42708333333333337</v>
      </c>
      <c r="AA15" s="142"/>
      <c r="AB15" s="144"/>
      <c r="AC15" s="144"/>
      <c r="AD15" s="146"/>
      <c r="AE15" s="144"/>
      <c r="AF15" s="134"/>
      <c r="AG15" s="146"/>
      <c r="AH15" s="123"/>
    </row>
    <row r="16" spans="1:34" ht="16.149999999999999" customHeight="1" x14ac:dyDescent="0.25">
      <c r="A16" s="143">
        <v>-0.34027777777777746</v>
      </c>
      <c r="B16" s="137" t="str">
        <f t="shared" ref="B16" si="28">IF(A16&lt;0,"-"&amp;TEXT(ABS(A16),"[hh]:mm"),A16)</f>
        <v>-08:10</v>
      </c>
      <c r="D16" s="139">
        <v>5</v>
      </c>
      <c r="E16" s="184">
        <v>0.45833333333333331</v>
      </c>
      <c r="F16" s="182">
        <v>0.58333333333333337</v>
      </c>
      <c r="G16" s="180">
        <f t="shared" si="4"/>
        <v>0.12500000000000006</v>
      </c>
      <c r="H16" s="183">
        <v>0.45833333333333331</v>
      </c>
      <c r="I16" s="182">
        <v>0.625</v>
      </c>
      <c r="J16" s="180">
        <f t="shared" si="5"/>
        <v>0.16666666666666669</v>
      </c>
      <c r="K16" s="181">
        <v>0.41319444444444442</v>
      </c>
      <c r="L16" s="182">
        <v>0.625</v>
      </c>
      <c r="M16" s="180">
        <f t="shared" si="6"/>
        <v>0.21180555555555558</v>
      </c>
      <c r="N16" s="176"/>
      <c r="O16" s="177"/>
      <c r="P16" s="180">
        <f t="shared" si="7"/>
        <v>0</v>
      </c>
      <c r="Q16" s="176"/>
      <c r="R16" s="177"/>
      <c r="S16" s="180">
        <f t="shared" si="8"/>
        <v>0</v>
      </c>
      <c r="T16" s="184">
        <v>0.39583333333333331</v>
      </c>
      <c r="U16" s="182">
        <v>0.58333333333333337</v>
      </c>
      <c r="V16" s="180">
        <f t="shared" si="9"/>
        <v>0.18750000000000006</v>
      </c>
      <c r="W16" s="176"/>
      <c r="X16" s="177"/>
      <c r="Y16" s="92">
        <f t="shared" si="10"/>
        <v>0</v>
      </c>
      <c r="Z16" s="94">
        <f t="shared" si="11"/>
        <v>0.69097222222222232</v>
      </c>
      <c r="AA16" s="147">
        <v>1.4583333333333333</v>
      </c>
      <c r="AB16" s="143">
        <f t="shared" ref="AB16" si="29">Z16+Z17</f>
        <v>1.1180555555555558</v>
      </c>
      <c r="AC16" s="143">
        <f t="shared" ref="AC16" si="30">AB16-AA16</f>
        <v>-0.34027777777777746</v>
      </c>
      <c r="AD16" s="145" t="str">
        <f t="shared" ref="AD16" si="31">IF(AC16&lt;0,"-"&amp;TEXT(ABS(AC16),"[hh]:mm"),AC16)</f>
        <v>-08:10</v>
      </c>
      <c r="AE16" s="143">
        <v>0</v>
      </c>
      <c r="AF16" s="133">
        <f t="shared" ref="AF16" si="32">SUM(A16,AC16,AE16)</f>
        <v>-0.68055555555555491</v>
      </c>
      <c r="AG16" s="145" t="str">
        <f t="shared" ref="AG16" si="33">IF(AF16&lt;0,"-"&amp;TEXT(ABS(AF16),"[hh]:mm"),AF16)</f>
        <v>-16:20</v>
      </c>
      <c r="AH16" s="149"/>
    </row>
    <row r="17" spans="1:34" ht="16.149999999999999" customHeight="1" thickBot="1" x14ac:dyDescent="0.3">
      <c r="A17" s="144"/>
      <c r="B17" s="138"/>
      <c r="D17" s="140"/>
      <c r="E17" s="121">
        <v>0.625</v>
      </c>
      <c r="F17" s="122">
        <v>0.79166666666666663</v>
      </c>
      <c r="G17" s="185">
        <f t="shared" si="4"/>
        <v>0.16666666666666663</v>
      </c>
      <c r="H17" s="114">
        <v>0.66666666666666663</v>
      </c>
      <c r="I17" s="122">
        <v>0.80208333333333337</v>
      </c>
      <c r="J17" s="185">
        <f t="shared" si="5"/>
        <v>0.13541666666666674</v>
      </c>
      <c r="K17" s="121"/>
      <c r="L17" s="122"/>
      <c r="M17" s="185">
        <f t="shared" si="6"/>
        <v>0</v>
      </c>
      <c r="N17" s="178"/>
      <c r="O17" s="179"/>
      <c r="P17" s="185">
        <f t="shared" si="7"/>
        <v>0</v>
      </c>
      <c r="Q17" s="178"/>
      <c r="R17" s="179"/>
      <c r="S17" s="185">
        <f t="shared" si="8"/>
        <v>0</v>
      </c>
      <c r="T17" s="114">
        <v>0.625</v>
      </c>
      <c r="U17" s="122">
        <v>0.75</v>
      </c>
      <c r="V17" s="185">
        <f t="shared" si="9"/>
        <v>0.125</v>
      </c>
      <c r="W17" s="178"/>
      <c r="X17" s="179"/>
      <c r="Y17" s="93">
        <f t="shared" si="10"/>
        <v>0</v>
      </c>
      <c r="Z17" s="95">
        <f t="shared" si="11"/>
        <v>0.42708333333333337</v>
      </c>
      <c r="AA17" s="148"/>
      <c r="AB17" s="144"/>
      <c r="AC17" s="144"/>
      <c r="AD17" s="146"/>
      <c r="AE17" s="144"/>
      <c r="AF17" s="134"/>
      <c r="AG17" s="146"/>
      <c r="AH17" s="149"/>
    </row>
    <row r="18" spans="1:34" ht="16.149999999999999" customHeight="1" x14ac:dyDescent="0.25">
      <c r="A18" s="143">
        <v>5.2083333333333259E-2</v>
      </c>
      <c r="B18" s="137">
        <f t="shared" ref="B18" si="34">IF(A18&lt;0,"-"&amp;TEXT(ABS(A18),"[hh]:mm"),A18)</f>
        <v>5.2083333333333259E-2</v>
      </c>
      <c r="D18" s="150">
        <v>6</v>
      </c>
      <c r="E18" s="181">
        <v>0.40625</v>
      </c>
      <c r="F18" s="186">
        <v>0.54166666666666663</v>
      </c>
      <c r="G18" s="180">
        <f t="shared" si="4"/>
        <v>0.13541666666666663</v>
      </c>
      <c r="H18" s="181">
        <v>0.40625</v>
      </c>
      <c r="I18" s="182">
        <v>0.58333333333333337</v>
      </c>
      <c r="J18" s="180">
        <f t="shared" si="5"/>
        <v>0.17708333333333337</v>
      </c>
      <c r="K18" s="176"/>
      <c r="L18" s="177"/>
      <c r="M18" s="180">
        <f t="shared" si="6"/>
        <v>0</v>
      </c>
      <c r="N18" s="176">
        <v>0.41319444444444442</v>
      </c>
      <c r="O18" s="177">
        <v>0.54166666666666663</v>
      </c>
      <c r="P18" s="180">
        <f t="shared" si="7"/>
        <v>0.12847222222222221</v>
      </c>
      <c r="Q18" s="181">
        <v>0.40625</v>
      </c>
      <c r="R18" s="186">
        <v>0.58333333333333337</v>
      </c>
      <c r="S18" s="180">
        <f t="shared" si="8"/>
        <v>0.17708333333333337</v>
      </c>
      <c r="T18" s="184">
        <v>0.39583333333333331</v>
      </c>
      <c r="U18" s="182">
        <v>0.54166666666666663</v>
      </c>
      <c r="V18" s="180">
        <f t="shared" si="9"/>
        <v>0.14583333333333331</v>
      </c>
      <c r="W18" s="176"/>
      <c r="X18" s="177"/>
      <c r="Y18" s="92">
        <f t="shared" si="10"/>
        <v>0</v>
      </c>
      <c r="Z18" s="94">
        <f t="shared" si="11"/>
        <v>0.76388888888888884</v>
      </c>
      <c r="AA18" s="141">
        <v>1.5729166666666667</v>
      </c>
      <c r="AB18" s="143">
        <f t="shared" ref="AB18" si="35">Z18+Z19</f>
        <v>1.7534722222222221</v>
      </c>
      <c r="AC18" s="143">
        <f t="shared" ref="AC18" si="36">AB18-AA18</f>
        <v>0.18055555555555536</v>
      </c>
      <c r="AD18" s="145">
        <f t="shared" ref="AD18" si="37">IF(AC18&lt;0,"-"&amp;TEXT(ABS(AC18),"[hh]:mm"),AC18)</f>
        <v>0.18055555555555536</v>
      </c>
      <c r="AE18" s="143">
        <v>0</v>
      </c>
      <c r="AF18" s="133">
        <f t="shared" ref="AF18" si="38">SUM(A18,AC18,AE18)</f>
        <v>0.23263888888888862</v>
      </c>
      <c r="AG18" s="145">
        <f t="shared" ref="AG18" si="39">IF(AF18&lt;0,"-"&amp;TEXT(ABS(AF18),"[hh]:mm"),AF18)</f>
        <v>0.23263888888888862</v>
      </c>
      <c r="AH18" s="123"/>
    </row>
    <row r="19" spans="1:34" ht="16.149999999999999" customHeight="1" thickBot="1" x14ac:dyDescent="0.3">
      <c r="A19" s="144"/>
      <c r="B19" s="138"/>
      <c r="D19" s="151"/>
      <c r="E19" s="121">
        <v>0.58333333333333337</v>
      </c>
      <c r="F19" s="122">
        <v>0.80208333333333337</v>
      </c>
      <c r="G19" s="185">
        <f t="shared" si="4"/>
        <v>0.21875</v>
      </c>
      <c r="H19" s="121">
        <v>0.625</v>
      </c>
      <c r="I19" s="122">
        <v>0.80208333333333337</v>
      </c>
      <c r="J19" s="185">
        <f t="shared" si="5"/>
        <v>0.17708333333333337</v>
      </c>
      <c r="K19" s="178"/>
      <c r="L19" s="179"/>
      <c r="M19" s="185">
        <f t="shared" si="6"/>
        <v>0</v>
      </c>
      <c r="N19" s="114">
        <v>0.58333333333333337</v>
      </c>
      <c r="O19" s="122">
        <v>0.80208333333333337</v>
      </c>
      <c r="P19" s="185">
        <f t="shared" si="7"/>
        <v>0.21875</v>
      </c>
      <c r="Q19" s="121">
        <v>0.625</v>
      </c>
      <c r="R19" s="122">
        <v>0.79166666666666663</v>
      </c>
      <c r="S19" s="185">
        <f t="shared" si="8"/>
        <v>0.16666666666666663</v>
      </c>
      <c r="T19" s="114">
        <v>0.58333333333333337</v>
      </c>
      <c r="U19" s="122">
        <v>0.79166666666666663</v>
      </c>
      <c r="V19" s="185">
        <f t="shared" si="9"/>
        <v>0.20833333333333326</v>
      </c>
      <c r="W19" s="178"/>
      <c r="X19" s="179"/>
      <c r="Y19" s="93">
        <f t="shared" si="10"/>
        <v>0</v>
      </c>
      <c r="Z19" s="95">
        <f t="shared" si="11"/>
        <v>0.98958333333333326</v>
      </c>
      <c r="AA19" s="142"/>
      <c r="AB19" s="144"/>
      <c r="AC19" s="144"/>
      <c r="AD19" s="146"/>
      <c r="AE19" s="144"/>
      <c r="AF19" s="134"/>
      <c r="AG19" s="146"/>
      <c r="AH19" s="123"/>
    </row>
    <row r="20" spans="1:34" ht="15.75" customHeight="1" x14ac:dyDescent="0.25">
      <c r="A20" s="143">
        <v>0.31250000000000011</v>
      </c>
      <c r="B20" s="137">
        <f t="shared" ref="B20" si="40">IF(A20&lt;0,"-"&amp;TEXT(ABS(A20),"[hh]:mm"),A20)</f>
        <v>0.31250000000000011</v>
      </c>
      <c r="C20" s="8"/>
      <c r="D20" s="139">
        <v>7</v>
      </c>
      <c r="E20" s="181">
        <v>0.41319444444444442</v>
      </c>
      <c r="F20" s="186">
        <v>0.625</v>
      </c>
      <c r="G20" s="180">
        <f t="shared" si="4"/>
        <v>0.21180555555555558</v>
      </c>
      <c r="H20" s="176"/>
      <c r="I20" s="177"/>
      <c r="J20" s="180">
        <f t="shared" si="5"/>
        <v>0</v>
      </c>
      <c r="K20" s="176"/>
      <c r="L20" s="177"/>
      <c r="M20" s="180">
        <f t="shared" si="6"/>
        <v>0</v>
      </c>
      <c r="N20" s="176"/>
      <c r="O20" s="177"/>
      <c r="P20" s="180">
        <f t="shared" si="7"/>
        <v>0</v>
      </c>
      <c r="Q20" s="184">
        <v>0.41319444444444442</v>
      </c>
      <c r="R20" s="182">
        <v>0.58333333333333337</v>
      </c>
      <c r="S20" s="180">
        <f t="shared" si="8"/>
        <v>0.17013888888888895</v>
      </c>
      <c r="T20" s="184"/>
      <c r="U20" s="182"/>
      <c r="V20" s="180">
        <f t="shared" si="9"/>
        <v>0</v>
      </c>
      <c r="W20" s="176"/>
      <c r="X20" s="177"/>
      <c r="Y20" s="92">
        <f t="shared" si="10"/>
        <v>0</v>
      </c>
      <c r="Z20" s="94">
        <f t="shared" si="11"/>
        <v>0.38194444444444453</v>
      </c>
      <c r="AA20" s="141">
        <v>0.58333333333333337</v>
      </c>
      <c r="AB20" s="143">
        <f t="shared" ref="AB20" si="41">Z20+Z21</f>
        <v>0.61111111111111116</v>
      </c>
      <c r="AC20" s="143">
        <f t="shared" ref="AC20" si="42">AB20-AA20</f>
        <v>2.777777777777779E-2</v>
      </c>
      <c r="AD20" s="145">
        <f t="shared" ref="AD20" si="43">IF(AC20&lt;0,"-"&amp;TEXT(ABS(AC20),"[hh]:mm"),AC20)</f>
        <v>2.777777777777779E-2</v>
      </c>
      <c r="AE20" s="143">
        <v>0</v>
      </c>
      <c r="AF20" s="133">
        <f t="shared" ref="AF20" si="44">SUM(A20,AC20,AE20)</f>
        <v>0.3402777777777779</v>
      </c>
      <c r="AG20" s="145">
        <f t="shared" ref="AG20" si="45">IF(AF20&lt;0,"-"&amp;TEXT(ABS(AF20),"[hh]:mm"),AF20)</f>
        <v>0.3402777777777779</v>
      </c>
      <c r="AH20" s="124"/>
    </row>
    <row r="21" spans="1:34" ht="15.75" customHeight="1" thickBot="1" x14ac:dyDescent="0.3">
      <c r="A21" s="144"/>
      <c r="B21" s="138"/>
      <c r="D21" s="140"/>
      <c r="E21" s="121">
        <v>0.66666666666666663</v>
      </c>
      <c r="F21" s="122">
        <v>0.72916666666666663</v>
      </c>
      <c r="G21" s="185">
        <f t="shared" si="4"/>
        <v>6.25E-2</v>
      </c>
      <c r="H21" s="178"/>
      <c r="I21" s="179"/>
      <c r="J21" s="185">
        <f t="shared" si="5"/>
        <v>0</v>
      </c>
      <c r="K21" s="178"/>
      <c r="L21" s="179"/>
      <c r="M21" s="185">
        <f t="shared" si="6"/>
        <v>0</v>
      </c>
      <c r="N21" s="178"/>
      <c r="O21" s="179"/>
      <c r="P21" s="185">
        <f t="shared" si="7"/>
        <v>0</v>
      </c>
      <c r="Q21" s="121">
        <v>0.625</v>
      </c>
      <c r="R21" s="122">
        <v>0.79166666666666663</v>
      </c>
      <c r="S21" s="185">
        <f t="shared" si="8"/>
        <v>0.16666666666666663</v>
      </c>
      <c r="T21" s="114"/>
      <c r="U21" s="122"/>
      <c r="V21" s="185">
        <f t="shared" si="9"/>
        <v>0</v>
      </c>
      <c r="W21" s="178"/>
      <c r="X21" s="179"/>
      <c r="Y21" s="93">
        <f t="shared" si="10"/>
        <v>0</v>
      </c>
      <c r="Z21" s="95">
        <f t="shared" si="11"/>
        <v>0.22916666666666663</v>
      </c>
      <c r="AA21" s="142"/>
      <c r="AB21" s="144"/>
      <c r="AC21" s="144"/>
      <c r="AD21" s="146"/>
      <c r="AE21" s="144"/>
      <c r="AF21" s="134"/>
      <c r="AG21" s="146"/>
      <c r="AH21" s="123"/>
    </row>
    <row r="22" spans="1:34" x14ac:dyDescent="0.25">
      <c r="A22" s="143">
        <v>-0.52777777777777768</v>
      </c>
      <c r="B22" s="137" t="str">
        <f t="shared" ref="B22" si="46">IF(A22&lt;0,"-"&amp;TEXT(ABS(A22),"[hh]:mm"),A22)</f>
        <v>-12:40</v>
      </c>
      <c r="D22" s="139">
        <v>8</v>
      </c>
      <c r="E22" s="184">
        <v>0.41319444444444442</v>
      </c>
      <c r="F22" s="182">
        <v>0.5</v>
      </c>
      <c r="G22" s="180">
        <f t="shared" si="4"/>
        <v>8.680555555555558E-2</v>
      </c>
      <c r="H22" s="176">
        <v>0.41319444444444442</v>
      </c>
      <c r="I22" s="177">
        <v>0.5</v>
      </c>
      <c r="J22" s="180">
        <f t="shared" si="5"/>
        <v>8.680555555555558E-2</v>
      </c>
      <c r="K22" s="176"/>
      <c r="L22" s="177"/>
      <c r="M22" s="180">
        <f t="shared" si="6"/>
        <v>0</v>
      </c>
      <c r="N22" s="176"/>
      <c r="O22" s="177"/>
      <c r="P22" s="180">
        <f t="shared" si="7"/>
        <v>0</v>
      </c>
      <c r="Q22" s="176"/>
      <c r="R22" s="177"/>
      <c r="S22" s="180">
        <f t="shared" si="8"/>
        <v>0</v>
      </c>
      <c r="T22" s="176">
        <v>0.39583333333333331</v>
      </c>
      <c r="U22" s="177">
        <v>0.5</v>
      </c>
      <c r="V22" s="180">
        <f t="shared" si="9"/>
        <v>0.10416666666666669</v>
      </c>
      <c r="W22" s="176"/>
      <c r="X22" s="177"/>
      <c r="Y22" s="92">
        <f t="shared" si="10"/>
        <v>0</v>
      </c>
      <c r="Z22" s="94">
        <f t="shared" si="11"/>
        <v>0.27777777777777785</v>
      </c>
      <c r="AA22" s="141">
        <v>0.875</v>
      </c>
      <c r="AB22" s="143">
        <f t="shared" ref="AB22" si="47">Z22+Z23</f>
        <v>0.87500000000000022</v>
      </c>
      <c r="AC22" s="143">
        <f t="shared" ref="AC22" si="48">AB22-AA22</f>
        <v>0</v>
      </c>
      <c r="AD22" s="145">
        <f t="shared" ref="AD22" si="49">IF(AC22&lt;0,"-"&amp;TEXT(ABS(AC22),"[hh]:mm"),AC22)</f>
        <v>0</v>
      </c>
      <c r="AE22" s="143">
        <v>0</v>
      </c>
      <c r="AF22" s="133">
        <f t="shared" ref="AF22" si="50">SUM(A22,AC22,AE22)</f>
        <v>-0.52777777777777768</v>
      </c>
      <c r="AG22" s="145" t="str">
        <f t="shared" ref="AG22" si="51">IF(AF22&lt;0,"-"&amp;TEXT(ABS(AF22),"[hh]:mm"),AF22)</f>
        <v>-12:40</v>
      </c>
      <c r="AH22" s="149"/>
    </row>
    <row r="23" spans="1:34" ht="15.75" thickBot="1" x14ac:dyDescent="0.3">
      <c r="A23" s="144"/>
      <c r="B23" s="138"/>
      <c r="D23" s="140"/>
      <c r="E23" s="121">
        <v>0.54166666666666663</v>
      </c>
      <c r="F23" s="122">
        <v>0.80208333333333337</v>
      </c>
      <c r="G23" s="185">
        <f t="shared" si="4"/>
        <v>0.26041666666666674</v>
      </c>
      <c r="H23" s="178">
        <v>0.54166666666666663</v>
      </c>
      <c r="I23" s="179">
        <v>0.66666666666666663</v>
      </c>
      <c r="J23" s="185">
        <f t="shared" si="5"/>
        <v>0.125</v>
      </c>
      <c r="K23" s="178"/>
      <c r="L23" s="179"/>
      <c r="M23" s="185">
        <f t="shared" si="6"/>
        <v>0</v>
      </c>
      <c r="N23" s="178"/>
      <c r="O23" s="179"/>
      <c r="P23" s="185">
        <f t="shared" si="7"/>
        <v>0</v>
      </c>
      <c r="Q23" s="178"/>
      <c r="R23" s="179"/>
      <c r="S23" s="185">
        <f t="shared" si="8"/>
        <v>0</v>
      </c>
      <c r="T23" s="178">
        <v>0.54166666666666663</v>
      </c>
      <c r="U23" s="179">
        <v>0.75347222222222221</v>
      </c>
      <c r="V23" s="185">
        <f t="shared" si="9"/>
        <v>0.21180555555555558</v>
      </c>
      <c r="W23" s="178"/>
      <c r="X23" s="179"/>
      <c r="Y23" s="93">
        <f t="shared" si="10"/>
        <v>0</v>
      </c>
      <c r="Z23" s="95">
        <f t="shared" si="11"/>
        <v>0.59722222222222232</v>
      </c>
      <c r="AA23" s="142"/>
      <c r="AB23" s="144"/>
      <c r="AC23" s="144"/>
      <c r="AD23" s="146"/>
      <c r="AE23" s="144"/>
      <c r="AF23" s="134"/>
      <c r="AG23" s="146"/>
      <c r="AH23" s="149"/>
    </row>
    <row r="24" spans="1:34" ht="15" customHeight="1" x14ac:dyDescent="0.25">
      <c r="A24" s="143">
        <v>4.8611111111111216E-2</v>
      </c>
      <c r="B24" s="137">
        <f t="shared" ref="B24" si="52">IF(A24&lt;0,"-"&amp;TEXT(ABS(A24),"[hh]:mm"),A24)</f>
        <v>4.8611111111111216E-2</v>
      </c>
      <c r="D24" s="139">
        <v>9</v>
      </c>
      <c r="E24" s="176"/>
      <c r="F24" s="177"/>
      <c r="G24" s="180">
        <f t="shared" si="4"/>
        <v>0</v>
      </c>
      <c r="H24" s="176"/>
      <c r="I24" s="177"/>
      <c r="J24" s="180">
        <f t="shared" si="5"/>
        <v>0</v>
      </c>
      <c r="K24" s="176"/>
      <c r="L24" s="177"/>
      <c r="M24" s="180">
        <f t="shared" si="6"/>
        <v>0</v>
      </c>
      <c r="N24" s="181"/>
      <c r="O24" s="182"/>
      <c r="P24" s="180">
        <f t="shared" si="7"/>
        <v>0</v>
      </c>
      <c r="Q24" s="181">
        <v>0.41319444444444442</v>
      </c>
      <c r="R24" s="186">
        <v>0.625</v>
      </c>
      <c r="S24" s="180">
        <f t="shared" si="8"/>
        <v>0.21180555555555558</v>
      </c>
      <c r="T24" s="184">
        <v>0.39583333333333331</v>
      </c>
      <c r="U24" s="182">
        <v>0.625</v>
      </c>
      <c r="V24" s="180">
        <f t="shared" si="9"/>
        <v>0.22916666666666669</v>
      </c>
      <c r="W24" s="176"/>
      <c r="X24" s="177"/>
      <c r="Y24" s="92">
        <f t="shared" si="10"/>
        <v>0</v>
      </c>
      <c r="Z24" s="94">
        <f t="shared" si="11"/>
        <v>0.44097222222222227</v>
      </c>
      <c r="AA24" s="141">
        <v>1.5729166666666667</v>
      </c>
      <c r="AB24" s="143">
        <f t="shared" ref="AB24" si="53">Z24+Z25</f>
        <v>1.1597222222222223</v>
      </c>
      <c r="AC24" s="143">
        <f t="shared" ref="AC24" si="54">AB24-AA24</f>
        <v>-0.41319444444444442</v>
      </c>
      <c r="AD24" s="145" t="str">
        <f t="shared" ref="AD24" si="55">IF(AC24&lt;0,"-"&amp;TEXT(ABS(AC24),"[hh]:mm"),AC24)</f>
        <v>-09:55</v>
      </c>
      <c r="AE24" s="143">
        <v>0</v>
      </c>
      <c r="AF24" s="133">
        <f t="shared" ref="AF24" si="56">SUM(A24,AC24,AE24)</f>
        <v>-0.3645833333333332</v>
      </c>
      <c r="AG24" s="145" t="str">
        <f t="shared" ref="AG24" si="57">IF(AF24&lt;0,"-"&amp;TEXT(ABS(AF24),"[hh]:mm"),AF24)</f>
        <v>-08:45</v>
      </c>
      <c r="AH24" s="149"/>
    </row>
    <row r="25" spans="1:34" ht="15" customHeight="1" thickBot="1" x14ac:dyDescent="0.3">
      <c r="A25" s="144"/>
      <c r="B25" s="138"/>
      <c r="D25" s="140"/>
      <c r="E25" s="178"/>
      <c r="F25" s="179"/>
      <c r="G25" s="185">
        <f t="shared" si="4"/>
        <v>0</v>
      </c>
      <c r="H25" s="178"/>
      <c r="I25" s="179"/>
      <c r="J25" s="185">
        <f t="shared" si="5"/>
        <v>0</v>
      </c>
      <c r="K25" s="121">
        <v>0.54166666666666663</v>
      </c>
      <c r="L25" s="122">
        <v>0.80208333333333337</v>
      </c>
      <c r="M25" s="185">
        <f t="shared" si="6"/>
        <v>0.26041666666666674</v>
      </c>
      <c r="N25" s="121">
        <v>0.58333333333333337</v>
      </c>
      <c r="O25" s="122">
        <v>0.79166666666666663</v>
      </c>
      <c r="P25" s="185">
        <f t="shared" si="7"/>
        <v>0.20833333333333326</v>
      </c>
      <c r="Q25" s="121">
        <v>0.66666666666666663</v>
      </c>
      <c r="R25" s="122">
        <v>0.79166666666666663</v>
      </c>
      <c r="S25" s="185">
        <f t="shared" si="8"/>
        <v>0.125</v>
      </c>
      <c r="T25" s="114">
        <v>0.66666666666666663</v>
      </c>
      <c r="U25" s="122">
        <v>0.79166666666666663</v>
      </c>
      <c r="V25" s="185">
        <f t="shared" si="9"/>
        <v>0.125</v>
      </c>
      <c r="W25" s="178"/>
      <c r="X25" s="179"/>
      <c r="Y25" s="93">
        <f t="shared" si="10"/>
        <v>0</v>
      </c>
      <c r="Z25" s="95">
        <f t="shared" si="11"/>
        <v>0.71875</v>
      </c>
      <c r="AA25" s="142"/>
      <c r="AB25" s="144"/>
      <c r="AC25" s="144"/>
      <c r="AD25" s="146"/>
      <c r="AE25" s="144"/>
      <c r="AF25" s="134"/>
      <c r="AG25" s="146"/>
      <c r="AH25" s="149"/>
    </row>
    <row r="26" spans="1:34" ht="15.75" customHeight="1" thickBot="1" x14ac:dyDescent="0.3">
      <c r="A26" s="7"/>
      <c r="B26" s="7"/>
      <c r="D26" s="6" t="s">
        <v>15</v>
      </c>
      <c r="E26" s="156">
        <f>SUM(G8:G25)</f>
        <v>1.2673611111111112</v>
      </c>
      <c r="F26" s="157"/>
      <c r="G26" s="15"/>
      <c r="H26" s="156">
        <f>SUM(J8:J25)</f>
        <v>1.4131944444444449</v>
      </c>
      <c r="I26" s="157"/>
      <c r="J26" s="15"/>
      <c r="K26" s="156">
        <f>SUM(M8:M25)</f>
        <v>1.4583333333333335</v>
      </c>
      <c r="L26" s="157"/>
      <c r="M26" s="15"/>
      <c r="N26" s="156">
        <f>SUM(P8:P25)</f>
        <v>1.6250000000000002</v>
      </c>
      <c r="O26" s="157"/>
      <c r="P26" s="15"/>
      <c r="Q26" s="156">
        <f>SUM(S8:S25)</f>
        <v>1.7083333333333333</v>
      </c>
      <c r="R26" s="157"/>
      <c r="S26" s="15"/>
      <c r="T26" s="156">
        <f>SUM(V8:V25)</f>
        <v>2.4513888888888888</v>
      </c>
      <c r="U26" s="157"/>
      <c r="V26" s="15"/>
      <c r="W26" s="156">
        <f>SUM(Y6:Y25)</f>
        <v>0</v>
      </c>
      <c r="X26" s="157"/>
      <c r="Y26" s="1"/>
      <c r="Z26" s="7"/>
      <c r="AA26" s="1"/>
      <c r="AB26" s="7"/>
      <c r="AC26" s="7"/>
      <c r="AD26" s="7"/>
      <c r="AE26" s="50"/>
      <c r="AF26" s="50"/>
      <c r="AG26" s="7"/>
    </row>
    <row r="27" spans="1:34" ht="15.75" customHeight="1" x14ac:dyDescent="0.25">
      <c r="B27" s="63" t="s">
        <v>17</v>
      </c>
      <c r="C27" s="63"/>
      <c r="D27" s="63"/>
      <c r="H27" s="158"/>
      <c r="I27" s="158"/>
      <c r="K27" s="158"/>
      <c r="L27" s="158"/>
      <c r="N27" s="158"/>
      <c r="O27" s="158"/>
      <c r="Q27" s="158"/>
      <c r="R27" s="158"/>
    </row>
    <row r="28" spans="1:34" ht="15.75" customHeight="1" x14ac:dyDescent="0.25">
      <c r="B28" s="63" t="s">
        <v>18</v>
      </c>
      <c r="C28" s="63"/>
      <c r="D28" s="63"/>
      <c r="E28" s="62"/>
      <c r="F28" s="62"/>
      <c r="G28" s="40"/>
      <c r="J28" s="40"/>
      <c r="P28" s="62"/>
      <c r="Q28" s="41"/>
      <c r="R28" s="24"/>
      <c r="S28" s="62"/>
      <c r="T28" s="62"/>
      <c r="U28" s="62"/>
      <c r="V28" s="40"/>
      <c r="W28" s="41"/>
      <c r="X28" s="24"/>
    </row>
    <row r="29" spans="1:34" ht="15.75" customHeight="1" x14ac:dyDescent="0.25">
      <c r="A29" s="68"/>
      <c r="B29" s="62">
        <v>0.375</v>
      </c>
      <c r="C29" s="96">
        <v>0.45833333333333331</v>
      </c>
      <c r="D29" s="107" t="s">
        <v>20</v>
      </c>
      <c r="E29" s="132">
        <f t="shared" ref="E29:E37" si="58">SUMPRODUCT((E$8:E$25&lt;$C29)*(F$8:F$25&gt;$B29))</f>
        <v>3</v>
      </c>
      <c r="F29" s="132"/>
      <c r="G29" s="99"/>
      <c r="H29" s="132">
        <f t="shared" ref="H29:H37" si="59">SUMPRODUCT((H$8:H$25&lt;$C29)*(I$8:I$25&gt;$B29))</f>
        <v>3</v>
      </c>
      <c r="I29" s="132"/>
      <c r="J29" s="100"/>
      <c r="K29" s="132">
        <f t="shared" ref="K29:K37" si="60">SUMPRODUCT((K$8:K$25&lt;$C29)*(L$8:L$25&gt;$B29))</f>
        <v>4</v>
      </c>
      <c r="L29" s="132"/>
      <c r="M29" s="100"/>
      <c r="N29" s="132">
        <f t="shared" ref="N29:N37" si="61">SUMPRODUCT((N$8:N$25&lt;$C29)*(O$8:O$25&gt;$B29))</f>
        <v>4</v>
      </c>
      <c r="O29" s="132"/>
      <c r="P29" s="99"/>
      <c r="Q29" s="132">
        <f t="shared" ref="Q29:Q37" si="62">SUMPRODUCT((Q$8:Q$25&lt;$C29)*(R$8:R$25&gt;$B29))</f>
        <v>4</v>
      </c>
      <c r="R29" s="132"/>
      <c r="S29" s="101"/>
      <c r="T29" s="132">
        <f t="shared" ref="T29:T37" si="63">SUMPRODUCT((T$8:T$25&lt;$C29)*(U$8:U$25&gt;$B29))</f>
        <v>7</v>
      </c>
      <c r="U29" s="132"/>
      <c r="V29" s="100"/>
      <c r="W29" s="132">
        <f t="shared" ref="W29:W37" si="64">SUMPRODUCT((W$8:W$25&lt;$C29)*(X$8:X$25&gt;$B29))</f>
        <v>0</v>
      </c>
      <c r="X29" s="132"/>
      <c r="Y29" s="16"/>
      <c r="Z29" s="16"/>
      <c r="AA29" s="64"/>
      <c r="AB29" s="65"/>
      <c r="AC29" s="65"/>
      <c r="AD29" s="68"/>
      <c r="AE29" s="64"/>
      <c r="AF29" s="64"/>
      <c r="AG29" s="68"/>
    </row>
    <row r="30" spans="1:34" x14ac:dyDescent="0.25">
      <c r="A30" s="68"/>
      <c r="B30" s="62">
        <v>0.45833333333333331</v>
      </c>
      <c r="C30" s="96">
        <v>0.5</v>
      </c>
      <c r="D30" s="108" t="s">
        <v>19</v>
      </c>
      <c r="E30" s="132">
        <f t="shared" si="58"/>
        <v>4</v>
      </c>
      <c r="F30" s="132"/>
      <c r="G30" s="102"/>
      <c r="H30" s="132">
        <f t="shared" si="59"/>
        <v>4</v>
      </c>
      <c r="I30" s="132"/>
      <c r="J30" s="103"/>
      <c r="K30" s="132">
        <f t="shared" si="60"/>
        <v>4</v>
      </c>
      <c r="L30" s="132"/>
      <c r="M30" s="103"/>
      <c r="N30" s="132">
        <f t="shared" si="61"/>
        <v>4</v>
      </c>
      <c r="O30" s="132"/>
      <c r="P30" s="100"/>
      <c r="Q30" s="132">
        <f t="shared" si="62"/>
        <v>4</v>
      </c>
      <c r="R30" s="132"/>
      <c r="S30" s="104"/>
      <c r="T30" s="132">
        <f t="shared" si="63"/>
        <v>7</v>
      </c>
      <c r="U30" s="132"/>
      <c r="V30" s="101"/>
      <c r="W30" s="132">
        <f t="shared" si="64"/>
        <v>0</v>
      </c>
      <c r="X30" s="132"/>
      <c r="Y30" s="16"/>
      <c r="Z30" s="16"/>
      <c r="AA30" s="64"/>
      <c r="AB30" s="65"/>
      <c r="AC30" s="65"/>
      <c r="AD30" s="68"/>
      <c r="AE30" s="64"/>
      <c r="AF30" s="64"/>
      <c r="AG30" s="68"/>
    </row>
    <row r="31" spans="1:34" x14ac:dyDescent="0.25">
      <c r="A31" s="68"/>
      <c r="B31" s="62">
        <v>0.5</v>
      </c>
      <c r="C31" s="97">
        <v>0.54166666666666663</v>
      </c>
      <c r="D31" s="108" t="s">
        <v>21</v>
      </c>
      <c r="E31" s="132">
        <f t="shared" si="58"/>
        <v>3</v>
      </c>
      <c r="F31" s="132"/>
      <c r="G31" s="131"/>
      <c r="H31" s="132">
        <f t="shared" si="59"/>
        <v>3</v>
      </c>
      <c r="I31" s="132"/>
      <c r="J31" s="103"/>
      <c r="K31" s="132">
        <f t="shared" si="60"/>
        <v>3</v>
      </c>
      <c r="L31" s="132"/>
      <c r="M31" s="103"/>
      <c r="N31" s="132">
        <f t="shared" si="61"/>
        <v>4</v>
      </c>
      <c r="O31" s="132"/>
      <c r="P31" s="100"/>
      <c r="Q31" s="132">
        <f t="shared" si="62"/>
        <v>4</v>
      </c>
      <c r="R31" s="132"/>
      <c r="S31" s="101"/>
      <c r="T31" s="132">
        <f t="shared" si="63"/>
        <v>5</v>
      </c>
      <c r="U31" s="132"/>
      <c r="V31" s="101"/>
      <c r="W31" s="132">
        <f t="shared" si="64"/>
        <v>0</v>
      </c>
      <c r="X31" s="132"/>
      <c r="Y31" s="64"/>
      <c r="Z31" s="64"/>
      <c r="AA31" s="64"/>
      <c r="AB31" s="65"/>
      <c r="AC31" s="65"/>
      <c r="AD31" s="68"/>
      <c r="AE31" s="64"/>
      <c r="AF31" s="64"/>
      <c r="AG31" s="68"/>
      <c r="AH31" s="13"/>
    </row>
    <row r="32" spans="1:34" x14ac:dyDescent="0.25">
      <c r="A32" s="68"/>
      <c r="B32" s="62">
        <v>0.54166666666666663</v>
      </c>
      <c r="C32" s="97">
        <v>0.58333333333333337</v>
      </c>
      <c r="D32" s="108" t="s">
        <v>22</v>
      </c>
      <c r="E32" s="132">
        <f t="shared" si="58"/>
        <v>3</v>
      </c>
      <c r="F32" s="132"/>
      <c r="G32" s="131"/>
      <c r="H32" s="132">
        <f t="shared" si="59"/>
        <v>4</v>
      </c>
      <c r="I32" s="132"/>
      <c r="J32" s="131"/>
      <c r="K32" s="132">
        <f t="shared" si="60"/>
        <v>4</v>
      </c>
      <c r="L32" s="132"/>
      <c r="M32" s="131"/>
      <c r="N32" s="132">
        <f t="shared" si="61"/>
        <v>3</v>
      </c>
      <c r="O32" s="132"/>
      <c r="P32" s="100"/>
      <c r="Q32" s="132">
        <f t="shared" si="62"/>
        <v>4</v>
      </c>
      <c r="R32" s="132"/>
      <c r="S32" s="99"/>
      <c r="T32" s="132">
        <f t="shared" si="63"/>
        <v>5</v>
      </c>
      <c r="U32" s="132"/>
      <c r="V32" s="101"/>
      <c r="W32" s="132">
        <f t="shared" si="64"/>
        <v>0</v>
      </c>
      <c r="X32" s="132"/>
      <c r="Y32" s="64"/>
      <c r="Z32" s="64"/>
      <c r="AA32" s="64"/>
      <c r="AB32" s="65"/>
      <c r="AC32" s="65"/>
      <c r="AD32" s="68"/>
      <c r="AE32" s="64"/>
      <c r="AF32" s="64"/>
      <c r="AG32" s="68"/>
      <c r="AH32" s="13"/>
    </row>
    <row r="33" spans="1:34" x14ac:dyDescent="0.25">
      <c r="A33" s="68"/>
      <c r="B33" s="62">
        <v>0.58333333333333337</v>
      </c>
      <c r="C33" s="97">
        <v>0.625</v>
      </c>
      <c r="D33" s="108" t="s">
        <v>23</v>
      </c>
      <c r="E33" s="132">
        <f t="shared" si="58"/>
        <v>3</v>
      </c>
      <c r="F33" s="132"/>
      <c r="G33" s="102"/>
      <c r="H33" s="132">
        <f t="shared" si="59"/>
        <v>4</v>
      </c>
      <c r="I33" s="132"/>
      <c r="J33" s="102"/>
      <c r="K33" s="132">
        <f t="shared" si="60"/>
        <v>4</v>
      </c>
      <c r="L33" s="132"/>
      <c r="M33" s="106"/>
      <c r="N33" s="132">
        <f t="shared" si="61"/>
        <v>4</v>
      </c>
      <c r="O33" s="132"/>
      <c r="P33" s="103"/>
      <c r="Q33" s="132">
        <f t="shared" si="62"/>
        <v>4</v>
      </c>
      <c r="R33" s="132"/>
      <c r="S33" s="102"/>
      <c r="T33" s="132">
        <f t="shared" si="63"/>
        <v>5</v>
      </c>
      <c r="U33" s="132"/>
      <c r="V33" s="102"/>
      <c r="W33" s="132">
        <f t="shared" si="64"/>
        <v>0</v>
      </c>
      <c r="X33" s="132"/>
      <c r="Y33" s="25"/>
      <c r="Z33" s="16"/>
      <c r="AA33" s="64"/>
      <c r="AB33" s="65"/>
      <c r="AC33" s="65"/>
      <c r="AD33" s="68"/>
      <c r="AE33" s="64"/>
      <c r="AF33" s="64"/>
      <c r="AG33" s="68"/>
      <c r="AH33" s="13"/>
    </row>
    <row r="34" spans="1:34" x14ac:dyDescent="0.25">
      <c r="A34" s="68"/>
      <c r="B34" s="62">
        <v>0.625</v>
      </c>
      <c r="C34" s="97">
        <v>0.66666666666666663</v>
      </c>
      <c r="D34" s="108" t="s">
        <v>24</v>
      </c>
      <c r="E34" s="132">
        <f t="shared" si="58"/>
        <v>3</v>
      </c>
      <c r="F34" s="132"/>
      <c r="G34" s="102"/>
      <c r="H34" s="132">
        <f t="shared" si="59"/>
        <v>4</v>
      </c>
      <c r="I34" s="132"/>
      <c r="J34" s="102"/>
      <c r="K34" s="132">
        <f t="shared" si="60"/>
        <v>4</v>
      </c>
      <c r="L34" s="132"/>
      <c r="M34" s="106"/>
      <c r="N34" s="132">
        <f t="shared" si="61"/>
        <v>6</v>
      </c>
      <c r="O34" s="132"/>
      <c r="P34" s="103"/>
      <c r="Q34" s="132">
        <f t="shared" si="62"/>
        <v>5</v>
      </c>
      <c r="R34" s="132"/>
      <c r="S34" s="106"/>
      <c r="T34" s="132">
        <f t="shared" si="63"/>
        <v>6</v>
      </c>
      <c r="U34" s="132"/>
      <c r="V34" s="131"/>
      <c r="W34" s="132">
        <f t="shared" si="64"/>
        <v>0</v>
      </c>
      <c r="X34" s="132"/>
      <c r="Z34" s="25"/>
      <c r="AA34" s="16"/>
      <c r="AB34" s="64"/>
      <c r="AC34" s="64"/>
      <c r="AD34" s="65"/>
      <c r="AE34" s="64"/>
      <c r="AF34" s="64"/>
      <c r="AG34" s="68"/>
      <c r="AH34" s="13"/>
    </row>
    <row r="35" spans="1:34" x14ac:dyDescent="0.25">
      <c r="B35" s="98">
        <v>0.66666666666666663</v>
      </c>
      <c r="C35" s="97">
        <v>0.70833333333333337</v>
      </c>
      <c r="D35" s="108" t="s">
        <v>25</v>
      </c>
      <c r="E35" s="132">
        <f t="shared" si="58"/>
        <v>4</v>
      </c>
      <c r="F35" s="132"/>
      <c r="G35" s="100"/>
      <c r="H35" s="132">
        <f t="shared" si="59"/>
        <v>4</v>
      </c>
      <c r="I35" s="132"/>
      <c r="J35" s="100"/>
      <c r="K35" s="132">
        <f t="shared" si="60"/>
        <v>4</v>
      </c>
      <c r="L35" s="132"/>
      <c r="M35" s="100"/>
      <c r="N35" s="132">
        <f t="shared" si="61"/>
        <v>5</v>
      </c>
      <c r="O35" s="132"/>
      <c r="P35" s="100"/>
      <c r="Q35" s="132">
        <f t="shared" si="62"/>
        <v>5</v>
      </c>
      <c r="R35" s="132"/>
      <c r="S35" s="100"/>
      <c r="T35" s="132">
        <f t="shared" si="63"/>
        <v>7</v>
      </c>
      <c r="U35" s="132"/>
      <c r="V35" s="100"/>
      <c r="W35" s="132">
        <f t="shared" si="64"/>
        <v>0</v>
      </c>
      <c r="X35" s="132"/>
      <c r="AH35" s="13"/>
    </row>
    <row r="36" spans="1:34" x14ac:dyDescent="0.25">
      <c r="B36" s="98">
        <v>0.70833333333333337</v>
      </c>
      <c r="C36" s="97">
        <v>0.75</v>
      </c>
      <c r="D36" s="108" t="s">
        <v>26</v>
      </c>
      <c r="E36" s="132">
        <f t="shared" si="58"/>
        <v>4</v>
      </c>
      <c r="F36" s="132"/>
      <c r="G36" s="100"/>
      <c r="H36" s="132">
        <f t="shared" si="59"/>
        <v>4</v>
      </c>
      <c r="I36" s="132"/>
      <c r="J36" s="100"/>
      <c r="K36" s="132">
        <f t="shared" si="60"/>
        <v>4</v>
      </c>
      <c r="L36" s="132"/>
      <c r="M36" s="100"/>
      <c r="N36" s="132">
        <f t="shared" si="61"/>
        <v>4</v>
      </c>
      <c r="O36" s="132"/>
      <c r="P36" s="100"/>
      <c r="Q36" s="132">
        <f t="shared" si="62"/>
        <v>5</v>
      </c>
      <c r="R36" s="132"/>
      <c r="S36" s="100"/>
      <c r="T36" s="132">
        <f t="shared" si="63"/>
        <v>7</v>
      </c>
      <c r="U36" s="132"/>
      <c r="V36" s="100"/>
      <c r="W36" s="132">
        <f t="shared" si="64"/>
        <v>0</v>
      </c>
      <c r="X36" s="132"/>
      <c r="AH36" s="13"/>
    </row>
    <row r="37" spans="1:34" x14ac:dyDescent="0.25">
      <c r="B37" s="98">
        <v>0.75</v>
      </c>
      <c r="C37" s="96">
        <v>0.83333333333333337</v>
      </c>
      <c r="D37" s="108" t="s">
        <v>27</v>
      </c>
      <c r="E37" s="132">
        <f t="shared" si="58"/>
        <v>3</v>
      </c>
      <c r="F37" s="132"/>
      <c r="G37" s="100"/>
      <c r="H37" s="132">
        <f t="shared" si="59"/>
        <v>3</v>
      </c>
      <c r="I37" s="132"/>
      <c r="J37" s="100"/>
      <c r="K37" s="132">
        <f t="shared" si="60"/>
        <v>3</v>
      </c>
      <c r="L37" s="132"/>
      <c r="M37" s="100"/>
      <c r="N37" s="132">
        <f t="shared" si="61"/>
        <v>4</v>
      </c>
      <c r="O37" s="132"/>
      <c r="P37" s="100"/>
      <c r="Q37" s="132">
        <f t="shared" si="62"/>
        <v>5</v>
      </c>
      <c r="R37" s="132"/>
      <c r="S37" s="100"/>
      <c r="T37" s="132">
        <f t="shared" si="63"/>
        <v>6</v>
      </c>
      <c r="U37" s="132"/>
      <c r="V37" s="100"/>
      <c r="W37" s="132">
        <f t="shared" si="64"/>
        <v>0</v>
      </c>
      <c r="X37" s="132"/>
    </row>
  </sheetData>
  <mergeCells count="196">
    <mergeCell ref="W37:X37"/>
    <mergeCell ref="E37:F37"/>
    <mergeCell ref="H37:I37"/>
    <mergeCell ref="K37:L37"/>
    <mergeCell ref="N37:O37"/>
    <mergeCell ref="Q37:R37"/>
    <mergeCell ref="T37:U37"/>
    <mergeCell ref="W35:X35"/>
    <mergeCell ref="E36:F36"/>
    <mergeCell ref="H36:I36"/>
    <mergeCell ref="K36:L36"/>
    <mergeCell ref="N36:O36"/>
    <mergeCell ref="Q36:R36"/>
    <mergeCell ref="T36:U36"/>
    <mergeCell ref="W36:X36"/>
    <mergeCell ref="E35:F35"/>
    <mergeCell ref="H35:I35"/>
    <mergeCell ref="K35:L35"/>
    <mergeCell ref="N35:O35"/>
    <mergeCell ref="Q35:R35"/>
    <mergeCell ref="T35:U35"/>
    <mergeCell ref="W33:X33"/>
    <mergeCell ref="E34:F34"/>
    <mergeCell ref="H34:I34"/>
    <mergeCell ref="K34:L34"/>
    <mergeCell ref="N34:O34"/>
    <mergeCell ref="Q34:R34"/>
    <mergeCell ref="T34:U34"/>
    <mergeCell ref="W34:X34"/>
    <mergeCell ref="E33:F33"/>
    <mergeCell ref="H33:I33"/>
    <mergeCell ref="K33:L33"/>
    <mergeCell ref="N33:O33"/>
    <mergeCell ref="Q33:R33"/>
    <mergeCell ref="T33:U33"/>
    <mergeCell ref="W31:X31"/>
    <mergeCell ref="E32:F32"/>
    <mergeCell ref="H32:I32"/>
    <mergeCell ref="K32:L32"/>
    <mergeCell ref="N32:O32"/>
    <mergeCell ref="Q32:R32"/>
    <mergeCell ref="T32:U32"/>
    <mergeCell ref="W32:X32"/>
    <mergeCell ref="E31:F31"/>
    <mergeCell ref="H31:I31"/>
    <mergeCell ref="K31:L31"/>
    <mergeCell ref="N31:O31"/>
    <mergeCell ref="Q31:R31"/>
    <mergeCell ref="T31:U31"/>
    <mergeCell ref="T29:U29"/>
    <mergeCell ref="W29:X29"/>
    <mergeCell ref="E30:F30"/>
    <mergeCell ref="H30:I30"/>
    <mergeCell ref="K30:L30"/>
    <mergeCell ref="N30:O30"/>
    <mergeCell ref="Q30:R30"/>
    <mergeCell ref="T30:U30"/>
    <mergeCell ref="W30:X30"/>
    <mergeCell ref="W26:X26"/>
    <mergeCell ref="H27:I27"/>
    <mergeCell ref="K27:L27"/>
    <mergeCell ref="N27:O27"/>
    <mergeCell ref="Q27:R27"/>
    <mergeCell ref="E29:F29"/>
    <mergeCell ref="H29:I29"/>
    <mergeCell ref="K29:L29"/>
    <mergeCell ref="N29:O29"/>
    <mergeCell ref="Q29:R29"/>
    <mergeCell ref="E26:F26"/>
    <mergeCell ref="H26:I26"/>
    <mergeCell ref="K26:L26"/>
    <mergeCell ref="N26:O26"/>
    <mergeCell ref="Q26:R26"/>
    <mergeCell ref="T26:U26"/>
    <mergeCell ref="AC24:AC25"/>
    <mergeCell ref="AD24:AD25"/>
    <mergeCell ref="AE24:AE25"/>
    <mergeCell ref="AF24:AF25"/>
    <mergeCell ref="AG24:AG25"/>
    <mergeCell ref="AH24:AH25"/>
    <mergeCell ref="AD22:AD23"/>
    <mergeCell ref="AE22:AE23"/>
    <mergeCell ref="AF22:AF23"/>
    <mergeCell ref="AG22:AG23"/>
    <mergeCell ref="AH22:AH23"/>
    <mergeCell ref="A24:A25"/>
    <mergeCell ref="B24:B25"/>
    <mergeCell ref="D24:D25"/>
    <mergeCell ref="AA24:AA25"/>
    <mergeCell ref="AB24:AB25"/>
    <mergeCell ref="AD20:AD21"/>
    <mergeCell ref="AE20:AE21"/>
    <mergeCell ref="AF20:AF21"/>
    <mergeCell ref="AG20:AG21"/>
    <mergeCell ref="A22:A23"/>
    <mergeCell ref="B22:B23"/>
    <mergeCell ref="D22:D23"/>
    <mergeCell ref="AA22:AA23"/>
    <mergeCell ref="AB22:AB23"/>
    <mergeCell ref="AC22:AC23"/>
    <mergeCell ref="AD18:AD19"/>
    <mergeCell ref="AE18:AE19"/>
    <mergeCell ref="AF18:AF19"/>
    <mergeCell ref="AG18:AG19"/>
    <mergeCell ref="A20:A21"/>
    <mergeCell ref="B20:B21"/>
    <mergeCell ref="D20:D21"/>
    <mergeCell ref="AA20:AA21"/>
    <mergeCell ref="AB20:AB21"/>
    <mergeCell ref="AC20:AC21"/>
    <mergeCell ref="A18:A19"/>
    <mergeCell ref="B18:B19"/>
    <mergeCell ref="D18:D19"/>
    <mergeCell ref="AA18:AA19"/>
    <mergeCell ref="AB18:AB19"/>
    <mergeCell ref="AC18:AC19"/>
    <mergeCell ref="AC16:AC17"/>
    <mergeCell ref="AD16:AD17"/>
    <mergeCell ref="AE16:AE17"/>
    <mergeCell ref="AF16:AF17"/>
    <mergeCell ref="AG16:AG17"/>
    <mergeCell ref="AH16:AH17"/>
    <mergeCell ref="AC14:AC15"/>
    <mergeCell ref="AD14:AD15"/>
    <mergeCell ref="AE14:AE15"/>
    <mergeCell ref="AF14:AF15"/>
    <mergeCell ref="AG14:AG15"/>
    <mergeCell ref="A16:A17"/>
    <mergeCell ref="B16:B17"/>
    <mergeCell ref="D16:D17"/>
    <mergeCell ref="AA16:AA17"/>
    <mergeCell ref="AB16:AB17"/>
    <mergeCell ref="AD12:AD13"/>
    <mergeCell ref="AE12:AE13"/>
    <mergeCell ref="AF12:AF13"/>
    <mergeCell ref="AG12:AG13"/>
    <mergeCell ref="AH12:AH13"/>
    <mergeCell ref="A14:A15"/>
    <mergeCell ref="B14:B15"/>
    <mergeCell ref="D14:D15"/>
    <mergeCell ref="AA14:AA15"/>
    <mergeCell ref="AB14:AB15"/>
    <mergeCell ref="AE10:AE11"/>
    <mergeCell ref="AF10:AF11"/>
    <mergeCell ref="AG10:AG11"/>
    <mergeCell ref="AH10:AH11"/>
    <mergeCell ref="A12:A13"/>
    <mergeCell ref="B12:B13"/>
    <mergeCell ref="D12:D13"/>
    <mergeCell ref="AA12:AA13"/>
    <mergeCell ref="AB12:AB13"/>
    <mergeCell ref="AC12:AC13"/>
    <mergeCell ref="AE8:AE9"/>
    <mergeCell ref="AF8:AF9"/>
    <mergeCell ref="AG8:AG9"/>
    <mergeCell ref="A10:A11"/>
    <mergeCell ref="B10:B11"/>
    <mergeCell ref="D10:D11"/>
    <mergeCell ref="AA10:AA11"/>
    <mergeCell ref="AB10:AB11"/>
    <mergeCell ref="AC10:AC11"/>
    <mergeCell ref="AD10:AD11"/>
    <mergeCell ref="AD6:AD7"/>
    <mergeCell ref="AE6:AE7"/>
    <mergeCell ref="AG6:AG7"/>
    <mergeCell ref="A8:A9"/>
    <mergeCell ref="B8:B9"/>
    <mergeCell ref="D8:D9"/>
    <mergeCell ref="AA8:AA9"/>
    <mergeCell ref="AB8:AB9"/>
    <mergeCell ref="AC8:AC9"/>
    <mergeCell ref="AD8:AD9"/>
    <mergeCell ref="W4:X5"/>
    <mergeCell ref="AA4:AA5"/>
    <mergeCell ref="A6:A7"/>
    <mergeCell ref="B6:B7"/>
    <mergeCell ref="D6:D7"/>
    <mergeCell ref="AB6:AB7"/>
    <mergeCell ref="E4:F5"/>
    <mergeCell ref="H4:I5"/>
    <mergeCell ref="K4:L5"/>
    <mergeCell ref="N4:O5"/>
    <mergeCell ref="Q4:R5"/>
    <mergeCell ref="T4:U5"/>
    <mergeCell ref="E3:F3"/>
    <mergeCell ref="H3:I3"/>
    <mergeCell ref="K3:L3"/>
    <mergeCell ref="N3:O3"/>
    <mergeCell ref="Q3:R3"/>
    <mergeCell ref="T3:U3"/>
    <mergeCell ref="E2:F2"/>
    <mergeCell ref="H2:I2"/>
    <mergeCell ref="K2:L2"/>
    <mergeCell ref="N2:O2"/>
    <mergeCell ref="Q2:R2"/>
    <mergeCell ref="T2:U2"/>
  </mergeCells>
  <conditionalFormatting sqref="AB8:AB25">
    <cfRule type="expression" dxfId="17" priority="6">
      <formula>AB8&lt;AA8</formula>
    </cfRule>
  </conditionalFormatting>
  <conditionalFormatting sqref="AD8:AD25 AG8:AG25">
    <cfRule type="expression" dxfId="16" priority="5">
      <formula>AC8&lt;0</formula>
    </cfRule>
  </conditionalFormatting>
  <conditionalFormatting sqref="B8:B25">
    <cfRule type="expression" dxfId="15" priority="4">
      <formula>A8&lt;0</formula>
    </cfRule>
  </conditionalFormatting>
  <conditionalFormatting sqref="E8:F25 H8:I25 K8:L25 N8:O25 Q8:R25 T8:U25 W8:X25">
    <cfRule type="expression" dxfId="14" priority="3">
      <formula>E8=""</formula>
    </cfRule>
  </conditionalFormatting>
  <conditionalFormatting sqref="F8:F25 I8:I25 L8:L25 O8:O25 R8:R25 U8:U25 X8:X25">
    <cfRule type="expression" dxfId="13" priority="2">
      <formula>AND(F8&lt;&gt;"",F8=MAX(F$8:F$25))</formula>
    </cfRule>
  </conditionalFormatting>
  <conditionalFormatting sqref="E8:E25 H8:H25 K8:K25 N8:N25 Q8:Q25 T8:T25 W8:W25">
    <cfRule type="expression" dxfId="12" priority="1">
      <formula>AND(E8&lt;&gt;"",E8=MIN(E$8:E$25))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3" max="16383" man="1"/>
    <brk id="17" max="16383" man="1"/>
    <brk id="28" max="16383" man="1"/>
  </rowBreaks>
  <colBreaks count="1" manualBreakCount="1">
    <brk id="3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emaineSuiv">
                <anchor>
                  <from>
                    <xdr:col>26</xdr:col>
                    <xdr:colOff>38100</xdr:colOff>
                    <xdr:row>0</xdr:row>
                    <xdr:rowOff>161925</xdr:rowOff>
                  </from>
                  <to>
                    <xdr:col>31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37"/>
  <sheetViews>
    <sheetView showGridLines="0" showRuler="0" topLeftCell="B1" zoomScaleNormal="100" zoomScalePageLayoutView="85" workbookViewId="0">
      <selection activeCell="T3" sqref="T3:U3"/>
    </sheetView>
  </sheetViews>
  <sheetFormatPr baseColWidth="10" defaultColWidth="11.42578125" defaultRowHeight="15" x14ac:dyDescent="0.25"/>
  <cols>
    <col min="1" max="1" width="6.7109375" hidden="1" customWidth="1"/>
    <col min="2" max="2" width="6.7109375" customWidth="1"/>
    <col min="3" max="3" width="1.85546875" customWidth="1"/>
    <col min="4" max="4" width="13.7109375" customWidth="1"/>
    <col min="5" max="24" width="5.7109375" customWidth="1"/>
    <col min="25" max="25" width="5.5703125" customWidth="1"/>
    <col min="26" max="26" width="6.28515625" customWidth="1"/>
    <col min="27" max="27" width="5.5703125" bestFit="1" customWidth="1"/>
    <col min="28" max="28" width="5.85546875" bestFit="1" customWidth="1"/>
    <col min="29" max="29" width="5.85546875" hidden="1" customWidth="1"/>
    <col min="30" max="30" width="6.42578125" bestFit="1" customWidth="1"/>
    <col min="31" max="31" width="6.7109375" customWidth="1"/>
    <col min="32" max="32" width="6.7109375" hidden="1" customWidth="1"/>
    <col min="33" max="33" width="6.7109375" customWidth="1"/>
    <col min="34" max="34" width="3.7109375" customWidth="1"/>
  </cols>
  <sheetData>
    <row r="1" spans="1:34" ht="15.75" customHeight="1" x14ac:dyDescent="0.25">
      <c r="A1" s="88">
        <f>DATE(2015,1,3)-WEEKDAY(DATE(2015,1,3))+2</f>
        <v>42002</v>
      </c>
      <c r="B1" s="88"/>
      <c r="D1" s="88">
        <f>A1+(A2-1)*7</f>
        <v>42324</v>
      </c>
    </row>
    <row r="2" spans="1:34" ht="15.75" x14ac:dyDescent="0.25">
      <c r="A2" s="89">
        <v>47</v>
      </c>
      <c r="B2" s="89"/>
      <c r="D2" s="87"/>
      <c r="E2" s="161"/>
      <c r="F2" s="161"/>
      <c r="H2" s="161"/>
      <c r="I2" s="161"/>
      <c r="J2" s="14"/>
      <c r="K2" s="161"/>
      <c r="L2" s="161"/>
      <c r="N2" s="161"/>
      <c r="O2" s="161"/>
      <c r="Q2" s="161"/>
      <c r="R2" s="161"/>
      <c r="T2" s="162"/>
      <c r="U2" s="162"/>
    </row>
    <row r="3" spans="1:34" ht="15.75" thickBot="1" x14ac:dyDescent="0.3">
      <c r="D3" s="42"/>
      <c r="E3" s="163"/>
      <c r="F3" s="163"/>
      <c r="G3" s="48"/>
      <c r="H3" s="163"/>
      <c r="I3" s="163"/>
      <c r="J3" s="49"/>
      <c r="K3" s="164"/>
      <c r="L3" s="164"/>
      <c r="N3" s="164"/>
      <c r="O3" s="164"/>
      <c r="Q3" s="164"/>
      <c r="R3" s="164"/>
      <c r="T3" s="165"/>
      <c r="U3" s="165"/>
    </row>
    <row r="4" spans="1:34" ht="16.149999999999999" customHeight="1" x14ac:dyDescent="0.25">
      <c r="A4" s="66"/>
      <c r="B4" s="66" t="s">
        <v>11</v>
      </c>
      <c r="D4" s="90" t="str">
        <f>"SEMAINE "&amp;A2</f>
        <v>SEMAINE 47</v>
      </c>
      <c r="E4" s="152" t="s">
        <v>0</v>
      </c>
      <c r="F4" s="153"/>
      <c r="G4" s="78" t="s">
        <v>6</v>
      </c>
      <c r="H4" s="166" t="s">
        <v>1</v>
      </c>
      <c r="I4" s="167"/>
      <c r="J4" s="78" t="s">
        <v>6</v>
      </c>
      <c r="K4" s="166" t="s">
        <v>2</v>
      </c>
      <c r="L4" s="167"/>
      <c r="M4" s="78" t="s">
        <v>6</v>
      </c>
      <c r="N4" s="166" t="s">
        <v>3</v>
      </c>
      <c r="O4" s="167"/>
      <c r="P4" s="78" t="s">
        <v>6</v>
      </c>
      <c r="Q4" s="170" t="s">
        <v>4</v>
      </c>
      <c r="R4" s="171"/>
      <c r="S4" s="78" t="s">
        <v>6</v>
      </c>
      <c r="T4" s="170" t="s">
        <v>5</v>
      </c>
      <c r="U4" s="171"/>
      <c r="V4" s="78" t="s">
        <v>6</v>
      </c>
      <c r="W4" s="152" t="s">
        <v>9</v>
      </c>
      <c r="X4" s="153"/>
      <c r="Y4" s="78" t="s">
        <v>6</v>
      </c>
      <c r="Z4" s="52" t="s">
        <v>8</v>
      </c>
      <c r="AA4" s="139" t="s">
        <v>16</v>
      </c>
      <c r="AB4" s="57" t="s">
        <v>7</v>
      </c>
      <c r="AC4" s="66"/>
      <c r="AD4" s="57" t="s">
        <v>10</v>
      </c>
      <c r="AE4" s="57" t="s">
        <v>13</v>
      </c>
      <c r="AF4" s="66"/>
      <c r="AG4" s="57" t="s">
        <v>11</v>
      </c>
    </row>
    <row r="5" spans="1:34" ht="16.149999999999999" customHeight="1" thickBot="1" x14ac:dyDescent="0.3">
      <c r="A5" s="67"/>
      <c r="B5" s="67" t="s">
        <v>10</v>
      </c>
      <c r="D5" s="91" t="str">
        <f>TEXT(D1,"jj.mm")&amp;"-"&amp;TEXT(D1+6,"jj.mm")</f>
        <v>16.11-22.11</v>
      </c>
      <c r="E5" s="154"/>
      <c r="F5" s="155"/>
      <c r="G5" s="79"/>
      <c r="H5" s="168"/>
      <c r="I5" s="169"/>
      <c r="J5" s="79"/>
      <c r="K5" s="168"/>
      <c r="L5" s="169"/>
      <c r="M5" s="79"/>
      <c r="N5" s="168"/>
      <c r="O5" s="169"/>
      <c r="P5" s="79"/>
      <c r="Q5" s="172"/>
      <c r="R5" s="173"/>
      <c r="S5" s="79"/>
      <c r="T5" s="172"/>
      <c r="U5" s="173"/>
      <c r="V5" s="79"/>
      <c r="W5" s="154"/>
      <c r="X5" s="155"/>
      <c r="Y5" s="79"/>
      <c r="Z5" s="53" t="s">
        <v>7</v>
      </c>
      <c r="AA5" s="140"/>
      <c r="AB5" s="58" t="s">
        <v>14</v>
      </c>
      <c r="AC5" s="67"/>
      <c r="AD5" s="58" t="s">
        <v>12</v>
      </c>
      <c r="AE5" s="58"/>
      <c r="AF5" s="67"/>
      <c r="AG5" s="58" t="s">
        <v>10</v>
      </c>
    </row>
    <row r="6" spans="1:34" ht="16.149999999999999" hidden="1" customHeight="1" x14ac:dyDescent="0.3">
      <c r="A6" s="135" t="e">
        <f>#REF!+#REF!+#REF!</f>
        <v>#REF!</v>
      </c>
      <c r="B6" s="135" t="e">
        <f>#REF!+#REF!+#REF!</f>
        <v>#REF!</v>
      </c>
      <c r="D6" s="139"/>
      <c r="E6" s="17"/>
      <c r="F6" s="18"/>
      <c r="G6" s="75">
        <f t="shared" ref="G6:G7" si="0">MOD(F6-E6,1)</f>
        <v>0</v>
      </c>
      <c r="H6" s="44"/>
      <c r="I6" s="45"/>
      <c r="J6" s="80">
        <f>MOD(I6-H6,1)</f>
        <v>0</v>
      </c>
      <c r="K6" s="17"/>
      <c r="L6" s="18"/>
      <c r="M6" s="74">
        <f t="shared" ref="M6:M7" si="1">MOD(L6-K6,1)</f>
        <v>0</v>
      </c>
      <c r="N6" s="17"/>
      <c r="O6" s="18"/>
      <c r="P6" s="75">
        <f>MOD(O6-N6,1)</f>
        <v>0</v>
      </c>
      <c r="Q6" s="9"/>
      <c r="R6" s="10"/>
      <c r="S6" s="4">
        <f>MOD(R6-Q6,1)</f>
        <v>0</v>
      </c>
      <c r="T6" s="19"/>
      <c r="U6" s="20"/>
      <c r="V6" s="3">
        <f>MOD(U6-T6,1)</f>
        <v>0</v>
      </c>
      <c r="W6" s="33"/>
      <c r="X6" s="34"/>
      <c r="Y6" s="77">
        <f>MOD(X6-W6,1)</f>
        <v>0</v>
      </c>
      <c r="Z6" s="5">
        <f t="shared" ref="Z6:Z7" si="2">G6+J6+M6+P6+S6+V6+Y6</f>
        <v>0</v>
      </c>
      <c r="AA6" s="54">
        <v>1.4583333333333333</v>
      </c>
      <c r="AB6" s="174">
        <f>Z6+Z7</f>
        <v>0</v>
      </c>
      <c r="AC6" s="85"/>
      <c r="AD6" s="135">
        <f>IF(AB6-AA6&gt;0,AB6-AA6,0)</f>
        <v>0</v>
      </c>
      <c r="AE6" s="174">
        <v>0</v>
      </c>
      <c r="AF6" s="85"/>
      <c r="AG6" s="135" t="e">
        <f>#REF!+AD6+AE6</f>
        <v>#REF!</v>
      </c>
    </row>
    <row r="7" spans="1:34" ht="16.149999999999999" hidden="1" customHeight="1" thickBot="1" x14ac:dyDescent="0.3">
      <c r="A7" s="136"/>
      <c r="B7" s="136"/>
      <c r="D7" s="140"/>
      <c r="E7" s="21"/>
      <c r="F7" s="26"/>
      <c r="G7" s="73">
        <f t="shared" si="0"/>
        <v>0</v>
      </c>
      <c r="H7" s="46"/>
      <c r="I7" s="47"/>
      <c r="J7" s="76">
        <f>MOD(I7-H7,1)</f>
        <v>0</v>
      </c>
      <c r="K7" s="27"/>
      <c r="L7" s="26"/>
      <c r="M7" s="73">
        <f t="shared" si="1"/>
        <v>0</v>
      </c>
      <c r="N7" s="27"/>
      <c r="O7" s="26"/>
      <c r="P7" s="73">
        <f>MOD(O7-N7,1)</f>
        <v>0</v>
      </c>
      <c r="Q7" s="11"/>
      <c r="R7" s="12"/>
      <c r="S7" s="38">
        <f>MOD(R7-Q7,1)</f>
        <v>0</v>
      </c>
      <c r="T7" s="23"/>
      <c r="U7" s="22"/>
      <c r="V7" s="2">
        <f>MOD(U7-T7,1)</f>
        <v>0</v>
      </c>
      <c r="W7" s="35"/>
      <c r="X7" s="36"/>
      <c r="Y7" s="76">
        <f>MOD(X7-W7,1)</f>
        <v>0</v>
      </c>
      <c r="Z7" s="39">
        <f t="shared" si="2"/>
        <v>0</v>
      </c>
      <c r="AA7" s="55"/>
      <c r="AB7" s="175"/>
      <c r="AC7" s="86"/>
      <c r="AD7" s="136"/>
      <c r="AE7" s="175"/>
      <c r="AF7" s="86"/>
      <c r="AG7" s="136"/>
    </row>
    <row r="8" spans="1:34" ht="16.149999999999999" customHeight="1" x14ac:dyDescent="0.25">
      <c r="A8" s="143">
        <v>0.31597222222222221</v>
      </c>
      <c r="B8" s="137">
        <f>IF(A8&lt;0,"-"&amp;TEXT(ABS(A8),"[hh]:mm"),A8)</f>
        <v>0.31597222222222221</v>
      </c>
      <c r="D8" s="139">
        <v>1</v>
      </c>
      <c r="E8" s="109"/>
      <c r="F8" s="110"/>
      <c r="G8" s="92">
        <f>F8-E8</f>
        <v>0</v>
      </c>
      <c r="H8" s="30">
        <v>0.41319444444444442</v>
      </c>
      <c r="I8" s="29">
        <v>0.54166666666666663</v>
      </c>
      <c r="J8" s="92">
        <f>I8-H8</f>
        <v>0.12847222222222221</v>
      </c>
      <c r="K8" s="51">
        <v>0.45833333333333331</v>
      </c>
      <c r="L8" s="29">
        <v>0.58333333333333337</v>
      </c>
      <c r="M8" s="92">
        <f>L8-K8</f>
        <v>0.12500000000000006</v>
      </c>
      <c r="N8" s="109"/>
      <c r="O8" s="110"/>
      <c r="P8" s="92">
        <f>O8-N8</f>
        <v>0</v>
      </c>
      <c r="Q8" s="30">
        <v>0.41319444444444442</v>
      </c>
      <c r="R8" s="29">
        <v>0.54166666666666663</v>
      </c>
      <c r="S8" s="92">
        <f>R8-Q8</f>
        <v>0.12847222222222221</v>
      </c>
      <c r="T8" s="31">
        <v>0.39583333333333331</v>
      </c>
      <c r="U8" s="29">
        <v>0.5</v>
      </c>
      <c r="V8" s="92">
        <f>U8-T8</f>
        <v>0.10416666666666669</v>
      </c>
      <c r="W8" s="109"/>
      <c r="X8" s="110"/>
      <c r="Y8" s="92">
        <f>X8-W8</f>
        <v>0</v>
      </c>
      <c r="Z8" s="94">
        <f>SUMIF($E$4:$Y$4,"H",E8:Y8)</f>
        <v>0.48611111111111116</v>
      </c>
      <c r="AA8" s="147">
        <v>1.4583333333333333</v>
      </c>
      <c r="AB8" s="143">
        <f>Z8+Z9</f>
        <v>1.4583333333333333</v>
      </c>
      <c r="AC8" s="143">
        <f>AB8-AA8</f>
        <v>0</v>
      </c>
      <c r="AD8" s="145">
        <f>IF(AC8&lt;0,"-"&amp;TEXT(ABS(AC8),"[hh]:mm"),AC8)</f>
        <v>0</v>
      </c>
      <c r="AE8" s="143">
        <v>0</v>
      </c>
      <c r="AF8" s="133">
        <f>SUM(A8,AC8,AE8)</f>
        <v>0.31597222222222221</v>
      </c>
      <c r="AG8" s="145">
        <f>IF(AF8&lt;0,"-"&amp;TEXT(ABS(AF8),"[hh]:mm"),AF8)</f>
        <v>0.31597222222222221</v>
      </c>
    </row>
    <row r="9" spans="1:34" ht="16.149999999999999" customHeight="1" thickBot="1" x14ac:dyDescent="0.3">
      <c r="A9" s="144"/>
      <c r="B9" s="138"/>
      <c r="D9" s="140"/>
      <c r="E9" s="111"/>
      <c r="F9" s="112"/>
      <c r="G9" s="93">
        <f>F9-E9</f>
        <v>0</v>
      </c>
      <c r="H9" s="32">
        <v>0.58333333333333337</v>
      </c>
      <c r="I9" s="37">
        <v>0.75</v>
      </c>
      <c r="J9" s="93">
        <f>I9-H9</f>
        <v>0.16666666666666663</v>
      </c>
      <c r="K9" s="32">
        <v>0.625</v>
      </c>
      <c r="L9" s="37">
        <v>0.79166666666666663</v>
      </c>
      <c r="M9" s="93">
        <f>L9-K9</f>
        <v>0.16666666666666663</v>
      </c>
      <c r="N9" s="32">
        <v>0.54166666666666663</v>
      </c>
      <c r="O9" s="37">
        <v>0.79166666666666663</v>
      </c>
      <c r="P9" s="93">
        <f>O9-N9</f>
        <v>0.25</v>
      </c>
      <c r="Q9" s="32">
        <v>0.58333333333333337</v>
      </c>
      <c r="R9" s="37">
        <v>0.72222222222222221</v>
      </c>
      <c r="S9" s="93">
        <f>R9-Q9</f>
        <v>0.13888888888888884</v>
      </c>
      <c r="T9" s="32">
        <v>0.54166666666666663</v>
      </c>
      <c r="U9" s="37">
        <v>0.79166666666666663</v>
      </c>
      <c r="V9" s="93">
        <f>U9-T9</f>
        <v>0.25</v>
      </c>
      <c r="W9" s="111"/>
      <c r="X9" s="112"/>
      <c r="Y9" s="93">
        <f>X9-W9</f>
        <v>0</v>
      </c>
      <c r="Z9" s="95">
        <f>SUMIF($E$4:$Y$4,"H",E9:Y9)</f>
        <v>0.9722222222222221</v>
      </c>
      <c r="AA9" s="148"/>
      <c r="AB9" s="144"/>
      <c r="AC9" s="144"/>
      <c r="AD9" s="146"/>
      <c r="AE9" s="144"/>
      <c r="AF9" s="134"/>
      <c r="AG9" s="146"/>
    </row>
    <row r="10" spans="1:34" ht="16.149999999999999" customHeight="1" x14ac:dyDescent="0.25">
      <c r="A10" s="143">
        <v>0</v>
      </c>
      <c r="B10" s="137">
        <f t="shared" ref="B10" si="3">IF(A10&lt;0,"-"&amp;TEXT(ABS(A10),"[hh]:mm"),A10)</f>
        <v>0</v>
      </c>
      <c r="D10" s="139">
        <v>2</v>
      </c>
      <c r="E10" s="109"/>
      <c r="F10" s="110"/>
      <c r="G10" s="92">
        <f t="shared" ref="G10:G25" si="4">F10-E10</f>
        <v>0</v>
      </c>
      <c r="H10" s="109"/>
      <c r="I10" s="110"/>
      <c r="J10" s="92">
        <f t="shared" ref="J10:J25" si="5">I10-H10</f>
        <v>0</v>
      </c>
      <c r="K10" s="113">
        <v>0.40625</v>
      </c>
      <c r="L10" s="29">
        <v>0.54166666666666663</v>
      </c>
      <c r="M10" s="92">
        <f t="shared" ref="M10:M25" si="6">L10-K10</f>
        <v>0.13541666666666663</v>
      </c>
      <c r="N10" s="113">
        <v>0.40625</v>
      </c>
      <c r="O10" s="29">
        <v>0.58333333333333337</v>
      </c>
      <c r="P10" s="92">
        <f t="shared" ref="P10:P25" si="7">O10-N10</f>
        <v>0.17708333333333337</v>
      </c>
      <c r="Q10" s="69">
        <v>0.41666666666666669</v>
      </c>
      <c r="R10" s="70">
        <v>0.70833333333333337</v>
      </c>
      <c r="S10" s="92">
        <f t="shared" ref="S10:S25" si="8">R10-Q10</f>
        <v>0.29166666666666669</v>
      </c>
      <c r="T10" s="69">
        <v>0.41666666666666669</v>
      </c>
      <c r="U10" s="70">
        <v>0.70833333333333337</v>
      </c>
      <c r="V10" s="92">
        <f t="shared" ref="V10:V25" si="9">U10-T10</f>
        <v>0.29166666666666669</v>
      </c>
      <c r="W10" s="109"/>
      <c r="X10" s="110"/>
      <c r="Y10" s="92">
        <f t="shared" ref="Y10:Y25" si="10">X10-W10</f>
        <v>0</v>
      </c>
      <c r="Z10" s="94">
        <f t="shared" ref="Z10:Z25" si="11">SUMIF($E$4:$Y$4,"H",E10:Y10)</f>
        <v>0.89583333333333348</v>
      </c>
      <c r="AA10" s="141">
        <v>1.5729166666666667</v>
      </c>
      <c r="AB10" s="143">
        <f t="shared" ref="AB10" si="12">Z10+Z11</f>
        <v>1.447916666666667</v>
      </c>
      <c r="AC10" s="143">
        <f t="shared" ref="AC10" si="13">AB10-AA10</f>
        <v>-0.12499999999999978</v>
      </c>
      <c r="AD10" s="145" t="str">
        <f t="shared" ref="AD10" si="14">IF(AC10&lt;0,"-"&amp;TEXT(ABS(AC10),"[hh]:mm"),AC10)</f>
        <v>-03:00</v>
      </c>
      <c r="AE10" s="143">
        <v>0</v>
      </c>
      <c r="AF10" s="133">
        <f t="shared" ref="AF10" si="15">SUM(A10,AC10,AE10)</f>
        <v>-0.12499999999999978</v>
      </c>
      <c r="AG10" s="145" t="str">
        <f>IF(AF10&lt;0,"-"&amp;TEXT(ABS(AF10),"[hh]:mm"),AF10)</f>
        <v>-03:00</v>
      </c>
      <c r="AH10" s="149"/>
    </row>
    <row r="11" spans="1:34" ht="16.149999999999999" customHeight="1" thickBot="1" x14ac:dyDescent="0.3">
      <c r="A11" s="144"/>
      <c r="B11" s="138"/>
      <c r="D11" s="140"/>
      <c r="E11" s="111"/>
      <c r="F11" s="112"/>
      <c r="G11" s="93">
        <f t="shared" si="4"/>
        <v>0</v>
      </c>
      <c r="H11" s="32">
        <v>0.54166666666666663</v>
      </c>
      <c r="I11" s="37">
        <v>0.79166666666666663</v>
      </c>
      <c r="J11" s="93">
        <f t="shared" si="5"/>
        <v>0.25</v>
      </c>
      <c r="K11" s="32">
        <v>0.58333333333333337</v>
      </c>
      <c r="L11" s="115">
        <v>0.80208333333333337</v>
      </c>
      <c r="M11" s="93">
        <f t="shared" si="6"/>
        <v>0.21875</v>
      </c>
      <c r="N11" s="28">
        <v>0.625</v>
      </c>
      <c r="O11" s="37">
        <v>0.70833333333333337</v>
      </c>
      <c r="P11" s="93">
        <f t="shared" si="7"/>
        <v>8.333333333333337E-2</v>
      </c>
      <c r="Q11" s="71"/>
      <c r="R11" s="72"/>
      <c r="S11" s="93">
        <f t="shared" si="8"/>
        <v>0</v>
      </c>
      <c r="T11" s="71"/>
      <c r="U11" s="72"/>
      <c r="V11" s="93">
        <f t="shared" si="9"/>
        <v>0</v>
      </c>
      <c r="W11" s="111"/>
      <c r="X11" s="112"/>
      <c r="Y11" s="93">
        <f t="shared" si="10"/>
        <v>0</v>
      </c>
      <c r="Z11" s="95">
        <f t="shared" si="11"/>
        <v>0.55208333333333337</v>
      </c>
      <c r="AA11" s="142"/>
      <c r="AB11" s="144"/>
      <c r="AC11" s="144"/>
      <c r="AD11" s="146"/>
      <c r="AE11" s="144"/>
      <c r="AF11" s="134"/>
      <c r="AG11" s="146"/>
      <c r="AH11" s="149"/>
    </row>
    <row r="12" spans="1:34" ht="15.75" customHeight="1" x14ac:dyDescent="0.25">
      <c r="A12" s="143">
        <v>0</v>
      </c>
      <c r="B12" s="137">
        <f t="shared" ref="B12" si="16">IF(A12&lt;0,"-"&amp;TEXT(ABS(A12),"[hh]:mm"),A12)</f>
        <v>0</v>
      </c>
      <c r="D12" s="159">
        <v>3</v>
      </c>
      <c r="E12" s="30">
        <v>0.41319444444444442</v>
      </c>
      <c r="F12" s="29">
        <v>0.54166666666666663</v>
      </c>
      <c r="G12" s="92">
        <f t="shared" si="4"/>
        <v>0.12847222222222221</v>
      </c>
      <c r="H12" s="30">
        <v>0.41319444444444442</v>
      </c>
      <c r="I12" s="29">
        <v>0.5</v>
      </c>
      <c r="J12" s="92">
        <f t="shared" si="5"/>
        <v>8.680555555555558E-2</v>
      </c>
      <c r="K12" s="30">
        <v>0.41319444444444442</v>
      </c>
      <c r="L12" s="43">
        <v>0.5</v>
      </c>
      <c r="M12" s="92">
        <f t="shared" si="6"/>
        <v>8.680555555555558E-2</v>
      </c>
      <c r="N12" s="30">
        <v>0.41319444444444442</v>
      </c>
      <c r="O12" s="29">
        <v>0.54166666666666663</v>
      </c>
      <c r="P12" s="92">
        <f t="shared" si="7"/>
        <v>0.12847222222222221</v>
      </c>
      <c r="Q12" s="109"/>
      <c r="R12" s="110"/>
      <c r="S12" s="92">
        <f t="shared" si="8"/>
        <v>0</v>
      </c>
      <c r="T12" s="31">
        <v>0.39583333333333331</v>
      </c>
      <c r="U12" s="29">
        <v>0.54166666666666663</v>
      </c>
      <c r="V12" s="92">
        <f t="shared" si="9"/>
        <v>0.14583333333333331</v>
      </c>
      <c r="W12" s="109"/>
      <c r="X12" s="110"/>
      <c r="Y12" s="92">
        <f t="shared" si="10"/>
        <v>0</v>
      </c>
      <c r="Z12" s="94">
        <f t="shared" si="11"/>
        <v>0.57638888888888884</v>
      </c>
      <c r="AA12" s="147">
        <v>1.1666666666666667</v>
      </c>
      <c r="AB12" s="143">
        <f t="shared" ref="AB12" si="17">Z12+Z13</f>
        <v>1.3576388888888888</v>
      </c>
      <c r="AC12" s="143">
        <f t="shared" ref="AC12" si="18">AB12-AA12</f>
        <v>0.1909722222222221</v>
      </c>
      <c r="AD12" s="145">
        <f t="shared" ref="AD12" si="19">IF(AC12&lt;0,"-"&amp;TEXT(ABS(AC12),"[hh]:mm"),AC12)</f>
        <v>0.1909722222222221</v>
      </c>
      <c r="AE12" s="143">
        <v>0</v>
      </c>
      <c r="AF12" s="133">
        <f t="shared" ref="AF12" si="20">SUM(A12,AC12,AE12)</f>
        <v>0.1909722222222221</v>
      </c>
      <c r="AG12" s="145">
        <f t="shared" ref="AG12" si="21">IF(AF12&lt;0,"-"&amp;TEXT(ABS(AF12),"[hh]:mm"),AF12)</f>
        <v>0.1909722222222221</v>
      </c>
      <c r="AH12" s="149"/>
    </row>
    <row r="13" spans="1:34" ht="15.75" customHeight="1" thickBot="1" x14ac:dyDescent="0.3">
      <c r="A13" s="144"/>
      <c r="B13" s="138"/>
      <c r="D13" s="160"/>
      <c r="E13" s="28">
        <v>0.58333333333333337</v>
      </c>
      <c r="F13" s="115">
        <v>0.80208333333333337</v>
      </c>
      <c r="G13" s="93">
        <f t="shared" si="4"/>
        <v>0.21875</v>
      </c>
      <c r="H13" s="32">
        <v>0.54166666666666663</v>
      </c>
      <c r="I13" s="37">
        <v>0.66666666666666663</v>
      </c>
      <c r="J13" s="93">
        <f t="shared" si="5"/>
        <v>0.125</v>
      </c>
      <c r="K13" s="32">
        <v>0.54166666666666663</v>
      </c>
      <c r="L13" s="37">
        <v>0.66666666666666663</v>
      </c>
      <c r="M13" s="93">
        <f t="shared" si="6"/>
        <v>0.125</v>
      </c>
      <c r="N13" s="32">
        <v>0.58333333333333337</v>
      </c>
      <c r="O13" s="37">
        <v>0.66666666666666663</v>
      </c>
      <c r="P13" s="93">
        <f t="shared" si="7"/>
        <v>8.3333333333333259E-2</v>
      </c>
      <c r="Q13" s="111"/>
      <c r="R13" s="112"/>
      <c r="S13" s="93">
        <f t="shared" si="8"/>
        <v>0</v>
      </c>
      <c r="T13" s="28">
        <v>0.58333333333333337</v>
      </c>
      <c r="U13" s="115">
        <v>0.8125</v>
      </c>
      <c r="V13" s="93">
        <f t="shared" si="9"/>
        <v>0.22916666666666663</v>
      </c>
      <c r="W13" s="111"/>
      <c r="X13" s="112"/>
      <c r="Y13" s="93">
        <f t="shared" si="10"/>
        <v>0</v>
      </c>
      <c r="Z13" s="95">
        <f t="shared" si="11"/>
        <v>0.78124999999999989</v>
      </c>
      <c r="AA13" s="148"/>
      <c r="AB13" s="144"/>
      <c r="AC13" s="144"/>
      <c r="AD13" s="146"/>
      <c r="AE13" s="144"/>
      <c r="AF13" s="134"/>
      <c r="AG13" s="146"/>
      <c r="AH13" s="149"/>
    </row>
    <row r="14" spans="1:34" ht="16.149999999999999" customHeight="1" x14ac:dyDescent="0.25">
      <c r="A14" s="143">
        <v>5.5555555555555552E-2</v>
      </c>
      <c r="B14" s="137">
        <f t="shared" ref="B14" si="22">IF(A14&lt;0,"-"&amp;TEXT(ABS(A14),"[hh]:mm"),A14)</f>
        <v>5.5555555555555552E-2</v>
      </c>
      <c r="D14" s="139">
        <v>4</v>
      </c>
      <c r="E14" s="116"/>
      <c r="F14" s="117"/>
      <c r="G14" s="92">
        <f t="shared" si="4"/>
        <v>0</v>
      </c>
      <c r="H14" s="116"/>
      <c r="I14" s="117"/>
      <c r="J14" s="92">
        <f t="shared" si="5"/>
        <v>0</v>
      </c>
      <c r="K14" s="116"/>
      <c r="L14" s="117"/>
      <c r="M14" s="92">
        <f t="shared" si="6"/>
        <v>0</v>
      </c>
      <c r="N14" s="30">
        <v>0.41319444444444442</v>
      </c>
      <c r="O14" s="29">
        <v>0.5</v>
      </c>
      <c r="P14" s="92">
        <f t="shared" si="7"/>
        <v>8.680555555555558E-2</v>
      </c>
      <c r="Q14" s="109"/>
      <c r="R14" s="110"/>
      <c r="S14" s="92">
        <f t="shared" si="8"/>
        <v>0</v>
      </c>
      <c r="T14" s="109"/>
      <c r="U14" s="110"/>
      <c r="V14" s="92">
        <f t="shared" si="9"/>
        <v>0</v>
      </c>
      <c r="W14" s="109"/>
      <c r="X14" s="110"/>
      <c r="Y14" s="92">
        <f t="shared" si="10"/>
        <v>0</v>
      </c>
      <c r="Z14" s="94">
        <f t="shared" si="11"/>
        <v>8.680555555555558E-2</v>
      </c>
      <c r="AA14" s="141">
        <v>0.58333333333333337</v>
      </c>
      <c r="AB14" s="143">
        <f t="shared" ref="AB14" si="23">Z14+Z15</f>
        <v>0.60416666666666674</v>
      </c>
      <c r="AC14" s="143">
        <f t="shared" ref="AC14" si="24">AB14-AA14</f>
        <v>2.083333333333337E-2</v>
      </c>
      <c r="AD14" s="145">
        <f t="shared" ref="AD14" si="25">IF(AC14&lt;0,"-"&amp;TEXT(ABS(AC14),"[hh]:mm"),AC14)</f>
        <v>2.083333333333337E-2</v>
      </c>
      <c r="AE14" s="143">
        <v>0</v>
      </c>
      <c r="AF14" s="133">
        <f t="shared" ref="AF14" si="26">SUM(A14,AC14,AE14)</f>
        <v>7.6388888888888923E-2</v>
      </c>
      <c r="AG14" s="145">
        <f t="shared" ref="AG14" si="27">IF(AF14&lt;0,"-"&amp;TEXT(ABS(AF14),"[hh]:mm"),AF14)</f>
        <v>7.6388888888888923E-2</v>
      </c>
      <c r="AH14" s="123"/>
    </row>
    <row r="15" spans="1:34" ht="16.149999999999999" customHeight="1" thickBot="1" x14ac:dyDescent="0.3">
      <c r="A15" s="144"/>
      <c r="B15" s="138"/>
      <c r="D15" s="140"/>
      <c r="E15" s="118"/>
      <c r="F15" s="119"/>
      <c r="G15" s="93">
        <f t="shared" si="4"/>
        <v>0</v>
      </c>
      <c r="H15" s="118"/>
      <c r="I15" s="119"/>
      <c r="J15" s="93">
        <f t="shared" si="5"/>
        <v>0</v>
      </c>
      <c r="K15" s="118"/>
      <c r="L15" s="119"/>
      <c r="M15" s="93">
        <f t="shared" si="6"/>
        <v>0</v>
      </c>
      <c r="N15" s="32">
        <v>0.54166666666666663</v>
      </c>
      <c r="O15" s="115">
        <v>0.80208333333333337</v>
      </c>
      <c r="P15" s="93">
        <f t="shared" si="7"/>
        <v>0.26041666666666674</v>
      </c>
      <c r="Q15" s="32">
        <v>0.54513888888888895</v>
      </c>
      <c r="R15" s="115">
        <v>0.80208333333333337</v>
      </c>
      <c r="S15" s="93">
        <f t="shared" si="8"/>
        <v>0.25694444444444442</v>
      </c>
      <c r="T15" s="111"/>
      <c r="U15" s="112"/>
      <c r="V15" s="93">
        <f t="shared" si="9"/>
        <v>0</v>
      </c>
      <c r="W15" s="111"/>
      <c r="X15" s="112"/>
      <c r="Y15" s="93">
        <f t="shared" si="10"/>
        <v>0</v>
      </c>
      <c r="Z15" s="95">
        <f t="shared" si="11"/>
        <v>0.51736111111111116</v>
      </c>
      <c r="AA15" s="142"/>
      <c r="AB15" s="144"/>
      <c r="AC15" s="144"/>
      <c r="AD15" s="146"/>
      <c r="AE15" s="144"/>
      <c r="AF15" s="134"/>
      <c r="AG15" s="146"/>
      <c r="AH15" s="123"/>
    </row>
    <row r="16" spans="1:34" ht="16.149999999999999" customHeight="1" x14ac:dyDescent="0.25">
      <c r="A16" s="143">
        <v>0</v>
      </c>
      <c r="B16" s="137">
        <f t="shared" ref="B16" si="28">IF(A16&lt;0,"-"&amp;TEXT(ABS(A16),"[hh]:mm"),A16)</f>
        <v>0</v>
      </c>
      <c r="D16" s="139">
        <v>5</v>
      </c>
      <c r="E16" s="31">
        <v>0.5</v>
      </c>
      <c r="F16" s="29">
        <v>0.58333333333333337</v>
      </c>
      <c r="G16" s="92">
        <f t="shared" si="4"/>
        <v>8.333333333333337E-2</v>
      </c>
      <c r="H16" s="51">
        <v>0.45833333333333331</v>
      </c>
      <c r="I16" s="29">
        <v>0.625</v>
      </c>
      <c r="J16" s="92">
        <f t="shared" si="5"/>
        <v>0.16666666666666669</v>
      </c>
      <c r="K16" s="30">
        <v>0.41319444444444442</v>
      </c>
      <c r="L16" s="29">
        <v>0.625</v>
      </c>
      <c r="M16" s="92">
        <f t="shared" si="6"/>
        <v>0.21180555555555558</v>
      </c>
      <c r="N16" s="109"/>
      <c r="O16" s="110"/>
      <c r="P16" s="92">
        <f t="shared" si="7"/>
        <v>0</v>
      </c>
      <c r="Q16" s="109"/>
      <c r="R16" s="110"/>
      <c r="S16" s="92">
        <f t="shared" si="8"/>
        <v>0</v>
      </c>
      <c r="T16" s="31">
        <v>0.39583333333333331</v>
      </c>
      <c r="U16" s="29">
        <v>0.58333333333333337</v>
      </c>
      <c r="V16" s="92">
        <f t="shared" si="9"/>
        <v>0.18750000000000006</v>
      </c>
      <c r="W16" s="109"/>
      <c r="X16" s="110"/>
      <c r="Y16" s="92">
        <f t="shared" si="10"/>
        <v>0</v>
      </c>
      <c r="Z16" s="94">
        <f t="shared" si="11"/>
        <v>0.64930555555555569</v>
      </c>
      <c r="AA16" s="147">
        <v>1.4583333333333333</v>
      </c>
      <c r="AB16" s="143">
        <f t="shared" ref="AB16" si="29">Z16+Z17</f>
        <v>1.1180555555555558</v>
      </c>
      <c r="AC16" s="143">
        <f t="shared" ref="AC16" si="30">AB16-AA16</f>
        <v>-0.34027777777777746</v>
      </c>
      <c r="AD16" s="145" t="str">
        <f t="shared" ref="AD16" si="31">IF(AC16&lt;0,"-"&amp;TEXT(ABS(AC16),"[hh]:mm"),AC16)</f>
        <v>-08:10</v>
      </c>
      <c r="AE16" s="143">
        <v>0</v>
      </c>
      <c r="AF16" s="133">
        <f t="shared" ref="AF16" si="32">SUM(A16,AC16,AE16)</f>
        <v>-0.34027777777777746</v>
      </c>
      <c r="AG16" s="145" t="str">
        <f t="shared" ref="AG16" si="33">IF(AF16&lt;0,"-"&amp;TEXT(ABS(AF16),"[hh]:mm"),AF16)</f>
        <v>-08:10</v>
      </c>
      <c r="AH16" s="149"/>
    </row>
    <row r="17" spans="1:34" ht="16.149999999999999" customHeight="1" thickBot="1" x14ac:dyDescent="0.3">
      <c r="A17" s="144"/>
      <c r="B17" s="138"/>
      <c r="D17" s="140"/>
      <c r="E17" s="32">
        <v>0.625</v>
      </c>
      <c r="F17" s="37">
        <v>0.75</v>
      </c>
      <c r="G17" s="93">
        <f t="shared" si="4"/>
        <v>0.125</v>
      </c>
      <c r="H17" s="28">
        <v>0.66666666666666663</v>
      </c>
      <c r="I17" s="115">
        <v>0.80208333333333337</v>
      </c>
      <c r="J17" s="93">
        <f t="shared" si="5"/>
        <v>0.13541666666666674</v>
      </c>
      <c r="K17" s="32">
        <v>0.66666666666666663</v>
      </c>
      <c r="L17" s="37">
        <v>0.75</v>
      </c>
      <c r="M17" s="93">
        <f t="shared" si="6"/>
        <v>8.333333333333337E-2</v>
      </c>
      <c r="N17" s="111"/>
      <c r="O17" s="112"/>
      <c r="P17" s="93">
        <f t="shared" si="7"/>
        <v>0</v>
      </c>
      <c r="Q17" s="111"/>
      <c r="R17" s="112"/>
      <c r="S17" s="93">
        <f t="shared" si="8"/>
        <v>0</v>
      </c>
      <c r="T17" s="28">
        <v>0.625</v>
      </c>
      <c r="U17" s="37">
        <v>0.75</v>
      </c>
      <c r="V17" s="93">
        <f t="shared" si="9"/>
        <v>0.125</v>
      </c>
      <c r="W17" s="111"/>
      <c r="X17" s="112"/>
      <c r="Y17" s="93">
        <f t="shared" si="10"/>
        <v>0</v>
      </c>
      <c r="Z17" s="95">
        <f t="shared" si="11"/>
        <v>0.46875000000000011</v>
      </c>
      <c r="AA17" s="148"/>
      <c r="AB17" s="144"/>
      <c r="AC17" s="144"/>
      <c r="AD17" s="146"/>
      <c r="AE17" s="144"/>
      <c r="AF17" s="134"/>
      <c r="AG17" s="146"/>
      <c r="AH17" s="149"/>
    </row>
    <row r="18" spans="1:34" ht="16.149999999999999" customHeight="1" x14ac:dyDescent="0.25">
      <c r="A18" s="143">
        <v>0</v>
      </c>
      <c r="B18" s="137">
        <f t="shared" ref="B18" si="34">IF(A18&lt;0,"-"&amp;TEXT(ABS(A18),"[hh]:mm"),A18)</f>
        <v>0</v>
      </c>
      <c r="D18" s="150">
        <v>6</v>
      </c>
      <c r="E18" s="113">
        <v>0.40625</v>
      </c>
      <c r="F18" s="43">
        <v>0.54166666666666663</v>
      </c>
      <c r="G18" s="92">
        <f t="shared" si="4"/>
        <v>0.13541666666666663</v>
      </c>
      <c r="H18" s="113">
        <v>0.40625</v>
      </c>
      <c r="I18" s="29">
        <v>0.58333333333333337</v>
      </c>
      <c r="J18" s="92">
        <f t="shared" si="5"/>
        <v>0.17708333333333337</v>
      </c>
      <c r="K18" s="109"/>
      <c r="L18" s="110"/>
      <c r="M18" s="92">
        <f t="shared" si="6"/>
        <v>0</v>
      </c>
      <c r="N18" s="109"/>
      <c r="O18" s="110"/>
      <c r="P18" s="92">
        <f t="shared" si="7"/>
        <v>0</v>
      </c>
      <c r="Q18" s="113">
        <v>0.40625</v>
      </c>
      <c r="R18" s="43">
        <v>0.54166666666666663</v>
      </c>
      <c r="S18" s="92">
        <f t="shared" si="8"/>
        <v>0.13541666666666663</v>
      </c>
      <c r="T18" s="120">
        <v>0.38541666666666669</v>
      </c>
      <c r="U18" s="29">
        <v>0.54166666666666663</v>
      </c>
      <c r="V18" s="92">
        <f t="shared" si="9"/>
        <v>0.15624999999999994</v>
      </c>
      <c r="W18" s="109"/>
      <c r="X18" s="110"/>
      <c r="Y18" s="92">
        <f t="shared" si="10"/>
        <v>0</v>
      </c>
      <c r="Z18" s="94">
        <f t="shared" si="11"/>
        <v>0.60416666666666652</v>
      </c>
      <c r="AA18" s="141">
        <v>1.5729166666666667</v>
      </c>
      <c r="AB18" s="143">
        <f t="shared" ref="AB18" si="35">Z18+Z19</f>
        <v>1.625</v>
      </c>
      <c r="AC18" s="143">
        <f t="shared" ref="AC18" si="36">AB18-AA18</f>
        <v>5.2083333333333259E-2</v>
      </c>
      <c r="AD18" s="145">
        <f t="shared" ref="AD18" si="37">IF(AC18&lt;0,"-"&amp;TEXT(ABS(AC18),"[hh]:mm"),AC18)</f>
        <v>5.2083333333333259E-2</v>
      </c>
      <c r="AE18" s="143">
        <v>0</v>
      </c>
      <c r="AF18" s="133">
        <f t="shared" ref="AF18" si="38">SUM(A18,AC18,AE18)</f>
        <v>5.2083333333333259E-2</v>
      </c>
      <c r="AG18" s="145">
        <f t="shared" ref="AG18" si="39">IF(AF18&lt;0,"-"&amp;TEXT(ABS(AF18),"[hh]:mm"),AF18)</f>
        <v>5.2083333333333259E-2</v>
      </c>
      <c r="AH18" s="123"/>
    </row>
    <row r="19" spans="1:34" ht="16.149999999999999" customHeight="1" thickBot="1" x14ac:dyDescent="0.3">
      <c r="A19" s="144"/>
      <c r="B19" s="138"/>
      <c r="D19" s="151"/>
      <c r="E19" s="32">
        <v>0.58333333333333337</v>
      </c>
      <c r="F19" s="115">
        <v>0.80208333333333337</v>
      </c>
      <c r="G19" s="93">
        <f t="shared" si="4"/>
        <v>0.21875</v>
      </c>
      <c r="H19" s="32">
        <v>0.625</v>
      </c>
      <c r="I19" s="115">
        <v>0.80208333333333337</v>
      </c>
      <c r="J19" s="93">
        <f t="shared" si="5"/>
        <v>0.17708333333333337</v>
      </c>
      <c r="K19" s="111"/>
      <c r="L19" s="112"/>
      <c r="M19" s="93">
        <f t="shared" si="6"/>
        <v>0</v>
      </c>
      <c r="N19" s="28">
        <v>0.625</v>
      </c>
      <c r="O19" s="115">
        <v>0.80208333333333337</v>
      </c>
      <c r="P19" s="93">
        <f t="shared" si="7"/>
        <v>0.17708333333333337</v>
      </c>
      <c r="Q19" s="32">
        <v>0.58333333333333337</v>
      </c>
      <c r="R19" s="115">
        <v>0.80208333333333337</v>
      </c>
      <c r="S19" s="93">
        <f t="shared" si="8"/>
        <v>0.21875</v>
      </c>
      <c r="T19" s="28">
        <v>0.58333333333333337</v>
      </c>
      <c r="U19" s="115">
        <v>0.8125</v>
      </c>
      <c r="V19" s="93">
        <f t="shared" si="9"/>
        <v>0.22916666666666663</v>
      </c>
      <c r="W19" s="111"/>
      <c r="X19" s="112"/>
      <c r="Y19" s="93">
        <f t="shared" si="10"/>
        <v>0</v>
      </c>
      <c r="Z19" s="95">
        <f t="shared" si="11"/>
        <v>1.0208333333333335</v>
      </c>
      <c r="AA19" s="142"/>
      <c r="AB19" s="144"/>
      <c r="AC19" s="144"/>
      <c r="AD19" s="146"/>
      <c r="AE19" s="144"/>
      <c r="AF19" s="134"/>
      <c r="AG19" s="146"/>
      <c r="AH19" s="123"/>
    </row>
    <row r="20" spans="1:34" ht="15.75" customHeight="1" x14ac:dyDescent="0.25">
      <c r="A20" s="143">
        <v>0</v>
      </c>
      <c r="B20" s="137">
        <f t="shared" ref="B20" si="40">IF(A20&lt;0,"-"&amp;TEXT(ABS(A20),"[hh]:mm"),A20)</f>
        <v>0</v>
      </c>
      <c r="C20" s="8"/>
      <c r="D20" s="139">
        <v>7</v>
      </c>
      <c r="E20" s="30">
        <v>0.41319444444444442</v>
      </c>
      <c r="F20" s="43">
        <v>0.625</v>
      </c>
      <c r="G20" s="92">
        <f t="shared" si="4"/>
        <v>0.21180555555555558</v>
      </c>
      <c r="H20" s="116"/>
      <c r="I20" s="117"/>
      <c r="J20" s="92">
        <f t="shared" si="5"/>
        <v>0</v>
      </c>
      <c r="K20" s="116"/>
      <c r="L20" s="117"/>
      <c r="M20" s="92">
        <f t="shared" si="6"/>
        <v>0</v>
      </c>
      <c r="N20" s="116"/>
      <c r="O20" s="117"/>
      <c r="P20" s="92">
        <f t="shared" si="7"/>
        <v>0</v>
      </c>
      <c r="Q20" s="31">
        <v>0.41319444444444442</v>
      </c>
      <c r="R20" s="29">
        <v>0.58333333333333337</v>
      </c>
      <c r="S20" s="92">
        <f t="shared" si="8"/>
        <v>0.17013888888888895</v>
      </c>
      <c r="T20" s="31">
        <v>0.39583333333333331</v>
      </c>
      <c r="U20" s="29">
        <v>0.5</v>
      </c>
      <c r="V20" s="92">
        <f t="shared" si="9"/>
        <v>0.10416666666666669</v>
      </c>
      <c r="W20" s="109"/>
      <c r="X20" s="110"/>
      <c r="Y20" s="92">
        <f t="shared" si="10"/>
        <v>0</v>
      </c>
      <c r="Z20" s="94">
        <f t="shared" si="11"/>
        <v>0.48611111111111122</v>
      </c>
      <c r="AA20" s="141">
        <v>0.58333333333333337</v>
      </c>
      <c r="AB20" s="143">
        <f t="shared" ref="AB20" si="41">Z20+Z21</f>
        <v>0.89583333333333348</v>
      </c>
      <c r="AC20" s="143">
        <f t="shared" ref="AC20" si="42">AB20-AA20</f>
        <v>0.31250000000000011</v>
      </c>
      <c r="AD20" s="145">
        <f t="shared" ref="AD20" si="43">IF(AC20&lt;0,"-"&amp;TEXT(ABS(AC20),"[hh]:mm"),AC20)</f>
        <v>0.31250000000000011</v>
      </c>
      <c r="AE20" s="143">
        <v>0</v>
      </c>
      <c r="AF20" s="133">
        <f t="shared" ref="AF20" si="44">SUM(A20,AC20,AE20)</f>
        <v>0.31250000000000011</v>
      </c>
      <c r="AG20" s="145">
        <f t="shared" ref="AG20" si="45">IF(AF20&lt;0,"-"&amp;TEXT(ABS(AF20),"[hh]:mm"),AF20)</f>
        <v>0.31250000000000011</v>
      </c>
      <c r="AH20" s="124"/>
    </row>
    <row r="21" spans="1:34" ht="15.75" customHeight="1" thickBot="1" x14ac:dyDescent="0.3">
      <c r="A21" s="144"/>
      <c r="B21" s="138"/>
      <c r="D21" s="140"/>
      <c r="E21" s="32">
        <v>0.66666666666666663</v>
      </c>
      <c r="F21" s="37">
        <v>0.70833333333333337</v>
      </c>
      <c r="G21" s="93">
        <f t="shared" si="4"/>
        <v>4.1666666666666741E-2</v>
      </c>
      <c r="H21" s="118"/>
      <c r="I21" s="119"/>
      <c r="J21" s="93">
        <f t="shared" si="5"/>
        <v>0</v>
      </c>
      <c r="K21" s="118"/>
      <c r="L21" s="119"/>
      <c r="M21" s="93">
        <f t="shared" si="6"/>
        <v>0</v>
      </c>
      <c r="N21" s="118"/>
      <c r="O21" s="119"/>
      <c r="P21" s="93">
        <f t="shared" si="7"/>
        <v>0</v>
      </c>
      <c r="Q21" s="32">
        <v>0.625</v>
      </c>
      <c r="R21" s="37">
        <v>0.79166666666666663</v>
      </c>
      <c r="S21" s="93">
        <f t="shared" si="8"/>
        <v>0.16666666666666663</v>
      </c>
      <c r="T21" s="28">
        <v>0.54166666666666663</v>
      </c>
      <c r="U21" s="37">
        <v>0.74305555555555547</v>
      </c>
      <c r="V21" s="93">
        <f t="shared" si="9"/>
        <v>0.20138888888888884</v>
      </c>
      <c r="W21" s="111"/>
      <c r="X21" s="112"/>
      <c r="Y21" s="93">
        <f t="shared" si="10"/>
        <v>0</v>
      </c>
      <c r="Z21" s="95">
        <f t="shared" si="11"/>
        <v>0.40972222222222221</v>
      </c>
      <c r="AA21" s="142"/>
      <c r="AB21" s="144"/>
      <c r="AC21" s="144"/>
      <c r="AD21" s="146"/>
      <c r="AE21" s="144"/>
      <c r="AF21" s="134"/>
      <c r="AG21" s="146"/>
      <c r="AH21" s="123"/>
    </row>
    <row r="22" spans="1:34" x14ac:dyDescent="0.25">
      <c r="A22" s="143">
        <v>0</v>
      </c>
      <c r="B22" s="137">
        <f t="shared" ref="B22" si="46">IF(A22&lt;0,"-"&amp;TEXT(ABS(A22),"[hh]:mm"),A22)</f>
        <v>0</v>
      </c>
      <c r="D22" s="139">
        <v>8</v>
      </c>
      <c r="E22" s="31">
        <v>0.41319444444444442</v>
      </c>
      <c r="F22" s="29">
        <v>0.5</v>
      </c>
      <c r="G22" s="92">
        <f t="shared" si="4"/>
        <v>8.680555555555558E-2</v>
      </c>
      <c r="H22" s="109"/>
      <c r="I22" s="110"/>
      <c r="J22" s="92">
        <f t="shared" si="5"/>
        <v>0</v>
      </c>
      <c r="K22" s="109"/>
      <c r="L22" s="110"/>
      <c r="M22" s="92">
        <f t="shared" si="6"/>
        <v>0</v>
      </c>
      <c r="N22" s="109"/>
      <c r="O22" s="110"/>
      <c r="P22" s="92">
        <f t="shared" si="7"/>
        <v>0</v>
      </c>
      <c r="Q22" s="109"/>
      <c r="R22" s="110"/>
      <c r="S22" s="92">
        <f t="shared" si="8"/>
        <v>0</v>
      </c>
      <c r="T22" s="109"/>
      <c r="U22" s="110"/>
      <c r="V22" s="92">
        <f t="shared" si="9"/>
        <v>0</v>
      </c>
      <c r="W22" s="109"/>
      <c r="X22" s="110"/>
      <c r="Y22" s="92">
        <f t="shared" si="10"/>
        <v>0</v>
      </c>
      <c r="Z22" s="94">
        <f t="shared" si="11"/>
        <v>8.680555555555558E-2</v>
      </c>
      <c r="AA22" s="141">
        <v>0.875</v>
      </c>
      <c r="AB22" s="143">
        <f t="shared" ref="AB22" si="47">Z22+Z23</f>
        <v>0.34722222222222232</v>
      </c>
      <c r="AC22" s="143">
        <f t="shared" ref="AC22" si="48">AB22-AA22</f>
        <v>-0.52777777777777768</v>
      </c>
      <c r="AD22" s="145" t="str">
        <f t="shared" ref="AD22" si="49">IF(AC22&lt;0,"-"&amp;TEXT(ABS(AC22),"[hh]:mm"),AC22)</f>
        <v>-12:40</v>
      </c>
      <c r="AE22" s="143">
        <v>0</v>
      </c>
      <c r="AF22" s="133">
        <f t="shared" ref="AF22" si="50">SUM(A22,AC22,AE22)</f>
        <v>-0.52777777777777768</v>
      </c>
      <c r="AG22" s="145" t="str">
        <f t="shared" ref="AG22" si="51">IF(AF22&lt;0,"-"&amp;TEXT(ABS(AF22),"[hh]:mm"),AF22)</f>
        <v>-12:40</v>
      </c>
      <c r="AH22" s="149"/>
    </row>
    <row r="23" spans="1:34" ht="15.75" thickBot="1" x14ac:dyDescent="0.3">
      <c r="A23" s="144"/>
      <c r="B23" s="138"/>
      <c r="D23" s="140"/>
      <c r="E23" s="32">
        <v>0.54166666666666663</v>
      </c>
      <c r="F23" s="115">
        <v>0.80208333333333337</v>
      </c>
      <c r="G23" s="93">
        <f t="shared" si="4"/>
        <v>0.26041666666666674</v>
      </c>
      <c r="H23" s="111"/>
      <c r="I23" s="112"/>
      <c r="J23" s="93">
        <f t="shared" si="5"/>
        <v>0</v>
      </c>
      <c r="K23" s="111"/>
      <c r="L23" s="112"/>
      <c r="M23" s="93">
        <f t="shared" si="6"/>
        <v>0</v>
      </c>
      <c r="N23" s="111"/>
      <c r="O23" s="112"/>
      <c r="P23" s="93">
        <f t="shared" si="7"/>
        <v>0</v>
      </c>
      <c r="Q23" s="111"/>
      <c r="R23" s="112"/>
      <c r="S23" s="93">
        <f t="shared" si="8"/>
        <v>0</v>
      </c>
      <c r="T23" s="111"/>
      <c r="U23" s="112"/>
      <c r="V23" s="93">
        <f t="shared" si="9"/>
        <v>0</v>
      </c>
      <c r="W23" s="111"/>
      <c r="X23" s="112"/>
      <c r="Y23" s="93">
        <f t="shared" si="10"/>
        <v>0</v>
      </c>
      <c r="Z23" s="95">
        <f t="shared" si="11"/>
        <v>0.26041666666666674</v>
      </c>
      <c r="AA23" s="142"/>
      <c r="AB23" s="144"/>
      <c r="AC23" s="144"/>
      <c r="AD23" s="146"/>
      <c r="AE23" s="144"/>
      <c r="AF23" s="134"/>
      <c r="AG23" s="146"/>
      <c r="AH23" s="149"/>
    </row>
    <row r="24" spans="1:34" ht="15" customHeight="1" x14ac:dyDescent="0.25">
      <c r="A24" s="143">
        <v>0.33333333333333331</v>
      </c>
      <c r="B24" s="137">
        <f t="shared" ref="B24" si="52">IF(A24&lt;0,"-"&amp;TEXT(ABS(A24),"[hh]:mm"),A24)</f>
        <v>0.33333333333333331</v>
      </c>
      <c r="D24" s="139">
        <v>9</v>
      </c>
      <c r="E24" s="109"/>
      <c r="F24" s="110"/>
      <c r="G24" s="92">
        <f t="shared" si="4"/>
        <v>0</v>
      </c>
      <c r="H24" s="109"/>
      <c r="I24" s="110"/>
      <c r="J24" s="92">
        <f t="shared" si="5"/>
        <v>0</v>
      </c>
      <c r="K24" s="109"/>
      <c r="L24" s="110"/>
      <c r="M24" s="92">
        <f t="shared" si="6"/>
        <v>0</v>
      </c>
      <c r="N24" s="30">
        <v>0.41319444444444442</v>
      </c>
      <c r="O24" s="29">
        <v>0.625</v>
      </c>
      <c r="P24" s="92">
        <f t="shared" si="7"/>
        <v>0.21180555555555558</v>
      </c>
      <c r="Q24" s="30">
        <v>0.41319444444444442</v>
      </c>
      <c r="R24" s="43">
        <v>0.625</v>
      </c>
      <c r="S24" s="92">
        <f t="shared" si="8"/>
        <v>0.21180555555555558</v>
      </c>
      <c r="T24" s="31">
        <v>0.39583333333333331</v>
      </c>
      <c r="U24" s="29">
        <v>0.625</v>
      </c>
      <c r="V24" s="92">
        <f t="shared" si="9"/>
        <v>0.22916666666666669</v>
      </c>
      <c r="W24" s="109"/>
      <c r="X24" s="110"/>
      <c r="Y24" s="92">
        <f t="shared" si="10"/>
        <v>0</v>
      </c>
      <c r="Z24" s="94">
        <f t="shared" si="11"/>
        <v>0.6527777777777779</v>
      </c>
      <c r="AA24" s="141">
        <v>1.5729166666666667</v>
      </c>
      <c r="AB24" s="143">
        <f t="shared" ref="AB24" si="53">Z24+Z25</f>
        <v>1.2881944444444446</v>
      </c>
      <c r="AC24" s="143">
        <f t="shared" ref="AC24" si="54">AB24-AA24</f>
        <v>-0.2847222222222221</v>
      </c>
      <c r="AD24" s="145" t="str">
        <f t="shared" ref="AD24" si="55">IF(AC24&lt;0,"-"&amp;TEXT(ABS(AC24),"[hh]:mm"),AC24)</f>
        <v>-06:50</v>
      </c>
      <c r="AE24" s="143">
        <v>0</v>
      </c>
      <c r="AF24" s="133">
        <f t="shared" ref="AF24" si="56">SUM(A24,AC24,AE24)</f>
        <v>4.8611111111111216E-2</v>
      </c>
      <c r="AG24" s="145">
        <f t="shared" ref="AG24" si="57">IF(AF24&lt;0,"-"&amp;TEXT(ABS(AF24),"[hh]:mm"),AF24)</f>
        <v>4.8611111111111216E-2</v>
      </c>
      <c r="AH24" s="149"/>
    </row>
    <row r="25" spans="1:34" ht="15" customHeight="1" thickBot="1" x14ac:dyDescent="0.3">
      <c r="A25" s="144"/>
      <c r="B25" s="138"/>
      <c r="D25" s="140"/>
      <c r="E25" s="111"/>
      <c r="F25" s="112"/>
      <c r="G25" s="93">
        <f t="shared" si="4"/>
        <v>0</v>
      </c>
      <c r="H25" s="111"/>
      <c r="I25" s="112"/>
      <c r="J25" s="93">
        <f t="shared" si="5"/>
        <v>0</v>
      </c>
      <c r="K25" s="32">
        <v>0.54166666666666663</v>
      </c>
      <c r="L25" s="115">
        <v>0.80208333333333337</v>
      </c>
      <c r="M25" s="93">
        <f t="shared" si="6"/>
        <v>0.26041666666666674</v>
      </c>
      <c r="N25" s="32">
        <v>0.66666666666666663</v>
      </c>
      <c r="O25" s="37">
        <v>0.79166666666666663</v>
      </c>
      <c r="P25" s="93">
        <f t="shared" si="7"/>
        <v>0.125</v>
      </c>
      <c r="Q25" s="32">
        <v>0.66666666666666663</v>
      </c>
      <c r="R25" s="37">
        <v>0.79166666666666663</v>
      </c>
      <c r="S25" s="93">
        <f t="shared" si="8"/>
        <v>0.125</v>
      </c>
      <c r="T25" s="28">
        <v>0.66666666666666663</v>
      </c>
      <c r="U25" s="37">
        <v>0.79166666666666663</v>
      </c>
      <c r="V25" s="93">
        <f t="shared" si="9"/>
        <v>0.125</v>
      </c>
      <c r="W25" s="111"/>
      <c r="X25" s="112"/>
      <c r="Y25" s="93">
        <f t="shared" si="10"/>
        <v>0</v>
      </c>
      <c r="Z25" s="95">
        <f t="shared" si="11"/>
        <v>0.63541666666666674</v>
      </c>
      <c r="AA25" s="142"/>
      <c r="AB25" s="144"/>
      <c r="AC25" s="144"/>
      <c r="AD25" s="146"/>
      <c r="AE25" s="144"/>
      <c r="AF25" s="134"/>
      <c r="AG25" s="146"/>
      <c r="AH25" s="149"/>
    </row>
    <row r="26" spans="1:34" ht="15.75" customHeight="1" thickBot="1" x14ac:dyDescent="0.3">
      <c r="A26" s="7"/>
      <c r="B26" s="7"/>
      <c r="D26" s="6" t="s">
        <v>15</v>
      </c>
      <c r="E26" s="156">
        <f>SUM(G8:G25)</f>
        <v>1.5104166666666667</v>
      </c>
      <c r="F26" s="157"/>
      <c r="G26" s="15"/>
      <c r="H26" s="156">
        <f>SUM(J8:J25)</f>
        <v>1.4131944444444446</v>
      </c>
      <c r="I26" s="157"/>
      <c r="J26" s="15"/>
      <c r="K26" s="156">
        <f>SUM(M8:M25)</f>
        <v>1.4131944444444444</v>
      </c>
      <c r="L26" s="157"/>
      <c r="M26" s="15"/>
      <c r="N26" s="156">
        <f>SUM(P8:P25)</f>
        <v>1.5833333333333337</v>
      </c>
      <c r="O26" s="157"/>
      <c r="P26" s="15"/>
      <c r="Q26" s="156">
        <f>SUM(S8:S25)</f>
        <v>1.8437499999999998</v>
      </c>
      <c r="R26" s="157"/>
      <c r="S26" s="15"/>
      <c r="T26" s="156">
        <f>SUM(V8:V25)</f>
        <v>2.3784722222222219</v>
      </c>
      <c r="U26" s="157"/>
      <c r="V26" s="15"/>
      <c r="W26" s="156">
        <f>SUM(Y6:Y25)</f>
        <v>0</v>
      </c>
      <c r="X26" s="157"/>
      <c r="Y26" s="1"/>
      <c r="Z26" s="7"/>
      <c r="AA26" s="1"/>
      <c r="AB26" s="7"/>
      <c r="AC26" s="7"/>
      <c r="AD26" s="7"/>
      <c r="AE26" s="50"/>
      <c r="AF26" s="50"/>
      <c r="AG26" s="7"/>
    </row>
    <row r="27" spans="1:34" ht="15.75" customHeight="1" x14ac:dyDescent="0.25">
      <c r="B27" s="63" t="s">
        <v>17</v>
      </c>
      <c r="C27" s="63"/>
      <c r="D27" s="63"/>
      <c r="H27" s="158"/>
      <c r="I27" s="158"/>
      <c r="K27" s="158"/>
      <c r="L27" s="158"/>
      <c r="N27" s="158"/>
      <c r="O27" s="158"/>
      <c r="Q27" s="158"/>
      <c r="R27" s="158"/>
    </row>
    <row r="28" spans="1:34" ht="15.75" customHeight="1" x14ac:dyDescent="0.25">
      <c r="B28" s="63" t="s">
        <v>18</v>
      </c>
      <c r="C28" s="63"/>
      <c r="D28" s="63"/>
      <c r="E28" s="56"/>
      <c r="F28" s="56"/>
      <c r="G28" s="40"/>
      <c r="J28" s="40"/>
      <c r="P28" s="56"/>
      <c r="Q28" s="41"/>
      <c r="R28" s="24"/>
      <c r="S28" s="56"/>
      <c r="T28" s="56"/>
      <c r="U28" s="56"/>
      <c r="V28" s="40"/>
      <c r="W28" s="41"/>
      <c r="X28" s="24"/>
    </row>
    <row r="29" spans="1:34" ht="15.75" customHeight="1" x14ac:dyDescent="0.25">
      <c r="A29" s="68"/>
      <c r="B29" s="62">
        <v>0.375</v>
      </c>
      <c r="C29" s="96">
        <v>0.45833333333333331</v>
      </c>
      <c r="D29" s="107" t="s">
        <v>20</v>
      </c>
      <c r="E29" s="132">
        <f t="shared" ref="E29:E37" si="58">SUMPRODUCT((E$8:E$25&lt;$C29)*(F$8:F$25&gt;$B29))</f>
        <v>4</v>
      </c>
      <c r="F29" s="132"/>
      <c r="G29" s="99"/>
      <c r="H29" s="132">
        <f t="shared" ref="H29:H37" si="59">SUMPRODUCT((H$8:H$25&lt;$C29)*(I$8:I$25&gt;$B29))</f>
        <v>3</v>
      </c>
      <c r="I29" s="132"/>
      <c r="J29" s="100"/>
      <c r="K29" s="132">
        <f t="shared" ref="K29:K37" si="60">SUMPRODUCT((K$8:K$25&lt;$C29)*(L$8:L$25&gt;$B29))</f>
        <v>3</v>
      </c>
      <c r="L29" s="132"/>
      <c r="M29" s="100"/>
      <c r="N29" s="132">
        <f t="shared" ref="N29:N37" si="61">SUMPRODUCT((N$8:N$25&lt;$C29)*(O$8:O$25&gt;$B29))</f>
        <v>4</v>
      </c>
      <c r="O29" s="132"/>
      <c r="P29" s="99"/>
      <c r="Q29" s="132">
        <f t="shared" ref="Q29:Q37" si="62">SUMPRODUCT((Q$8:Q$25&lt;$C29)*(R$8:R$25&gt;$B29))</f>
        <v>5</v>
      </c>
      <c r="R29" s="132"/>
      <c r="S29" s="101"/>
      <c r="T29" s="132">
        <f t="shared" ref="T29:T37" si="63">SUMPRODUCT((T$8:T$25&lt;$C29)*(U$8:U$25&gt;$B29))</f>
        <v>7</v>
      </c>
      <c r="U29" s="132"/>
      <c r="V29" s="100"/>
      <c r="W29" s="132">
        <f t="shared" ref="W29:W37" si="64">SUMPRODUCT((W$8:W$25&lt;$C29)*(X$8:X$25&gt;$B29))</f>
        <v>0</v>
      </c>
      <c r="X29" s="132"/>
      <c r="Y29" s="16"/>
      <c r="Z29" s="16"/>
      <c r="AA29" s="59"/>
      <c r="AB29" s="60"/>
      <c r="AC29" s="65"/>
      <c r="AD29" s="61"/>
      <c r="AE29" s="59"/>
      <c r="AF29" s="64"/>
      <c r="AG29" s="61"/>
    </row>
    <row r="30" spans="1:34" x14ac:dyDescent="0.25">
      <c r="A30" s="68"/>
      <c r="B30" s="62">
        <v>0.45833333333333331</v>
      </c>
      <c r="C30" s="96">
        <v>0.5</v>
      </c>
      <c r="D30" s="108" t="s">
        <v>19</v>
      </c>
      <c r="E30" s="132">
        <f t="shared" si="58"/>
        <v>4</v>
      </c>
      <c r="F30" s="132"/>
      <c r="G30" s="102"/>
      <c r="H30" s="132">
        <f t="shared" si="59"/>
        <v>4</v>
      </c>
      <c r="I30" s="132"/>
      <c r="J30" s="103"/>
      <c r="K30" s="132">
        <f t="shared" si="60"/>
        <v>4</v>
      </c>
      <c r="L30" s="132"/>
      <c r="M30" s="103"/>
      <c r="N30" s="132">
        <f t="shared" si="61"/>
        <v>4</v>
      </c>
      <c r="O30" s="132"/>
      <c r="P30" s="100"/>
      <c r="Q30" s="132">
        <f t="shared" si="62"/>
        <v>5</v>
      </c>
      <c r="R30" s="132"/>
      <c r="S30" s="104"/>
      <c r="T30" s="132">
        <f t="shared" si="63"/>
        <v>7</v>
      </c>
      <c r="U30" s="132"/>
      <c r="V30" s="101"/>
      <c r="W30" s="132">
        <f t="shared" si="64"/>
        <v>0</v>
      </c>
      <c r="X30" s="132"/>
      <c r="Y30" s="16"/>
      <c r="Z30" s="16"/>
      <c r="AA30" s="59"/>
      <c r="AB30" s="60"/>
      <c r="AC30" s="65"/>
      <c r="AD30" s="61"/>
      <c r="AE30" s="59"/>
      <c r="AF30" s="64"/>
      <c r="AG30" s="61"/>
    </row>
    <row r="31" spans="1:34" x14ac:dyDescent="0.25">
      <c r="A31" s="68"/>
      <c r="B31" s="62">
        <v>0.5</v>
      </c>
      <c r="C31" s="97">
        <v>0.54166666666666663</v>
      </c>
      <c r="D31" s="108" t="s">
        <v>21</v>
      </c>
      <c r="E31" s="132">
        <f t="shared" si="58"/>
        <v>4</v>
      </c>
      <c r="F31" s="132"/>
      <c r="G31" s="105"/>
      <c r="H31" s="132">
        <f t="shared" si="59"/>
        <v>3</v>
      </c>
      <c r="I31" s="132"/>
      <c r="J31" s="103"/>
      <c r="K31" s="132">
        <f t="shared" si="60"/>
        <v>3</v>
      </c>
      <c r="L31" s="132"/>
      <c r="M31" s="103"/>
      <c r="N31" s="132">
        <f t="shared" si="61"/>
        <v>3</v>
      </c>
      <c r="O31" s="132"/>
      <c r="P31" s="100"/>
      <c r="Q31" s="132">
        <f t="shared" si="62"/>
        <v>5</v>
      </c>
      <c r="R31" s="132"/>
      <c r="S31" s="101"/>
      <c r="T31" s="132">
        <f t="shared" si="63"/>
        <v>5</v>
      </c>
      <c r="U31" s="132"/>
      <c r="V31" s="101"/>
      <c r="W31" s="132">
        <f t="shared" si="64"/>
        <v>0</v>
      </c>
      <c r="X31" s="132"/>
      <c r="Y31" s="59"/>
      <c r="Z31" s="59"/>
      <c r="AA31" s="59"/>
      <c r="AB31" s="60"/>
      <c r="AC31" s="65"/>
      <c r="AD31" s="61"/>
      <c r="AE31" s="59"/>
      <c r="AF31" s="64"/>
      <c r="AG31" s="61"/>
      <c r="AH31" s="13"/>
    </row>
    <row r="32" spans="1:34" x14ac:dyDescent="0.25">
      <c r="A32" s="68"/>
      <c r="B32" s="62">
        <v>0.54166666666666663</v>
      </c>
      <c r="C32" s="97">
        <v>0.58333333333333337</v>
      </c>
      <c r="D32" s="108" t="s">
        <v>22</v>
      </c>
      <c r="E32" s="132">
        <f t="shared" si="58"/>
        <v>3</v>
      </c>
      <c r="F32" s="132"/>
      <c r="G32" s="105"/>
      <c r="H32" s="132">
        <f t="shared" si="59"/>
        <v>4</v>
      </c>
      <c r="I32" s="132"/>
      <c r="J32" s="105"/>
      <c r="K32" s="132">
        <f t="shared" si="60"/>
        <v>4</v>
      </c>
      <c r="L32" s="132"/>
      <c r="M32" s="105"/>
      <c r="N32" s="132">
        <f t="shared" si="61"/>
        <v>4</v>
      </c>
      <c r="O32" s="132"/>
      <c r="P32" s="100"/>
      <c r="Q32" s="132">
        <f t="shared" si="62"/>
        <v>4</v>
      </c>
      <c r="R32" s="132"/>
      <c r="S32" s="99"/>
      <c r="T32" s="132">
        <f t="shared" si="63"/>
        <v>5</v>
      </c>
      <c r="U32" s="132"/>
      <c r="V32" s="101"/>
      <c r="W32" s="132">
        <f t="shared" si="64"/>
        <v>0</v>
      </c>
      <c r="X32" s="132"/>
      <c r="Y32" s="59"/>
      <c r="Z32" s="59"/>
      <c r="AA32" s="59"/>
      <c r="AB32" s="60"/>
      <c r="AC32" s="65"/>
      <c r="AD32" s="61"/>
      <c r="AE32" s="59"/>
      <c r="AF32" s="64"/>
      <c r="AG32" s="61"/>
      <c r="AH32" s="13"/>
    </row>
    <row r="33" spans="1:34" x14ac:dyDescent="0.25">
      <c r="A33" s="68"/>
      <c r="B33" s="62">
        <v>0.58333333333333337</v>
      </c>
      <c r="C33" s="97">
        <v>0.625</v>
      </c>
      <c r="D33" s="108" t="s">
        <v>23</v>
      </c>
      <c r="E33" s="132">
        <f t="shared" si="58"/>
        <v>4</v>
      </c>
      <c r="F33" s="132"/>
      <c r="G33" s="102"/>
      <c r="H33" s="132">
        <f t="shared" si="59"/>
        <v>4</v>
      </c>
      <c r="I33" s="132"/>
      <c r="J33" s="102"/>
      <c r="K33" s="132">
        <f t="shared" si="60"/>
        <v>4</v>
      </c>
      <c r="L33" s="132"/>
      <c r="M33" s="106"/>
      <c r="N33" s="132">
        <f t="shared" si="61"/>
        <v>4</v>
      </c>
      <c r="O33" s="132"/>
      <c r="P33" s="103"/>
      <c r="Q33" s="132">
        <f t="shared" si="62"/>
        <v>5</v>
      </c>
      <c r="R33" s="132"/>
      <c r="S33" s="102"/>
      <c r="T33" s="132">
        <f t="shared" si="63"/>
        <v>6</v>
      </c>
      <c r="U33" s="132"/>
      <c r="V33" s="102"/>
      <c r="W33" s="132">
        <f t="shared" si="64"/>
        <v>0</v>
      </c>
      <c r="X33" s="132"/>
      <c r="Y33" s="25"/>
      <c r="Z33" s="16"/>
      <c r="AA33" s="59"/>
      <c r="AB33" s="60"/>
      <c r="AC33" s="65"/>
      <c r="AD33" s="61"/>
      <c r="AE33" s="59"/>
      <c r="AF33" s="64"/>
      <c r="AG33" s="61"/>
      <c r="AH33" s="13"/>
    </row>
    <row r="34" spans="1:34" x14ac:dyDescent="0.25">
      <c r="A34" s="68"/>
      <c r="B34" s="62">
        <v>0.625</v>
      </c>
      <c r="C34" s="97">
        <v>0.66666666666666663</v>
      </c>
      <c r="D34" s="108" t="s">
        <v>24</v>
      </c>
      <c r="E34" s="132">
        <f t="shared" si="58"/>
        <v>4</v>
      </c>
      <c r="F34" s="132"/>
      <c r="G34" s="102"/>
      <c r="H34" s="132">
        <f t="shared" si="59"/>
        <v>4</v>
      </c>
      <c r="I34" s="132"/>
      <c r="J34" s="102"/>
      <c r="K34" s="132">
        <f t="shared" si="60"/>
        <v>4</v>
      </c>
      <c r="L34" s="132"/>
      <c r="M34" s="106"/>
      <c r="N34" s="132">
        <f t="shared" si="61"/>
        <v>5</v>
      </c>
      <c r="O34" s="132"/>
      <c r="P34" s="103"/>
      <c r="Q34" s="132">
        <f t="shared" si="62"/>
        <v>5</v>
      </c>
      <c r="R34" s="132"/>
      <c r="S34" s="106"/>
      <c r="T34" s="132">
        <f t="shared" si="63"/>
        <v>6</v>
      </c>
      <c r="U34" s="132"/>
      <c r="V34" s="105"/>
      <c r="W34" s="132">
        <f t="shared" si="64"/>
        <v>0</v>
      </c>
      <c r="X34" s="132"/>
      <c r="Z34" s="25"/>
      <c r="AA34" s="16"/>
      <c r="AB34" s="59"/>
      <c r="AC34" s="64"/>
      <c r="AD34" s="60"/>
      <c r="AE34" s="59"/>
      <c r="AF34" s="64"/>
      <c r="AG34" s="61"/>
      <c r="AH34" s="13"/>
    </row>
    <row r="35" spans="1:34" x14ac:dyDescent="0.25">
      <c r="B35" s="98">
        <v>0.66666666666666663</v>
      </c>
      <c r="C35" s="97">
        <v>0.70833333333333337</v>
      </c>
      <c r="D35" s="108" t="s">
        <v>25</v>
      </c>
      <c r="E35" s="132">
        <f t="shared" si="58"/>
        <v>5</v>
      </c>
      <c r="F35" s="132"/>
      <c r="G35" s="100"/>
      <c r="H35" s="132">
        <f t="shared" si="59"/>
        <v>4</v>
      </c>
      <c r="I35" s="132"/>
      <c r="J35" s="100"/>
      <c r="K35" s="132">
        <f t="shared" si="60"/>
        <v>4</v>
      </c>
      <c r="L35" s="132"/>
      <c r="M35" s="100"/>
      <c r="N35" s="132">
        <f t="shared" si="61"/>
        <v>5</v>
      </c>
      <c r="O35" s="132"/>
      <c r="P35" s="100"/>
      <c r="Q35" s="132">
        <f t="shared" si="62"/>
        <v>6</v>
      </c>
      <c r="R35" s="132"/>
      <c r="S35" s="100"/>
      <c r="T35" s="132">
        <f t="shared" si="63"/>
        <v>7</v>
      </c>
      <c r="U35" s="132"/>
      <c r="V35" s="100"/>
      <c r="W35" s="132">
        <f t="shared" si="64"/>
        <v>0</v>
      </c>
      <c r="X35" s="132"/>
      <c r="AH35" s="13"/>
    </row>
    <row r="36" spans="1:34" x14ac:dyDescent="0.25">
      <c r="B36" s="98">
        <v>0.70833333333333337</v>
      </c>
      <c r="C36" s="97">
        <v>0.75</v>
      </c>
      <c r="D36" s="108" t="s">
        <v>26</v>
      </c>
      <c r="E36" s="132">
        <f t="shared" si="58"/>
        <v>4</v>
      </c>
      <c r="F36" s="132"/>
      <c r="G36" s="100"/>
      <c r="H36" s="132">
        <f t="shared" si="59"/>
        <v>4</v>
      </c>
      <c r="I36" s="132"/>
      <c r="J36" s="100"/>
      <c r="K36" s="132">
        <f t="shared" si="60"/>
        <v>4</v>
      </c>
      <c r="L36" s="132"/>
      <c r="M36" s="100"/>
      <c r="N36" s="132">
        <f t="shared" si="61"/>
        <v>4</v>
      </c>
      <c r="O36" s="132"/>
      <c r="P36" s="100"/>
      <c r="Q36" s="132">
        <f t="shared" si="62"/>
        <v>5</v>
      </c>
      <c r="R36" s="132"/>
      <c r="S36" s="100"/>
      <c r="T36" s="132">
        <f t="shared" si="63"/>
        <v>6</v>
      </c>
      <c r="U36" s="132"/>
      <c r="V36" s="100"/>
      <c r="W36" s="132">
        <f t="shared" si="64"/>
        <v>0</v>
      </c>
      <c r="X36" s="132"/>
      <c r="AH36" s="13"/>
    </row>
    <row r="37" spans="1:34" x14ac:dyDescent="0.25">
      <c r="B37" s="98">
        <v>0.75</v>
      </c>
      <c r="C37" s="96">
        <v>0.83333333333333337</v>
      </c>
      <c r="D37" s="108" t="s">
        <v>27</v>
      </c>
      <c r="E37" s="132">
        <f t="shared" si="58"/>
        <v>3</v>
      </c>
      <c r="F37" s="132"/>
      <c r="G37" s="100"/>
      <c r="H37" s="132">
        <f t="shared" si="59"/>
        <v>3</v>
      </c>
      <c r="I37" s="132"/>
      <c r="J37" s="100"/>
      <c r="K37" s="132">
        <f t="shared" si="60"/>
        <v>3</v>
      </c>
      <c r="L37" s="132"/>
      <c r="M37" s="100"/>
      <c r="N37" s="132">
        <f t="shared" si="61"/>
        <v>4</v>
      </c>
      <c r="O37" s="132"/>
      <c r="P37" s="100"/>
      <c r="Q37" s="132">
        <f t="shared" si="62"/>
        <v>4</v>
      </c>
      <c r="R37" s="132"/>
      <c r="S37" s="100"/>
      <c r="T37" s="132">
        <f t="shared" si="63"/>
        <v>4</v>
      </c>
      <c r="U37" s="132"/>
      <c r="V37" s="100"/>
      <c r="W37" s="132">
        <f t="shared" si="64"/>
        <v>0</v>
      </c>
      <c r="X37" s="132"/>
    </row>
  </sheetData>
  <mergeCells count="196">
    <mergeCell ref="AE6:AE7"/>
    <mergeCell ref="AG6:AG7"/>
    <mergeCell ref="D8:D9"/>
    <mergeCell ref="AB8:AB9"/>
    <mergeCell ref="AD8:AD9"/>
    <mergeCell ref="AE8:AE9"/>
    <mergeCell ref="AG8:AG9"/>
    <mergeCell ref="AH10:AH11"/>
    <mergeCell ref="AH16:AH17"/>
    <mergeCell ref="AF8:AF9"/>
    <mergeCell ref="AF10:AF11"/>
    <mergeCell ref="AA16:AA17"/>
    <mergeCell ref="AA18:AA19"/>
    <mergeCell ref="H4:I5"/>
    <mergeCell ref="K4:L5"/>
    <mergeCell ref="N4:O5"/>
    <mergeCell ref="Q4:R5"/>
    <mergeCell ref="T4:U5"/>
    <mergeCell ref="W4:X5"/>
    <mergeCell ref="D6:D7"/>
    <mergeCell ref="AB6:AB7"/>
    <mergeCell ref="AD6:AD7"/>
    <mergeCell ref="AA4:AA5"/>
    <mergeCell ref="E2:F2"/>
    <mergeCell ref="H2:I2"/>
    <mergeCell ref="K2:L2"/>
    <mergeCell ref="N2:O2"/>
    <mergeCell ref="Q2:R2"/>
    <mergeCell ref="T2:U2"/>
    <mergeCell ref="E3:F3"/>
    <mergeCell ref="H3:I3"/>
    <mergeCell ref="K3:L3"/>
    <mergeCell ref="N3:O3"/>
    <mergeCell ref="Q3:R3"/>
    <mergeCell ref="T3:U3"/>
    <mergeCell ref="AG20:AG21"/>
    <mergeCell ref="D10:D11"/>
    <mergeCell ref="AB10:AB11"/>
    <mergeCell ref="AD10:AD11"/>
    <mergeCell ref="AE10:AE11"/>
    <mergeCell ref="AG10:AG11"/>
    <mergeCell ref="D12:D13"/>
    <mergeCell ref="AA12:AA13"/>
    <mergeCell ref="AB12:AB13"/>
    <mergeCell ref="AD12:AD13"/>
    <mergeCell ref="AE12:AE13"/>
    <mergeCell ref="D14:D15"/>
    <mergeCell ref="AA14:AA15"/>
    <mergeCell ref="AB14:AB15"/>
    <mergeCell ref="AD14:AD15"/>
    <mergeCell ref="AE14:AE15"/>
    <mergeCell ref="AG14:AG15"/>
    <mergeCell ref="D16:D17"/>
    <mergeCell ref="AB16:AB17"/>
    <mergeCell ref="AD16:AD17"/>
    <mergeCell ref="AA10:AA11"/>
    <mergeCell ref="AC10:AC11"/>
    <mergeCell ref="AF20:AF21"/>
    <mergeCell ref="E26:F26"/>
    <mergeCell ref="H26:I26"/>
    <mergeCell ref="K26:L26"/>
    <mergeCell ref="N26:O26"/>
    <mergeCell ref="Q26:R26"/>
    <mergeCell ref="T26:U26"/>
    <mergeCell ref="W26:X26"/>
    <mergeCell ref="H27:I27"/>
    <mergeCell ref="K27:L27"/>
    <mergeCell ref="N27:O27"/>
    <mergeCell ref="Q27:R27"/>
    <mergeCell ref="D24:D25"/>
    <mergeCell ref="AB24:AB25"/>
    <mergeCell ref="AD24:AD25"/>
    <mergeCell ref="AE24:AE25"/>
    <mergeCell ref="AG24:AG25"/>
    <mergeCell ref="AE16:AE17"/>
    <mergeCell ref="AG16:AG17"/>
    <mergeCell ref="D18:D19"/>
    <mergeCell ref="AB18:AB19"/>
    <mergeCell ref="AD18:AD19"/>
    <mergeCell ref="AE18:AE19"/>
    <mergeCell ref="AG18:AG19"/>
    <mergeCell ref="D20:D21"/>
    <mergeCell ref="AA20:AA21"/>
    <mergeCell ref="AB20:AB21"/>
    <mergeCell ref="AD20:AD21"/>
    <mergeCell ref="AE20:AE21"/>
    <mergeCell ref="E4:F5"/>
    <mergeCell ref="AH22:AH23"/>
    <mergeCell ref="AH12:AH13"/>
    <mergeCell ref="AH24:AH25"/>
    <mergeCell ref="AA24:AA25"/>
    <mergeCell ref="AG22:AG23"/>
    <mergeCell ref="AG12:AG13"/>
    <mergeCell ref="AC12:AC13"/>
    <mergeCell ref="AC14:AC15"/>
    <mergeCell ref="AC16:AC17"/>
    <mergeCell ref="AC18:AC19"/>
    <mergeCell ref="AC20:AC21"/>
    <mergeCell ref="AC22:AC23"/>
    <mergeCell ref="AC24:AC25"/>
    <mergeCell ref="AF12:AF13"/>
    <mergeCell ref="AF14:AF15"/>
    <mergeCell ref="AF16:AF17"/>
    <mergeCell ref="AF18:AF19"/>
    <mergeCell ref="A6:A7"/>
    <mergeCell ref="A8:A9"/>
    <mergeCell ref="A10:A11"/>
    <mergeCell ref="A14:A15"/>
    <mergeCell ref="A16:A17"/>
    <mergeCell ref="A18:A19"/>
    <mergeCell ref="A20:A21"/>
    <mergeCell ref="A24:A25"/>
    <mergeCell ref="A12:A13"/>
    <mergeCell ref="A22:A23"/>
    <mergeCell ref="AF22:AF23"/>
    <mergeCell ref="AF24:AF2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D22:D23"/>
    <mergeCell ref="AA22:AA23"/>
    <mergeCell ref="AB22:AB23"/>
    <mergeCell ref="AD22:AD23"/>
    <mergeCell ref="AE22:AE23"/>
    <mergeCell ref="AA8:AA9"/>
    <mergeCell ref="AC8:AC9"/>
    <mergeCell ref="E29:F29"/>
    <mergeCell ref="E30:F30"/>
    <mergeCell ref="E31:F31"/>
    <mergeCell ref="E32:F32"/>
    <mergeCell ref="E33:F33"/>
    <mergeCell ref="E34:F34"/>
    <mergeCell ref="E35:F35"/>
    <mergeCell ref="E36:F36"/>
    <mergeCell ref="E37:F37"/>
    <mergeCell ref="H29:I29"/>
    <mergeCell ref="H30:I30"/>
    <mergeCell ref="H31:I31"/>
    <mergeCell ref="H32:I32"/>
    <mergeCell ref="H33:I33"/>
    <mergeCell ref="H34:I34"/>
    <mergeCell ref="H35:I35"/>
    <mergeCell ref="H36:I36"/>
    <mergeCell ref="H37:I37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N29:O29"/>
    <mergeCell ref="N30:O30"/>
    <mergeCell ref="N31:O31"/>
    <mergeCell ref="N32:O32"/>
    <mergeCell ref="N33:O33"/>
    <mergeCell ref="N34:O34"/>
    <mergeCell ref="N35:O35"/>
    <mergeCell ref="N36:O36"/>
    <mergeCell ref="N37:O37"/>
    <mergeCell ref="Q29:R29"/>
    <mergeCell ref="Q30:R30"/>
    <mergeCell ref="Q31:R31"/>
    <mergeCell ref="Q32:R32"/>
    <mergeCell ref="Q33:R33"/>
    <mergeCell ref="Q34:R34"/>
    <mergeCell ref="Q35:R35"/>
    <mergeCell ref="Q36:R36"/>
    <mergeCell ref="Q37:R37"/>
    <mergeCell ref="T29:U29"/>
    <mergeCell ref="T30:U30"/>
    <mergeCell ref="T31:U31"/>
    <mergeCell ref="T32:U32"/>
    <mergeCell ref="T33:U33"/>
    <mergeCell ref="T34:U34"/>
    <mergeCell ref="T35:U35"/>
    <mergeCell ref="T36:U36"/>
    <mergeCell ref="T37:U37"/>
    <mergeCell ref="W29:X29"/>
    <mergeCell ref="W30:X30"/>
    <mergeCell ref="W31:X31"/>
    <mergeCell ref="W32:X32"/>
    <mergeCell ref="W33:X33"/>
    <mergeCell ref="W34:X34"/>
    <mergeCell ref="W35:X35"/>
    <mergeCell ref="W36:X36"/>
    <mergeCell ref="W37:X37"/>
  </mergeCells>
  <conditionalFormatting sqref="AB8:AB25">
    <cfRule type="expression" dxfId="11" priority="6">
      <formula>AB8&lt;AA8</formula>
    </cfRule>
  </conditionalFormatting>
  <conditionalFormatting sqref="AD8:AD25 AG8:AG25">
    <cfRule type="expression" dxfId="10" priority="5">
      <formula>AC8&lt;0</formula>
    </cfRule>
  </conditionalFormatting>
  <conditionalFormatting sqref="B8:B25">
    <cfRule type="expression" dxfId="9" priority="4">
      <formula>A8&lt;0</formula>
    </cfRule>
  </conditionalFormatting>
  <conditionalFormatting sqref="E8:E25 H8:H25 K8:K25 N8:N25 Q8:Q25 T8:T25 W8:W25">
    <cfRule type="expression" dxfId="8" priority="3">
      <formula>AND(E8&lt;&gt;"",E8=MIN(E$8:E$25))</formula>
    </cfRule>
  </conditionalFormatting>
  <conditionalFormatting sqref="F8:F25 I8:I25 L8:L25 O8:O25 R8:R25 U8:U25 X8:X25">
    <cfRule type="expression" dxfId="7" priority="2">
      <formula>AND(F8&lt;&gt;"",F8=MAX(F$8:F$25))</formula>
    </cfRule>
  </conditionalFormatting>
  <conditionalFormatting sqref="E8:F25 H8:I25 K8:L25 N8:O25 Q8:R25 T8:U25 W8:X25">
    <cfRule type="expression" dxfId="6" priority="1">
      <formula>E8=""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3" max="16383" man="1"/>
    <brk id="17" max="16383" man="1"/>
    <brk id="28" max="16383" man="1"/>
  </rowBreaks>
  <colBreaks count="1" manualBreakCount="1">
    <brk id="3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60" r:id="rId4" name="Button 1136">
              <controlPr defaultSize="0" print="0" autoFill="0" autoPict="0">
                <anchor moveWithCells="1" sizeWithCells="1">
                  <from>
                    <xdr:col>26</xdr:col>
                    <xdr:colOff>19050</xdr:colOff>
                    <xdr:row>0</xdr:row>
                    <xdr:rowOff>190500</xdr:rowOff>
                  </from>
                  <to>
                    <xdr:col>31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H37"/>
  <sheetViews>
    <sheetView showGridLines="0" showRuler="0" topLeftCell="B1" zoomScaleNormal="100" zoomScalePageLayoutView="85" workbookViewId="0">
      <selection activeCell="T2" sqref="T2:U2"/>
    </sheetView>
  </sheetViews>
  <sheetFormatPr baseColWidth="10" defaultColWidth="11.42578125" defaultRowHeight="15" x14ac:dyDescent="0.25"/>
  <cols>
    <col min="1" max="1" width="6.7109375" hidden="1" customWidth="1"/>
    <col min="2" max="2" width="6.7109375" customWidth="1"/>
    <col min="3" max="3" width="1.85546875" customWidth="1"/>
    <col min="4" max="4" width="13.7109375" customWidth="1"/>
    <col min="5" max="24" width="5.7109375" customWidth="1"/>
    <col min="25" max="25" width="5.5703125" customWidth="1"/>
    <col min="26" max="26" width="6.28515625" customWidth="1"/>
    <col min="27" max="27" width="5.5703125" bestFit="1" customWidth="1"/>
    <col min="28" max="28" width="5.85546875" bestFit="1" customWidth="1"/>
    <col min="29" max="29" width="5.85546875" hidden="1" customWidth="1"/>
    <col min="30" max="30" width="6.42578125" bestFit="1" customWidth="1"/>
    <col min="31" max="31" width="6.7109375" customWidth="1"/>
    <col min="32" max="32" width="6.7109375" hidden="1" customWidth="1"/>
    <col min="33" max="33" width="6.7109375" customWidth="1"/>
    <col min="34" max="34" width="3.7109375" customWidth="1"/>
  </cols>
  <sheetData>
    <row r="1" spans="1:34" ht="15.75" customHeight="1" x14ac:dyDescent="0.25">
      <c r="A1" s="88"/>
      <c r="B1" s="88"/>
      <c r="D1" s="88">
        <f>A1+(A2-1)*7</f>
        <v>-7</v>
      </c>
    </row>
    <row r="2" spans="1:34" ht="15.75" x14ac:dyDescent="0.25">
      <c r="A2" s="89"/>
      <c r="B2" s="89"/>
      <c r="D2" s="87"/>
      <c r="E2" s="161"/>
      <c r="F2" s="161"/>
      <c r="H2" s="161"/>
      <c r="I2" s="161"/>
      <c r="J2" s="14"/>
      <c r="K2" s="161"/>
      <c r="L2" s="161"/>
      <c r="N2" s="161"/>
      <c r="O2" s="161"/>
      <c r="Q2" s="161"/>
      <c r="R2" s="161"/>
      <c r="T2" s="162"/>
      <c r="U2" s="162"/>
    </row>
    <row r="3" spans="1:34" ht="15.75" thickBot="1" x14ac:dyDescent="0.3">
      <c r="D3" s="42"/>
      <c r="E3" s="163"/>
      <c r="F3" s="163"/>
      <c r="G3" s="63"/>
      <c r="H3" s="163"/>
      <c r="I3" s="163"/>
      <c r="J3" s="49"/>
      <c r="K3" s="164"/>
      <c r="L3" s="164"/>
      <c r="N3" s="164"/>
      <c r="O3" s="164"/>
      <c r="Q3" s="164"/>
      <c r="R3" s="164"/>
      <c r="T3" s="165"/>
      <c r="U3" s="165"/>
    </row>
    <row r="4" spans="1:34" ht="16.149999999999999" customHeight="1" x14ac:dyDescent="0.25">
      <c r="A4" s="66"/>
      <c r="B4" s="66" t="s">
        <v>11</v>
      </c>
      <c r="D4" s="90" t="str">
        <f>"SEMAINE "&amp;A2</f>
        <v xml:space="preserve">SEMAINE </v>
      </c>
      <c r="E4" s="152" t="s">
        <v>0</v>
      </c>
      <c r="F4" s="153"/>
      <c r="G4" s="78" t="s">
        <v>6</v>
      </c>
      <c r="H4" s="166" t="s">
        <v>1</v>
      </c>
      <c r="I4" s="167"/>
      <c r="J4" s="78" t="s">
        <v>6</v>
      </c>
      <c r="K4" s="166" t="s">
        <v>2</v>
      </c>
      <c r="L4" s="167"/>
      <c r="M4" s="78" t="s">
        <v>6</v>
      </c>
      <c r="N4" s="166" t="s">
        <v>3</v>
      </c>
      <c r="O4" s="167"/>
      <c r="P4" s="78" t="s">
        <v>6</v>
      </c>
      <c r="Q4" s="170" t="s">
        <v>4</v>
      </c>
      <c r="R4" s="171"/>
      <c r="S4" s="78" t="s">
        <v>6</v>
      </c>
      <c r="T4" s="170" t="s">
        <v>5</v>
      </c>
      <c r="U4" s="171"/>
      <c r="V4" s="78" t="s">
        <v>6</v>
      </c>
      <c r="W4" s="152" t="s">
        <v>9</v>
      </c>
      <c r="X4" s="153"/>
      <c r="Y4" s="78" t="s">
        <v>6</v>
      </c>
      <c r="Z4" s="81" t="s">
        <v>8</v>
      </c>
      <c r="AA4" s="139" t="s">
        <v>16</v>
      </c>
      <c r="AB4" s="66" t="s">
        <v>7</v>
      </c>
      <c r="AC4" s="66"/>
      <c r="AD4" s="66" t="s">
        <v>10</v>
      </c>
      <c r="AE4" s="66" t="s">
        <v>13</v>
      </c>
      <c r="AF4" s="66"/>
      <c r="AG4" s="66" t="s">
        <v>11</v>
      </c>
    </row>
    <row r="5" spans="1:34" ht="16.149999999999999" customHeight="1" thickBot="1" x14ac:dyDescent="0.3">
      <c r="A5" s="67"/>
      <c r="B5" s="67" t="s">
        <v>10</v>
      </c>
      <c r="D5" s="91" t="e">
        <f>TEXT(D1,"jj.mm")&amp;"-"&amp;TEXT(D1+6,"jj.mm")</f>
        <v>#VALUE!</v>
      </c>
      <c r="E5" s="154"/>
      <c r="F5" s="155"/>
      <c r="G5" s="79"/>
      <c r="H5" s="168"/>
      <c r="I5" s="169"/>
      <c r="J5" s="79"/>
      <c r="K5" s="168"/>
      <c r="L5" s="169"/>
      <c r="M5" s="79"/>
      <c r="N5" s="168"/>
      <c r="O5" s="169"/>
      <c r="P5" s="79"/>
      <c r="Q5" s="172"/>
      <c r="R5" s="173"/>
      <c r="S5" s="79"/>
      <c r="T5" s="172"/>
      <c r="U5" s="173"/>
      <c r="V5" s="79"/>
      <c r="W5" s="154"/>
      <c r="X5" s="155"/>
      <c r="Y5" s="79"/>
      <c r="Z5" s="82" t="s">
        <v>7</v>
      </c>
      <c r="AA5" s="140"/>
      <c r="AB5" s="67" t="s">
        <v>14</v>
      </c>
      <c r="AC5" s="67"/>
      <c r="AD5" s="67" t="s">
        <v>12</v>
      </c>
      <c r="AE5" s="67"/>
      <c r="AF5" s="67"/>
      <c r="AG5" s="67" t="s">
        <v>10</v>
      </c>
    </row>
    <row r="6" spans="1:34" ht="16.149999999999999" hidden="1" customHeight="1" x14ac:dyDescent="0.3">
      <c r="A6" s="135" t="e">
        <f>#REF!+#REF!+#REF!</f>
        <v>#REF!</v>
      </c>
      <c r="B6" s="135" t="e">
        <f>#REF!+#REF!+#REF!</f>
        <v>#REF!</v>
      </c>
      <c r="D6" s="139"/>
      <c r="E6" s="17"/>
      <c r="F6" s="18"/>
      <c r="G6" s="75">
        <f t="shared" ref="G6:G7" si="0">MOD(F6-E6,1)</f>
        <v>0</v>
      </c>
      <c r="H6" s="44"/>
      <c r="I6" s="45"/>
      <c r="J6" s="80">
        <f>MOD(I6-H6,1)</f>
        <v>0</v>
      </c>
      <c r="K6" s="17"/>
      <c r="L6" s="18"/>
      <c r="M6" s="74">
        <f t="shared" ref="M6:M7" si="1">MOD(L6-K6,1)</f>
        <v>0</v>
      </c>
      <c r="N6" s="17"/>
      <c r="O6" s="18"/>
      <c r="P6" s="75">
        <f>MOD(O6-N6,1)</f>
        <v>0</v>
      </c>
      <c r="Q6" s="9"/>
      <c r="R6" s="10"/>
      <c r="S6" s="4">
        <f>MOD(R6-Q6,1)</f>
        <v>0</v>
      </c>
      <c r="T6" s="19"/>
      <c r="U6" s="20"/>
      <c r="V6" s="3">
        <f>MOD(U6-T6,1)</f>
        <v>0</v>
      </c>
      <c r="W6" s="33"/>
      <c r="X6" s="34"/>
      <c r="Y6" s="77">
        <f>MOD(X6-W6,1)</f>
        <v>0</v>
      </c>
      <c r="Z6" s="5">
        <f t="shared" ref="Z6:Z7" si="2">G6+J6+M6+P6+S6+V6+Y6</f>
        <v>0</v>
      </c>
      <c r="AA6" s="83">
        <v>1.4583333333333333</v>
      </c>
      <c r="AB6" s="174">
        <f>Z6+Z7</f>
        <v>0</v>
      </c>
      <c r="AC6" s="85"/>
      <c r="AD6" s="135">
        <f>IF(AB6-AA6&gt;0,AB6-AA6,0)</f>
        <v>0</v>
      </c>
      <c r="AE6" s="174">
        <v>0</v>
      </c>
      <c r="AF6" s="85"/>
      <c r="AG6" s="135" t="e">
        <f>#REF!+AD6+AE6</f>
        <v>#REF!</v>
      </c>
    </row>
    <row r="7" spans="1:34" ht="16.149999999999999" hidden="1" customHeight="1" thickBot="1" x14ac:dyDescent="0.3">
      <c r="A7" s="136"/>
      <c r="B7" s="136"/>
      <c r="D7" s="140"/>
      <c r="E7" s="21"/>
      <c r="F7" s="26"/>
      <c r="G7" s="73">
        <f t="shared" si="0"/>
        <v>0</v>
      </c>
      <c r="H7" s="46"/>
      <c r="I7" s="47"/>
      <c r="J7" s="76">
        <f>MOD(I7-H7,1)</f>
        <v>0</v>
      </c>
      <c r="K7" s="27"/>
      <c r="L7" s="26"/>
      <c r="M7" s="73">
        <f t="shared" si="1"/>
        <v>0</v>
      </c>
      <c r="N7" s="27"/>
      <c r="O7" s="26"/>
      <c r="P7" s="73">
        <f>MOD(O7-N7,1)</f>
        <v>0</v>
      </c>
      <c r="Q7" s="11"/>
      <c r="R7" s="12"/>
      <c r="S7" s="38">
        <f>MOD(R7-Q7,1)</f>
        <v>0</v>
      </c>
      <c r="T7" s="23"/>
      <c r="U7" s="22"/>
      <c r="V7" s="2">
        <f>MOD(U7-T7,1)</f>
        <v>0</v>
      </c>
      <c r="W7" s="35"/>
      <c r="X7" s="36"/>
      <c r="Y7" s="76">
        <f>MOD(X7-W7,1)</f>
        <v>0</v>
      </c>
      <c r="Z7" s="39">
        <f t="shared" si="2"/>
        <v>0</v>
      </c>
      <c r="AA7" s="84"/>
      <c r="AB7" s="175"/>
      <c r="AC7" s="86"/>
      <c r="AD7" s="136"/>
      <c r="AE7" s="175"/>
      <c r="AF7" s="86"/>
      <c r="AG7" s="136"/>
    </row>
    <row r="8" spans="1:34" ht="16.149999999999999" customHeight="1" x14ac:dyDescent="0.25">
      <c r="A8" s="143"/>
      <c r="B8" s="137">
        <f>IF(A8&lt;0,"-"&amp;TEXT(ABS(A8),"[hh]:mm"),A8)</f>
        <v>0</v>
      </c>
      <c r="D8" s="139">
        <v>1</v>
      </c>
      <c r="E8" s="176"/>
      <c r="F8" s="177"/>
      <c r="G8" s="180">
        <f>F8-E8</f>
        <v>0</v>
      </c>
      <c r="H8" s="181"/>
      <c r="I8" s="182"/>
      <c r="J8" s="180">
        <f>I8-H8</f>
        <v>0</v>
      </c>
      <c r="K8" s="183"/>
      <c r="L8" s="182"/>
      <c r="M8" s="180">
        <f>L8-K8</f>
        <v>0</v>
      </c>
      <c r="N8" s="176"/>
      <c r="O8" s="177"/>
      <c r="P8" s="180">
        <f>O8-N8</f>
        <v>0</v>
      </c>
      <c r="Q8" s="181"/>
      <c r="R8" s="182"/>
      <c r="S8" s="180">
        <f>R8-Q8</f>
        <v>0</v>
      </c>
      <c r="T8" s="184"/>
      <c r="U8" s="182"/>
      <c r="V8" s="180">
        <f>U8-T8</f>
        <v>0</v>
      </c>
      <c r="W8" s="176"/>
      <c r="X8" s="177"/>
      <c r="Y8" s="180">
        <f>X8-W8</f>
        <v>0</v>
      </c>
      <c r="Z8" s="94">
        <f>SUMIF($E$4:$Y$4,"H",E8:Y8)</f>
        <v>0</v>
      </c>
      <c r="AA8" s="147">
        <v>1.4583333333333333</v>
      </c>
      <c r="AB8" s="143">
        <f>Z8+Z9</f>
        <v>0</v>
      </c>
      <c r="AC8" s="143">
        <f>AB8-AA8</f>
        <v>-1.4583333333333333</v>
      </c>
      <c r="AD8" s="145" t="str">
        <f>IF(AC8&lt;0,"-"&amp;TEXT(ABS(AC8),"[hh]:mm"),AC8)</f>
        <v>-35:00</v>
      </c>
      <c r="AE8" s="143">
        <v>0</v>
      </c>
      <c r="AF8" s="133">
        <f>SUM(A8,AC8,AE8)</f>
        <v>-1.4583333333333333</v>
      </c>
      <c r="AG8" s="145" t="str">
        <f>IF(AF8&lt;0,"-"&amp;TEXT(ABS(AF8),"[hh]:mm"),AF8)</f>
        <v>-35:00</v>
      </c>
    </row>
    <row r="9" spans="1:34" ht="16.149999999999999" customHeight="1" thickBot="1" x14ac:dyDescent="0.3">
      <c r="A9" s="144"/>
      <c r="B9" s="138"/>
      <c r="D9" s="140"/>
      <c r="E9" s="178"/>
      <c r="F9" s="179"/>
      <c r="G9" s="185">
        <f>F9-E9</f>
        <v>0</v>
      </c>
      <c r="H9" s="121"/>
      <c r="I9" s="122"/>
      <c r="J9" s="185">
        <f>I9-H9</f>
        <v>0</v>
      </c>
      <c r="K9" s="121"/>
      <c r="L9" s="122"/>
      <c r="M9" s="185">
        <f>L9-K9</f>
        <v>0</v>
      </c>
      <c r="N9" s="121"/>
      <c r="O9" s="122"/>
      <c r="P9" s="185">
        <f>O9-N9</f>
        <v>0</v>
      </c>
      <c r="Q9" s="121"/>
      <c r="R9" s="122"/>
      <c r="S9" s="185">
        <f>R9-Q9</f>
        <v>0</v>
      </c>
      <c r="T9" s="121"/>
      <c r="U9" s="122"/>
      <c r="V9" s="185">
        <f>U9-T9</f>
        <v>0</v>
      </c>
      <c r="W9" s="178"/>
      <c r="X9" s="179"/>
      <c r="Y9" s="185">
        <f>X9-W9</f>
        <v>0</v>
      </c>
      <c r="Z9" s="95">
        <f>SUMIF($E$4:$Y$4,"H",E9:Y9)</f>
        <v>0</v>
      </c>
      <c r="AA9" s="148"/>
      <c r="AB9" s="144"/>
      <c r="AC9" s="144"/>
      <c r="AD9" s="146"/>
      <c r="AE9" s="144"/>
      <c r="AF9" s="134"/>
      <c r="AG9" s="146"/>
    </row>
    <row r="10" spans="1:34" ht="16.149999999999999" customHeight="1" x14ac:dyDescent="0.25">
      <c r="A10" s="143"/>
      <c r="B10" s="137">
        <f t="shared" ref="B10" si="3">IF(A10&lt;0,"-"&amp;TEXT(ABS(A10),"[hh]:mm"),A10)</f>
        <v>0</v>
      </c>
      <c r="D10" s="139">
        <v>2</v>
      </c>
      <c r="E10" s="176"/>
      <c r="F10" s="177"/>
      <c r="G10" s="180">
        <f t="shared" ref="G10:G25" si="4">F10-E10</f>
        <v>0</v>
      </c>
      <c r="H10" s="176"/>
      <c r="I10" s="177"/>
      <c r="J10" s="180">
        <f t="shared" ref="J10:J25" si="5">I10-H10</f>
        <v>0</v>
      </c>
      <c r="K10" s="181"/>
      <c r="L10" s="182"/>
      <c r="M10" s="180">
        <f t="shared" ref="M10:M25" si="6">L10-K10</f>
        <v>0</v>
      </c>
      <c r="N10" s="181"/>
      <c r="O10" s="182"/>
      <c r="P10" s="180">
        <f t="shared" ref="P10:P25" si="7">O10-N10</f>
        <v>0</v>
      </c>
      <c r="Q10" s="181"/>
      <c r="R10" s="186"/>
      <c r="S10" s="180">
        <f t="shared" ref="S10:S25" si="8">R10-Q10</f>
        <v>0</v>
      </c>
      <c r="T10" s="181"/>
      <c r="U10" s="186"/>
      <c r="V10" s="180">
        <f t="shared" ref="V10:V25" si="9">U10-T10</f>
        <v>0</v>
      </c>
      <c r="W10" s="176"/>
      <c r="X10" s="177"/>
      <c r="Y10" s="180">
        <f t="shared" ref="Y10:Y25" si="10">X10-W10</f>
        <v>0</v>
      </c>
      <c r="Z10" s="94">
        <f t="shared" ref="Z10:Z25" si="11">SUMIF($E$4:$Y$4,"H",E10:Y10)</f>
        <v>0</v>
      </c>
      <c r="AA10" s="141">
        <v>1.5729166666666667</v>
      </c>
      <c r="AB10" s="143">
        <f t="shared" ref="AB10" si="12">Z10+Z11</f>
        <v>0</v>
      </c>
      <c r="AC10" s="143">
        <f t="shared" ref="AC10" si="13">AB10-AA10</f>
        <v>-1.5729166666666667</v>
      </c>
      <c r="AD10" s="145" t="str">
        <f t="shared" ref="AD10" si="14">IF(AC10&lt;0,"-"&amp;TEXT(ABS(AC10),"[hh]:mm"),AC10)</f>
        <v>-37:45</v>
      </c>
      <c r="AE10" s="143">
        <v>0</v>
      </c>
      <c r="AF10" s="133">
        <f t="shared" ref="AF10" si="15">SUM(A10,AC10,AE10)</f>
        <v>-1.5729166666666667</v>
      </c>
      <c r="AG10" s="145" t="str">
        <f>IF(AF10&lt;0,"-"&amp;TEXT(ABS(AF10),"[hh]:mm"),AF10)</f>
        <v>-37:45</v>
      </c>
      <c r="AH10" s="149"/>
    </row>
    <row r="11" spans="1:34" ht="16.149999999999999" customHeight="1" thickBot="1" x14ac:dyDescent="0.3">
      <c r="A11" s="144"/>
      <c r="B11" s="138"/>
      <c r="D11" s="140"/>
      <c r="E11" s="178"/>
      <c r="F11" s="179"/>
      <c r="G11" s="185">
        <f t="shared" si="4"/>
        <v>0</v>
      </c>
      <c r="H11" s="121"/>
      <c r="I11" s="122"/>
      <c r="J11" s="185">
        <f t="shared" si="5"/>
        <v>0</v>
      </c>
      <c r="K11" s="121"/>
      <c r="L11" s="122"/>
      <c r="M11" s="185">
        <f t="shared" si="6"/>
        <v>0</v>
      </c>
      <c r="N11" s="114"/>
      <c r="O11" s="122"/>
      <c r="P11" s="185">
        <f t="shared" si="7"/>
        <v>0</v>
      </c>
      <c r="Q11" s="178"/>
      <c r="R11" s="179"/>
      <c r="S11" s="185">
        <f t="shared" si="8"/>
        <v>0</v>
      </c>
      <c r="T11" s="178"/>
      <c r="U11" s="179"/>
      <c r="V11" s="185">
        <f t="shared" si="9"/>
        <v>0</v>
      </c>
      <c r="W11" s="178"/>
      <c r="X11" s="179"/>
      <c r="Y11" s="185">
        <f t="shared" si="10"/>
        <v>0</v>
      </c>
      <c r="Z11" s="95">
        <f t="shared" si="11"/>
        <v>0</v>
      </c>
      <c r="AA11" s="142"/>
      <c r="AB11" s="144"/>
      <c r="AC11" s="144"/>
      <c r="AD11" s="146"/>
      <c r="AE11" s="144"/>
      <c r="AF11" s="134"/>
      <c r="AG11" s="146"/>
      <c r="AH11" s="149"/>
    </row>
    <row r="12" spans="1:34" ht="15.75" customHeight="1" x14ac:dyDescent="0.25">
      <c r="A12" s="143"/>
      <c r="B12" s="137">
        <f t="shared" ref="B12" si="16">IF(A12&lt;0,"-"&amp;TEXT(ABS(A12),"[hh]:mm"),A12)</f>
        <v>0</v>
      </c>
      <c r="D12" s="159">
        <v>3</v>
      </c>
      <c r="E12" s="181"/>
      <c r="F12" s="182"/>
      <c r="G12" s="180">
        <f t="shared" si="4"/>
        <v>0</v>
      </c>
      <c r="H12" s="181"/>
      <c r="I12" s="182"/>
      <c r="J12" s="180">
        <f t="shared" si="5"/>
        <v>0</v>
      </c>
      <c r="K12" s="181"/>
      <c r="L12" s="186"/>
      <c r="M12" s="180">
        <f t="shared" si="6"/>
        <v>0</v>
      </c>
      <c r="N12" s="181"/>
      <c r="O12" s="182"/>
      <c r="P12" s="180">
        <f t="shared" si="7"/>
        <v>0</v>
      </c>
      <c r="Q12" s="176"/>
      <c r="R12" s="177"/>
      <c r="S12" s="180">
        <f t="shared" si="8"/>
        <v>0</v>
      </c>
      <c r="T12" s="184"/>
      <c r="U12" s="182"/>
      <c r="V12" s="180">
        <f t="shared" si="9"/>
        <v>0</v>
      </c>
      <c r="W12" s="176"/>
      <c r="X12" s="177"/>
      <c r="Y12" s="180">
        <f t="shared" si="10"/>
        <v>0</v>
      </c>
      <c r="Z12" s="94">
        <f t="shared" si="11"/>
        <v>0</v>
      </c>
      <c r="AA12" s="147">
        <v>1.1666666666666667</v>
      </c>
      <c r="AB12" s="143">
        <f t="shared" ref="AB12" si="17">Z12+Z13</f>
        <v>0</v>
      </c>
      <c r="AC12" s="143">
        <f t="shared" ref="AC12" si="18">AB12-AA12</f>
        <v>-1.1666666666666667</v>
      </c>
      <c r="AD12" s="145" t="str">
        <f t="shared" ref="AD12" si="19">IF(AC12&lt;0,"-"&amp;TEXT(ABS(AC12),"[hh]:mm"),AC12)</f>
        <v>-28:00</v>
      </c>
      <c r="AE12" s="143">
        <v>0</v>
      </c>
      <c r="AF12" s="133">
        <f t="shared" ref="AF12" si="20">SUM(A12,AC12,AE12)</f>
        <v>-1.1666666666666667</v>
      </c>
      <c r="AG12" s="145" t="str">
        <f t="shared" ref="AG12" si="21">IF(AF12&lt;0,"-"&amp;TEXT(ABS(AF12),"[hh]:mm"),AF12)</f>
        <v>-28:00</v>
      </c>
      <c r="AH12" s="149"/>
    </row>
    <row r="13" spans="1:34" ht="15.75" customHeight="1" thickBot="1" x14ac:dyDescent="0.3">
      <c r="A13" s="144"/>
      <c r="B13" s="138"/>
      <c r="D13" s="160"/>
      <c r="E13" s="114"/>
      <c r="F13" s="122"/>
      <c r="G13" s="185">
        <f t="shared" si="4"/>
        <v>0</v>
      </c>
      <c r="H13" s="121"/>
      <c r="I13" s="122"/>
      <c r="J13" s="185">
        <f t="shared" si="5"/>
        <v>0</v>
      </c>
      <c r="K13" s="121"/>
      <c r="L13" s="122"/>
      <c r="M13" s="185">
        <f t="shared" si="6"/>
        <v>0</v>
      </c>
      <c r="N13" s="121"/>
      <c r="O13" s="122"/>
      <c r="P13" s="185">
        <f t="shared" si="7"/>
        <v>0</v>
      </c>
      <c r="Q13" s="178"/>
      <c r="R13" s="179"/>
      <c r="S13" s="185">
        <f t="shared" si="8"/>
        <v>0</v>
      </c>
      <c r="T13" s="114"/>
      <c r="U13" s="122"/>
      <c r="V13" s="185">
        <f t="shared" si="9"/>
        <v>0</v>
      </c>
      <c r="W13" s="178"/>
      <c r="X13" s="179"/>
      <c r="Y13" s="185">
        <f t="shared" si="10"/>
        <v>0</v>
      </c>
      <c r="Z13" s="95">
        <f t="shared" si="11"/>
        <v>0</v>
      </c>
      <c r="AA13" s="148"/>
      <c r="AB13" s="144"/>
      <c r="AC13" s="144"/>
      <c r="AD13" s="146"/>
      <c r="AE13" s="144"/>
      <c r="AF13" s="134"/>
      <c r="AG13" s="146"/>
      <c r="AH13" s="149"/>
    </row>
    <row r="14" spans="1:34" ht="16.149999999999999" customHeight="1" x14ac:dyDescent="0.25">
      <c r="A14" s="143"/>
      <c r="B14" s="137">
        <f t="shared" ref="B14" si="22">IF(A14&lt;0,"-"&amp;TEXT(ABS(A14),"[hh]:mm"),A14)</f>
        <v>0</v>
      </c>
      <c r="D14" s="139">
        <v>4</v>
      </c>
      <c r="E14" s="176"/>
      <c r="F14" s="177"/>
      <c r="G14" s="180">
        <f t="shared" si="4"/>
        <v>0</v>
      </c>
      <c r="H14" s="176"/>
      <c r="I14" s="177"/>
      <c r="J14" s="180">
        <f t="shared" si="5"/>
        <v>0</v>
      </c>
      <c r="K14" s="176"/>
      <c r="L14" s="177"/>
      <c r="M14" s="180">
        <f t="shared" si="6"/>
        <v>0</v>
      </c>
      <c r="N14" s="181"/>
      <c r="O14" s="182"/>
      <c r="P14" s="180">
        <f t="shared" si="7"/>
        <v>0</v>
      </c>
      <c r="Q14" s="176"/>
      <c r="R14" s="177"/>
      <c r="S14" s="180">
        <f t="shared" si="8"/>
        <v>0</v>
      </c>
      <c r="T14" s="176"/>
      <c r="U14" s="177"/>
      <c r="V14" s="180">
        <f t="shared" si="9"/>
        <v>0</v>
      </c>
      <c r="W14" s="176"/>
      <c r="X14" s="177"/>
      <c r="Y14" s="180">
        <f t="shared" si="10"/>
        <v>0</v>
      </c>
      <c r="Z14" s="94">
        <f t="shared" si="11"/>
        <v>0</v>
      </c>
      <c r="AA14" s="141">
        <v>0.58333333333333337</v>
      </c>
      <c r="AB14" s="143">
        <f t="shared" ref="AB14" si="23">Z14+Z15</f>
        <v>0</v>
      </c>
      <c r="AC14" s="143">
        <f t="shared" ref="AC14" si="24">AB14-AA14</f>
        <v>-0.58333333333333337</v>
      </c>
      <c r="AD14" s="145" t="str">
        <f t="shared" ref="AD14" si="25">IF(AC14&lt;0,"-"&amp;TEXT(ABS(AC14),"[hh]:mm"),AC14)</f>
        <v>-14:00</v>
      </c>
      <c r="AE14" s="143">
        <v>0</v>
      </c>
      <c r="AF14" s="133">
        <f t="shared" ref="AF14" si="26">SUM(A14,AC14,AE14)</f>
        <v>-0.58333333333333337</v>
      </c>
      <c r="AG14" s="145" t="str">
        <f t="shared" ref="AG14" si="27">IF(AF14&lt;0,"-"&amp;TEXT(ABS(AF14),"[hh]:mm"),AF14)</f>
        <v>-14:00</v>
      </c>
      <c r="AH14" s="123"/>
    </row>
    <row r="15" spans="1:34" ht="16.149999999999999" customHeight="1" thickBot="1" x14ac:dyDescent="0.3">
      <c r="A15" s="144"/>
      <c r="B15" s="138"/>
      <c r="D15" s="140"/>
      <c r="E15" s="178"/>
      <c r="F15" s="179"/>
      <c r="G15" s="185">
        <f t="shared" si="4"/>
        <v>0</v>
      </c>
      <c r="H15" s="178"/>
      <c r="I15" s="179"/>
      <c r="J15" s="185">
        <f t="shared" si="5"/>
        <v>0</v>
      </c>
      <c r="K15" s="178"/>
      <c r="L15" s="179"/>
      <c r="M15" s="185">
        <f t="shared" si="6"/>
        <v>0</v>
      </c>
      <c r="N15" s="121"/>
      <c r="O15" s="122"/>
      <c r="P15" s="185">
        <f t="shared" si="7"/>
        <v>0</v>
      </c>
      <c r="Q15" s="121"/>
      <c r="R15" s="122"/>
      <c r="S15" s="185">
        <f t="shared" si="8"/>
        <v>0</v>
      </c>
      <c r="T15" s="178"/>
      <c r="U15" s="179"/>
      <c r="V15" s="185">
        <f t="shared" si="9"/>
        <v>0</v>
      </c>
      <c r="W15" s="178"/>
      <c r="X15" s="179"/>
      <c r="Y15" s="185">
        <f t="shared" si="10"/>
        <v>0</v>
      </c>
      <c r="Z15" s="95">
        <f t="shared" si="11"/>
        <v>0</v>
      </c>
      <c r="AA15" s="142"/>
      <c r="AB15" s="144"/>
      <c r="AC15" s="144"/>
      <c r="AD15" s="146"/>
      <c r="AE15" s="144"/>
      <c r="AF15" s="134"/>
      <c r="AG15" s="146"/>
      <c r="AH15" s="123"/>
    </row>
    <row r="16" spans="1:34" ht="16.149999999999999" customHeight="1" x14ac:dyDescent="0.25">
      <c r="A16" s="143"/>
      <c r="B16" s="137">
        <f t="shared" ref="B16" si="28">IF(A16&lt;0,"-"&amp;TEXT(ABS(A16),"[hh]:mm"),A16)</f>
        <v>0</v>
      </c>
      <c r="D16" s="139">
        <v>5</v>
      </c>
      <c r="E16" s="184"/>
      <c r="F16" s="182"/>
      <c r="G16" s="180">
        <f t="shared" si="4"/>
        <v>0</v>
      </c>
      <c r="H16" s="183"/>
      <c r="I16" s="182"/>
      <c r="J16" s="180">
        <f t="shared" si="5"/>
        <v>0</v>
      </c>
      <c r="K16" s="181"/>
      <c r="L16" s="182"/>
      <c r="M16" s="180">
        <f t="shared" si="6"/>
        <v>0</v>
      </c>
      <c r="N16" s="176"/>
      <c r="O16" s="177"/>
      <c r="P16" s="180">
        <f t="shared" si="7"/>
        <v>0</v>
      </c>
      <c r="Q16" s="176"/>
      <c r="R16" s="177"/>
      <c r="S16" s="180">
        <f t="shared" si="8"/>
        <v>0</v>
      </c>
      <c r="T16" s="184"/>
      <c r="U16" s="182"/>
      <c r="V16" s="180">
        <f t="shared" si="9"/>
        <v>0</v>
      </c>
      <c r="W16" s="176"/>
      <c r="X16" s="177"/>
      <c r="Y16" s="180">
        <f t="shared" si="10"/>
        <v>0</v>
      </c>
      <c r="Z16" s="94">
        <f t="shared" si="11"/>
        <v>0</v>
      </c>
      <c r="AA16" s="147">
        <v>1.4583333333333333</v>
      </c>
      <c r="AB16" s="143">
        <f t="shared" ref="AB16" si="29">Z16+Z17</f>
        <v>0</v>
      </c>
      <c r="AC16" s="143">
        <f t="shared" ref="AC16" si="30">AB16-AA16</f>
        <v>-1.4583333333333333</v>
      </c>
      <c r="AD16" s="145" t="str">
        <f t="shared" ref="AD16" si="31">IF(AC16&lt;0,"-"&amp;TEXT(ABS(AC16),"[hh]:mm"),AC16)</f>
        <v>-35:00</v>
      </c>
      <c r="AE16" s="143">
        <v>0</v>
      </c>
      <c r="AF16" s="133">
        <f t="shared" ref="AF16" si="32">SUM(A16,AC16,AE16)</f>
        <v>-1.4583333333333333</v>
      </c>
      <c r="AG16" s="145" t="str">
        <f t="shared" ref="AG16" si="33">IF(AF16&lt;0,"-"&amp;TEXT(ABS(AF16),"[hh]:mm"),AF16)</f>
        <v>-35:00</v>
      </c>
      <c r="AH16" s="149"/>
    </row>
    <row r="17" spans="1:34" ht="16.149999999999999" customHeight="1" thickBot="1" x14ac:dyDescent="0.3">
      <c r="A17" s="144"/>
      <c r="B17" s="138"/>
      <c r="D17" s="140"/>
      <c r="E17" s="121"/>
      <c r="F17" s="122"/>
      <c r="G17" s="185">
        <f t="shared" si="4"/>
        <v>0</v>
      </c>
      <c r="H17" s="114"/>
      <c r="I17" s="122"/>
      <c r="J17" s="185">
        <f t="shared" si="5"/>
        <v>0</v>
      </c>
      <c r="K17" s="121"/>
      <c r="L17" s="122"/>
      <c r="M17" s="185">
        <f t="shared" si="6"/>
        <v>0</v>
      </c>
      <c r="N17" s="178"/>
      <c r="O17" s="179"/>
      <c r="P17" s="185">
        <f t="shared" si="7"/>
        <v>0</v>
      </c>
      <c r="Q17" s="178"/>
      <c r="R17" s="179"/>
      <c r="S17" s="185">
        <f t="shared" si="8"/>
        <v>0</v>
      </c>
      <c r="T17" s="114"/>
      <c r="U17" s="122"/>
      <c r="V17" s="185">
        <f t="shared" si="9"/>
        <v>0</v>
      </c>
      <c r="W17" s="178"/>
      <c r="X17" s="179"/>
      <c r="Y17" s="185">
        <f t="shared" si="10"/>
        <v>0</v>
      </c>
      <c r="Z17" s="95">
        <f t="shared" si="11"/>
        <v>0</v>
      </c>
      <c r="AA17" s="148"/>
      <c r="AB17" s="144"/>
      <c r="AC17" s="144"/>
      <c r="AD17" s="146"/>
      <c r="AE17" s="144"/>
      <c r="AF17" s="134"/>
      <c r="AG17" s="146"/>
      <c r="AH17" s="149"/>
    </row>
    <row r="18" spans="1:34" ht="16.149999999999999" customHeight="1" x14ac:dyDescent="0.25">
      <c r="A18" s="143"/>
      <c r="B18" s="137">
        <f t="shared" ref="B18" si="34">IF(A18&lt;0,"-"&amp;TEXT(ABS(A18),"[hh]:mm"),A18)</f>
        <v>0</v>
      </c>
      <c r="D18" s="150">
        <v>6</v>
      </c>
      <c r="E18" s="181"/>
      <c r="F18" s="186"/>
      <c r="G18" s="180">
        <f t="shared" si="4"/>
        <v>0</v>
      </c>
      <c r="H18" s="181"/>
      <c r="I18" s="182"/>
      <c r="J18" s="180">
        <f t="shared" si="5"/>
        <v>0</v>
      </c>
      <c r="K18" s="176"/>
      <c r="L18" s="177"/>
      <c r="M18" s="180">
        <f t="shared" si="6"/>
        <v>0</v>
      </c>
      <c r="N18" s="176"/>
      <c r="O18" s="177"/>
      <c r="P18" s="180">
        <f t="shared" si="7"/>
        <v>0</v>
      </c>
      <c r="Q18" s="181"/>
      <c r="R18" s="186"/>
      <c r="S18" s="180">
        <f t="shared" si="8"/>
        <v>0</v>
      </c>
      <c r="T18" s="184"/>
      <c r="U18" s="182"/>
      <c r="V18" s="180">
        <f t="shared" si="9"/>
        <v>0</v>
      </c>
      <c r="W18" s="176"/>
      <c r="X18" s="177"/>
      <c r="Y18" s="180">
        <f t="shared" si="10"/>
        <v>0</v>
      </c>
      <c r="Z18" s="94">
        <f t="shared" si="11"/>
        <v>0</v>
      </c>
      <c r="AA18" s="141">
        <v>1.5729166666666667</v>
      </c>
      <c r="AB18" s="143">
        <f t="shared" ref="AB18" si="35">Z18+Z19</f>
        <v>0</v>
      </c>
      <c r="AC18" s="143">
        <f t="shared" ref="AC18" si="36">AB18-AA18</f>
        <v>-1.5729166666666667</v>
      </c>
      <c r="AD18" s="145" t="str">
        <f t="shared" ref="AD18" si="37">IF(AC18&lt;0,"-"&amp;TEXT(ABS(AC18),"[hh]:mm"),AC18)</f>
        <v>-37:45</v>
      </c>
      <c r="AE18" s="143">
        <v>0</v>
      </c>
      <c r="AF18" s="133">
        <f t="shared" ref="AF18" si="38">SUM(A18,AC18,AE18)</f>
        <v>-1.5729166666666667</v>
      </c>
      <c r="AG18" s="145" t="str">
        <f t="shared" ref="AG18" si="39">IF(AF18&lt;0,"-"&amp;TEXT(ABS(AF18),"[hh]:mm"),AF18)</f>
        <v>-37:45</v>
      </c>
      <c r="AH18" s="123"/>
    </row>
    <row r="19" spans="1:34" ht="16.149999999999999" customHeight="1" thickBot="1" x14ac:dyDescent="0.3">
      <c r="A19" s="144"/>
      <c r="B19" s="138"/>
      <c r="D19" s="151"/>
      <c r="E19" s="121"/>
      <c r="F19" s="122"/>
      <c r="G19" s="185">
        <f t="shared" si="4"/>
        <v>0</v>
      </c>
      <c r="H19" s="121"/>
      <c r="I19" s="122"/>
      <c r="J19" s="185">
        <f t="shared" si="5"/>
        <v>0</v>
      </c>
      <c r="K19" s="178"/>
      <c r="L19" s="179"/>
      <c r="M19" s="185">
        <f t="shared" si="6"/>
        <v>0</v>
      </c>
      <c r="N19" s="114"/>
      <c r="O19" s="122"/>
      <c r="P19" s="185">
        <f t="shared" si="7"/>
        <v>0</v>
      </c>
      <c r="Q19" s="121"/>
      <c r="R19" s="122"/>
      <c r="S19" s="185">
        <f t="shared" si="8"/>
        <v>0</v>
      </c>
      <c r="T19" s="114"/>
      <c r="U19" s="122"/>
      <c r="V19" s="185">
        <f t="shared" si="9"/>
        <v>0</v>
      </c>
      <c r="W19" s="178"/>
      <c r="X19" s="179"/>
      <c r="Y19" s="185">
        <f t="shared" si="10"/>
        <v>0</v>
      </c>
      <c r="Z19" s="95">
        <f t="shared" si="11"/>
        <v>0</v>
      </c>
      <c r="AA19" s="142"/>
      <c r="AB19" s="144"/>
      <c r="AC19" s="144"/>
      <c r="AD19" s="146"/>
      <c r="AE19" s="144"/>
      <c r="AF19" s="134"/>
      <c r="AG19" s="146"/>
      <c r="AH19" s="123"/>
    </row>
    <row r="20" spans="1:34" ht="15.75" customHeight="1" x14ac:dyDescent="0.25">
      <c r="A20" s="143"/>
      <c r="B20" s="137">
        <f t="shared" ref="B20" si="40">IF(A20&lt;0,"-"&amp;TEXT(ABS(A20),"[hh]:mm"),A20)</f>
        <v>0</v>
      </c>
      <c r="C20" s="8"/>
      <c r="D20" s="139">
        <v>7</v>
      </c>
      <c r="E20" s="181"/>
      <c r="F20" s="186"/>
      <c r="G20" s="180">
        <f t="shared" si="4"/>
        <v>0</v>
      </c>
      <c r="H20" s="176"/>
      <c r="I20" s="177"/>
      <c r="J20" s="180">
        <f t="shared" si="5"/>
        <v>0</v>
      </c>
      <c r="K20" s="176"/>
      <c r="L20" s="177"/>
      <c r="M20" s="180">
        <f t="shared" si="6"/>
        <v>0</v>
      </c>
      <c r="N20" s="176"/>
      <c r="O20" s="177"/>
      <c r="P20" s="180">
        <f t="shared" si="7"/>
        <v>0</v>
      </c>
      <c r="Q20" s="184"/>
      <c r="R20" s="182"/>
      <c r="S20" s="180">
        <f t="shared" si="8"/>
        <v>0</v>
      </c>
      <c r="T20" s="184"/>
      <c r="U20" s="182"/>
      <c r="V20" s="180">
        <f t="shared" si="9"/>
        <v>0</v>
      </c>
      <c r="W20" s="176"/>
      <c r="X20" s="177"/>
      <c r="Y20" s="180">
        <f t="shared" si="10"/>
        <v>0</v>
      </c>
      <c r="Z20" s="94">
        <f t="shared" si="11"/>
        <v>0</v>
      </c>
      <c r="AA20" s="141">
        <v>0.58333333333333337</v>
      </c>
      <c r="AB20" s="143">
        <f t="shared" ref="AB20" si="41">Z20+Z21</f>
        <v>0</v>
      </c>
      <c r="AC20" s="143">
        <f t="shared" ref="AC20" si="42">AB20-AA20</f>
        <v>-0.58333333333333337</v>
      </c>
      <c r="AD20" s="145" t="str">
        <f t="shared" ref="AD20" si="43">IF(AC20&lt;0,"-"&amp;TEXT(ABS(AC20),"[hh]:mm"),AC20)</f>
        <v>-14:00</v>
      </c>
      <c r="AE20" s="143">
        <v>0</v>
      </c>
      <c r="AF20" s="133">
        <f t="shared" ref="AF20" si="44">SUM(A20,AC20,AE20)</f>
        <v>-0.58333333333333337</v>
      </c>
      <c r="AG20" s="145" t="str">
        <f t="shared" ref="AG20" si="45">IF(AF20&lt;0,"-"&amp;TEXT(ABS(AF20),"[hh]:mm"),AF20)</f>
        <v>-14:00</v>
      </c>
      <c r="AH20" s="124"/>
    </row>
    <row r="21" spans="1:34" ht="15.75" customHeight="1" thickBot="1" x14ac:dyDescent="0.3">
      <c r="A21" s="144"/>
      <c r="B21" s="138"/>
      <c r="D21" s="140"/>
      <c r="E21" s="121"/>
      <c r="F21" s="122"/>
      <c r="G21" s="185">
        <f t="shared" si="4"/>
        <v>0</v>
      </c>
      <c r="H21" s="178"/>
      <c r="I21" s="179"/>
      <c r="J21" s="185">
        <f t="shared" si="5"/>
        <v>0</v>
      </c>
      <c r="K21" s="178"/>
      <c r="L21" s="179"/>
      <c r="M21" s="185">
        <f t="shared" si="6"/>
        <v>0</v>
      </c>
      <c r="N21" s="178"/>
      <c r="O21" s="179"/>
      <c r="P21" s="185">
        <f t="shared" si="7"/>
        <v>0</v>
      </c>
      <c r="Q21" s="121"/>
      <c r="R21" s="122"/>
      <c r="S21" s="185">
        <f t="shared" si="8"/>
        <v>0</v>
      </c>
      <c r="T21" s="114"/>
      <c r="U21" s="122"/>
      <c r="V21" s="185">
        <f t="shared" si="9"/>
        <v>0</v>
      </c>
      <c r="W21" s="178"/>
      <c r="X21" s="179"/>
      <c r="Y21" s="185">
        <f t="shared" si="10"/>
        <v>0</v>
      </c>
      <c r="Z21" s="95">
        <f t="shared" si="11"/>
        <v>0</v>
      </c>
      <c r="AA21" s="142"/>
      <c r="AB21" s="144"/>
      <c r="AC21" s="144"/>
      <c r="AD21" s="146"/>
      <c r="AE21" s="144"/>
      <c r="AF21" s="134"/>
      <c r="AG21" s="146"/>
      <c r="AH21" s="123"/>
    </row>
    <row r="22" spans="1:34" x14ac:dyDescent="0.25">
      <c r="A22" s="143"/>
      <c r="B22" s="137">
        <f t="shared" ref="B22" si="46">IF(A22&lt;0,"-"&amp;TEXT(ABS(A22),"[hh]:mm"),A22)</f>
        <v>0</v>
      </c>
      <c r="D22" s="139">
        <v>8</v>
      </c>
      <c r="E22" s="184"/>
      <c r="F22" s="182"/>
      <c r="G22" s="180">
        <f t="shared" si="4"/>
        <v>0</v>
      </c>
      <c r="H22" s="176"/>
      <c r="I22" s="177"/>
      <c r="J22" s="180">
        <f t="shared" si="5"/>
        <v>0</v>
      </c>
      <c r="K22" s="176"/>
      <c r="L22" s="177"/>
      <c r="M22" s="180">
        <f t="shared" si="6"/>
        <v>0</v>
      </c>
      <c r="N22" s="176"/>
      <c r="O22" s="177"/>
      <c r="P22" s="180">
        <f t="shared" si="7"/>
        <v>0</v>
      </c>
      <c r="Q22" s="176"/>
      <c r="R22" s="177"/>
      <c r="S22" s="180">
        <f t="shared" si="8"/>
        <v>0</v>
      </c>
      <c r="T22" s="176"/>
      <c r="U22" s="177"/>
      <c r="V22" s="180">
        <f t="shared" si="9"/>
        <v>0</v>
      </c>
      <c r="W22" s="176"/>
      <c r="X22" s="177"/>
      <c r="Y22" s="180">
        <f t="shared" si="10"/>
        <v>0</v>
      </c>
      <c r="Z22" s="94">
        <f t="shared" si="11"/>
        <v>0</v>
      </c>
      <c r="AA22" s="141">
        <v>0.875</v>
      </c>
      <c r="AB22" s="143">
        <f t="shared" ref="AB22" si="47">Z22+Z23</f>
        <v>0</v>
      </c>
      <c r="AC22" s="143">
        <f t="shared" ref="AC22" si="48">AB22-AA22</f>
        <v>-0.875</v>
      </c>
      <c r="AD22" s="145" t="str">
        <f t="shared" ref="AD22" si="49">IF(AC22&lt;0,"-"&amp;TEXT(ABS(AC22),"[hh]:mm"),AC22)</f>
        <v>-21:00</v>
      </c>
      <c r="AE22" s="143">
        <v>0</v>
      </c>
      <c r="AF22" s="133">
        <f t="shared" ref="AF22" si="50">SUM(A22,AC22,AE22)</f>
        <v>-0.875</v>
      </c>
      <c r="AG22" s="145" t="str">
        <f t="shared" ref="AG22" si="51">IF(AF22&lt;0,"-"&amp;TEXT(ABS(AF22),"[hh]:mm"),AF22)</f>
        <v>-21:00</v>
      </c>
      <c r="AH22" s="149"/>
    </row>
    <row r="23" spans="1:34" ht="15.75" thickBot="1" x14ac:dyDescent="0.3">
      <c r="A23" s="144"/>
      <c r="B23" s="138"/>
      <c r="D23" s="140"/>
      <c r="E23" s="121"/>
      <c r="F23" s="122"/>
      <c r="G23" s="185">
        <f t="shared" si="4"/>
        <v>0</v>
      </c>
      <c r="H23" s="178"/>
      <c r="I23" s="179"/>
      <c r="J23" s="185">
        <f t="shared" si="5"/>
        <v>0</v>
      </c>
      <c r="K23" s="178"/>
      <c r="L23" s="179"/>
      <c r="M23" s="185">
        <f t="shared" si="6"/>
        <v>0</v>
      </c>
      <c r="N23" s="178"/>
      <c r="O23" s="179"/>
      <c r="P23" s="185">
        <f t="shared" si="7"/>
        <v>0</v>
      </c>
      <c r="Q23" s="178"/>
      <c r="R23" s="179"/>
      <c r="S23" s="185">
        <f t="shared" si="8"/>
        <v>0</v>
      </c>
      <c r="T23" s="178"/>
      <c r="U23" s="179"/>
      <c r="V23" s="185">
        <f t="shared" si="9"/>
        <v>0</v>
      </c>
      <c r="W23" s="178"/>
      <c r="X23" s="179"/>
      <c r="Y23" s="185">
        <f t="shared" si="10"/>
        <v>0</v>
      </c>
      <c r="Z23" s="95">
        <f t="shared" si="11"/>
        <v>0</v>
      </c>
      <c r="AA23" s="142"/>
      <c r="AB23" s="144"/>
      <c r="AC23" s="144"/>
      <c r="AD23" s="146"/>
      <c r="AE23" s="144"/>
      <c r="AF23" s="134"/>
      <c r="AG23" s="146"/>
      <c r="AH23" s="149"/>
    </row>
    <row r="24" spans="1:34" ht="15" customHeight="1" x14ac:dyDescent="0.25">
      <c r="A24" s="143"/>
      <c r="B24" s="137">
        <f t="shared" ref="B24" si="52">IF(A24&lt;0,"-"&amp;TEXT(ABS(A24),"[hh]:mm"),A24)</f>
        <v>0</v>
      </c>
      <c r="D24" s="139">
        <v>9</v>
      </c>
      <c r="E24" s="176"/>
      <c r="F24" s="177"/>
      <c r="G24" s="180">
        <f t="shared" si="4"/>
        <v>0</v>
      </c>
      <c r="H24" s="176"/>
      <c r="I24" s="177"/>
      <c r="J24" s="180">
        <f t="shared" si="5"/>
        <v>0</v>
      </c>
      <c r="K24" s="176"/>
      <c r="L24" s="177"/>
      <c r="M24" s="180">
        <f t="shared" si="6"/>
        <v>0</v>
      </c>
      <c r="N24" s="181"/>
      <c r="O24" s="182"/>
      <c r="P24" s="180">
        <f t="shared" si="7"/>
        <v>0</v>
      </c>
      <c r="Q24" s="181"/>
      <c r="R24" s="186"/>
      <c r="S24" s="180">
        <f t="shared" si="8"/>
        <v>0</v>
      </c>
      <c r="T24" s="184"/>
      <c r="U24" s="182"/>
      <c r="V24" s="180">
        <f t="shared" si="9"/>
        <v>0</v>
      </c>
      <c r="W24" s="176"/>
      <c r="X24" s="177"/>
      <c r="Y24" s="180">
        <f t="shared" si="10"/>
        <v>0</v>
      </c>
      <c r="Z24" s="94">
        <f t="shared" si="11"/>
        <v>0</v>
      </c>
      <c r="AA24" s="141">
        <v>1.5729166666666667</v>
      </c>
      <c r="AB24" s="143">
        <f t="shared" ref="AB24" si="53">Z24+Z25</f>
        <v>0</v>
      </c>
      <c r="AC24" s="143">
        <f t="shared" ref="AC24" si="54">AB24-AA24</f>
        <v>-1.5729166666666667</v>
      </c>
      <c r="AD24" s="145" t="str">
        <f t="shared" ref="AD24" si="55">IF(AC24&lt;0,"-"&amp;TEXT(ABS(AC24),"[hh]:mm"),AC24)</f>
        <v>-37:45</v>
      </c>
      <c r="AE24" s="143">
        <v>0</v>
      </c>
      <c r="AF24" s="133">
        <f t="shared" ref="AF24" si="56">SUM(A24,AC24,AE24)</f>
        <v>-1.5729166666666667</v>
      </c>
      <c r="AG24" s="145" t="str">
        <f t="shared" ref="AG24" si="57">IF(AF24&lt;0,"-"&amp;TEXT(ABS(AF24),"[hh]:mm"),AF24)</f>
        <v>-37:45</v>
      </c>
      <c r="AH24" s="149"/>
    </row>
    <row r="25" spans="1:34" ht="15" customHeight="1" thickBot="1" x14ac:dyDescent="0.3">
      <c r="A25" s="144"/>
      <c r="B25" s="138"/>
      <c r="D25" s="140"/>
      <c r="E25" s="178"/>
      <c r="F25" s="179"/>
      <c r="G25" s="185">
        <f t="shared" si="4"/>
        <v>0</v>
      </c>
      <c r="H25" s="178"/>
      <c r="I25" s="179"/>
      <c r="J25" s="185">
        <f t="shared" si="5"/>
        <v>0</v>
      </c>
      <c r="K25" s="121"/>
      <c r="L25" s="122"/>
      <c r="M25" s="185">
        <f t="shared" si="6"/>
        <v>0</v>
      </c>
      <c r="N25" s="121"/>
      <c r="O25" s="122"/>
      <c r="P25" s="185">
        <f t="shared" si="7"/>
        <v>0</v>
      </c>
      <c r="Q25" s="121"/>
      <c r="R25" s="122"/>
      <c r="S25" s="185">
        <f t="shared" si="8"/>
        <v>0</v>
      </c>
      <c r="T25" s="114"/>
      <c r="U25" s="122"/>
      <c r="V25" s="185">
        <f t="shared" si="9"/>
        <v>0</v>
      </c>
      <c r="W25" s="178"/>
      <c r="X25" s="179"/>
      <c r="Y25" s="185">
        <f t="shared" si="10"/>
        <v>0</v>
      </c>
      <c r="Z25" s="95">
        <f t="shared" si="11"/>
        <v>0</v>
      </c>
      <c r="AA25" s="142"/>
      <c r="AB25" s="144"/>
      <c r="AC25" s="144"/>
      <c r="AD25" s="146"/>
      <c r="AE25" s="144"/>
      <c r="AF25" s="134"/>
      <c r="AG25" s="146"/>
      <c r="AH25" s="149"/>
    </row>
    <row r="26" spans="1:34" ht="15.75" customHeight="1" thickBot="1" x14ac:dyDescent="0.3">
      <c r="A26" s="7"/>
      <c r="B26" s="7"/>
      <c r="D26" s="6" t="s">
        <v>15</v>
      </c>
      <c r="E26" s="156">
        <f>SUM(G8:G25)</f>
        <v>0</v>
      </c>
      <c r="F26" s="157"/>
      <c r="G26" s="15"/>
      <c r="H26" s="156">
        <f>SUM(J8:J25)</f>
        <v>0</v>
      </c>
      <c r="I26" s="157"/>
      <c r="J26" s="15"/>
      <c r="K26" s="156">
        <f>SUM(M8:M25)</f>
        <v>0</v>
      </c>
      <c r="L26" s="157"/>
      <c r="M26" s="15"/>
      <c r="N26" s="156">
        <f>SUM(P8:P25)</f>
        <v>0</v>
      </c>
      <c r="O26" s="157"/>
      <c r="P26" s="15"/>
      <c r="Q26" s="156">
        <f>SUM(S8:S25)</f>
        <v>0</v>
      </c>
      <c r="R26" s="157"/>
      <c r="S26" s="15"/>
      <c r="T26" s="156">
        <f>SUM(V8:V25)</f>
        <v>0</v>
      </c>
      <c r="U26" s="157"/>
      <c r="V26" s="15"/>
      <c r="W26" s="156">
        <f>SUM(Y6:Y25)</f>
        <v>0</v>
      </c>
      <c r="X26" s="157"/>
      <c r="Y26" s="1"/>
      <c r="Z26" s="7"/>
      <c r="AA26" s="1"/>
      <c r="AB26" s="7"/>
      <c r="AC26" s="7"/>
      <c r="AD26" s="7"/>
      <c r="AE26" s="50"/>
      <c r="AF26" s="50"/>
      <c r="AG26" s="7"/>
    </row>
    <row r="27" spans="1:34" ht="15.75" customHeight="1" x14ac:dyDescent="0.25">
      <c r="B27" s="63" t="s">
        <v>17</v>
      </c>
      <c r="C27" s="63"/>
      <c r="D27" s="63"/>
      <c r="H27" s="158"/>
      <c r="I27" s="158"/>
      <c r="K27" s="158"/>
      <c r="L27" s="158"/>
      <c r="N27" s="158"/>
      <c r="O27" s="158"/>
      <c r="Q27" s="158"/>
      <c r="R27" s="158"/>
    </row>
    <row r="28" spans="1:34" ht="15.75" customHeight="1" x14ac:dyDescent="0.25">
      <c r="B28" s="63" t="s">
        <v>18</v>
      </c>
      <c r="C28" s="63"/>
      <c r="D28" s="63"/>
      <c r="E28" s="62"/>
      <c r="F28" s="62"/>
      <c r="G28" s="40"/>
      <c r="J28" s="40"/>
      <c r="P28" s="62"/>
      <c r="Q28" s="41"/>
      <c r="R28" s="24"/>
      <c r="S28" s="62"/>
      <c r="T28" s="62"/>
      <c r="U28" s="62"/>
      <c r="V28" s="40"/>
      <c r="W28" s="41"/>
      <c r="X28" s="24"/>
    </row>
    <row r="29" spans="1:34" ht="15.75" customHeight="1" x14ac:dyDescent="0.25">
      <c r="A29" s="68"/>
      <c r="B29" s="62">
        <v>0.375</v>
      </c>
      <c r="C29" s="96">
        <v>0.45833333333333331</v>
      </c>
      <c r="D29" s="107" t="s">
        <v>20</v>
      </c>
      <c r="E29" s="132">
        <f t="shared" ref="E29:E37" si="58">SUMPRODUCT((E$8:E$25&lt;$C29)*(F$8:F$25&gt;$B29))</f>
        <v>0</v>
      </c>
      <c r="F29" s="132"/>
      <c r="G29" s="99"/>
      <c r="H29" s="132">
        <f t="shared" ref="H29:H37" si="59">SUMPRODUCT((H$8:H$25&lt;$C29)*(I$8:I$25&gt;$B29))</f>
        <v>0</v>
      </c>
      <c r="I29" s="132"/>
      <c r="J29" s="100"/>
      <c r="K29" s="132">
        <f t="shared" ref="K29:K37" si="60">SUMPRODUCT((K$8:K$25&lt;$C29)*(L$8:L$25&gt;$B29))</f>
        <v>0</v>
      </c>
      <c r="L29" s="132"/>
      <c r="M29" s="100"/>
      <c r="N29" s="132">
        <f t="shared" ref="N29:N37" si="61">SUMPRODUCT((N$8:N$25&lt;$C29)*(O$8:O$25&gt;$B29))</f>
        <v>0</v>
      </c>
      <c r="O29" s="132"/>
      <c r="P29" s="99"/>
      <c r="Q29" s="132">
        <f t="shared" ref="Q29:Q37" si="62">SUMPRODUCT((Q$8:Q$25&lt;$C29)*(R$8:R$25&gt;$B29))</f>
        <v>0</v>
      </c>
      <c r="R29" s="132"/>
      <c r="S29" s="101"/>
      <c r="T29" s="132">
        <f t="shared" ref="T29:T37" si="63">SUMPRODUCT((T$8:T$25&lt;$C29)*(U$8:U$25&gt;$B29))</f>
        <v>0</v>
      </c>
      <c r="U29" s="132"/>
      <c r="V29" s="100"/>
      <c r="W29" s="132">
        <f t="shared" ref="W29:W37" si="64">SUMPRODUCT((W$8:W$25&lt;$C29)*(X$8:X$25&gt;$B29))</f>
        <v>0</v>
      </c>
      <c r="X29" s="132"/>
      <c r="Y29" s="16"/>
      <c r="Z29" s="16"/>
      <c r="AA29" s="64"/>
      <c r="AB29" s="65"/>
      <c r="AC29" s="65"/>
      <c r="AD29" s="68"/>
      <c r="AE29" s="64"/>
      <c r="AF29" s="64"/>
      <c r="AG29" s="68"/>
    </row>
    <row r="30" spans="1:34" x14ac:dyDescent="0.25">
      <c r="A30" s="68"/>
      <c r="B30" s="62">
        <v>0.45833333333333331</v>
      </c>
      <c r="C30" s="96">
        <v>0.5</v>
      </c>
      <c r="D30" s="108" t="s">
        <v>19</v>
      </c>
      <c r="E30" s="132">
        <f t="shared" si="58"/>
        <v>0</v>
      </c>
      <c r="F30" s="132"/>
      <c r="G30" s="102"/>
      <c r="H30" s="132">
        <f t="shared" si="59"/>
        <v>0</v>
      </c>
      <c r="I30" s="132"/>
      <c r="J30" s="103"/>
      <c r="K30" s="132">
        <f t="shared" si="60"/>
        <v>0</v>
      </c>
      <c r="L30" s="132"/>
      <c r="M30" s="103"/>
      <c r="N30" s="132">
        <f t="shared" si="61"/>
        <v>0</v>
      </c>
      <c r="O30" s="132"/>
      <c r="P30" s="100"/>
      <c r="Q30" s="132">
        <f t="shared" si="62"/>
        <v>0</v>
      </c>
      <c r="R30" s="132"/>
      <c r="S30" s="104"/>
      <c r="T30" s="132">
        <f t="shared" si="63"/>
        <v>0</v>
      </c>
      <c r="U30" s="132"/>
      <c r="V30" s="101"/>
      <c r="W30" s="132">
        <f t="shared" si="64"/>
        <v>0</v>
      </c>
      <c r="X30" s="132"/>
      <c r="Y30" s="16"/>
      <c r="Z30" s="16"/>
      <c r="AA30" s="64"/>
      <c r="AB30" s="65"/>
      <c r="AC30" s="65"/>
      <c r="AD30" s="68"/>
      <c r="AE30" s="64"/>
      <c r="AF30" s="64"/>
      <c r="AG30" s="68"/>
    </row>
    <row r="31" spans="1:34" x14ac:dyDescent="0.25">
      <c r="A31" s="68"/>
      <c r="B31" s="62">
        <v>0.5</v>
      </c>
      <c r="C31" s="97">
        <v>0.54166666666666663</v>
      </c>
      <c r="D31" s="108" t="s">
        <v>21</v>
      </c>
      <c r="E31" s="132">
        <f t="shared" si="58"/>
        <v>0</v>
      </c>
      <c r="F31" s="132"/>
      <c r="G31" s="105"/>
      <c r="H31" s="132">
        <f t="shared" si="59"/>
        <v>0</v>
      </c>
      <c r="I31" s="132"/>
      <c r="J31" s="103"/>
      <c r="K31" s="132">
        <f t="shared" si="60"/>
        <v>0</v>
      </c>
      <c r="L31" s="132"/>
      <c r="M31" s="103"/>
      <c r="N31" s="132">
        <f t="shared" si="61"/>
        <v>0</v>
      </c>
      <c r="O31" s="132"/>
      <c r="P31" s="100"/>
      <c r="Q31" s="132">
        <f t="shared" si="62"/>
        <v>0</v>
      </c>
      <c r="R31" s="132"/>
      <c r="S31" s="101"/>
      <c r="T31" s="132">
        <f t="shared" si="63"/>
        <v>0</v>
      </c>
      <c r="U31" s="132"/>
      <c r="V31" s="101"/>
      <c r="W31" s="132">
        <f t="shared" si="64"/>
        <v>0</v>
      </c>
      <c r="X31" s="132"/>
      <c r="Y31" s="64"/>
      <c r="Z31" s="64"/>
      <c r="AA31" s="64"/>
      <c r="AB31" s="65"/>
      <c r="AC31" s="65"/>
      <c r="AD31" s="68"/>
      <c r="AE31" s="64"/>
      <c r="AF31" s="64"/>
      <c r="AG31" s="68"/>
      <c r="AH31" s="13"/>
    </row>
    <row r="32" spans="1:34" x14ac:dyDescent="0.25">
      <c r="A32" s="68"/>
      <c r="B32" s="62">
        <v>0.54166666666666663</v>
      </c>
      <c r="C32" s="97">
        <v>0.58333333333333337</v>
      </c>
      <c r="D32" s="108" t="s">
        <v>22</v>
      </c>
      <c r="E32" s="132">
        <f t="shared" si="58"/>
        <v>0</v>
      </c>
      <c r="F32" s="132"/>
      <c r="G32" s="105"/>
      <c r="H32" s="132">
        <f t="shared" si="59"/>
        <v>0</v>
      </c>
      <c r="I32" s="132"/>
      <c r="J32" s="105"/>
      <c r="K32" s="132">
        <f t="shared" si="60"/>
        <v>0</v>
      </c>
      <c r="L32" s="132"/>
      <c r="M32" s="105"/>
      <c r="N32" s="132">
        <f t="shared" si="61"/>
        <v>0</v>
      </c>
      <c r="O32" s="132"/>
      <c r="P32" s="100"/>
      <c r="Q32" s="132">
        <f t="shared" si="62"/>
        <v>0</v>
      </c>
      <c r="R32" s="132"/>
      <c r="S32" s="99"/>
      <c r="T32" s="132">
        <f t="shared" si="63"/>
        <v>0</v>
      </c>
      <c r="U32" s="132"/>
      <c r="V32" s="101"/>
      <c r="W32" s="132">
        <f t="shared" si="64"/>
        <v>0</v>
      </c>
      <c r="X32" s="132"/>
      <c r="Y32" s="64"/>
      <c r="Z32" s="64"/>
      <c r="AA32" s="64"/>
      <c r="AB32" s="65"/>
      <c r="AC32" s="65"/>
      <c r="AD32" s="68"/>
      <c r="AE32" s="64"/>
      <c r="AF32" s="64"/>
      <c r="AG32" s="68"/>
      <c r="AH32" s="13"/>
    </row>
    <row r="33" spans="1:34" x14ac:dyDescent="0.25">
      <c r="A33" s="68"/>
      <c r="B33" s="62">
        <v>0.58333333333333337</v>
      </c>
      <c r="C33" s="97">
        <v>0.625</v>
      </c>
      <c r="D33" s="108" t="s">
        <v>23</v>
      </c>
      <c r="E33" s="132">
        <f t="shared" si="58"/>
        <v>0</v>
      </c>
      <c r="F33" s="132"/>
      <c r="G33" s="102"/>
      <c r="H33" s="132">
        <f t="shared" si="59"/>
        <v>0</v>
      </c>
      <c r="I33" s="132"/>
      <c r="J33" s="102"/>
      <c r="K33" s="132">
        <f t="shared" si="60"/>
        <v>0</v>
      </c>
      <c r="L33" s="132"/>
      <c r="M33" s="106"/>
      <c r="N33" s="132">
        <f t="shared" si="61"/>
        <v>0</v>
      </c>
      <c r="O33" s="132"/>
      <c r="P33" s="103"/>
      <c r="Q33" s="132">
        <f t="shared" si="62"/>
        <v>0</v>
      </c>
      <c r="R33" s="132"/>
      <c r="S33" s="102"/>
      <c r="T33" s="132">
        <f t="shared" si="63"/>
        <v>0</v>
      </c>
      <c r="U33" s="132"/>
      <c r="V33" s="102"/>
      <c r="W33" s="132">
        <f t="shared" si="64"/>
        <v>0</v>
      </c>
      <c r="X33" s="132"/>
      <c r="Y33" s="25"/>
      <c r="Z33" s="16"/>
      <c r="AA33" s="64"/>
      <c r="AB33" s="65"/>
      <c r="AC33" s="65"/>
      <c r="AD33" s="68"/>
      <c r="AE33" s="64"/>
      <c r="AF33" s="64"/>
      <c r="AG33" s="68"/>
      <c r="AH33" s="13"/>
    </row>
    <row r="34" spans="1:34" x14ac:dyDescent="0.25">
      <c r="A34" s="68"/>
      <c r="B34" s="62">
        <v>0.625</v>
      </c>
      <c r="C34" s="97">
        <v>0.66666666666666663</v>
      </c>
      <c r="D34" s="108" t="s">
        <v>24</v>
      </c>
      <c r="E34" s="132">
        <f t="shared" si="58"/>
        <v>0</v>
      </c>
      <c r="F34" s="132"/>
      <c r="G34" s="102"/>
      <c r="H34" s="132">
        <f t="shared" si="59"/>
        <v>0</v>
      </c>
      <c r="I34" s="132"/>
      <c r="J34" s="102"/>
      <c r="K34" s="132">
        <f t="shared" si="60"/>
        <v>0</v>
      </c>
      <c r="L34" s="132"/>
      <c r="M34" s="106"/>
      <c r="N34" s="132">
        <f t="shared" si="61"/>
        <v>0</v>
      </c>
      <c r="O34" s="132"/>
      <c r="P34" s="103"/>
      <c r="Q34" s="132">
        <f t="shared" si="62"/>
        <v>0</v>
      </c>
      <c r="R34" s="132"/>
      <c r="S34" s="106"/>
      <c r="T34" s="132">
        <f t="shared" si="63"/>
        <v>0</v>
      </c>
      <c r="U34" s="132"/>
      <c r="V34" s="105"/>
      <c r="W34" s="132">
        <f t="shared" si="64"/>
        <v>0</v>
      </c>
      <c r="X34" s="132"/>
      <c r="Z34" s="25"/>
      <c r="AA34" s="16"/>
      <c r="AB34" s="64"/>
      <c r="AC34" s="64"/>
      <c r="AD34" s="65"/>
      <c r="AE34" s="64"/>
      <c r="AF34" s="64"/>
      <c r="AG34" s="68"/>
      <c r="AH34" s="13"/>
    </row>
    <row r="35" spans="1:34" x14ac:dyDescent="0.25">
      <c r="B35" s="98">
        <v>0.66666666666666663</v>
      </c>
      <c r="C35" s="97">
        <v>0.70833333333333337</v>
      </c>
      <c r="D35" s="108" t="s">
        <v>25</v>
      </c>
      <c r="E35" s="132">
        <f t="shared" si="58"/>
        <v>0</v>
      </c>
      <c r="F35" s="132"/>
      <c r="G35" s="100"/>
      <c r="H35" s="132">
        <f t="shared" si="59"/>
        <v>0</v>
      </c>
      <c r="I35" s="132"/>
      <c r="J35" s="100"/>
      <c r="K35" s="132">
        <f t="shared" si="60"/>
        <v>0</v>
      </c>
      <c r="L35" s="132"/>
      <c r="M35" s="100"/>
      <c r="N35" s="132">
        <f t="shared" si="61"/>
        <v>0</v>
      </c>
      <c r="O35" s="132"/>
      <c r="P35" s="100"/>
      <c r="Q35" s="132">
        <f t="shared" si="62"/>
        <v>0</v>
      </c>
      <c r="R35" s="132"/>
      <c r="S35" s="100"/>
      <c r="T35" s="132">
        <f t="shared" si="63"/>
        <v>0</v>
      </c>
      <c r="U35" s="132"/>
      <c r="V35" s="100"/>
      <c r="W35" s="132">
        <f t="shared" si="64"/>
        <v>0</v>
      </c>
      <c r="X35" s="132"/>
      <c r="AH35" s="13"/>
    </row>
    <row r="36" spans="1:34" x14ac:dyDescent="0.25">
      <c r="B36" s="98">
        <v>0.70833333333333337</v>
      </c>
      <c r="C36" s="97">
        <v>0.75</v>
      </c>
      <c r="D36" s="108" t="s">
        <v>26</v>
      </c>
      <c r="E36" s="132">
        <f t="shared" si="58"/>
        <v>0</v>
      </c>
      <c r="F36" s="132"/>
      <c r="G36" s="100"/>
      <c r="H36" s="132">
        <f t="shared" si="59"/>
        <v>0</v>
      </c>
      <c r="I36" s="132"/>
      <c r="J36" s="100"/>
      <c r="K36" s="132">
        <f t="shared" si="60"/>
        <v>0</v>
      </c>
      <c r="L36" s="132"/>
      <c r="M36" s="100"/>
      <c r="N36" s="132">
        <f t="shared" si="61"/>
        <v>0</v>
      </c>
      <c r="O36" s="132"/>
      <c r="P36" s="100"/>
      <c r="Q36" s="132">
        <f t="shared" si="62"/>
        <v>0</v>
      </c>
      <c r="R36" s="132"/>
      <c r="S36" s="100"/>
      <c r="T36" s="132">
        <f t="shared" si="63"/>
        <v>0</v>
      </c>
      <c r="U36" s="132"/>
      <c r="V36" s="100"/>
      <c r="W36" s="132">
        <f t="shared" si="64"/>
        <v>0</v>
      </c>
      <c r="X36" s="132"/>
      <c r="AH36" s="13"/>
    </row>
    <row r="37" spans="1:34" x14ac:dyDescent="0.25">
      <c r="B37" s="98">
        <v>0.75</v>
      </c>
      <c r="C37" s="96">
        <v>0.83333333333333337</v>
      </c>
      <c r="D37" s="108" t="s">
        <v>27</v>
      </c>
      <c r="E37" s="132">
        <f t="shared" si="58"/>
        <v>0</v>
      </c>
      <c r="F37" s="132"/>
      <c r="G37" s="100"/>
      <c r="H37" s="132">
        <f t="shared" si="59"/>
        <v>0</v>
      </c>
      <c r="I37" s="132"/>
      <c r="J37" s="100"/>
      <c r="K37" s="132">
        <f t="shared" si="60"/>
        <v>0</v>
      </c>
      <c r="L37" s="132"/>
      <c r="M37" s="100"/>
      <c r="N37" s="132">
        <f t="shared" si="61"/>
        <v>0</v>
      </c>
      <c r="O37" s="132"/>
      <c r="P37" s="100"/>
      <c r="Q37" s="132">
        <f t="shared" si="62"/>
        <v>0</v>
      </c>
      <c r="R37" s="132"/>
      <c r="S37" s="100"/>
      <c r="T37" s="132">
        <f t="shared" si="63"/>
        <v>0</v>
      </c>
      <c r="U37" s="132"/>
      <c r="V37" s="100"/>
      <c r="W37" s="132">
        <f t="shared" si="64"/>
        <v>0</v>
      </c>
      <c r="X37" s="132"/>
    </row>
  </sheetData>
  <mergeCells count="196">
    <mergeCell ref="E3:F3"/>
    <mergeCell ref="H3:I3"/>
    <mergeCell ref="K3:L3"/>
    <mergeCell ref="N3:O3"/>
    <mergeCell ref="Q3:R3"/>
    <mergeCell ref="T3:U3"/>
    <mergeCell ref="E2:F2"/>
    <mergeCell ref="H2:I2"/>
    <mergeCell ref="K2:L2"/>
    <mergeCell ref="N2:O2"/>
    <mergeCell ref="Q2:R2"/>
    <mergeCell ref="T2:U2"/>
    <mergeCell ref="AG6:AG7"/>
    <mergeCell ref="A6:A7"/>
    <mergeCell ref="B6:B7"/>
    <mergeCell ref="D6:D7"/>
    <mergeCell ref="AB6:AB7"/>
    <mergeCell ref="AD6:AD7"/>
    <mergeCell ref="AE6:AE7"/>
    <mergeCell ref="W4:X5"/>
    <mergeCell ref="AA4:AA5"/>
    <mergeCell ref="E4:F5"/>
    <mergeCell ref="H4:I5"/>
    <mergeCell ref="K4:L5"/>
    <mergeCell ref="N4:O5"/>
    <mergeCell ref="Q4:R5"/>
    <mergeCell ref="T4:U5"/>
    <mergeCell ref="AD8:AD9"/>
    <mergeCell ref="AE8:AE9"/>
    <mergeCell ref="AF8:AF9"/>
    <mergeCell ref="AG8:AG9"/>
    <mergeCell ref="A8:A9"/>
    <mergeCell ref="B8:B9"/>
    <mergeCell ref="D8:D9"/>
    <mergeCell ref="AA8:AA9"/>
    <mergeCell ref="AB8:AB9"/>
    <mergeCell ref="AC8:AC9"/>
    <mergeCell ref="AD10:AD11"/>
    <mergeCell ref="AE10:AE11"/>
    <mergeCell ref="AF10:AF11"/>
    <mergeCell ref="AG10:AG11"/>
    <mergeCell ref="AH10:AH11"/>
    <mergeCell ref="A10:A11"/>
    <mergeCell ref="B10:B11"/>
    <mergeCell ref="D10:D11"/>
    <mergeCell ref="AA10:AA11"/>
    <mergeCell ref="AB10:AB11"/>
    <mergeCell ref="AC10:AC11"/>
    <mergeCell ref="AD12:AD13"/>
    <mergeCell ref="AE12:AE13"/>
    <mergeCell ref="AF12:AF13"/>
    <mergeCell ref="AG12:AG13"/>
    <mergeCell ref="AH12:AH13"/>
    <mergeCell ref="A12:A13"/>
    <mergeCell ref="B12:B13"/>
    <mergeCell ref="D12:D13"/>
    <mergeCell ref="AA12:AA13"/>
    <mergeCell ref="AB12:AB13"/>
    <mergeCell ref="AC12:AC13"/>
    <mergeCell ref="AD14:AD15"/>
    <mergeCell ref="AE14:AE15"/>
    <mergeCell ref="AF14:AF15"/>
    <mergeCell ref="AG14:AG15"/>
    <mergeCell ref="A14:A15"/>
    <mergeCell ref="B14:B15"/>
    <mergeCell ref="D14:D15"/>
    <mergeCell ref="AA14:AA15"/>
    <mergeCell ref="AB14:AB15"/>
    <mergeCell ref="AC14:AC15"/>
    <mergeCell ref="AD16:AD17"/>
    <mergeCell ref="AE16:AE17"/>
    <mergeCell ref="AF16:AF17"/>
    <mergeCell ref="AG16:AG17"/>
    <mergeCell ref="AH16:AH17"/>
    <mergeCell ref="A16:A17"/>
    <mergeCell ref="B16:B17"/>
    <mergeCell ref="D16:D17"/>
    <mergeCell ref="AA16:AA17"/>
    <mergeCell ref="AB16:AB17"/>
    <mergeCell ref="AC16:AC17"/>
    <mergeCell ref="AD18:AD19"/>
    <mergeCell ref="AE18:AE19"/>
    <mergeCell ref="AF18:AF19"/>
    <mergeCell ref="AG18:AG19"/>
    <mergeCell ref="A18:A19"/>
    <mergeCell ref="B18:B19"/>
    <mergeCell ref="D18:D19"/>
    <mergeCell ref="AA18:AA19"/>
    <mergeCell ref="AB18:AB19"/>
    <mergeCell ref="AC18:AC19"/>
    <mergeCell ref="AD20:AD21"/>
    <mergeCell ref="AE20:AE21"/>
    <mergeCell ref="AF20:AF21"/>
    <mergeCell ref="AG20:AG21"/>
    <mergeCell ref="A20:A21"/>
    <mergeCell ref="B20:B21"/>
    <mergeCell ref="D20:D21"/>
    <mergeCell ref="AA20:AA21"/>
    <mergeCell ref="AB20:AB21"/>
    <mergeCell ref="AC20:AC21"/>
    <mergeCell ref="AD22:AD23"/>
    <mergeCell ref="AE22:AE23"/>
    <mergeCell ref="AF22:AF23"/>
    <mergeCell ref="AG22:AG23"/>
    <mergeCell ref="AH22:AH23"/>
    <mergeCell ref="A22:A23"/>
    <mergeCell ref="B22:B23"/>
    <mergeCell ref="D22:D23"/>
    <mergeCell ref="AA22:AA23"/>
    <mergeCell ref="AB22:AB23"/>
    <mergeCell ref="AC22:AC23"/>
    <mergeCell ref="AD24:AD25"/>
    <mergeCell ref="AE24:AE25"/>
    <mergeCell ref="AF24:AF25"/>
    <mergeCell ref="AG24:AG25"/>
    <mergeCell ref="AH24:AH25"/>
    <mergeCell ref="A24:A25"/>
    <mergeCell ref="B24:B25"/>
    <mergeCell ref="D24:D25"/>
    <mergeCell ref="AA24:AA25"/>
    <mergeCell ref="AB24:AB25"/>
    <mergeCell ref="AC24:AC25"/>
    <mergeCell ref="H27:I27"/>
    <mergeCell ref="K27:L27"/>
    <mergeCell ref="N27:O27"/>
    <mergeCell ref="Q27:R27"/>
    <mergeCell ref="W26:X26"/>
    <mergeCell ref="E26:F26"/>
    <mergeCell ref="H26:I26"/>
    <mergeCell ref="K26:L26"/>
    <mergeCell ref="N26:O26"/>
    <mergeCell ref="Q26:R26"/>
    <mergeCell ref="T26:U26"/>
    <mergeCell ref="W29:X29"/>
    <mergeCell ref="E30:F30"/>
    <mergeCell ref="H30:I30"/>
    <mergeCell ref="K30:L30"/>
    <mergeCell ref="N30:O30"/>
    <mergeCell ref="Q30:R30"/>
    <mergeCell ref="T30:U30"/>
    <mergeCell ref="W30:X30"/>
    <mergeCell ref="E29:F29"/>
    <mergeCell ref="H29:I29"/>
    <mergeCell ref="K29:L29"/>
    <mergeCell ref="N29:O29"/>
    <mergeCell ref="Q29:R29"/>
    <mergeCell ref="T29:U29"/>
    <mergeCell ref="W31:X31"/>
    <mergeCell ref="E32:F32"/>
    <mergeCell ref="H32:I32"/>
    <mergeCell ref="K32:L32"/>
    <mergeCell ref="N32:O32"/>
    <mergeCell ref="Q32:R32"/>
    <mergeCell ref="T32:U32"/>
    <mergeCell ref="W32:X32"/>
    <mergeCell ref="E31:F31"/>
    <mergeCell ref="H31:I31"/>
    <mergeCell ref="K31:L31"/>
    <mergeCell ref="N31:O31"/>
    <mergeCell ref="Q31:R31"/>
    <mergeCell ref="T31:U31"/>
    <mergeCell ref="W33:X33"/>
    <mergeCell ref="E34:F34"/>
    <mergeCell ref="H34:I34"/>
    <mergeCell ref="K34:L34"/>
    <mergeCell ref="N34:O34"/>
    <mergeCell ref="Q34:R34"/>
    <mergeCell ref="T34:U34"/>
    <mergeCell ref="W34:X34"/>
    <mergeCell ref="E33:F33"/>
    <mergeCell ref="H33:I33"/>
    <mergeCell ref="K33:L33"/>
    <mergeCell ref="N33:O33"/>
    <mergeCell ref="Q33:R33"/>
    <mergeCell ref="T33:U33"/>
    <mergeCell ref="W37:X37"/>
    <mergeCell ref="E37:F37"/>
    <mergeCell ref="H37:I37"/>
    <mergeCell ref="K37:L37"/>
    <mergeCell ref="N37:O37"/>
    <mergeCell ref="Q37:R37"/>
    <mergeCell ref="T37:U37"/>
    <mergeCell ref="W35:X35"/>
    <mergeCell ref="E36:F36"/>
    <mergeCell ref="H36:I36"/>
    <mergeCell ref="K36:L36"/>
    <mergeCell ref="N36:O36"/>
    <mergeCell ref="Q36:R36"/>
    <mergeCell ref="T36:U36"/>
    <mergeCell ref="W36:X36"/>
    <mergeCell ref="E35:F35"/>
    <mergeCell ref="H35:I35"/>
    <mergeCell ref="K35:L35"/>
    <mergeCell ref="N35:O35"/>
    <mergeCell ref="Q35:R35"/>
    <mergeCell ref="T35:U35"/>
  </mergeCells>
  <conditionalFormatting sqref="AB8:AB25">
    <cfRule type="expression" dxfId="5" priority="6">
      <formula>AB8&lt;AA8</formula>
    </cfRule>
  </conditionalFormatting>
  <conditionalFormatting sqref="AD8:AD25 AG8:AG25">
    <cfRule type="expression" dxfId="4" priority="5">
      <formula>AC8&lt;0</formula>
    </cfRule>
  </conditionalFormatting>
  <conditionalFormatting sqref="B8:B25">
    <cfRule type="expression" dxfId="3" priority="4">
      <formula>A8&lt;0</formula>
    </cfRule>
  </conditionalFormatting>
  <conditionalFormatting sqref="E8:F25 H8:I25 K8:L25 N8:O25 Q8:R25 T8:U25 W8:X25">
    <cfRule type="expression" dxfId="2" priority="3">
      <formula>E8=""</formula>
    </cfRule>
  </conditionalFormatting>
  <conditionalFormatting sqref="F8:F25 I8:I25 L8:L25 O8:O25 R8:R25 U8:U25 X8:X25">
    <cfRule type="expression" dxfId="1" priority="2">
      <formula>AND(F8&lt;&gt;"",F8=MAX(F$8:F$25))</formula>
    </cfRule>
  </conditionalFormatting>
  <conditionalFormatting sqref="E8:E25 H8:H25 K8:K25 N8:N25 Q8:Q25 T8:T25 W8:W25">
    <cfRule type="expression" dxfId="0" priority="1">
      <formula>AND(E8&lt;&gt;"",E8=MIN(E$8:E$25))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3" max="16383" man="1"/>
    <brk id="17" max="16383" man="1"/>
    <brk id="28" max="16383" man="1"/>
  </rowBreaks>
  <colBreaks count="1" manualBreakCount="1">
    <brk id="3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>
                <anchor>
                  <from>
                    <xdr:col>26</xdr:col>
                    <xdr:colOff>38100</xdr:colOff>
                    <xdr:row>0</xdr:row>
                    <xdr:rowOff>161925</xdr:rowOff>
                  </from>
                  <to>
                    <xdr:col>31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Sem47</vt:lpstr>
      <vt:lpstr>SemModel</vt:lpstr>
      <vt:lpstr>Planning!Zone_d_impression</vt:lpstr>
      <vt:lpstr>'Sem47'!Zone_d_impression</vt:lpstr>
      <vt:lpstr>SemModel!Zone_d_impression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</dc:creator>
  <cp:lastModifiedBy>     </cp:lastModifiedBy>
  <cp:lastPrinted>2015-11-03T12:21:24Z</cp:lastPrinted>
  <dcterms:created xsi:type="dcterms:W3CDTF">2013-08-30T06:51:48Z</dcterms:created>
  <dcterms:modified xsi:type="dcterms:W3CDTF">2015-11-08T14:12:28Z</dcterms:modified>
</cp:coreProperties>
</file>