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70" windowWidth="18540" windowHeight="11190"/>
  </bookViews>
  <sheets>
    <sheet name="Bilan journalier" sheetId="1" r:id="rId1"/>
    <sheet name="E B" sheetId="2" r:id="rId2"/>
  </sheets>
  <externalReferences>
    <externalReference r:id="rId3"/>
  </externalReferences>
  <definedNames>
    <definedName name="DATE" localSheetId="1">'E B'!$A$5</definedName>
    <definedName name="DATE">#REF!</definedName>
    <definedName name="DONNEE1" localSheetId="1">'E B'!$C$5</definedName>
    <definedName name="DONNEE1">#REF!</definedName>
    <definedName name="_xlnm.Print_Titles" localSheetId="1">'E B'!$A:$A,'E B'!$1:$1</definedName>
    <definedName name="MOIS" localSheetId="1">'E B'!$I$1</definedName>
    <definedName name="MOIS">#REF!</definedName>
    <definedName name="TOTAL1" localSheetId="1">'E B'!#REF!</definedName>
    <definedName name="TOTAL1">#REF!</definedName>
    <definedName name="TOTALNOM" localSheetId="1">'E B'!$A$37</definedName>
    <definedName name="TOTALNOM">#REF!</definedName>
    <definedName name="_xlnm.Print_Area" localSheetId="1">'E B'!$A$1:$N$41</definedName>
  </definedNames>
  <calcPr calcId="145621"/>
</workbook>
</file>

<file path=xl/calcChain.xml><?xml version="1.0" encoding="utf-8"?>
<calcChain xmlns="http://schemas.openxmlformats.org/spreadsheetml/2006/main">
  <c r="C7" i="1" l="1" a="1"/>
  <c r="C7" i="1" s="1"/>
  <c r="C29" i="1" l="1"/>
  <c r="C25" i="1"/>
  <c r="C21" i="1"/>
  <c r="C17" i="1"/>
  <c r="C13" i="1"/>
  <c r="C9" i="1"/>
  <c r="C32" i="1"/>
  <c r="C28" i="1"/>
  <c r="C24" i="1"/>
  <c r="C20" i="1"/>
  <c r="C16" i="1"/>
  <c r="C12" i="1"/>
  <c r="C8" i="1"/>
  <c r="C30" i="1"/>
  <c r="C26" i="1"/>
  <c r="C22" i="1"/>
  <c r="C18" i="1"/>
  <c r="C14" i="1"/>
  <c r="C10" i="1"/>
  <c r="C31" i="1"/>
  <c r="C27" i="1"/>
  <c r="C23" i="1"/>
  <c r="C19" i="1"/>
  <c r="C15" i="1"/>
  <c r="C11" i="1"/>
  <c r="AB40" i="2"/>
  <c r="AA40" i="2"/>
  <c r="Z40" i="2"/>
  <c r="Y40" i="2"/>
  <c r="X40" i="2"/>
  <c r="W40" i="2"/>
  <c r="V40" i="2"/>
  <c r="U40" i="2"/>
  <c r="T40" i="2"/>
  <c r="S40" i="2"/>
  <c r="R40" i="2"/>
  <c r="Q40" i="2"/>
  <c r="P40" i="2"/>
  <c r="O40" i="2"/>
  <c r="N40" i="2"/>
  <c r="M40" i="2"/>
  <c r="L40" i="2"/>
  <c r="K40" i="2"/>
  <c r="J40" i="2"/>
  <c r="I40" i="2"/>
  <c r="H40" i="2"/>
  <c r="G40" i="2"/>
  <c r="F40" i="2"/>
  <c r="E40" i="2"/>
  <c r="D40" i="2"/>
  <c r="C40" i="2"/>
  <c r="AB39" i="2"/>
  <c r="AA39" i="2"/>
  <c r="Z39" i="2"/>
  <c r="Y39" i="2"/>
  <c r="X39" i="2"/>
  <c r="W39" i="2"/>
  <c r="V39" i="2"/>
  <c r="U39" i="2"/>
  <c r="T39" i="2"/>
  <c r="S39" i="2"/>
  <c r="R39" i="2"/>
  <c r="Q39" i="2"/>
  <c r="P39" i="2"/>
  <c r="O39" i="2"/>
  <c r="N39" i="2"/>
  <c r="M39" i="2"/>
  <c r="L39" i="2"/>
  <c r="K39" i="2"/>
  <c r="J39" i="2"/>
  <c r="I39" i="2"/>
  <c r="H39" i="2"/>
  <c r="G39" i="2"/>
  <c r="F39" i="2"/>
  <c r="E39" i="2"/>
  <c r="D39" i="2"/>
  <c r="C39" i="2"/>
  <c r="AB38" i="2"/>
  <c r="AA38" i="2"/>
  <c r="Z38" i="2"/>
  <c r="Y38" i="2"/>
  <c r="X38" i="2"/>
  <c r="W38" i="2"/>
  <c r="V38" i="2"/>
  <c r="U38" i="2"/>
  <c r="T38" i="2"/>
  <c r="S38" i="2"/>
  <c r="R38" i="2"/>
  <c r="Q38" i="2"/>
  <c r="P38" i="2"/>
  <c r="O38" i="2"/>
  <c r="N38" i="2"/>
  <c r="M38" i="2"/>
  <c r="L38" i="2"/>
  <c r="K38" i="2"/>
  <c r="J38" i="2"/>
  <c r="I38" i="2"/>
  <c r="H38" i="2"/>
  <c r="G38" i="2"/>
  <c r="F38" i="2"/>
  <c r="E38" i="2"/>
  <c r="D38" i="2"/>
  <c r="C38" i="2"/>
  <c r="AB37" i="2"/>
  <c r="AA37" i="2"/>
  <c r="Z37" i="2"/>
  <c r="Y37" i="2"/>
  <c r="X37" i="2"/>
  <c r="W37" i="2"/>
  <c r="V37" i="2"/>
  <c r="U37" i="2"/>
  <c r="T37" i="2"/>
  <c r="S37" i="2"/>
  <c r="R37" i="2"/>
  <c r="Q37" i="2"/>
  <c r="P37" i="2"/>
  <c r="O37" i="2"/>
  <c r="N37" i="2"/>
  <c r="M37" i="2"/>
  <c r="L37" i="2"/>
  <c r="K37" i="2"/>
  <c r="J37" i="2"/>
  <c r="I37" i="2"/>
  <c r="H37" i="2"/>
  <c r="G37" i="2"/>
  <c r="F37" i="2"/>
  <c r="E37" i="2"/>
  <c r="D37" i="2"/>
  <c r="C37" i="2"/>
  <c r="E48" i="1"/>
  <c r="D48" i="1"/>
  <c r="F46" i="1"/>
  <c r="F45" i="1"/>
  <c r="C44" i="1"/>
  <c r="C43" i="1"/>
  <c r="C42" i="1"/>
  <c r="C41" i="1"/>
  <c r="C40" i="1"/>
  <c r="J39" i="1"/>
  <c r="C39" i="1"/>
  <c r="J38" i="1"/>
  <c r="C38" i="1"/>
  <c r="J37" i="1"/>
  <c r="C37" i="1"/>
  <c r="J36" i="1"/>
  <c r="C36" i="1"/>
  <c r="J35" i="1"/>
  <c r="C35" i="1"/>
  <c r="J3" i="1"/>
  <c r="I3" i="1"/>
  <c r="H3" i="1"/>
  <c r="G3" i="1"/>
</calcChain>
</file>

<file path=xl/sharedStrings.xml><?xml version="1.0" encoding="utf-8"?>
<sst xmlns="http://schemas.openxmlformats.org/spreadsheetml/2006/main" count="165" uniqueCount="104">
  <si>
    <t>Autocontrôle Usine</t>
  </si>
  <si>
    <r>
      <t>Analyses du</t>
    </r>
    <r>
      <rPr>
        <b/>
        <sz val="18"/>
        <color indexed="12"/>
        <rFont val="Comic Sans MS"/>
        <family val="4"/>
      </rPr>
      <t xml:space="preserve"> :</t>
    </r>
  </si>
  <si>
    <t>PARAMETRES</t>
  </si>
  <si>
    <t>Con. MAXI</t>
  </si>
  <si>
    <t>E.B</t>
  </si>
  <si>
    <t>E.Floculée</t>
  </si>
  <si>
    <t>E.Flottée</t>
  </si>
  <si>
    <t>FAS Entrée</t>
  </si>
  <si>
    <t>FAS Sortie</t>
  </si>
  <si>
    <t>C.A.G Sortie</t>
  </si>
  <si>
    <t>E.C.C</t>
  </si>
  <si>
    <t>E.T</t>
  </si>
  <si>
    <t>File A</t>
  </si>
  <si>
    <t>File B</t>
  </si>
  <si>
    <t>Température</t>
  </si>
  <si>
    <t>&lt; 25 °C</t>
  </si>
  <si>
    <t>Ph</t>
  </si>
  <si>
    <t>&gt; 6,5 - &lt; 9</t>
  </si>
  <si>
    <t>Turbidité</t>
  </si>
  <si>
    <t xml:space="preserve"> &lt; 1  NFU</t>
  </si>
  <si>
    <t>Conductivité</t>
  </si>
  <si>
    <t>200&lt;µS/cm&lt;1100</t>
  </si>
  <si>
    <t>Teneur en O2</t>
  </si>
  <si>
    <t>%</t>
  </si>
  <si>
    <t>TH total (dureté)</t>
  </si>
  <si>
    <t>°F</t>
  </si>
  <si>
    <t>TH Ca (dureté)</t>
  </si>
  <si>
    <t>T.A.C.</t>
  </si>
  <si>
    <t>Equili calco</t>
  </si>
  <si>
    <t>COT</t>
  </si>
  <si>
    <t>&lt;2 mg/l</t>
  </si>
  <si>
    <t>Nitrates (NO3)</t>
  </si>
  <si>
    <t>&lt;50 mg/l</t>
  </si>
  <si>
    <t>Nitrites (NO2)</t>
  </si>
  <si>
    <t>&lt;0,1 mg/l</t>
  </si>
  <si>
    <t>Ammoniac (NH4)</t>
  </si>
  <si>
    <t>&lt;0,10 mg/l</t>
  </si>
  <si>
    <t>Fer</t>
  </si>
  <si>
    <t>&lt;0,200 mg/l</t>
  </si>
  <si>
    <t>Mn</t>
  </si>
  <si>
    <t>&lt;50 µg/l</t>
  </si>
  <si>
    <t>Chlore libre</t>
  </si>
  <si>
    <t>mg/l</t>
  </si>
  <si>
    <t>Chlore total</t>
  </si>
  <si>
    <t>Chlorures</t>
  </si>
  <si>
    <t>&lt;250 mg/l</t>
  </si>
  <si>
    <t>Sulfates</t>
  </si>
  <si>
    <t>Larson</t>
  </si>
  <si>
    <t>Corrosion métaux</t>
  </si>
  <si>
    <t>Oxydabilité KMnO4</t>
  </si>
  <si>
    <t>5 mg/l</t>
  </si>
  <si>
    <t>Aluminium</t>
  </si>
  <si>
    <t>&lt;200 mg/l</t>
  </si>
  <si>
    <t>Phosphore</t>
  </si>
  <si>
    <t>Ozone résiduel</t>
  </si>
  <si>
    <t>Baryum</t>
  </si>
  <si>
    <t>&lt; 0,7 mg/l</t>
  </si>
  <si>
    <t>Fonctionnement usine</t>
  </si>
  <si>
    <t>Débit usine</t>
  </si>
  <si>
    <t>m3/h</t>
  </si>
  <si>
    <t>pH de régul</t>
  </si>
  <si>
    <t>Pré</t>
  </si>
  <si>
    <t>unités/ph</t>
  </si>
  <si>
    <t>Hauteur de prélèvement barrage</t>
  </si>
  <si>
    <t>m</t>
  </si>
  <si>
    <t>inter</t>
  </si>
  <si>
    <t>Taux de traitement</t>
  </si>
  <si>
    <t>FeCl3 - F1</t>
  </si>
  <si>
    <t>ppm</t>
  </si>
  <si>
    <t>post</t>
  </si>
  <si>
    <t>FeCl3 - F2</t>
  </si>
  <si>
    <t xml:space="preserve">Taux de chlore </t>
  </si>
  <si>
    <t>Contact</t>
  </si>
  <si>
    <t>Polymère file A</t>
  </si>
  <si>
    <t>Eau Traitée</t>
  </si>
  <si>
    <t>Polymère file B</t>
  </si>
  <si>
    <t>CO2</t>
  </si>
  <si>
    <t>Ozone</t>
  </si>
  <si>
    <t>Satu 1</t>
  </si>
  <si>
    <t>KMnO4</t>
  </si>
  <si>
    <t>Satu 2</t>
  </si>
  <si>
    <t>CAP</t>
  </si>
  <si>
    <t xml:space="preserve">Ressources </t>
  </si>
  <si>
    <t>Analyses</t>
  </si>
  <si>
    <t>Barrage</t>
  </si>
  <si>
    <t>Report automatic journalier</t>
  </si>
  <si>
    <t>Contrôle Chlore DR 3900 à :</t>
  </si>
  <si>
    <t>Sèvre</t>
  </si>
  <si>
    <t>Analyses à realiser ou saisir</t>
  </si>
  <si>
    <t>Bilan réalisé à :</t>
  </si>
  <si>
    <t>EAU BRUTE</t>
  </si>
  <si>
    <t>Mesure</t>
  </si>
  <si>
    <r>
      <t>Nitrates (NO</t>
    </r>
    <r>
      <rPr>
        <b/>
        <vertAlign val="subscript"/>
        <sz val="10"/>
        <rFont val="Comic Sans MS"/>
        <family val="4"/>
      </rPr>
      <t>3</t>
    </r>
    <r>
      <rPr>
        <b/>
        <sz val="10"/>
        <rFont val="Comic Sans MS"/>
        <family val="4"/>
      </rPr>
      <t>)</t>
    </r>
  </si>
  <si>
    <r>
      <t>Nitrites (NO</t>
    </r>
    <r>
      <rPr>
        <b/>
        <vertAlign val="subscript"/>
        <sz val="10"/>
        <rFont val="Comic Sans MS"/>
        <family val="4"/>
      </rPr>
      <t>2</t>
    </r>
    <r>
      <rPr>
        <b/>
        <sz val="10"/>
        <rFont val="Comic Sans MS"/>
        <family val="4"/>
      </rPr>
      <t>)</t>
    </r>
  </si>
  <si>
    <r>
      <t>Ammoniac (NH</t>
    </r>
    <r>
      <rPr>
        <b/>
        <vertAlign val="subscript"/>
        <sz val="10"/>
        <rFont val="Comic Sans MS"/>
        <family val="4"/>
      </rPr>
      <t>4</t>
    </r>
    <r>
      <rPr>
        <b/>
        <sz val="10"/>
        <rFont val="Comic Sans MS"/>
        <family val="4"/>
      </rPr>
      <t>)</t>
    </r>
  </si>
  <si>
    <t>Horodate</t>
  </si>
  <si>
    <t>°C</t>
  </si>
  <si>
    <t>NTU</t>
  </si>
  <si>
    <t>µS/cm</t>
  </si>
  <si>
    <t>mg/L</t>
  </si>
  <si>
    <t>Total</t>
  </si>
  <si>
    <t>Maxi</t>
  </si>
  <si>
    <t>Mini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</si>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</sst>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0.000"/>
    <numFmt numFmtId="166" formatCode="h:mm;@"/>
    <numFmt numFmtId="167" formatCode="_-* #,##0.00\ [$€-1]_-;\-* #,##0.00\ [$€-1]_-;_-* &quot;-&quot;??\ [$€-1]_-"/>
  </numFmts>
  <fonts count="26" x14ac:knownFonts="1">
    <font>
      <sz val="10"/>
      <name val="Arial"/>
      <family val="2"/>
    </font>
    <font>
      <sz val="10"/>
      <name val="Arial"/>
      <family val="2"/>
    </font>
    <font>
      <b/>
      <u/>
      <sz val="20"/>
      <color indexed="12"/>
      <name val="Comic Sans MS"/>
      <family val="4"/>
    </font>
    <font>
      <b/>
      <u/>
      <sz val="18"/>
      <color indexed="12"/>
      <name val="Comic Sans MS"/>
      <family val="4"/>
    </font>
    <font>
      <b/>
      <sz val="18"/>
      <color indexed="12"/>
      <name val="Comic Sans MS"/>
      <family val="4"/>
    </font>
    <font>
      <b/>
      <u/>
      <sz val="14"/>
      <name val="Comic Sans MS"/>
      <family val="4"/>
    </font>
    <font>
      <b/>
      <sz val="10"/>
      <name val="Comic Sans MS"/>
      <family val="4"/>
    </font>
    <font>
      <b/>
      <sz val="9"/>
      <name val="Comic Sans MS"/>
      <family val="4"/>
    </font>
    <font>
      <i/>
      <sz val="10"/>
      <name val="Comic Sans MS"/>
      <family val="4"/>
    </font>
    <font>
      <sz val="10"/>
      <name val="Comic Sans MS"/>
      <family val="4"/>
    </font>
    <font>
      <i/>
      <sz val="8"/>
      <name val="Comic Sans MS"/>
      <family val="4"/>
    </font>
    <font>
      <sz val="10"/>
      <color indexed="10"/>
      <name val="Comic Sans MS"/>
      <family val="4"/>
    </font>
    <font>
      <sz val="8"/>
      <name val="Comic Sans MS"/>
      <family val="4"/>
    </font>
    <font>
      <b/>
      <u/>
      <sz val="10"/>
      <name val="Comic Sans MS"/>
      <family val="4"/>
    </font>
    <font>
      <sz val="11"/>
      <color indexed="10"/>
      <name val="Comic Sans MS"/>
      <family val="4"/>
    </font>
    <font>
      <sz val="11"/>
      <name val="Comic Sans MS"/>
      <family val="4"/>
    </font>
    <font>
      <b/>
      <sz val="11"/>
      <name val="Comic Sans MS"/>
      <family val="4"/>
    </font>
    <font>
      <sz val="8"/>
      <color indexed="9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vertAlign val="subscript"/>
      <sz val="10"/>
      <name val="Comic Sans MS"/>
      <family val="4"/>
    </font>
    <font>
      <b/>
      <sz val="8"/>
      <name val="Arial"/>
      <family val="2"/>
    </font>
    <font>
      <sz val="11"/>
      <name val="Arial"/>
      <family val="2"/>
    </font>
    <font>
      <sz val="8"/>
      <name val="Arial"/>
      <family val="2"/>
    </font>
    <font>
      <sz val="6"/>
      <name val="Small Fonts"/>
      <family val="2"/>
    </font>
  </fonts>
  <fills count="16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theme="3" tint="0.59999389629810485"/>
        </stop>
      </gradientFill>
    </fill>
    <fill>
      <gradientFill degree="90">
        <stop position="0">
          <color theme="0"/>
        </stop>
        <stop position="1">
          <color theme="0"/>
        </stop>
      </gradientFill>
    </fill>
    <fill>
      <patternFill patternType="solid">
        <fgColor rgb="FFFFFF99"/>
        <bgColor indexed="64"/>
      </patternFill>
    </fill>
    <fill>
      <gradientFill degree="90">
        <stop position="0">
          <color theme="0"/>
        </stop>
        <stop position="1">
          <color theme="4" tint="0.59999389629810485"/>
        </stop>
      </gradientFill>
    </fill>
    <fill>
      <gradientFill degree="90">
        <stop position="0">
          <color theme="0"/>
        </stop>
        <stop position="1">
          <color theme="8" tint="0.59999389629810485"/>
        </stop>
      </gradientFill>
    </fill>
    <fill>
      <patternFill patternType="solid">
        <fgColor theme="9" tint="0.59999389629810485"/>
        <bgColor indexed="9"/>
      </patternFill>
    </fill>
    <fill>
      <patternFill patternType="solid">
        <fgColor theme="0" tint="-0.249977111117893"/>
        <bgColor indexed="9"/>
      </patternFill>
    </fill>
    <fill>
      <gradientFill degree="90">
        <stop position="0">
          <color theme="0"/>
        </stop>
        <stop position="1">
          <color theme="4"/>
        </stop>
      </gradient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rgb="FFFF0000"/>
      </left>
      <right style="medium">
        <color indexed="64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medium">
        <color indexed="64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ck">
        <color rgb="FFFF0000"/>
      </bottom>
      <diagonal/>
    </border>
  </borders>
  <cellStyleXfs count="4">
    <xf numFmtId="0" fontId="0" fillId="0" borderId="0"/>
    <xf numFmtId="167" fontId="1" fillId="0" borderId="0" applyFont="0" applyFill="0" applyBorder="0" applyAlignment="0" applyProtection="0"/>
    <xf numFmtId="0" fontId="1" fillId="0" borderId="0"/>
    <xf numFmtId="0" fontId="1" fillId="0" borderId="0"/>
  </cellStyleXfs>
  <cellXfs count="123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>
      <alignment horizontal="center" vertical="center"/>
    </xf>
    <xf numFmtId="2" fontId="9" fillId="5" borderId="1" xfId="0" applyNumberFormat="1" applyFont="1" applyFill="1" applyBorder="1" applyAlignment="1">
      <alignment horizontal="center" vertical="center"/>
    </xf>
    <xf numFmtId="2" fontId="9" fillId="2" borderId="2" xfId="0" applyNumberFormat="1" applyFont="1" applyFill="1" applyBorder="1" applyAlignment="1">
      <alignment vertical="center"/>
    </xf>
    <xf numFmtId="2" fontId="9" fillId="6" borderId="1" xfId="0" applyNumberFormat="1" applyFont="1" applyFill="1" applyBorder="1" applyAlignment="1">
      <alignment horizontal="center" vertical="center"/>
    </xf>
    <xf numFmtId="2" fontId="9" fillId="3" borderId="1" xfId="0" applyNumberFormat="1" applyFont="1" applyFill="1" applyBorder="1" applyAlignment="1">
      <alignment horizontal="center" vertical="center"/>
    </xf>
    <xf numFmtId="1" fontId="9" fillId="3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65" fontId="9" fillId="6" borderId="1" xfId="0" applyNumberFormat="1" applyFont="1" applyFill="1" applyBorder="1" applyAlignment="1">
      <alignment horizontal="center" vertical="center"/>
    </xf>
    <xf numFmtId="2" fontId="9" fillId="6" borderId="2" xfId="0" applyNumberFormat="1" applyFont="1" applyFill="1" applyBorder="1" applyAlignment="1">
      <alignment vertical="center"/>
    </xf>
    <xf numFmtId="2" fontId="9" fillId="6" borderId="3" xfId="0" applyNumberFormat="1" applyFont="1" applyFill="1" applyBorder="1" applyAlignment="1">
      <alignment vertical="center"/>
    </xf>
    <xf numFmtId="165" fontId="9" fillId="5" borderId="1" xfId="0" applyNumberFormat="1" applyFont="1" applyFill="1" applyBorder="1" applyAlignment="1">
      <alignment horizontal="center" vertical="center"/>
    </xf>
    <xf numFmtId="2" fontId="11" fillId="6" borderId="1" xfId="0" applyNumberFormat="1" applyFont="1" applyFill="1" applyBorder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/>
    </xf>
    <xf numFmtId="20" fontId="12" fillId="0" borderId="0" xfId="0" applyNumberFormat="1" applyFont="1" applyAlignment="1">
      <alignment horizontal="center"/>
    </xf>
    <xf numFmtId="0" fontId="13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Fill="1" applyBorder="1" applyAlignment="1">
      <alignment horizontal="center"/>
    </xf>
    <xf numFmtId="2" fontId="9" fillId="7" borderId="0" xfId="0" applyNumberFormat="1" applyFont="1" applyFill="1" applyBorder="1" applyAlignment="1">
      <alignment horizontal="center" vertical="center"/>
    </xf>
    <xf numFmtId="0" fontId="9" fillId="0" borderId="0" xfId="0" applyFont="1" applyAlignment="1"/>
    <xf numFmtId="0" fontId="13" fillId="0" borderId="0" xfId="0" applyFont="1"/>
    <xf numFmtId="0" fontId="9" fillId="0" borderId="0" xfId="0" applyFont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14" fillId="0" borderId="0" xfId="0" applyFont="1" applyAlignment="1"/>
    <xf numFmtId="0" fontId="9" fillId="6" borderId="1" xfId="0" applyFont="1" applyFill="1" applyBorder="1" applyAlignment="1"/>
    <xf numFmtId="0" fontId="15" fillId="7" borderId="0" xfId="0" applyFont="1" applyFill="1" applyAlignment="1">
      <alignment horizontal="center"/>
    </xf>
    <xf numFmtId="20" fontId="16" fillId="7" borderId="0" xfId="0" applyNumberFormat="1" applyFont="1" applyFill="1" applyBorder="1" applyAlignment="1">
      <alignment horizontal="center"/>
    </xf>
    <xf numFmtId="0" fontId="17" fillId="8" borderId="0" xfId="0" applyFont="1" applyFill="1" applyAlignment="1">
      <alignment horizontal="center"/>
    </xf>
    <xf numFmtId="0" fontId="18" fillId="8" borderId="0" xfId="0" applyFont="1" applyFill="1" applyAlignment="1">
      <alignment horizontal="center" vertical="center"/>
    </xf>
    <xf numFmtId="0" fontId="19" fillId="8" borderId="0" xfId="0" applyFont="1" applyFill="1" applyAlignment="1">
      <alignment horizontal="left"/>
    </xf>
    <xf numFmtId="0" fontId="18" fillId="8" borderId="0" xfId="0" applyFont="1" applyFill="1" applyBorder="1" applyAlignment="1">
      <alignment horizontal="center" vertical="center"/>
    </xf>
    <xf numFmtId="0" fontId="17" fillId="8" borderId="0" xfId="0" applyFont="1" applyFill="1" applyBorder="1" applyAlignment="1">
      <alignment horizontal="center"/>
    </xf>
    <xf numFmtId="0" fontId="0" fillId="9" borderId="0" xfId="0" applyFill="1"/>
    <xf numFmtId="0" fontId="1" fillId="0" borderId="0" xfId="0" applyFont="1"/>
    <xf numFmtId="0" fontId="22" fillId="11" borderId="14" xfId="0" applyFont="1" applyFill="1" applyBorder="1" applyAlignment="1">
      <alignment horizontal="center" vertical="center" wrapText="1"/>
    </xf>
    <xf numFmtId="2" fontId="23" fillId="12" borderId="17" xfId="0" applyNumberFormat="1" applyFont="1" applyFill="1" applyBorder="1" applyAlignment="1">
      <alignment horizontal="center" vertical="center"/>
    </xf>
    <xf numFmtId="2" fontId="23" fillId="13" borderId="17" xfId="0" applyNumberFormat="1" applyFont="1" applyFill="1" applyBorder="1" applyAlignment="1">
      <alignment horizontal="center" vertical="center"/>
    </xf>
    <xf numFmtId="1" fontId="23" fillId="14" borderId="17" xfId="0" applyNumberFormat="1" applyFont="1" applyFill="1" applyBorder="1" applyAlignment="1">
      <alignment horizontal="center" vertical="center"/>
    </xf>
    <xf numFmtId="2" fontId="23" fillId="14" borderId="17" xfId="0" applyNumberFormat="1" applyFont="1" applyFill="1" applyBorder="1" applyAlignment="1">
      <alignment horizontal="center" vertical="center"/>
    </xf>
    <xf numFmtId="2" fontId="23" fillId="12" borderId="18" xfId="0" applyNumberFormat="1" applyFont="1" applyFill="1" applyBorder="1" applyAlignment="1">
      <alignment horizontal="center" vertical="center"/>
    </xf>
    <xf numFmtId="2" fontId="23" fillId="13" borderId="18" xfId="0" applyNumberFormat="1" applyFont="1" applyFill="1" applyBorder="1" applyAlignment="1">
      <alignment horizontal="center" vertical="center"/>
    </xf>
    <xf numFmtId="1" fontId="23" fillId="14" borderId="18" xfId="0" applyNumberFormat="1" applyFont="1" applyFill="1" applyBorder="1" applyAlignment="1">
      <alignment horizontal="center" vertical="center"/>
    </xf>
    <xf numFmtId="2" fontId="23" fillId="14" borderId="18" xfId="0" applyNumberFormat="1" applyFont="1" applyFill="1" applyBorder="1" applyAlignment="1">
      <alignment horizontal="center" vertical="center"/>
    </xf>
    <xf numFmtId="2" fontId="23" fillId="12" borderId="23" xfId="0" applyNumberFormat="1" applyFont="1" applyFill="1" applyBorder="1" applyAlignment="1">
      <alignment horizontal="center" vertical="center"/>
    </xf>
    <xf numFmtId="2" fontId="23" fillId="13" borderId="23" xfId="0" applyNumberFormat="1" applyFont="1" applyFill="1" applyBorder="1" applyAlignment="1">
      <alignment horizontal="center" vertical="center"/>
    </xf>
    <xf numFmtId="1" fontId="23" fillId="14" borderId="23" xfId="0" applyNumberFormat="1" applyFont="1" applyFill="1" applyBorder="1" applyAlignment="1">
      <alignment horizontal="center" vertical="center"/>
    </xf>
    <xf numFmtId="2" fontId="23" fillId="14" borderId="23" xfId="0" applyNumberFormat="1" applyFont="1" applyFill="1" applyBorder="1" applyAlignment="1">
      <alignment horizontal="center" vertical="center"/>
    </xf>
    <xf numFmtId="0" fontId="24" fillId="9" borderId="0" xfId="0" applyFont="1" applyFill="1" applyAlignment="1">
      <alignment horizontal="center"/>
    </xf>
    <xf numFmtId="1" fontId="24" fillId="9" borderId="0" xfId="0" applyNumberFormat="1" applyFont="1" applyFill="1" applyAlignment="1">
      <alignment horizontal="center"/>
    </xf>
    <xf numFmtId="2" fontId="23" fillId="12" borderId="17" xfId="0" applyNumberFormat="1" applyFont="1" applyFill="1" applyBorder="1" applyAlignment="1">
      <alignment horizontal="center"/>
    </xf>
    <xf numFmtId="2" fontId="23" fillId="12" borderId="18" xfId="0" applyNumberFormat="1" applyFont="1" applyFill="1" applyBorder="1" applyAlignment="1">
      <alignment horizontal="center"/>
    </xf>
    <xf numFmtId="2" fontId="23" fillId="12" borderId="26" xfId="0" applyNumberFormat="1" applyFont="1" applyFill="1" applyBorder="1" applyAlignment="1">
      <alignment horizontal="center"/>
    </xf>
    <xf numFmtId="0" fontId="25" fillId="0" borderId="0" xfId="0" applyFont="1" applyAlignment="1">
      <alignment horizontal="left"/>
    </xf>
    <xf numFmtId="2" fontId="23" fillId="12" borderId="27" xfId="0" applyNumberFormat="1" applyFont="1" applyFill="1" applyBorder="1" applyAlignment="1">
      <alignment horizontal="center" vertical="center"/>
    </xf>
    <xf numFmtId="2" fontId="23" fillId="13" borderId="27" xfId="0" applyNumberFormat="1" applyFont="1" applyFill="1" applyBorder="1" applyAlignment="1">
      <alignment horizontal="center" vertical="center"/>
    </xf>
    <xf numFmtId="1" fontId="23" fillId="14" borderId="27" xfId="0" applyNumberFormat="1" applyFont="1" applyFill="1" applyBorder="1" applyAlignment="1">
      <alignment horizontal="center" vertical="center"/>
    </xf>
    <xf numFmtId="2" fontId="23" fillId="14" borderId="27" xfId="0" applyNumberFormat="1" applyFont="1" applyFill="1" applyBorder="1" applyAlignment="1">
      <alignment horizontal="center" vertical="center"/>
    </xf>
    <xf numFmtId="2" fontId="23" fillId="12" borderId="28" xfId="0" applyNumberFormat="1" applyFont="1" applyFill="1" applyBorder="1" applyAlignment="1">
      <alignment horizontal="center" vertical="center"/>
    </xf>
    <xf numFmtId="2" fontId="23" fillId="13" borderId="28" xfId="0" applyNumberFormat="1" applyFont="1" applyFill="1" applyBorder="1" applyAlignment="1">
      <alignment horizontal="center" vertical="center"/>
    </xf>
    <xf numFmtId="1" fontId="23" fillId="14" borderId="28" xfId="0" applyNumberFormat="1" applyFont="1" applyFill="1" applyBorder="1" applyAlignment="1">
      <alignment horizontal="center" vertical="center"/>
    </xf>
    <xf numFmtId="2" fontId="23" fillId="14" borderId="28" xfId="0" applyNumberFormat="1" applyFont="1" applyFill="1" applyBorder="1" applyAlignment="1">
      <alignment horizontal="center" vertical="center"/>
    </xf>
    <xf numFmtId="2" fontId="23" fillId="12" borderId="29" xfId="0" applyNumberFormat="1" applyFont="1" applyFill="1" applyBorder="1" applyAlignment="1">
      <alignment horizontal="center" vertical="center"/>
    </xf>
    <xf numFmtId="2" fontId="23" fillId="12" borderId="30" xfId="0" applyNumberFormat="1" applyFont="1" applyFill="1" applyBorder="1" applyAlignment="1">
      <alignment horizontal="center" vertical="center"/>
    </xf>
    <xf numFmtId="2" fontId="23" fillId="13" borderId="30" xfId="0" applyNumberFormat="1" applyFont="1" applyFill="1" applyBorder="1" applyAlignment="1">
      <alignment horizontal="center" vertical="center"/>
    </xf>
    <xf numFmtId="1" fontId="23" fillId="14" borderId="30" xfId="0" applyNumberFormat="1" applyFont="1" applyFill="1" applyBorder="1" applyAlignment="1">
      <alignment horizontal="center" vertical="center"/>
    </xf>
    <xf numFmtId="2" fontId="23" fillId="14" borderId="30" xfId="0" applyNumberFormat="1" applyFont="1" applyFill="1" applyBorder="1" applyAlignment="1">
      <alignment horizontal="center" vertical="center"/>
    </xf>
    <xf numFmtId="2" fontId="23" fillId="13" borderId="31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2" fontId="9" fillId="5" borderId="3" xfId="0" applyNumberFormat="1" applyFont="1" applyFill="1" applyBorder="1" applyAlignment="1">
      <alignment horizontal="center" vertical="center"/>
    </xf>
    <xf numFmtId="2" fontId="9" fillId="2" borderId="3" xfId="0" applyNumberFormat="1" applyFont="1" applyFill="1" applyBorder="1" applyAlignment="1">
      <alignment horizontal="center" vertical="center"/>
    </xf>
    <xf numFmtId="1" fontId="9" fillId="5" borderId="3" xfId="0" applyNumberFormat="1" applyFont="1" applyFill="1" applyBorder="1" applyAlignment="1">
      <alignment horizontal="center" vertical="center"/>
    </xf>
    <xf numFmtId="165" fontId="9" fillId="5" borderId="3" xfId="0" applyNumberFormat="1" applyFont="1" applyFill="1" applyBorder="1" applyAlignment="1">
      <alignment horizontal="center" vertical="center"/>
    </xf>
    <xf numFmtId="2" fontId="9" fillId="6" borderId="3" xfId="0" applyNumberFormat="1" applyFont="1" applyFill="1" applyBorder="1" applyAlignment="1">
      <alignment horizontal="center" vertical="center"/>
    </xf>
    <xf numFmtId="0" fontId="6" fillId="3" borderId="32" xfId="0" applyFont="1" applyFill="1" applyBorder="1" applyAlignment="1">
      <alignment horizontal="center" vertical="center"/>
    </xf>
    <xf numFmtId="2" fontId="9" fillId="2" borderId="33" xfId="0" applyNumberFormat="1" applyFont="1" applyFill="1" applyBorder="1" applyAlignment="1">
      <alignment horizontal="center" vertical="center"/>
    </xf>
    <xf numFmtId="2" fontId="9" fillId="2" borderId="34" xfId="0" applyNumberFormat="1" applyFont="1" applyFill="1" applyBorder="1" applyAlignment="1">
      <alignment horizontal="center" vertical="center"/>
    </xf>
    <xf numFmtId="2" fontId="9" fillId="6" borderId="34" xfId="0" applyNumberFormat="1" applyFont="1" applyFill="1" applyBorder="1" applyAlignment="1">
      <alignment horizontal="center" vertical="center"/>
    </xf>
    <xf numFmtId="0" fontId="0" fillId="6" borderId="35" xfId="0" applyFill="1" applyBorder="1"/>
    <xf numFmtId="165" fontId="9" fillId="6" borderId="34" xfId="0" applyNumberFormat="1" applyFont="1" applyFill="1" applyBorder="1" applyAlignment="1">
      <alignment horizontal="center" vertical="center"/>
    </xf>
    <xf numFmtId="2" fontId="9" fillId="5" borderId="34" xfId="0" applyNumberFormat="1" applyFont="1" applyFill="1" applyBorder="1" applyAlignment="1">
      <alignment horizontal="center" vertical="center"/>
    </xf>
    <xf numFmtId="2" fontId="9" fillId="6" borderId="36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164" fontId="5" fillId="2" borderId="0" xfId="0" applyNumberFormat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/>
    </xf>
    <xf numFmtId="166" fontId="6" fillId="2" borderId="5" xfId="0" applyNumberFormat="1" applyFont="1" applyFill="1" applyBorder="1" applyAlignment="1">
      <alignment horizontal="center"/>
    </xf>
    <xf numFmtId="166" fontId="6" fillId="2" borderId="6" xfId="0" applyNumberFormat="1" applyFont="1" applyFill="1" applyBorder="1" applyAlignment="1">
      <alignment horizontal="center"/>
    </xf>
    <xf numFmtId="164" fontId="23" fillId="8" borderId="21" xfId="0" applyNumberFormat="1" applyFont="1" applyFill="1" applyBorder="1" applyAlignment="1">
      <alignment horizontal="center"/>
    </xf>
    <xf numFmtId="164" fontId="23" fillId="8" borderId="22" xfId="0" applyNumberFormat="1" applyFont="1" applyFill="1" applyBorder="1" applyAlignment="1">
      <alignment horizontal="center"/>
    </xf>
    <xf numFmtId="0" fontId="20" fillId="15" borderId="15" xfId="0" applyFont="1" applyFill="1" applyBorder="1" applyAlignment="1">
      <alignment horizontal="center"/>
    </xf>
    <xf numFmtId="0" fontId="20" fillId="15" borderId="24" xfId="0" applyFont="1" applyFill="1" applyBorder="1" applyAlignment="1">
      <alignment horizontal="center"/>
    </xf>
    <xf numFmtId="0" fontId="20" fillId="15" borderId="19" xfId="0" applyFont="1" applyFill="1" applyBorder="1" applyAlignment="1">
      <alignment horizontal="center"/>
    </xf>
    <xf numFmtId="0" fontId="20" fillId="15" borderId="20" xfId="0" applyFont="1" applyFill="1" applyBorder="1" applyAlignment="1">
      <alignment horizontal="center"/>
    </xf>
    <xf numFmtId="0" fontId="20" fillId="15" borderId="12" xfId="0" applyFont="1" applyFill="1" applyBorder="1" applyAlignment="1">
      <alignment horizontal="center"/>
    </xf>
    <xf numFmtId="0" fontId="20" fillId="15" borderId="25" xfId="0" applyFont="1" applyFill="1" applyBorder="1" applyAlignment="1">
      <alignment horizontal="center"/>
    </xf>
    <xf numFmtId="164" fontId="23" fillId="8" borderId="19" xfId="0" applyNumberFormat="1" applyFont="1" applyFill="1" applyBorder="1" applyAlignment="1">
      <alignment horizontal="center"/>
    </xf>
    <xf numFmtId="164" fontId="23" fillId="8" borderId="20" xfId="0" applyNumberFormat="1" applyFont="1" applyFill="1" applyBorder="1" applyAlignment="1">
      <alignment horizontal="center"/>
    </xf>
    <xf numFmtId="164" fontId="23" fillId="8" borderId="15" xfId="0" applyNumberFormat="1" applyFont="1" applyFill="1" applyBorder="1" applyAlignment="1">
      <alignment horizontal="center"/>
    </xf>
    <xf numFmtId="164" fontId="23" fillId="8" borderId="16" xfId="0" applyNumberFormat="1" applyFont="1" applyFill="1" applyBorder="1" applyAlignment="1">
      <alignment horizontal="center"/>
    </xf>
    <xf numFmtId="0" fontId="6" fillId="10" borderId="9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22" fillId="8" borderId="10" xfId="0" applyFont="1" applyFill="1" applyBorder="1" applyAlignment="1">
      <alignment horizontal="center"/>
    </xf>
    <xf numFmtId="0" fontId="22" fillId="8" borderId="0" xfId="0" applyFont="1" applyFill="1" applyBorder="1" applyAlignment="1">
      <alignment horizontal="center"/>
    </xf>
    <xf numFmtId="0" fontId="20" fillId="8" borderId="12" xfId="0" applyFont="1" applyFill="1" applyBorder="1" applyAlignment="1">
      <alignment horizontal="left"/>
    </xf>
    <xf numFmtId="0" fontId="20" fillId="8" borderId="13" xfId="0" applyFont="1" applyFill="1" applyBorder="1" applyAlignment="1">
      <alignment horizontal="left"/>
    </xf>
    <xf numFmtId="0" fontId="17" fillId="8" borderId="0" xfId="0" applyFont="1" applyFill="1" applyAlignment="1">
      <alignment horizontal="center"/>
    </xf>
    <xf numFmtId="0" fontId="20" fillId="8" borderId="7" xfId="0" applyFont="1" applyFill="1" applyBorder="1" applyAlignment="1">
      <alignment horizontal="right"/>
    </xf>
    <xf numFmtId="0" fontId="20" fillId="8" borderId="8" xfId="0" applyFont="1" applyFill="1" applyBorder="1" applyAlignment="1">
      <alignment horizontal="right"/>
    </xf>
  </cellXfs>
  <cellStyles count="4">
    <cellStyle name="Euro" xfId="1"/>
    <cellStyle name="Normal" xfId="0" builtinId="0"/>
    <cellStyle name="Normal 2" xfId="2"/>
    <cellStyle name="Normal 3" xfId="3"/>
  </cellStyles>
  <dxfs count="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219075</xdr:rowOff>
    </xdr:from>
    <xdr:to>
      <xdr:col>2</xdr:col>
      <xdr:colOff>257175</xdr:colOff>
      <xdr:row>2</xdr:row>
      <xdr:rowOff>276225</xdr:rowOff>
    </xdr:to>
    <xdr:pic>
      <xdr:nvPicPr>
        <xdr:cNvPr id="2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219075"/>
          <a:ext cx="2524125" cy="857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0</xdr:rowOff>
    </xdr:from>
    <xdr:to>
      <xdr:col>2</xdr:col>
      <xdr:colOff>0</xdr:colOff>
      <xdr:row>3</xdr:row>
      <xdr:rowOff>190500</xdr:rowOff>
    </xdr:to>
    <xdr:sp macro="" textlink="">
      <xdr:nvSpPr>
        <xdr:cNvPr id="2" name="Line 2"/>
        <xdr:cNvSpPr>
          <a:spLocks noChangeShapeType="1"/>
        </xdr:cNvSpPr>
      </xdr:nvSpPr>
      <xdr:spPr bwMode="auto">
        <a:xfrm>
          <a:off x="19050" y="647700"/>
          <a:ext cx="1924050" cy="7429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1247775</xdr:colOff>
      <xdr:row>1</xdr:row>
      <xdr:rowOff>9525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9335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rtad3\Dossier%20Mathieu\feuilles%20de%20calcul\Modele_LABO_JOU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Bilan journalier"/>
      <sheetName val="E B"/>
      <sheetName val="E Flocu"/>
      <sheetName val="E FLOT A"/>
      <sheetName val="E FLOT B"/>
      <sheetName val="E FAS Entrée"/>
      <sheetName val="E FAS Sortie"/>
      <sheetName val="E C.A.G"/>
      <sheetName val="E C.C"/>
      <sheetName val="E Traitée"/>
      <sheetName val="Feuil1"/>
    </sheetNames>
    <sheetDataSet>
      <sheetData sheetId="0">
        <row r="5">
          <cell r="A5">
            <v>43101</v>
          </cell>
          <cell r="C5">
            <v>840</v>
          </cell>
          <cell r="D5">
            <v>125</v>
          </cell>
          <cell r="E5">
            <v>35</v>
          </cell>
          <cell r="F5">
            <v>37</v>
          </cell>
          <cell r="G5">
            <v>0.1</v>
          </cell>
          <cell r="H5">
            <v>0.15</v>
          </cell>
          <cell r="I5">
            <v>13.2</v>
          </cell>
          <cell r="J5">
            <v>2</v>
          </cell>
          <cell r="K5">
            <v>5</v>
          </cell>
          <cell r="L5">
            <v>4</v>
          </cell>
          <cell r="M5">
            <v>7</v>
          </cell>
          <cell r="N5">
            <v>8</v>
          </cell>
          <cell r="O5">
            <v>9</v>
          </cell>
          <cell r="P5">
            <v>0.9</v>
          </cell>
          <cell r="Q5">
            <v>0.6</v>
          </cell>
          <cell r="R5" t="str">
            <v>NON</v>
          </cell>
          <cell r="S5" t="str">
            <v>OUI</v>
          </cell>
          <cell r="T5">
            <v>0.33333333333333331</v>
          </cell>
        </row>
        <row r="6">
          <cell r="A6">
            <v>43102</v>
          </cell>
          <cell r="C6">
            <v>650</v>
          </cell>
          <cell r="D6">
            <v>120</v>
          </cell>
        </row>
        <row r="37">
          <cell r="N37">
            <v>8</v>
          </cell>
        </row>
        <row r="38">
          <cell r="N38">
            <v>8</v>
          </cell>
        </row>
        <row r="39">
          <cell r="N39">
            <v>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49"/>
  <sheetViews>
    <sheetView tabSelected="1" workbookViewId="0">
      <selection activeCell="C7" sqref="C7:C32"/>
    </sheetView>
  </sheetViews>
  <sheetFormatPr baseColWidth="10" defaultRowHeight="12.75" x14ac:dyDescent="0.2"/>
  <cols>
    <col min="1" max="1" width="21.7109375" customWidth="1"/>
    <col min="2" max="2" width="14.140625" customWidth="1"/>
    <col min="3" max="6" width="10.7109375" customWidth="1"/>
    <col min="7" max="7" width="11.5703125" customWidth="1"/>
    <col min="8" max="8" width="14" customWidth="1"/>
    <col min="9" max="9" width="12.42578125" customWidth="1"/>
    <col min="10" max="11" width="10.7109375" customWidth="1"/>
  </cols>
  <sheetData>
    <row r="1" spans="1:11" ht="31.5" x14ac:dyDescent="0.2">
      <c r="A1" s="94" t="s">
        <v>0</v>
      </c>
      <c r="B1" s="94"/>
      <c r="C1" s="94"/>
      <c r="D1" s="94"/>
      <c r="E1" s="94"/>
      <c r="F1" s="94"/>
      <c r="G1" s="94"/>
      <c r="H1" s="94"/>
      <c r="I1" s="94"/>
      <c r="J1" s="94"/>
      <c r="K1" s="94"/>
    </row>
    <row r="2" spans="1:11" ht="31.5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31.5" x14ac:dyDescent="0.2">
      <c r="A3" s="95" t="s">
        <v>1</v>
      </c>
      <c r="B3" s="95"/>
      <c r="C3" s="95"/>
      <c r="D3" s="95"/>
      <c r="E3" s="95"/>
      <c r="F3" s="95"/>
      <c r="G3" s="96">
        <f>LOOKUP(9^9,[1]Paramètres!A5:A35)</f>
        <v>43102</v>
      </c>
      <c r="H3" s="96" t="e">
        <f>LOOKUP(9^9,[1]Paramètres!#REF!)</f>
        <v>#REF!</v>
      </c>
      <c r="I3" s="96" t="e">
        <f>LOOKUP(9^9,[1]Paramètres!#REF!)</f>
        <v>#REF!</v>
      </c>
      <c r="J3" s="96" t="e">
        <f>LOOKUP(9^9,[1]Paramètres!#REF!)</f>
        <v>#REF!</v>
      </c>
      <c r="K3" s="2"/>
    </row>
    <row r="4" spans="1:11" ht="31.5" x14ac:dyDescent="0.2">
      <c r="A4" s="3"/>
      <c r="B4" s="3"/>
      <c r="C4" s="3"/>
      <c r="D4" s="3"/>
      <c r="E4" s="3"/>
      <c r="F4" s="3"/>
      <c r="G4" s="4"/>
      <c r="H4" s="4"/>
      <c r="I4" s="5"/>
      <c r="J4" s="2"/>
      <c r="K4" s="2"/>
    </row>
    <row r="5" spans="1:11" ht="16.5" x14ac:dyDescent="0.2">
      <c r="A5" s="6" t="s">
        <v>2</v>
      </c>
      <c r="B5" s="6" t="s">
        <v>3</v>
      </c>
      <c r="C5" s="6" t="s">
        <v>4</v>
      </c>
      <c r="D5" s="6" t="s">
        <v>5</v>
      </c>
      <c r="E5" s="6" t="s">
        <v>6</v>
      </c>
      <c r="F5" s="6" t="s">
        <v>6</v>
      </c>
      <c r="G5" s="6" t="s">
        <v>7</v>
      </c>
      <c r="H5" s="7" t="s">
        <v>8</v>
      </c>
      <c r="I5" s="6" t="s">
        <v>9</v>
      </c>
      <c r="J5" s="6" t="s">
        <v>10</v>
      </c>
      <c r="K5" s="6" t="s">
        <v>11</v>
      </c>
    </row>
    <row r="6" spans="1:11" ht="17.25" thickBot="1" x14ac:dyDescent="0.25">
      <c r="A6" s="8"/>
      <c r="B6" s="8"/>
      <c r="C6" s="86"/>
      <c r="D6" s="8"/>
      <c r="E6" s="6" t="s">
        <v>12</v>
      </c>
      <c r="F6" s="6" t="s">
        <v>13</v>
      </c>
      <c r="G6" s="8"/>
      <c r="H6" s="9"/>
      <c r="I6" s="8"/>
      <c r="J6" s="8"/>
      <c r="K6" s="8"/>
    </row>
    <row r="7" spans="1:11" ht="17.25" thickTop="1" x14ac:dyDescent="0.2">
      <c r="A7" s="10" t="s">
        <v>14</v>
      </c>
      <c r="B7" s="79" t="s">
        <v>15</v>
      </c>
      <c r="C7" s="87">
        <f t="array" aca="1" ref="C7:C32" ca="1">TRANSPOSE(OFFSET('E B'!C4:AB4,COUNTA('E B'!A5:B35),))</f>
        <v>15</v>
      </c>
      <c r="D7" s="81"/>
      <c r="E7" s="13"/>
      <c r="F7" s="11"/>
      <c r="G7" s="14"/>
      <c r="H7" s="11"/>
      <c r="I7" s="11"/>
      <c r="J7" s="11"/>
      <c r="K7" s="11"/>
    </row>
    <row r="8" spans="1:11" ht="16.5" x14ac:dyDescent="0.2">
      <c r="A8" s="10" t="s">
        <v>16</v>
      </c>
      <c r="B8" s="79" t="s">
        <v>17</v>
      </c>
      <c r="C8" s="88">
        <f ca="1"/>
        <v>14</v>
      </c>
      <c r="D8" s="82"/>
      <c r="E8" s="11"/>
      <c r="F8" s="11"/>
      <c r="G8" s="15"/>
      <c r="H8" s="11"/>
      <c r="I8" s="11"/>
      <c r="J8" s="11"/>
      <c r="K8" s="11"/>
    </row>
    <row r="9" spans="1:11" ht="16.5" x14ac:dyDescent="0.2">
      <c r="A9" s="10" t="s">
        <v>18</v>
      </c>
      <c r="B9" s="79" t="s">
        <v>19</v>
      </c>
      <c r="C9" s="88">
        <f ca="1"/>
        <v>13</v>
      </c>
      <c r="D9" s="81"/>
      <c r="E9" s="11"/>
      <c r="F9" s="11"/>
      <c r="G9" s="15"/>
      <c r="H9" s="11"/>
      <c r="I9" s="11"/>
      <c r="J9" s="11"/>
      <c r="K9" s="11"/>
    </row>
    <row r="10" spans="1:11" ht="16.5" x14ac:dyDescent="0.2">
      <c r="A10" s="10" t="s">
        <v>20</v>
      </c>
      <c r="B10" s="80" t="s">
        <v>21</v>
      </c>
      <c r="C10" s="88">
        <f ca="1"/>
        <v>12</v>
      </c>
      <c r="D10" s="83"/>
      <c r="E10" s="11"/>
      <c r="F10" s="11"/>
      <c r="G10" s="16"/>
      <c r="H10" s="17"/>
      <c r="I10" s="17"/>
      <c r="J10" s="17"/>
      <c r="K10" s="17"/>
    </row>
    <row r="11" spans="1:11" ht="16.5" x14ac:dyDescent="0.2">
      <c r="A11" s="10" t="s">
        <v>22</v>
      </c>
      <c r="B11" s="79" t="s">
        <v>23</v>
      </c>
      <c r="C11" s="88">
        <f ca="1"/>
        <v>11</v>
      </c>
      <c r="D11" s="81"/>
      <c r="E11" s="12"/>
      <c r="F11" s="12"/>
      <c r="G11" s="12"/>
      <c r="H11" s="12"/>
      <c r="I11" s="12"/>
      <c r="J11" s="12"/>
      <c r="K11" s="11"/>
    </row>
    <row r="12" spans="1:11" ht="16.5" x14ac:dyDescent="0.2">
      <c r="A12" s="10" t="s">
        <v>24</v>
      </c>
      <c r="B12" s="79" t="s">
        <v>25</v>
      </c>
      <c r="C12" s="88">
        <f ca="1"/>
        <v>10</v>
      </c>
      <c r="D12" s="81"/>
      <c r="E12" s="12"/>
      <c r="F12" s="12"/>
      <c r="G12" s="12"/>
      <c r="H12" s="12"/>
      <c r="I12" s="12"/>
      <c r="J12" s="12"/>
      <c r="K12" s="11"/>
    </row>
    <row r="13" spans="1:11" ht="16.5" x14ac:dyDescent="0.2">
      <c r="A13" s="10" t="s">
        <v>26</v>
      </c>
      <c r="B13" s="79" t="s">
        <v>25</v>
      </c>
      <c r="C13" s="89">
        <f ca="1"/>
        <v>9</v>
      </c>
      <c r="D13" s="81"/>
      <c r="E13" s="12"/>
      <c r="F13" s="12"/>
      <c r="G13" s="12"/>
      <c r="H13" s="12"/>
      <c r="I13" s="12"/>
      <c r="J13" s="12"/>
      <c r="K13" s="14"/>
    </row>
    <row r="14" spans="1:11" ht="16.5" x14ac:dyDescent="0.2">
      <c r="A14" s="10" t="s">
        <v>27</v>
      </c>
      <c r="B14" s="79" t="s">
        <v>25</v>
      </c>
      <c r="C14" s="89">
        <f ca="1"/>
        <v>8</v>
      </c>
      <c r="D14" s="81"/>
      <c r="E14" s="12"/>
      <c r="F14" s="12"/>
      <c r="G14" s="12"/>
      <c r="H14" s="12"/>
      <c r="I14" s="12"/>
      <c r="J14" s="12"/>
      <c r="K14" s="14"/>
    </row>
    <row r="15" spans="1:11" ht="16.5" x14ac:dyDescent="0.2">
      <c r="A15" s="10" t="s">
        <v>28</v>
      </c>
      <c r="B15" s="79"/>
      <c r="C15" s="90">
        <f ca="1"/>
        <v>7</v>
      </c>
      <c r="D15" s="81"/>
      <c r="E15" s="12"/>
      <c r="F15" s="12"/>
      <c r="G15" s="12"/>
      <c r="H15" s="12"/>
      <c r="I15" s="12"/>
      <c r="J15" s="12"/>
      <c r="K15" s="14"/>
    </row>
    <row r="16" spans="1:11" ht="16.5" x14ac:dyDescent="0.2">
      <c r="A16" s="10" t="s">
        <v>29</v>
      </c>
      <c r="B16" s="79" t="s">
        <v>30</v>
      </c>
      <c r="C16" s="91">
        <f ca="1"/>
        <v>6</v>
      </c>
      <c r="D16" s="81"/>
      <c r="E16" s="19"/>
      <c r="F16" s="20"/>
      <c r="G16" s="15"/>
      <c r="H16" s="12"/>
      <c r="I16" s="12"/>
      <c r="J16" s="12"/>
      <c r="K16" s="14"/>
    </row>
    <row r="17" spans="1:11" ht="16.5" x14ac:dyDescent="0.2">
      <c r="A17" s="10" t="s">
        <v>31</v>
      </c>
      <c r="B17" s="79" t="s">
        <v>32</v>
      </c>
      <c r="C17" s="89">
        <f ca="1"/>
        <v>5</v>
      </c>
      <c r="D17" s="81"/>
      <c r="E17" s="12"/>
      <c r="F17" s="12"/>
      <c r="G17" s="12"/>
      <c r="H17" s="12"/>
      <c r="I17" s="12"/>
      <c r="J17" s="12"/>
      <c r="K17" s="11"/>
    </row>
    <row r="18" spans="1:11" ht="16.5" x14ac:dyDescent="0.2">
      <c r="A18" s="10" t="s">
        <v>33</v>
      </c>
      <c r="B18" s="79" t="s">
        <v>34</v>
      </c>
      <c r="C18" s="91">
        <f ca="1"/>
        <v>4</v>
      </c>
      <c r="D18" s="84"/>
      <c r="E18" s="21"/>
      <c r="F18" s="21"/>
      <c r="G18" s="21"/>
      <c r="H18" s="18"/>
      <c r="I18" s="18"/>
      <c r="J18" s="21"/>
      <c r="K18" s="18"/>
    </row>
    <row r="19" spans="1:11" ht="16.5" x14ac:dyDescent="0.2">
      <c r="A19" s="10" t="s">
        <v>35</v>
      </c>
      <c r="B19" s="79" t="s">
        <v>36</v>
      </c>
      <c r="C19" s="88">
        <f ca="1"/>
        <v>3</v>
      </c>
      <c r="D19" s="81"/>
      <c r="E19" s="11"/>
      <c r="F19" s="11"/>
      <c r="G19" s="14"/>
      <c r="H19" s="11"/>
      <c r="I19" s="11"/>
      <c r="J19" s="12"/>
      <c r="K19" s="11"/>
    </row>
    <row r="20" spans="1:11" ht="16.5" x14ac:dyDescent="0.2">
      <c r="A20" s="10" t="s">
        <v>37</v>
      </c>
      <c r="B20" s="79" t="s">
        <v>38</v>
      </c>
      <c r="C20" s="88">
        <f ca="1"/>
        <v>2</v>
      </c>
      <c r="D20" s="85"/>
      <c r="E20" s="11"/>
      <c r="F20" s="11"/>
      <c r="G20" s="14"/>
      <c r="H20" s="14"/>
      <c r="I20" s="12"/>
      <c r="J20" s="12"/>
      <c r="K20" s="11"/>
    </row>
    <row r="21" spans="1:11" ht="16.5" x14ac:dyDescent="0.2">
      <c r="A21" s="10" t="s">
        <v>39</v>
      </c>
      <c r="B21" s="79" t="s">
        <v>40</v>
      </c>
      <c r="C21" s="88">
        <f ca="1"/>
        <v>1</v>
      </c>
      <c r="D21" s="81"/>
      <c r="E21" s="11"/>
      <c r="F21" s="11"/>
      <c r="G21" s="14"/>
      <c r="H21" s="14"/>
      <c r="I21" s="12"/>
      <c r="J21" s="12"/>
      <c r="K21" s="11"/>
    </row>
    <row r="22" spans="1:11" ht="16.5" x14ac:dyDescent="0.2">
      <c r="A22" s="10" t="s">
        <v>41</v>
      </c>
      <c r="B22" s="79" t="s">
        <v>42</v>
      </c>
      <c r="C22" s="92">
        <f ca="1"/>
        <v>0</v>
      </c>
      <c r="D22" s="81"/>
      <c r="E22" s="12"/>
      <c r="F22" s="14"/>
      <c r="G22" s="12"/>
      <c r="H22" s="12"/>
      <c r="I22" s="12"/>
      <c r="J22" s="12"/>
      <c r="K22" s="11"/>
    </row>
    <row r="23" spans="1:11" ht="16.5" x14ac:dyDescent="0.2">
      <c r="A23" s="10" t="s">
        <v>43</v>
      </c>
      <c r="B23" s="79" t="s">
        <v>42</v>
      </c>
      <c r="C23" s="92">
        <f ca="1"/>
        <v>0</v>
      </c>
      <c r="D23" s="81"/>
      <c r="E23" s="12"/>
      <c r="F23" s="12"/>
      <c r="G23" s="12"/>
      <c r="H23" s="12"/>
      <c r="I23" s="12"/>
      <c r="J23" s="12"/>
      <c r="K23" s="22"/>
    </row>
    <row r="24" spans="1:11" ht="16.5" x14ac:dyDescent="0.2">
      <c r="A24" s="10" t="s">
        <v>44</v>
      </c>
      <c r="B24" s="79" t="s">
        <v>45</v>
      </c>
      <c r="C24" s="92">
        <f ca="1"/>
        <v>0</v>
      </c>
      <c r="D24" s="81"/>
      <c r="E24" s="12"/>
      <c r="F24" s="12"/>
      <c r="G24" s="12"/>
      <c r="H24" s="12"/>
      <c r="I24" s="12"/>
      <c r="J24" s="12"/>
      <c r="K24" s="14"/>
    </row>
    <row r="25" spans="1:11" ht="16.5" x14ac:dyDescent="0.2">
      <c r="A25" s="10" t="s">
        <v>46</v>
      </c>
      <c r="B25" s="79" t="s">
        <v>45</v>
      </c>
      <c r="C25" s="92">
        <f ca="1"/>
        <v>0</v>
      </c>
      <c r="D25" s="81"/>
      <c r="E25" s="12"/>
      <c r="F25" s="12"/>
      <c r="G25" s="12"/>
      <c r="H25" s="12"/>
      <c r="I25" s="12"/>
      <c r="J25" s="12"/>
      <c r="K25" s="14"/>
    </row>
    <row r="26" spans="1:11" ht="16.5" x14ac:dyDescent="0.2">
      <c r="A26" s="10" t="s">
        <v>47</v>
      </c>
      <c r="B26" s="79"/>
      <c r="C26" s="92">
        <f ca="1"/>
        <v>0</v>
      </c>
      <c r="D26" s="81"/>
      <c r="E26" s="12"/>
      <c r="F26" s="12"/>
      <c r="G26" s="12"/>
      <c r="H26" s="12"/>
      <c r="I26" s="12"/>
      <c r="J26" s="12"/>
      <c r="K26" s="14"/>
    </row>
    <row r="27" spans="1:11" ht="16.5" x14ac:dyDescent="0.2">
      <c r="A27" s="10" t="s">
        <v>48</v>
      </c>
      <c r="B27" s="79"/>
      <c r="C27" s="92">
        <f ca="1"/>
        <v>0</v>
      </c>
      <c r="D27" s="81"/>
      <c r="E27" s="12"/>
      <c r="F27" s="12"/>
      <c r="G27" s="12"/>
      <c r="H27" s="12"/>
      <c r="I27" s="12"/>
      <c r="J27" s="12"/>
      <c r="K27" s="14"/>
    </row>
    <row r="28" spans="1:11" ht="16.5" x14ac:dyDescent="0.2">
      <c r="A28" s="10" t="s">
        <v>49</v>
      </c>
      <c r="B28" s="79" t="s">
        <v>50</v>
      </c>
      <c r="C28" s="89">
        <f ca="1"/>
        <v>0</v>
      </c>
      <c r="D28" s="81"/>
      <c r="E28" s="12"/>
      <c r="F28" s="14"/>
      <c r="G28" s="14"/>
      <c r="H28" s="14"/>
      <c r="I28" s="14"/>
      <c r="J28" s="12"/>
      <c r="K28" s="14"/>
    </row>
    <row r="29" spans="1:11" ht="16.5" x14ac:dyDescent="0.2">
      <c r="A29" s="10" t="s">
        <v>51</v>
      </c>
      <c r="B29" s="79" t="s">
        <v>52</v>
      </c>
      <c r="C29" s="91">
        <f ca="1"/>
        <v>0</v>
      </c>
      <c r="D29" s="81"/>
      <c r="E29" s="12"/>
      <c r="F29" s="12"/>
      <c r="G29" s="12"/>
      <c r="H29" s="12"/>
      <c r="I29" s="12"/>
      <c r="J29" s="12"/>
      <c r="K29" s="12"/>
    </row>
    <row r="30" spans="1:11" ht="16.5" x14ac:dyDescent="0.2">
      <c r="A30" s="10" t="s">
        <v>53</v>
      </c>
      <c r="B30" s="79" t="s">
        <v>42</v>
      </c>
      <c r="C30" s="89">
        <f ca="1"/>
        <v>0</v>
      </c>
      <c r="D30" s="81"/>
      <c r="E30" s="12"/>
      <c r="F30" s="12"/>
      <c r="G30" s="12"/>
      <c r="H30" s="12"/>
      <c r="I30" s="12"/>
      <c r="J30" s="12"/>
      <c r="K30" s="12"/>
    </row>
    <row r="31" spans="1:11" ht="16.5" x14ac:dyDescent="0.2">
      <c r="A31" s="10" t="s">
        <v>54</v>
      </c>
      <c r="B31" s="79" t="s">
        <v>42</v>
      </c>
      <c r="C31" s="92">
        <f ca="1"/>
        <v>0</v>
      </c>
      <c r="D31" s="81"/>
      <c r="E31" s="12"/>
      <c r="F31" s="12"/>
      <c r="G31" s="11"/>
      <c r="H31" s="11"/>
      <c r="I31" s="12"/>
      <c r="J31" s="12"/>
      <c r="K31" s="12"/>
    </row>
    <row r="32" spans="1:11" ht="17.25" thickBot="1" x14ac:dyDescent="0.25">
      <c r="A32" s="10" t="s">
        <v>55</v>
      </c>
      <c r="B32" s="79" t="s">
        <v>56</v>
      </c>
      <c r="C32" s="93">
        <f ca="1"/>
        <v>0</v>
      </c>
      <c r="D32" s="81"/>
      <c r="E32" s="12"/>
      <c r="F32" s="12"/>
      <c r="G32" s="12"/>
      <c r="H32" s="12"/>
      <c r="I32" s="12"/>
      <c r="J32" s="12"/>
      <c r="K32" s="12"/>
    </row>
    <row r="33" spans="1:11" ht="15.75" thickTop="1" x14ac:dyDescent="0.3">
      <c r="A33" s="23"/>
      <c r="B33" s="24"/>
      <c r="C33" s="23"/>
      <c r="D33" s="23"/>
      <c r="E33" s="23"/>
      <c r="F33" s="23"/>
      <c r="G33" s="23"/>
      <c r="H33" s="23"/>
      <c r="I33" s="23"/>
      <c r="J33" s="25"/>
      <c r="K33" s="25"/>
    </row>
    <row r="34" spans="1:11" ht="16.5" x14ac:dyDescent="0.35">
      <c r="A34" s="26" t="s">
        <v>57</v>
      </c>
      <c r="B34" s="27"/>
      <c r="C34" s="23"/>
      <c r="D34" s="23"/>
      <c r="E34" s="23"/>
      <c r="F34" s="23"/>
      <c r="G34" s="23"/>
      <c r="H34" s="23"/>
      <c r="I34" s="23"/>
      <c r="J34" s="23"/>
      <c r="K34" s="23"/>
    </row>
    <row r="35" spans="1:11" ht="15" x14ac:dyDescent="0.3">
      <c r="A35" s="28" t="s">
        <v>58</v>
      </c>
      <c r="B35" s="29"/>
      <c r="C35" s="11">
        <f>LOOKUP(9^9,[1]Paramètres!C5:C35)</f>
        <v>650</v>
      </c>
      <c r="D35" s="23" t="s">
        <v>59</v>
      </c>
      <c r="E35" s="23"/>
      <c r="F35" s="23"/>
      <c r="G35" s="23"/>
      <c r="H35" s="23" t="s">
        <v>60</v>
      </c>
      <c r="I35" s="23" t="s">
        <v>61</v>
      </c>
      <c r="J35" s="11">
        <f>LOOKUP(9^9,[1]Paramètres!M5:M35)</f>
        <v>7</v>
      </c>
      <c r="K35" s="23" t="s">
        <v>62</v>
      </c>
    </row>
    <row r="36" spans="1:11" ht="15" x14ac:dyDescent="0.3">
      <c r="A36" s="28" t="s">
        <v>63</v>
      </c>
      <c r="B36" s="23"/>
      <c r="C36" s="11">
        <f>LOOKUP(9^9,[1]Paramètres!D5:D35)</f>
        <v>120</v>
      </c>
      <c r="D36" s="23" t="s">
        <v>64</v>
      </c>
      <c r="E36" s="23"/>
      <c r="F36" s="23"/>
      <c r="G36" s="23"/>
      <c r="H36" s="23"/>
      <c r="I36" s="23" t="s">
        <v>65</v>
      </c>
      <c r="J36" s="11">
        <f>LOOKUP(9^9,[1]Paramètres!N5:N35)</f>
        <v>8</v>
      </c>
      <c r="K36" s="23" t="s">
        <v>62</v>
      </c>
    </row>
    <row r="37" spans="1:11" ht="15" x14ac:dyDescent="0.3">
      <c r="A37" s="28" t="s">
        <v>66</v>
      </c>
      <c r="B37" s="23" t="s">
        <v>67</v>
      </c>
      <c r="C37" s="11">
        <f>LOOKUP(9^9,[1]Paramètres!E5:E35)</f>
        <v>35</v>
      </c>
      <c r="D37" s="23" t="s">
        <v>68</v>
      </c>
      <c r="E37" s="23"/>
      <c r="F37" s="23"/>
      <c r="G37" s="23"/>
      <c r="H37" s="23"/>
      <c r="I37" s="23" t="s">
        <v>69</v>
      </c>
      <c r="J37" s="11">
        <f>LOOKUP(9^9,[1]Paramètres!O5:O35)</f>
        <v>9</v>
      </c>
      <c r="K37" s="23" t="s">
        <v>62</v>
      </c>
    </row>
    <row r="38" spans="1:11" ht="15" x14ac:dyDescent="0.3">
      <c r="A38" s="28" t="s">
        <v>66</v>
      </c>
      <c r="B38" s="23" t="s">
        <v>70</v>
      </c>
      <c r="C38" s="11">
        <f>LOOKUP(9^9,[1]Paramètres!F5:F35)</f>
        <v>37</v>
      </c>
      <c r="D38" s="23" t="s">
        <v>68</v>
      </c>
      <c r="E38" s="23"/>
      <c r="F38" s="23"/>
      <c r="G38" s="97" t="s">
        <v>71</v>
      </c>
      <c r="H38" s="97"/>
      <c r="I38" s="23" t="s">
        <v>72</v>
      </c>
      <c r="J38" s="11">
        <f>LOOKUP(9^9,[1]Paramètres!P5:P35)</f>
        <v>0.9</v>
      </c>
      <c r="K38" s="23" t="s">
        <v>42</v>
      </c>
    </row>
    <row r="39" spans="1:11" ht="15" x14ac:dyDescent="0.3">
      <c r="A39" s="23"/>
      <c r="B39" s="28" t="s">
        <v>73</v>
      </c>
      <c r="C39" s="11">
        <f>LOOKUP(9^9,[1]Paramètres!G5:G35)</f>
        <v>0.1</v>
      </c>
      <c r="D39" s="23" t="s">
        <v>68</v>
      </c>
      <c r="E39" s="23"/>
      <c r="F39" s="23"/>
      <c r="G39" s="23"/>
      <c r="H39" s="23"/>
      <c r="I39" s="23" t="s">
        <v>74</v>
      </c>
      <c r="J39" s="11">
        <f>LOOKUP(9^9,[1]Paramètres!Q5:Q35)</f>
        <v>0.6</v>
      </c>
      <c r="K39" s="23" t="s">
        <v>42</v>
      </c>
    </row>
    <row r="40" spans="1:11" ht="15" x14ac:dyDescent="0.3">
      <c r="A40" s="23"/>
      <c r="B40" s="28" t="s">
        <v>75</v>
      </c>
      <c r="C40" s="11">
        <f>LOOKUP(9^9,[1]Paramètres!H5:H35)</f>
        <v>0.15</v>
      </c>
      <c r="D40" s="23"/>
      <c r="E40" s="23"/>
      <c r="F40" s="23"/>
      <c r="G40" s="23"/>
      <c r="H40" s="23"/>
      <c r="I40" s="23"/>
      <c r="J40" s="30"/>
      <c r="K40" s="23"/>
    </row>
    <row r="41" spans="1:11" ht="15" x14ac:dyDescent="0.3">
      <c r="A41" s="23"/>
      <c r="B41" s="23" t="s">
        <v>76</v>
      </c>
      <c r="C41" s="11">
        <f>LOOKUP(9^9,[1]Paramètres!I5:I35)</f>
        <v>13.2</v>
      </c>
      <c r="D41" s="23" t="s">
        <v>68</v>
      </c>
      <c r="E41" s="23"/>
      <c r="F41" s="23"/>
      <c r="G41" s="23"/>
      <c r="K41" s="23"/>
    </row>
    <row r="42" spans="1:11" ht="15" x14ac:dyDescent="0.3">
      <c r="A42" s="28"/>
      <c r="B42" s="23" t="s">
        <v>77</v>
      </c>
      <c r="C42" s="11">
        <f>LOOKUP(9^9,[1]Paramètres!J5:J35)</f>
        <v>2</v>
      </c>
      <c r="D42" s="23" t="s">
        <v>68</v>
      </c>
      <c r="E42" s="23"/>
      <c r="F42" s="23"/>
      <c r="G42" s="23"/>
      <c r="H42" s="23" t="s">
        <v>27</v>
      </c>
      <c r="I42" s="23" t="s">
        <v>78</v>
      </c>
      <c r="J42" s="14"/>
      <c r="K42" s="31"/>
    </row>
    <row r="43" spans="1:11" ht="16.5" x14ac:dyDescent="0.35">
      <c r="A43" s="23"/>
      <c r="B43" s="23" t="s">
        <v>79</v>
      </c>
      <c r="C43" s="11">
        <f>LOOKUP(9^9,[1]Paramètres!K5:K35)</f>
        <v>5</v>
      </c>
      <c r="D43" s="23" t="s">
        <v>68</v>
      </c>
      <c r="E43" s="23"/>
      <c r="F43" s="23"/>
      <c r="G43" s="23"/>
      <c r="H43" s="32"/>
      <c r="I43" s="23" t="s">
        <v>80</v>
      </c>
      <c r="J43" s="14"/>
      <c r="K43" s="23"/>
    </row>
    <row r="44" spans="1:11" ht="15" x14ac:dyDescent="0.3">
      <c r="A44" s="23"/>
      <c r="B44" s="23" t="s">
        <v>81</v>
      </c>
      <c r="C44" s="11">
        <f>LOOKUP(9^9,[1]Paramètres!L5:L35)</f>
        <v>4</v>
      </c>
      <c r="D44" s="23" t="s">
        <v>68</v>
      </c>
      <c r="E44" s="33" t="s">
        <v>82</v>
      </c>
      <c r="F44" s="33" t="s">
        <v>83</v>
      </c>
      <c r="G44" s="23"/>
      <c r="K44" s="31"/>
    </row>
    <row r="45" spans="1:11" ht="16.5" x14ac:dyDescent="0.3">
      <c r="E45" s="34" t="s">
        <v>84</v>
      </c>
      <c r="F45" s="11" t="str">
        <f>LOOKUP("zzz",[1]Paramètres!R5:R35)</f>
        <v>NON</v>
      </c>
      <c r="G45" s="23"/>
      <c r="H45" s="23" t="s">
        <v>85</v>
      </c>
      <c r="I45" s="23"/>
      <c r="J45" s="11"/>
      <c r="K45" s="31"/>
    </row>
    <row r="46" spans="1:11" ht="16.5" x14ac:dyDescent="0.3">
      <c r="A46" s="35" t="s">
        <v>86</v>
      </c>
      <c r="B46" s="35"/>
      <c r="C46" s="14"/>
      <c r="E46" s="34" t="s">
        <v>87</v>
      </c>
      <c r="F46" s="11" t="str">
        <f>LOOKUP("zzz",[1]Paramètres!S5:S35)</f>
        <v>OUI</v>
      </c>
      <c r="G46" s="23"/>
      <c r="H46" s="31" t="s">
        <v>88</v>
      </c>
      <c r="I46" s="31"/>
      <c r="J46" s="36"/>
      <c r="K46" s="31"/>
    </row>
    <row r="47" spans="1:11" ht="15.75" thickBot="1" x14ac:dyDescent="0.35">
      <c r="I47" s="23"/>
      <c r="J47" s="23"/>
      <c r="K47" s="23"/>
    </row>
    <row r="48" spans="1:11" ht="18.75" thickBot="1" x14ac:dyDescent="0.4">
      <c r="A48" s="32"/>
      <c r="B48" s="98" t="s">
        <v>89</v>
      </c>
      <c r="C48" s="99"/>
      <c r="D48" s="100">
        <f>LOOKUP(9^9,[1]Paramètres!T5:T35)</f>
        <v>0.33333333333333331</v>
      </c>
      <c r="E48" s="101">
        <f>LOOKUP(9^9,[1]Paramètres!N9:N39)</f>
        <v>8</v>
      </c>
      <c r="F48" s="37"/>
      <c r="G48" s="37"/>
      <c r="H48" s="38"/>
      <c r="I48" s="23"/>
      <c r="J48" s="23"/>
      <c r="K48" s="23"/>
    </row>
    <row r="49" spans="5:11" ht="15" x14ac:dyDescent="0.3">
      <c r="E49" s="23"/>
      <c r="F49" s="23"/>
      <c r="G49" s="23"/>
      <c r="H49" s="23"/>
      <c r="I49" s="23"/>
      <c r="J49" s="23"/>
      <c r="K49" s="23"/>
    </row>
  </sheetData>
  <mergeCells count="6">
    <mergeCell ref="A1:K1"/>
    <mergeCell ref="A3:F3"/>
    <mergeCell ref="G3:J3"/>
    <mergeCell ref="G38:H38"/>
    <mergeCell ref="B48:C48"/>
    <mergeCell ref="D48:E48"/>
  </mergeCells>
  <pageMargins left="0.25" right="0.25" top="0.75" bottom="0.75" header="0.3" footer="0.3"/>
  <pageSetup paperSize="9" scale="73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42"/>
  <sheetViews>
    <sheetView zoomScaleNormal="100" zoomScaleSheetLayoutView="70" workbookViewId="0">
      <pane xSplit="2" ySplit="4" topLeftCell="C29" activePane="bottomRight" state="frozenSplit"/>
      <selection activeCell="M4" sqref="M4"/>
      <selection pane="topRight" activeCell="M4" sqref="M4"/>
      <selection pane="bottomLeft" activeCell="M4" sqref="M4"/>
      <selection pane="bottomRight" activeCell="C7" sqref="C7"/>
    </sheetView>
  </sheetViews>
  <sheetFormatPr baseColWidth="10" defaultRowHeight="12.75" x14ac:dyDescent="0.2"/>
  <cols>
    <col min="1" max="1" width="10.28515625" customWidth="1"/>
    <col min="2" max="2" width="18.85546875" customWidth="1"/>
    <col min="3" max="23" width="17.7109375" customWidth="1"/>
    <col min="24" max="24" width="19" customWidth="1"/>
    <col min="25" max="28" width="17.7109375" customWidth="1"/>
  </cols>
  <sheetData>
    <row r="1" spans="1:28" s="44" customFormat="1" ht="51" customHeight="1" thickBot="1" x14ac:dyDescent="0.25">
      <c r="A1" s="120"/>
      <c r="B1" s="120"/>
      <c r="C1" s="39"/>
      <c r="D1" s="40" t="s">
        <v>83</v>
      </c>
      <c r="E1" s="39"/>
      <c r="F1" s="39"/>
      <c r="G1" s="40" t="s">
        <v>90</v>
      </c>
      <c r="H1" s="39"/>
      <c r="I1" s="40"/>
      <c r="J1" s="41"/>
      <c r="K1" s="41"/>
      <c r="L1" s="42"/>
      <c r="M1" s="43"/>
      <c r="N1" s="43"/>
      <c r="O1" s="41"/>
      <c r="P1" s="42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</row>
    <row r="2" spans="1:28" s="45" customFormat="1" ht="21.95" customHeight="1" x14ac:dyDescent="0.25">
      <c r="A2" s="121" t="s">
        <v>91</v>
      </c>
      <c r="B2" s="122"/>
      <c r="C2" s="114" t="s">
        <v>14</v>
      </c>
      <c r="D2" s="114" t="s">
        <v>16</v>
      </c>
      <c r="E2" s="114" t="s">
        <v>18</v>
      </c>
      <c r="F2" s="114" t="s">
        <v>20</v>
      </c>
      <c r="G2" s="114" t="s">
        <v>22</v>
      </c>
      <c r="H2" s="114" t="s">
        <v>24</v>
      </c>
      <c r="I2" s="114" t="s">
        <v>26</v>
      </c>
      <c r="J2" s="114" t="s">
        <v>27</v>
      </c>
      <c r="K2" s="114" t="s">
        <v>28</v>
      </c>
      <c r="L2" s="114" t="s">
        <v>29</v>
      </c>
      <c r="M2" s="114" t="s">
        <v>92</v>
      </c>
      <c r="N2" s="114" t="s">
        <v>93</v>
      </c>
      <c r="O2" s="114" t="s">
        <v>94</v>
      </c>
      <c r="P2" s="114" t="s">
        <v>37</v>
      </c>
      <c r="Q2" s="114" t="s">
        <v>39</v>
      </c>
      <c r="R2" s="114" t="s">
        <v>41</v>
      </c>
      <c r="S2" s="114" t="s">
        <v>43</v>
      </c>
      <c r="T2" s="114" t="s">
        <v>44</v>
      </c>
      <c r="U2" s="114" t="s">
        <v>46</v>
      </c>
      <c r="V2" s="114" t="s">
        <v>47</v>
      </c>
      <c r="W2" s="114" t="s">
        <v>48</v>
      </c>
      <c r="X2" s="114" t="s">
        <v>49</v>
      </c>
      <c r="Y2" s="114" t="s">
        <v>51</v>
      </c>
      <c r="Z2" s="114" t="s">
        <v>53</v>
      </c>
      <c r="AA2" s="114" t="s">
        <v>54</v>
      </c>
      <c r="AB2" s="114" t="s">
        <v>55</v>
      </c>
    </row>
    <row r="3" spans="1:28" ht="21.95" customHeight="1" thickBot="1" x14ac:dyDescent="0.25">
      <c r="A3" s="116"/>
      <c r="B3" s="117"/>
      <c r="C3" s="115"/>
      <c r="D3" s="115"/>
      <c r="E3" s="115"/>
      <c r="F3" s="115"/>
      <c r="G3" s="115"/>
      <c r="H3" s="115"/>
      <c r="I3" s="115"/>
      <c r="J3" s="115"/>
      <c r="K3" s="115"/>
      <c r="L3" s="115"/>
      <c r="M3" s="115"/>
      <c r="N3" s="115"/>
      <c r="O3" s="115"/>
      <c r="P3" s="115"/>
      <c r="Q3" s="115"/>
      <c r="R3" s="115"/>
      <c r="S3" s="115"/>
      <c r="T3" s="115"/>
      <c r="U3" s="115"/>
      <c r="V3" s="115"/>
      <c r="W3" s="115"/>
      <c r="X3" s="115"/>
      <c r="Y3" s="115"/>
      <c r="Z3" s="115"/>
      <c r="AA3" s="115"/>
      <c r="AB3" s="115"/>
    </row>
    <row r="4" spans="1:28" ht="21.95" customHeight="1" thickBot="1" x14ac:dyDescent="0.3">
      <c r="A4" s="118" t="s">
        <v>95</v>
      </c>
      <c r="B4" s="119"/>
      <c r="C4" s="46" t="s">
        <v>96</v>
      </c>
      <c r="D4" s="46"/>
      <c r="E4" s="46" t="s">
        <v>97</v>
      </c>
      <c r="F4" s="46" t="s">
        <v>98</v>
      </c>
      <c r="G4" s="46" t="s">
        <v>23</v>
      </c>
      <c r="H4" s="46" t="s">
        <v>25</v>
      </c>
      <c r="I4" s="46" t="s">
        <v>25</v>
      </c>
      <c r="J4" s="46" t="s">
        <v>25</v>
      </c>
      <c r="K4" s="46"/>
      <c r="L4" s="46" t="s">
        <v>99</v>
      </c>
      <c r="M4" s="46" t="s">
        <v>99</v>
      </c>
      <c r="N4" s="46" t="s">
        <v>99</v>
      </c>
      <c r="O4" s="46" t="s">
        <v>99</v>
      </c>
      <c r="P4" s="46" t="s">
        <v>99</v>
      </c>
      <c r="Q4" s="46" t="s">
        <v>99</v>
      </c>
      <c r="R4" s="46" t="s">
        <v>99</v>
      </c>
      <c r="S4" s="46" t="s">
        <v>99</v>
      </c>
      <c r="T4" s="46" t="s">
        <v>99</v>
      </c>
      <c r="U4" s="46" t="s">
        <v>99</v>
      </c>
      <c r="V4" s="46"/>
      <c r="W4" s="46"/>
      <c r="X4" s="46" t="s">
        <v>99</v>
      </c>
      <c r="Y4" s="46" t="s">
        <v>99</v>
      </c>
      <c r="Z4" s="46" t="s">
        <v>99</v>
      </c>
      <c r="AA4" s="46" t="s">
        <v>99</v>
      </c>
      <c r="AB4" s="46" t="s">
        <v>99</v>
      </c>
    </row>
    <row r="5" spans="1:28" ht="20.100000000000001" customHeight="1" thickBot="1" x14ac:dyDescent="0.25">
      <c r="A5" s="112">
        <v>42736</v>
      </c>
      <c r="B5" s="113"/>
      <c r="C5" s="47">
        <v>13</v>
      </c>
      <c r="D5" s="47">
        <v>13</v>
      </c>
      <c r="E5" s="47">
        <v>13</v>
      </c>
      <c r="F5" s="47">
        <v>13</v>
      </c>
      <c r="G5" s="47">
        <v>13</v>
      </c>
      <c r="H5" s="47">
        <v>13</v>
      </c>
      <c r="I5" s="48">
        <v>13</v>
      </c>
      <c r="J5" s="48">
        <v>13</v>
      </c>
      <c r="K5" s="48">
        <v>13</v>
      </c>
      <c r="L5" s="47">
        <v>13</v>
      </c>
      <c r="M5" s="48">
        <v>13</v>
      </c>
      <c r="N5" s="48">
        <v>13</v>
      </c>
      <c r="O5" s="47">
        <v>13</v>
      </c>
      <c r="P5" s="47">
        <v>13</v>
      </c>
      <c r="Q5" s="47">
        <v>13</v>
      </c>
      <c r="R5" s="49"/>
      <c r="S5" s="49"/>
      <c r="T5" s="49"/>
      <c r="U5" s="49"/>
      <c r="V5" s="49"/>
      <c r="W5" s="49"/>
      <c r="X5" s="48">
        <v>13</v>
      </c>
      <c r="Y5" s="48">
        <v>13</v>
      </c>
      <c r="Z5" s="48">
        <v>13</v>
      </c>
      <c r="AA5" s="50"/>
      <c r="AB5" s="48">
        <v>13</v>
      </c>
    </row>
    <row r="6" spans="1:28" ht="20.100000000000001" customHeight="1" thickBot="1" x14ac:dyDescent="0.25">
      <c r="A6" s="112">
        <v>42737</v>
      </c>
      <c r="B6" s="113"/>
      <c r="C6" s="65">
        <v>14</v>
      </c>
      <c r="D6" s="65">
        <v>14</v>
      </c>
      <c r="E6" s="65">
        <v>14</v>
      </c>
      <c r="F6" s="65">
        <v>14</v>
      </c>
      <c r="G6" s="65">
        <v>14</v>
      </c>
      <c r="H6" s="65">
        <v>14</v>
      </c>
      <c r="I6" s="66">
        <v>14</v>
      </c>
      <c r="J6" s="66">
        <v>14</v>
      </c>
      <c r="K6" s="66">
        <v>14</v>
      </c>
      <c r="L6" s="65">
        <v>14</v>
      </c>
      <c r="M6" s="66">
        <v>14</v>
      </c>
      <c r="N6" s="66">
        <v>14</v>
      </c>
      <c r="O6" s="65">
        <v>14</v>
      </c>
      <c r="P6" s="65">
        <v>14</v>
      </c>
      <c r="Q6" s="65">
        <v>14</v>
      </c>
      <c r="R6" s="67"/>
      <c r="S6" s="67"/>
      <c r="T6" s="67"/>
      <c r="U6" s="67"/>
      <c r="V6" s="67"/>
      <c r="W6" s="67"/>
      <c r="X6" s="66">
        <v>14</v>
      </c>
      <c r="Y6" s="66">
        <v>14</v>
      </c>
      <c r="Z6" s="66">
        <v>14</v>
      </c>
      <c r="AA6" s="68"/>
      <c r="AB6" s="66">
        <v>14</v>
      </c>
    </row>
    <row r="7" spans="1:28" ht="20.100000000000001" customHeight="1" thickTop="1" thickBot="1" x14ac:dyDescent="0.25">
      <c r="A7" s="112">
        <v>42738</v>
      </c>
      <c r="B7" s="113"/>
      <c r="C7" s="73">
        <v>15</v>
      </c>
      <c r="D7" s="74">
        <v>14</v>
      </c>
      <c r="E7" s="74">
        <v>13</v>
      </c>
      <c r="F7" s="74">
        <v>12</v>
      </c>
      <c r="G7" s="74">
        <v>11</v>
      </c>
      <c r="H7" s="74">
        <v>10</v>
      </c>
      <c r="I7" s="75">
        <v>9</v>
      </c>
      <c r="J7" s="75">
        <v>8</v>
      </c>
      <c r="K7" s="75">
        <v>7</v>
      </c>
      <c r="L7" s="74">
        <v>6</v>
      </c>
      <c r="M7" s="75">
        <v>5</v>
      </c>
      <c r="N7" s="75">
        <v>4</v>
      </c>
      <c r="O7" s="74">
        <v>3</v>
      </c>
      <c r="P7" s="74">
        <v>2</v>
      </c>
      <c r="Q7" s="74">
        <v>1</v>
      </c>
      <c r="R7" s="76"/>
      <c r="S7" s="76"/>
      <c r="T7" s="76"/>
      <c r="U7" s="76"/>
      <c r="V7" s="76"/>
      <c r="W7" s="76"/>
      <c r="X7" s="75">
        <v>0</v>
      </c>
      <c r="Y7" s="75">
        <v>0</v>
      </c>
      <c r="Z7" s="75">
        <v>0</v>
      </c>
      <c r="AA7" s="77"/>
      <c r="AB7" s="78">
        <v>0</v>
      </c>
    </row>
    <row r="8" spans="1:28" ht="20.100000000000001" customHeight="1" thickTop="1" thickBot="1" x14ac:dyDescent="0.25">
      <c r="A8" s="112"/>
      <c r="B8" s="113"/>
      <c r="C8" s="69"/>
      <c r="D8" s="69"/>
      <c r="E8" s="69"/>
      <c r="F8" s="69"/>
      <c r="G8" s="69"/>
      <c r="H8" s="69"/>
      <c r="I8" s="70"/>
      <c r="J8" s="70"/>
      <c r="K8" s="70"/>
      <c r="L8" s="69"/>
      <c r="M8" s="70"/>
      <c r="N8" s="70"/>
      <c r="O8" s="69"/>
      <c r="P8" s="69"/>
      <c r="Q8" s="69"/>
      <c r="R8" s="71"/>
      <c r="S8" s="71"/>
      <c r="T8" s="71"/>
      <c r="U8" s="71"/>
      <c r="V8" s="71"/>
      <c r="W8" s="71"/>
      <c r="X8" s="70"/>
      <c r="Y8" s="70"/>
      <c r="Z8" s="70"/>
      <c r="AA8" s="72"/>
      <c r="AB8" s="70"/>
    </row>
    <row r="9" spans="1:28" ht="20.100000000000001" customHeight="1" thickBot="1" x14ac:dyDescent="0.25">
      <c r="A9" s="112"/>
      <c r="B9" s="113"/>
      <c r="C9" s="51"/>
      <c r="D9" s="51"/>
      <c r="E9" s="51"/>
      <c r="F9" s="51"/>
      <c r="G9" s="51"/>
      <c r="H9" s="51"/>
      <c r="I9" s="52"/>
      <c r="J9" s="52"/>
      <c r="K9" s="52"/>
      <c r="L9" s="51"/>
      <c r="M9" s="52"/>
      <c r="N9" s="52"/>
      <c r="O9" s="51"/>
      <c r="P9" s="51"/>
      <c r="Q9" s="51"/>
      <c r="R9" s="53"/>
      <c r="S9" s="53"/>
      <c r="T9" s="53"/>
      <c r="U9" s="53"/>
      <c r="V9" s="53"/>
      <c r="W9" s="53"/>
      <c r="X9" s="52"/>
      <c r="Y9" s="52"/>
      <c r="Z9" s="52"/>
      <c r="AA9" s="54"/>
      <c r="AB9" s="52"/>
    </row>
    <row r="10" spans="1:28" ht="20.100000000000001" customHeight="1" thickBot="1" x14ac:dyDescent="0.25">
      <c r="A10" s="112"/>
      <c r="B10" s="113"/>
      <c r="C10" s="51"/>
      <c r="D10" s="51"/>
      <c r="E10" s="51"/>
      <c r="F10" s="51"/>
      <c r="G10" s="51"/>
      <c r="H10" s="51"/>
      <c r="I10" s="52"/>
      <c r="J10" s="52"/>
      <c r="K10" s="52"/>
      <c r="L10" s="51"/>
      <c r="M10" s="52"/>
      <c r="N10" s="52"/>
      <c r="O10" s="51"/>
      <c r="P10" s="51"/>
      <c r="Q10" s="51"/>
      <c r="R10" s="53"/>
      <c r="S10" s="53"/>
      <c r="T10" s="53"/>
      <c r="U10" s="53"/>
      <c r="V10" s="53"/>
      <c r="W10" s="53"/>
      <c r="X10" s="52"/>
      <c r="Y10" s="52"/>
      <c r="Z10" s="52"/>
      <c r="AA10" s="54"/>
      <c r="AB10" s="52"/>
    </row>
    <row r="11" spans="1:28" ht="20.100000000000001" customHeight="1" thickBot="1" x14ac:dyDescent="0.25">
      <c r="A11" s="112"/>
      <c r="B11" s="113"/>
      <c r="C11" s="51"/>
      <c r="D11" s="51"/>
      <c r="E11" s="51"/>
      <c r="F11" s="51"/>
      <c r="G11" s="51"/>
      <c r="H11" s="51"/>
      <c r="I11" s="52"/>
      <c r="J11" s="52"/>
      <c r="K11" s="52"/>
      <c r="L11" s="51"/>
      <c r="M11" s="52"/>
      <c r="N11" s="52"/>
      <c r="O11" s="51"/>
      <c r="P11" s="51"/>
      <c r="Q11" s="51"/>
      <c r="R11" s="53"/>
      <c r="S11" s="53"/>
      <c r="T11" s="53"/>
      <c r="U11" s="53"/>
      <c r="V11" s="53"/>
      <c r="W11" s="53"/>
      <c r="X11" s="52"/>
      <c r="Y11" s="52"/>
      <c r="Z11" s="52"/>
      <c r="AA11" s="54"/>
      <c r="AB11" s="52"/>
    </row>
    <row r="12" spans="1:28" ht="20.100000000000001" customHeight="1" thickBot="1" x14ac:dyDescent="0.25">
      <c r="A12" s="112"/>
      <c r="B12" s="113"/>
      <c r="C12" s="51"/>
      <c r="D12" s="51"/>
      <c r="E12" s="51"/>
      <c r="F12" s="51"/>
      <c r="G12" s="51"/>
      <c r="H12" s="51"/>
      <c r="I12" s="52"/>
      <c r="J12" s="52"/>
      <c r="K12" s="52"/>
      <c r="L12" s="51"/>
      <c r="M12" s="52"/>
      <c r="N12" s="52"/>
      <c r="O12" s="51"/>
      <c r="P12" s="51"/>
      <c r="Q12" s="51"/>
      <c r="R12" s="53"/>
      <c r="S12" s="53"/>
      <c r="T12" s="53"/>
      <c r="U12" s="53"/>
      <c r="V12" s="53"/>
      <c r="W12" s="53"/>
      <c r="X12" s="52"/>
      <c r="Y12" s="52"/>
      <c r="Z12" s="52"/>
      <c r="AA12" s="54"/>
      <c r="AB12" s="52"/>
    </row>
    <row r="13" spans="1:28" ht="20.100000000000001" customHeight="1" thickBot="1" x14ac:dyDescent="0.25">
      <c r="A13" s="112"/>
      <c r="B13" s="113"/>
      <c r="C13" s="51"/>
      <c r="D13" s="51"/>
      <c r="E13" s="51"/>
      <c r="F13" s="51"/>
      <c r="G13" s="51"/>
      <c r="H13" s="51"/>
      <c r="I13" s="52"/>
      <c r="J13" s="52"/>
      <c r="K13" s="52"/>
      <c r="L13" s="51"/>
      <c r="M13" s="52"/>
      <c r="N13" s="52"/>
      <c r="O13" s="51"/>
      <c r="P13" s="51"/>
      <c r="Q13" s="51"/>
      <c r="R13" s="53"/>
      <c r="S13" s="53"/>
      <c r="T13" s="53"/>
      <c r="U13" s="53"/>
      <c r="V13" s="53"/>
      <c r="W13" s="53"/>
      <c r="X13" s="52"/>
      <c r="Y13" s="52"/>
      <c r="Z13" s="52"/>
      <c r="AA13" s="54"/>
      <c r="AB13" s="52"/>
    </row>
    <row r="14" spans="1:28" ht="20.100000000000001" customHeight="1" thickBot="1" x14ac:dyDescent="0.25">
      <c r="A14" s="112"/>
      <c r="B14" s="113"/>
      <c r="C14" s="51"/>
      <c r="D14" s="51"/>
      <c r="E14" s="51"/>
      <c r="F14" s="51"/>
      <c r="G14" s="51"/>
      <c r="H14" s="51"/>
      <c r="I14" s="52"/>
      <c r="J14" s="52"/>
      <c r="K14" s="52"/>
      <c r="L14" s="51"/>
      <c r="M14" s="52"/>
      <c r="N14" s="52"/>
      <c r="O14" s="51"/>
      <c r="P14" s="51"/>
      <c r="Q14" s="51"/>
      <c r="R14" s="53"/>
      <c r="S14" s="53"/>
      <c r="T14" s="53"/>
      <c r="U14" s="53"/>
      <c r="V14" s="53"/>
      <c r="W14" s="53"/>
      <c r="X14" s="52"/>
      <c r="Y14" s="52"/>
      <c r="Z14" s="52"/>
      <c r="AA14" s="54"/>
      <c r="AB14" s="52"/>
    </row>
    <row r="15" spans="1:28" ht="20.100000000000001" customHeight="1" thickBot="1" x14ac:dyDescent="0.25">
      <c r="A15" s="112"/>
      <c r="B15" s="113"/>
      <c r="C15" s="51"/>
      <c r="D15" s="51"/>
      <c r="E15" s="51"/>
      <c r="F15" s="51"/>
      <c r="G15" s="51"/>
      <c r="H15" s="51"/>
      <c r="I15" s="52"/>
      <c r="J15" s="52"/>
      <c r="K15" s="52"/>
      <c r="L15" s="51"/>
      <c r="M15" s="52"/>
      <c r="N15" s="52"/>
      <c r="O15" s="51"/>
      <c r="P15" s="51"/>
      <c r="Q15" s="51"/>
      <c r="R15" s="53"/>
      <c r="S15" s="53"/>
      <c r="T15" s="53"/>
      <c r="U15" s="53"/>
      <c r="V15" s="53"/>
      <c r="W15" s="53"/>
      <c r="X15" s="52"/>
      <c r="Y15" s="52"/>
      <c r="Z15" s="52"/>
      <c r="AA15" s="54"/>
      <c r="AB15" s="52"/>
    </row>
    <row r="16" spans="1:28" ht="20.100000000000001" customHeight="1" thickBot="1" x14ac:dyDescent="0.25">
      <c r="A16" s="112"/>
      <c r="B16" s="113"/>
      <c r="C16" s="51"/>
      <c r="D16" s="51"/>
      <c r="E16" s="51"/>
      <c r="F16" s="51"/>
      <c r="G16" s="51"/>
      <c r="H16" s="51"/>
      <c r="I16" s="52"/>
      <c r="J16" s="52"/>
      <c r="K16" s="52"/>
      <c r="L16" s="51"/>
      <c r="M16" s="52"/>
      <c r="N16" s="52"/>
      <c r="O16" s="51"/>
      <c r="P16" s="51"/>
      <c r="Q16" s="51"/>
      <c r="R16" s="53"/>
      <c r="S16" s="53"/>
      <c r="T16" s="53"/>
      <c r="U16" s="53"/>
      <c r="V16" s="53"/>
      <c r="W16" s="53"/>
      <c r="X16" s="52"/>
      <c r="Y16" s="52"/>
      <c r="Z16" s="52"/>
      <c r="AA16" s="54"/>
      <c r="AB16" s="52"/>
    </row>
    <row r="17" spans="1:28" ht="20.100000000000001" customHeight="1" x14ac:dyDescent="0.2">
      <c r="A17" s="112"/>
      <c r="B17" s="113"/>
      <c r="C17" s="51"/>
      <c r="D17" s="51"/>
      <c r="E17" s="51"/>
      <c r="F17" s="51"/>
      <c r="G17" s="51"/>
      <c r="H17" s="51"/>
      <c r="I17" s="52"/>
      <c r="J17" s="52"/>
      <c r="K17" s="52"/>
      <c r="L17" s="51"/>
      <c r="M17" s="52"/>
      <c r="N17" s="52"/>
      <c r="O17" s="51"/>
      <c r="P17" s="51"/>
      <c r="Q17" s="51"/>
      <c r="R17" s="53"/>
      <c r="S17" s="53"/>
      <c r="T17" s="53"/>
      <c r="U17" s="53"/>
      <c r="V17" s="53"/>
      <c r="W17" s="53"/>
      <c r="X17" s="52"/>
      <c r="Y17" s="52"/>
      <c r="Z17" s="52"/>
      <c r="AA17" s="54"/>
      <c r="AB17" s="52"/>
    </row>
    <row r="18" spans="1:28" ht="20.100000000000001" customHeight="1" x14ac:dyDescent="0.2">
      <c r="A18" s="110"/>
      <c r="B18" s="111"/>
      <c r="C18" s="51"/>
      <c r="D18" s="51"/>
      <c r="E18" s="51"/>
      <c r="F18" s="51"/>
      <c r="G18" s="51"/>
      <c r="H18" s="51"/>
      <c r="I18" s="52"/>
      <c r="J18" s="52"/>
      <c r="K18" s="52"/>
      <c r="L18" s="51"/>
      <c r="M18" s="52"/>
      <c r="N18" s="52"/>
      <c r="O18" s="51"/>
      <c r="P18" s="51"/>
      <c r="Q18" s="51"/>
      <c r="R18" s="53"/>
      <c r="S18" s="53"/>
      <c r="T18" s="53"/>
      <c r="U18" s="53"/>
      <c r="V18" s="53"/>
      <c r="W18" s="53"/>
      <c r="X18" s="52"/>
      <c r="Y18" s="52"/>
      <c r="Z18" s="52"/>
      <c r="AA18" s="54"/>
      <c r="AB18" s="52"/>
    </row>
    <row r="19" spans="1:28" ht="20.100000000000001" customHeight="1" x14ac:dyDescent="0.2">
      <c r="A19" s="110"/>
      <c r="B19" s="111"/>
      <c r="C19" s="51"/>
      <c r="D19" s="51"/>
      <c r="E19" s="51"/>
      <c r="F19" s="51"/>
      <c r="G19" s="51"/>
      <c r="H19" s="51"/>
      <c r="I19" s="52"/>
      <c r="J19" s="52"/>
      <c r="K19" s="52"/>
      <c r="L19" s="51"/>
      <c r="M19" s="52"/>
      <c r="N19" s="52"/>
      <c r="O19" s="51"/>
      <c r="P19" s="51"/>
      <c r="Q19" s="51"/>
      <c r="R19" s="53"/>
      <c r="S19" s="53"/>
      <c r="T19" s="53"/>
      <c r="U19" s="53"/>
      <c r="V19" s="53"/>
      <c r="W19" s="53"/>
      <c r="X19" s="52"/>
      <c r="Y19" s="52"/>
      <c r="Z19" s="52"/>
      <c r="AA19" s="54"/>
      <c r="AB19" s="52"/>
    </row>
    <row r="20" spans="1:28" ht="20.100000000000001" customHeight="1" x14ac:dyDescent="0.2">
      <c r="A20" s="110"/>
      <c r="B20" s="111"/>
      <c r="C20" s="51"/>
      <c r="D20" s="51"/>
      <c r="E20" s="51"/>
      <c r="F20" s="51"/>
      <c r="G20" s="51"/>
      <c r="H20" s="51"/>
      <c r="I20" s="52"/>
      <c r="J20" s="52"/>
      <c r="K20" s="52"/>
      <c r="L20" s="51"/>
      <c r="M20" s="52"/>
      <c r="N20" s="52"/>
      <c r="O20" s="51"/>
      <c r="P20" s="51"/>
      <c r="Q20" s="51"/>
      <c r="R20" s="53"/>
      <c r="S20" s="53"/>
      <c r="T20" s="53"/>
      <c r="U20" s="53"/>
      <c r="V20" s="53"/>
      <c r="W20" s="53"/>
      <c r="X20" s="52"/>
      <c r="Y20" s="52"/>
      <c r="Z20" s="52"/>
      <c r="AA20" s="54"/>
      <c r="AB20" s="52"/>
    </row>
    <row r="21" spans="1:28" ht="20.100000000000001" customHeight="1" x14ac:dyDescent="0.2">
      <c r="A21" s="110"/>
      <c r="B21" s="111"/>
      <c r="C21" s="51"/>
      <c r="D21" s="51"/>
      <c r="E21" s="51"/>
      <c r="F21" s="51"/>
      <c r="G21" s="51"/>
      <c r="H21" s="51"/>
      <c r="I21" s="52"/>
      <c r="J21" s="52"/>
      <c r="K21" s="52"/>
      <c r="L21" s="51"/>
      <c r="M21" s="52"/>
      <c r="N21" s="52"/>
      <c r="O21" s="51"/>
      <c r="P21" s="51"/>
      <c r="Q21" s="51"/>
      <c r="R21" s="53"/>
      <c r="S21" s="53"/>
      <c r="T21" s="53"/>
      <c r="U21" s="53"/>
      <c r="V21" s="53"/>
      <c r="W21" s="53"/>
      <c r="X21" s="52"/>
      <c r="Y21" s="52"/>
      <c r="Z21" s="52"/>
      <c r="AA21" s="54"/>
      <c r="AB21" s="52"/>
    </row>
    <row r="22" spans="1:28" ht="20.100000000000001" customHeight="1" x14ac:dyDescent="0.2">
      <c r="A22" s="110"/>
      <c r="B22" s="111"/>
      <c r="C22" s="51"/>
      <c r="D22" s="51"/>
      <c r="E22" s="51"/>
      <c r="F22" s="51"/>
      <c r="G22" s="51"/>
      <c r="H22" s="51"/>
      <c r="I22" s="52"/>
      <c r="J22" s="52"/>
      <c r="K22" s="52"/>
      <c r="L22" s="51"/>
      <c r="M22" s="52"/>
      <c r="N22" s="52"/>
      <c r="O22" s="51"/>
      <c r="P22" s="51"/>
      <c r="Q22" s="51"/>
      <c r="R22" s="53"/>
      <c r="S22" s="53"/>
      <c r="T22" s="53"/>
      <c r="U22" s="53"/>
      <c r="V22" s="53"/>
      <c r="W22" s="53"/>
      <c r="X22" s="52"/>
      <c r="Y22" s="52"/>
      <c r="Z22" s="52"/>
      <c r="AA22" s="54"/>
      <c r="AB22" s="52"/>
    </row>
    <row r="23" spans="1:28" ht="20.100000000000001" customHeight="1" x14ac:dyDescent="0.2">
      <c r="A23" s="110"/>
      <c r="B23" s="111"/>
      <c r="C23" s="51"/>
      <c r="D23" s="51"/>
      <c r="E23" s="51"/>
      <c r="F23" s="51"/>
      <c r="G23" s="51"/>
      <c r="H23" s="51"/>
      <c r="I23" s="52"/>
      <c r="J23" s="52"/>
      <c r="K23" s="52"/>
      <c r="L23" s="51"/>
      <c r="M23" s="52"/>
      <c r="N23" s="52"/>
      <c r="O23" s="51"/>
      <c r="P23" s="51"/>
      <c r="Q23" s="51"/>
      <c r="R23" s="53"/>
      <c r="S23" s="53"/>
      <c r="T23" s="53"/>
      <c r="U23" s="53"/>
      <c r="V23" s="53"/>
      <c r="W23" s="53"/>
      <c r="X23" s="52"/>
      <c r="Y23" s="52"/>
      <c r="Z23" s="52"/>
      <c r="AA23" s="54"/>
      <c r="AB23" s="52"/>
    </row>
    <row r="24" spans="1:28" ht="20.100000000000001" customHeight="1" x14ac:dyDescent="0.2">
      <c r="A24" s="110"/>
      <c r="B24" s="111"/>
      <c r="C24" s="51"/>
      <c r="D24" s="51"/>
      <c r="E24" s="51"/>
      <c r="F24" s="51"/>
      <c r="G24" s="51"/>
      <c r="H24" s="51"/>
      <c r="I24" s="52"/>
      <c r="J24" s="52"/>
      <c r="K24" s="52"/>
      <c r="L24" s="51"/>
      <c r="M24" s="52"/>
      <c r="N24" s="52"/>
      <c r="O24" s="51"/>
      <c r="P24" s="51"/>
      <c r="Q24" s="51"/>
      <c r="R24" s="53"/>
      <c r="S24" s="53"/>
      <c r="T24" s="53"/>
      <c r="U24" s="53"/>
      <c r="V24" s="53"/>
      <c r="W24" s="53"/>
      <c r="X24" s="52"/>
      <c r="Y24" s="52"/>
      <c r="Z24" s="52"/>
      <c r="AA24" s="54"/>
      <c r="AB24" s="52"/>
    </row>
    <row r="25" spans="1:28" ht="20.100000000000001" customHeight="1" x14ac:dyDescent="0.2">
      <c r="A25" s="110"/>
      <c r="B25" s="111"/>
      <c r="C25" s="51"/>
      <c r="D25" s="51"/>
      <c r="E25" s="51"/>
      <c r="F25" s="51"/>
      <c r="G25" s="51"/>
      <c r="H25" s="51"/>
      <c r="I25" s="52"/>
      <c r="J25" s="52"/>
      <c r="K25" s="52"/>
      <c r="L25" s="51"/>
      <c r="M25" s="52"/>
      <c r="N25" s="52"/>
      <c r="O25" s="51"/>
      <c r="P25" s="51"/>
      <c r="Q25" s="51"/>
      <c r="R25" s="53"/>
      <c r="S25" s="53"/>
      <c r="T25" s="53"/>
      <c r="U25" s="53"/>
      <c r="V25" s="53"/>
      <c r="W25" s="53"/>
      <c r="X25" s="52"/>
      <c r="Y25" s="52"/>
      <c r="Z25" s="52"/>
      <c r="AA25" s="54"/>
      <c r="AB25" s="52"/>
    </row>
    <row r="26" spans="1:28" ht="20.100000000000001" customHeight="1" x14ac:dyDescent="0.2">
      <c r="A26" s="110"/>
      <c r="B26" s="111"/>
      <c r="C26" s="51"/>
      <c r="D26" s="51"/>
      <c r="E26" s="51"/>
      <c r="F26" s="51"/>
      <c r="G26" s="51"/>
      <c r="H26" s="51"/>
      <c r="I26" s="52"/>
      <c r="J26" s="52"/>
      <c r="K26" s="52"/>
      <c r="L26" s="51"/>
      <c r="M26" s="52"/>
      <c r="N26" s="52"/>
      <c r="O26" s="51"/>
      <c r="P26" s="51"/>
      <c r="Q26" s="51"/>
      <c r="R26" s="53"/>
      <c r="S26" s="53"/>
      <c r="T26" s="53"/>
      <c r="U26" s="53"/>
      <c r="V26" s="53"/>
      <c r="W26" s="53"/>
      <c r="X26" s="52"/>
      <c r="Y26" s="52"/>
      <c r="Z26" s="52"/>
      <c r="AA26" s="54"/>
      <c r="AB26" s="52"/>
    </row>
    <row r="27" spans="1:28" ht="20.100000000000001" customHeight="1" x14ac:dyDescent="0.2">
      <c r="A27" s="110"/>
      <c r="B27" s="111"/>
      <c r="C27" s="51"/>
      <c r="D27" s="51"/>
      <c r="E27" s="51"/>
      <c r="F27" s="51"/>
      <c r="G27" s="51"/>
      <c r="H27" s="51"/>
      <c r="I27" s="52"/>
      <c r="J27" s="52"/>
      <c r="K27" s="52"/>
      <c r="L27" s="51"/>
      <c r="M27" s="52"/>
      <c r="N27" s="52"/>
      <c r="O27" s="51"/>
      <c r="P27" s="51"/>
      <c r="Q27" s="51"/>
      <c r="R27" s="53"/>
      <c r="S27" s="53"/>
      <c r="T27" s="53"/>
      <c r="U27" s="53"/>
      <c r="V27" s="53"/>
      <c r="W27" s="53"/>
      <c r="X27" s="52"/>
      <c r="Y27" s="52"/>
      <c r="Z27" s="52"/>
      <c r="AA27" s="54"/>
      <c r="AB27" s="52"/>
    </row>
    <row r="28" spans="1:28" ht="20.100000000000001" customHeight="1" x14ac:dyDescent="0.2">
      <c r="A28" s="110"/>
      <c r="B28" s="111"/>
      <c r="C28" s="51"/>
      <c r="D28" s="51"/>
      <c r="E28" s="51"/>
      <c r="F28" s="51"/>
      <c r="G28" s="51"/>
      <c r="H28" s="51"/>
      <c r="I28" s="52"/>
      <c r="J28" s="52"/>
      <c r="K28" s="52"/>
      <c r="L28" s="51"/>
      <c r="M28" s="52"/>
      <c r="N28" s="52"/>
      <c r="O28" s="51"/>
      <c r="P28" s="51"/>
      <c r="Q28" s="51"/>
      <c r="R28" s="53"/>
      <c r="S28" s="53"/>
      <c r="T28" s="53"/>
      <c r="U28" s="53"/>
      <c r="V28" s="53"/>
      <c r="W28" s="53"/>
      <c r="X28" s="52"/>
      <c r="Y28" s="52"/>
      <c r="Z28" s="52"/>
      <c r="AA28" s="54"/>
      <c r="AB28" s="52"/>
    </row>
    <row r="29" spans="1:28" ht="20.100000000000001" customHeight="1" x14ac:dyDescent="0.2">
      <c r="A29" s="110"/>
      <c r="B29" s="111"/>
      <c r="C29" s="51"/>
      <c r="D29" s="51"/>
      <c r="E29" s="51"/>
      <c r="F29" s="51"/>
      <c r="G29" s="51"/>
      <c r="H29" s="51"/>
      <c r="I29" s="52"/>
      <c r="J29" s="52"/>
      <c r="K29" s="52"/>
      <c r="L29" s="51"/>
      <c r="M29" s="52"/>
      <c r="N29" s="52"/>
      <c r="O29" s="51"/>
      <c r="P29" s="51"/>
      <c r="Q29" s="51"/>
      <c r="R29" s="53"/>
      <c r="S29" s="53"/>
      <c r="T29" s="53"/>
      <c r="U29" s="53"/>
      <c r="V29" s="53"/>
      <c r="W29" s="53"/>
      <c r="X29" s="52"/>
      <c r="Y29" s="52"/>
      <c r="Z29" s="52"/>
      <c r="AA29" s="54"/>
      <c r="AB29" s="52"/>
    </row>
    <row r="30" spans="1:28" ht="20.100000000000001" customHeight="1" x14ac:dyDescent="0.2">
      <c r="A30" s="110"/>
      <c r="B30" s="111"/>
      <c r="C30" s="51"/>
      <c r="D30" s="51"/>
      <c r="E30" s="51"/>
      <c r="F30" s="51"/>
      <c r="G30" s="51"/>
      <c r="H30" s="51"/>
      <c r="I30" s="52"/>
      <c r="J30" s="52"/>
      <c r="K30" s="52"/>
      <c r="L30" s="51"/>
      <c r="M30" s="52"/>
      <c r="N30" s="52"/>
      <c r="O30" s="51"/>
      <c r="P30" s="51"/>
      <c r="Q30" s="51"/>
      <c r="R30" s="53"/>
      <c r="S30" s="53"/>
      <c r="T30" s="53"/>
      <c r="U30" s="53"/>
      <c r="V30" s="53"/>
      <c r="W30" s="53"/>
      <c r="X30" s="52"/>
      <c r="Y30" s="52"/>
      <c r="Z30" s="52"/>
      <c r="AA30" s="54"/>
      <c r="AB30" s="52"/>
    </row>
    <row r="31" spans="1:28" ht="20.100000000000001" customHeight="1" x14ac:dyDescent="0.2">
      <c r="A31" s="110"/>
      <c r="B31" s="111"/>
      <c r="C31" s="51"/>
      <c r="D31" s="51"/>
      <c r="E31" s="51"/>
      <c r="F31" s="51"/>
      <c r="G31" s="51"/>
      <c r="H31" s="51"/>
      <c r="I31" s="52"/>
      <c r="J31" s="52"/>
      <c r="K31" s="52"/>
      <c r="L31" s="51"/>
      <c r="M31" s="52"/>
      <c r="N31" s="52"/>
      <c r="O31" s="51"/>
      <c r="P31" s="51"/>
      <c r="Q31" s="51"/>
      <c r="R31" s="53"/>
      <c r="S31" s="53"/>
      <c r="T31" s="53"/>
      <c r="U31" s="53"/>
      <c r="V31" s="53"/>
      <c r="W31" s="53"/>
      <c r="X31" s="52"/>
      <c r="Y31" s="52"/>
      <c r="Z31" s="52"/>
      <c r="AA31" s="54"/>
      <c r="AB31" s="52"/>
    </row>
    <row r="32" spans="1:28" ht="20.100000000000001" customHeight="1" x14ac:dyDescent="0.2">
      <c r="A32" s="110"/>
      <c r="B32" s="111"/>
      <c r="C32" s="51"/>
      <c r="D32" s="51"/>
      <c r="E32" s="51"/>
      <c r="F32" s="51"/>
      <c r="G32" s="51"/>
      <c r="H32" s="51"/>
      <c r="I32" s="52"/>
      <c r="J32" s="52"/>
      <c r="K32" s="52"/>
      <c r="L32" s="51"/>
      <c r="M32" s="52"/>
      <c r="N32" s="52"/>
      <c r="O32" s="51"/>
      <c r="P32" s="51"/>
      <c r="Q32" s="51"/>
      <c r="R32" s="53"/>
      <c r="S32" s="53"/>
      <c r="T32" s="53"/>
      <c r="U32" s="53"/>
      <c r="V32" s="53"/>
      <c r="W32" s="53"/>
      <c r="X32" s="52"/>
      <c r="Y32" s="52"/>
      <c r="Z32" s="52"/>
      <c r="AA32" s="54"/>
      <c r="AB32" s="52"/>
    </row>
    <row r="33" spans="1:28" ht="20.100000000000001" customHeight="1" x14ac:dyDescent="0.2">
      <c r="A33" s="110"/>
      <c r="B33" s="111"/>
      <c r="C33" s="51"/>
      <c r="D33" s="51"/>
      <c r="E33" s="51"/>
      <c r="F33" s="51"/>
      <c r="G33" s="51"/>
      <c r="H33" s="51"/>
      <c r="I33" s="52"/>
      <c r="J33" s="52"/>
      <c r="K33" s="52"/>
      <c r="L33" s="51"/>
      <c r="M33" s="52"/>
      <c r="N33" s="52"/>
      <c r="O33" s="51"/>
      <c r="P33" s="51"/>
      <c r="Q33" s="51"/>
      <c r="R33" s="53"/>
      <c r="S33" s="53"/>
      <c r="T33" s="53"/>
      <c r="U33" s="53"/>
      <c r="V33" s="53"/>
      <c r="W33" s="53"/>
      <c r="X33" s="52"/>
      <c r="Y33" s="52"/>
      <c r="Z33" s="52"/>
      <c r="AA33" s="54"/>
      <c r="AB33" s="52"/>
    </row>
    <row r="34" spans="1:28" ht="20.100000000000001" customHeight="1" x14ac:dyDescent="0.2">
      <c r="A34" s="110"/>
      <c r="B34" s="111"/>
      <c r="C34" s="51"/>
      <c r="D34" s="51"/>
      <c r="E34" s="51"/>
      <c r="F34" s="51"/>
      <c r="G34" s="51"/>
      <c r="H34" s="51"/>
      <c r="I34" s="52"/>
      <c r="J34" s="52"/>
      <c r="K34" s="52"/>
      <c r="L34" s="51"/>
      <c r="M34" s="52"/>
      <c r="N34" s="52"/>
      <c r="O34" s="51"/>
      <c r="P34" s="51"/>
      <c r="Q34" s="51"/>
      <c r="R34" s="53"/>
      <c r="S34" s="53"/>
      <c r="T34" s="53"/>
      <c r="U34" s="53"/>
      <c r="V34" s="53"/>
      <c r="W34" s="53"/>
      <c r="X34" s="52"/>
      <c r="Y34" s="52"/>
      <c r="Z34" s="52"/>
      <c r="AA34" s="54"/>
      <c r="AB34" s="52"/>
    </row>
    <row r="35" spans="1:28" ht="20.100000000000001" customHeight="1" thickBot="1" x14ac:dyDescent="0.25">
      <c r="A35" s="102"/>
      <c r="B35" s="103"/>
      <c r="C35" s="55"/>
      <c r="D35" s="55"/>
      <c r="E35" s="55"/>
      <c r="F35" s="55"/>
      <c r="G35" s="55"/>
      <c r="H35" s="55"/>
      <c r="I35" s="56"/>
      <c r="J35" s="56"/>
      <c r="K35" s="56"/>
      <c r="L35" s="55"/>
      <c r="M35" s="56"/>
      <c r="N35" s="56"/>
      <c r="O35" s="55"/>
      <c r="P35" s="55"/>
      <c r="Q35" s="55"/>
      <c r="R35" s="57"/>
      <c r="S35" s="57"/>
      <c r="T35" s="57"/>
      <c r="U35" s="57"/>
      <c r="V35" s="57"/>
      <c r="W35" s="57"/>
      <c r="X35" s="56"/>
      <c r="Y35" s="56"/>
      <c r="Z35" s="56"/>
      <c r="AA35" s="58"/>
      <c r="AB35" s="56"/>
    </row>
    <row r="36" spans="1:28" s="44" customFormat="1" ht="8.25" customHeight="1" thickBot="1" x14ac:dyDescent="0.25">
      <c r="A36" s="59"/>
      <c r="B36" s="59"/>
      <c r="C36" s="60"/>
      <c r="D36" s="60"/>
      <c r="E36" s="60"/>
      <c r="F36" s="60"/>
      <c r="G36" s="60"/>
      <c r="H36" s="60"/>
      <c r="I36" s="60"/>
      <c r="J36" s="60"/>
      <c r="K36" s="60"/>
      <c r="L36" s="60"/>
      <c r="M36" s="60"/>
      <c r="N36" s="60"/>
      <c r="O36" s="60"/>
      <c r="P36" s="60"/>
      <c r="Q36" s="60"/>
      <c r="R36" s="60"/>
      <c r="S36" s="60"/>
      <c r="T36" s="60"/>
      <c r="U36" s="60"/>
      <c r="V36" s="60"/>
      <c r="W36" s="60"/>
      <c r="X36" s="60"/>
      <c r="Y36" s="60"/>
      <c r="Z36" s="60"/>
      <c r="AA36" s="60"/>
      <c r="AB36" s="60"/>
    </row>
    <row r="37" spans="1:28" ht="20.100000000000001" customHeight="1" x14ac:dyDescent="0.25">
      <c r="A37" s="104" t="s">
        <v>100</v>
      </c>
      <c r="B37" s="105"/>
      <c r="C37" s="61">
        <f t="shared" ref="C37:AB37" si="0">IF(COUNT(C$5:C$35)&gt;0,SUM(C$5:C$35),"")</f>
        <v>42</v>
      </c>
      <c r="D37" s="61">
        <f t="shared" si="0"/>
        <v>41</v>
      </c>
      <c r="E37" s="61">
        <f t="shared" si="0"/>
        <v>40</v>
      </c>
      <c r="F37" s="61">
        <f t="shared" si="0"/>
        <v>39</v>
      </c>
      <c r="G37" s="61">
        <f t="shared" si="0"/>
        <v>38</v>
      </c>
      <c r="H37" s="61">
        <f t="shared" si="0"/>
        <v>37</v>
      </c>
      <c r="I37" s="61">
        <f t="shared" si="0"/>
        <v>36</v>
      </c>
      <c r="J37" s="61">
        <f t="shared" si="0"/>
        <v>35</v>
      </c>
      <c r="K37" s="61">
        <f t="shared" si="0"/>
        <v>34</v>
      </c>
      <c r="L37" s="61">
        <f t="shared" si="0"/>
        <v>33</v>
      </c>
      <c r="M37" s="61">
        <f t="shared" si="0"/>
        <v>32</v>
      </c>
      <c r="N37" s="61">
        <f t="shared" si="0"/>
        <v>31</v>
      </c>
      <c r="O37" s="61">
        <f t="shared" si="0"/>
        <v>30</v>
      </c>
      <c r="P37" s="61">
        <f t="shared" si="0"/>
        <v>29</v>
      </c>
      <c r="Q37" s="61">
        <f t="shared" si="0"/>
        <v>28</v>
      </c>
      <c r="R37" s="61" t="str">
        <f t="shared" si="0"/>
        <v/>
      </c>
      <c r="S37" s="61" t="str">
        <f t="shared" si="0"/>
        <v/>
      </c>
      <c r="T37" s="61" t="str">
        <f t="shared" si="0"/>
        <v/>
      </c>
      <c r="U37" s="61" t="str">
        <f t="shared" si="0"/>
        <v/>
      </c>
      <c r="V37" s="61" t="str">
        <f t="shared" si="0"/>
        <v/>
      </c>
      <c r="W37" s="61" t="str">
        <f t="shared" si="0"/>
        <v/>
      </c>
      <c r="X37" s="61">
        <f t="shared" si="0"/>
        <v>27</v>
      </c>
      <c r="Y37" s="61">
        <f t="shared" si="0"/>
        <v>27</v>
      </c>
      <c r="Z37" s="61">
        <f t="shared" si="0"/>
        <v>27</v>
      </c>
      <c r="AA37" s="61" t="str">
        <f t="shared" si="0"/>
        <v/>
      </c>
      <c r="AB37" s="61">
        <f t="shared" si="0"/>
        <v>27</v>
      </c>
    </row>
    <row r="38" spans="1:28" ht="20.100000000000001" customHeight="1" x14ac:dyDescent="0.25">
      <c r="A38" s="106" t="s">
        <v>101</v>
      </c>
      <c r="B38" s="107"/>
      <c r="C38" s="62">
        <f t="shared" ref="C38:AB38" si="1">IF(COUNT(C$5:C$35)&gt;0,MAX(C$5:C$35),"")</f>
        <v>15</v>
      </c>
      <c r="D38" s="62">
        <f t="shared" si="1"/>
        <v>14</v>
      </c>
      <c r="E38" s="62">
        <f t="shared" si="1"/>
        <v>14</v>
      </c>
      <c r="F38" s="62">
        <f t="shared" si="1"/>
        <v>14</v>
      </c>
      <c r="G38" s="62">
        <f t="shared" si="1"/>
        <v>14</v>
      </c>
      <c r="H38" s="62">
        <f t="shared" si="1"/>
        <v>14</v>
      </c>
      <c r="I38" s="62">
        <f t="shared" si="1"/>
        <v>14</v>
      </c>
      <c r="J38" s="62">
        <f t="shared" si="1"/>
        <v>14</v>
      </c>
      <c r="K38" s="62">
        <f t="shared" si="1"/>
        <v>14</v>
      </c>
      <c r="L38" s="62">
        <f t="shared" si="1"/>
        <v>14</v>
      </c>
      <c r="M38" s="62">
        <f t="shared" si="1"/>
        <v>14</v>
      </c>
      <c r="N38" s="62">
        <f t="shared" si="1"/>
        <v>14</v>
      </c>
      <c r="O38" s="62">
        <f t="shared" si="1"/>
        <v>14</v>
      </c>
      <c r="P38" s="62">
        <f t="shared" si="1"/>
        <v>14</v>
      </c>
      <c r="Q38" s="62">
        <f t="shared" si="1"/>
        <v>14</v>
      </c>
      <c r="R38" s="62" t="str">
        <f t="shared" si="1"/>
        <v/>
      </c>
      <c r="S38" s="62" t="str">
        <f t="shared" si="1"/>
        <v/>
      </c>
      <c r="T38" s="62" t="str">
        <f t="shared" si="1"/>
        <v/>
      </c>
      <c r="U38" s="62" t="str">
        <f t="shared" si="1"/>
        <v/>
      </c>
      <c r="V38" s="62" t="str">
        <f t="shared" si="1"/>
        <v/>
      </c>
      <c r="W38" s="62" t="str">
        <f t="shared" si="1"/>
        <v/>
      </c>
      <c r="X38" s="62">
        <f t="shared" si="1"/>
        <v>14</v>
      </c>
      <c r="Y38" s="62">
        <f t="shared" si="1"/>
        <v>14</v>
      </c>
      <c r="Z38" s="62">
        <f t="shared" si="1"/>
        <v>14</v>
      </c>
      <c r="AA38" s="62" t="str">
        <f t="shared" si="1"/>
        <v/>
      </c>
      <c r="AB38" s="62">
        <f t="shared" si="1"/>
        <v>14</v>
      </c>
    </row>
    <row r="39" spans="1:28" ht="20.100000000000001" customHeight="1" x14ac:dyDescent="0.25">
      <c r="A39" s="106" t="s">
        <v>102</v>
      </c>
      <c r="B39" s="107"/>
      <c r="C39" s="62">
        <f t="shared" ref="C39:AB39" si="2">IF(COUNT(C$5:C$35)&gt;0,MIN(C$5:C$35),"")</f>
        <v>13</v>
      </c>
      <c r="D39" s="62">
        <f t="shared" si="2"/>
        <v>13</v>
      </c>
      <c r="E39" s="62">
        <f t="shared" si="2"/>
        <v>13</v>
      </c>
      <c r="F39" s="62">
        <f t="shared" si="2"/>
        <v>12</v>
      </c>
      <c r="G39" s="62">
        <f t="shared" si="2"/>
        <v>11</v>
      </c>
      <c r="H39" s="62">
        <f t="shared" si="2"/>
        <v>10</v>
      </c>
      <c r="I39" s="62">
        <f t="shared" si="2"/>
        <v>9</v>
      </c>
      <c r="J39" s="62">
        <f t="shared" si="2"/>
        <v>8</v>
      </c>
      <c r="K39" s="62">
        <f t="shared" si="2"/>
        <v>7</v>
      </c>
      <c r="L39" s="62">
        <f t="shared" si="2"/>
        <v>6</v>
      </c>
      <c r="M39" s="62">
        <f t="shared" si="2"/>
        <v>5</v>
      </c>
      <c r="N39" s="62">
        <f t="shared" si="2"/>
        <v>4</v>
      </c>
      <c r="O39" s="62">
        <f t="shared" si="2"/>
        <v>3</v>
      </c>
      <c r="P39" s="62">
        <f t="shared" si="2"/>
        <v>2</v>
      </c>
      <c r="Q39" s="62">
        <f t="shared" si="2"/>
        <v>1</v>
      </c>
      <c r="R39" s="62" t="str">
        <f t="shared" si="2"/>
        <v/>
      </c>
      <c r="S39" s="62" t="str">
        <f t="shared" si="2"/>
        <v/>
      </c>
      <c r="T39" s="62" t="str">
        <f t="shared" si="2"/>
        <v/>
      </c>
      <c r="U39" s="62" t="str">
        <f t="shared" si="2"/>
        <v/>
      </c>
      <c r="V39" s="62" t="str">
        <f t="shared" si="2"/>
        <v/>
      </c>
      <c r="W39" s="62" t="str">
        <f t="shared" si="2"/>
        <v/>
      </c>
      <c r="X39" s="62">
        <f t="shared" si="2"/>
        <v>0</v>
      </c>
      <c r="Y39" s="62">
        <f t="shared" si="2"/>
        <v>0</v>
      </c>
      <c r="Z39" s="62">
        <f t="shared" si="2"/>
        <v>0</v>
      </c>
      <c r="AA39" s="62" t="str">
        <f t="shared" si="2"/>
        <v/>
      </c>
      <c r="AB39" s="62">
        <f t="shared" si="2"/>
        <v>0</v>
      </c>
    </row>
    <row r="40" spans="1:28" ht="20.100000000000001" customHeight="1" thickBot="1" x14ac:dyDescent="0.3">
      <c r="A40" s="108" t="s">
        <v>103</v>
      </c>
      <c r="B40" s="109"/>
      <c r="C40" s="63">
        <f t="shared" ref="C40:AB40" si="3">IF(COUNT(C$5:C$35)&gt;0,AVERAGE(C$5:C$35),"")</f>
        <v>14</v>
      </c>
      <c r="D40" s="63">
        <f t="shared" si="3"/>
        <v>13.666666666666666</v>
      </c>
      <c r="E40" s="63">
        <f t="shared" si="3"/>
        <v>13.333333333333334</v>
      </c>
      <c r="F40" s="63">
        <f t="shared" si="3"/>
        <v>13</v>
      </c>
      <c r="G40" s="63">
        <f t="shared" si="3"/>
        <v>12.666666666666666</v>
      </c>
      <c r="H40" s="63">
        <f t="shared" si="3"/>
        <v>12.333333333333334</v>
      </c>
      <c r="I40" s="63">
        <f t="shared" si="3"/>
        <v>12</v>
      </c>
      <c r="J40" s="63">
        <f t="shared" si="3"/>
        <v>11.666666666666666</v>
      </c>
      <c r="K40" s="63">
        <f t="shared" si="3"/>
        <v>11.333333333333334</v>
      </c>
      <c r="L40" s="63">
        <f t="shared" si="3"/>
        <v>11</v>
      </c>
      <c r="M40" s="63">
        <f t="shared" si="3"/>
        <v>10.666666666666666</v>
      </c>
      <c r="N40" s="63">
        <f t="shared" si="3"/>
        <v>10.333333333333334</v>
      </c>
      <c r="O40" s="63">
        <f t="shared" si="3"/>
        <v>10</v>
      </c>
      <c r="P40" s="63">
        <f t="shared" si="3"/>
        <v>9.6666666666666661</v>
      </c>
      <c r="Q40" s="63">
        <f t="shared" si="3"/>
        <v>9.3333333333333339</v>
      </c>
      <c r="R40" s="63" t="str">
        <f t="shared" si="3"/>
        <v/>
      </c>
      <c r="S40" s="63" t="str">
        <f t="shared" si="3"/>
        <v/>
      </c>
      <c r="T40" s="63" t="str">
        <f t="shared" si="3"/>
        <v/>
      </c>
      <c r="U40" s="63" t="str">
        <f t="shared" si="3"/>
        <v/>
      </c>
      <c r="V40" s="63" t="str">
        <f t="shared" si="3"/>
        <v/>
      </c>
      <c r="W40" s="63" t="str">
        <f t="shared" si="3"/>
        <v/>
      </c>
      <c r="X40" s="63">
        <f t="shared" si="3"/>
        <v>9</v>
      </c>
      <c r="Y40" s="63">
        <f t="shared" si="3"/>
        <v>9</v>
      </c>
      <c r="Z40" s="63">
        <f t="shared" si="3"/>
        <v>9</v>
      </c>
      <c r="AA40" s="63" t="str">
        <f t="shared" si="3"/>
        <v/>
      </c>
      <c r="AB40" s="63">
        <f t="shared" si="3"/>
        <v>9</v>
      </c>
    </row>
    <row r="41" spans="1:28" x14ac:dyDescent="0.2">
      <c r="A41" s="64"/>
      <c r="B41" s="64"/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</row>
    <row r="42" spans="1:28" x14ac:dyDescent="0.2">
      <c r="A42" s="64"/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</row>
  </sheetData>
  <mergeCells count="65">
    <mergeCell ref="F2:F3"/>
    <mergeCell ref="A1:B1"/>
    <mergeCell ref="A2:B2"/>
    <mergeCell ref="C2:C3"/>
    <mergeCell ref="D2:D3"/>
    <mergeCell ref="E2:E3"/>
    <mergeCell ref="P2:P3"/>
    <mergeCell ref="Q2:Q3"/>
    <mergeCell ref="R2:R3"/>
    <mergeCell ref="G2:G3"/>
    <mergeCell ref="H2:H3"/>
    <mergeCell ref="I2:I3"/>
    <mergeCell ref="J2:J3"/>
    <mergeCell ref="K2:K3"/>
    <mergeCell ref="L2:L3"/>
    <mergeCell ref="A10:B10"/>
    <mergeCell ref="Y2:Y3"/>
    <mergeCell ref="Z2:Z3"/>
    <mergeCell ref="AA2:AA3"/>
    <mergeCell ref="AB2:AB3"/>
    <mergeCell ref="A3:B3"/>
    <mergeCell ref="A4:B4"/>
    <mergeCell ref="S2:S3"/>
    <mergeCell ref="T2:T3"/>
    <mergeCell ref="U2:U3"/>
    <mergeCell ref="V2:V3"/>
    <mergeCell ref="W2:W3"/>
    <mergeCell ref="X2:X3"/>
    <mergeCell ref="M2:M3"/>
    <mergeCell ref="N2:N3"/>
    <mergeCell ref="O2:O3"/>
    <mergeCell ref="A5:B5"/>
    <mergeCell ref="A6:B6"/>
    <mergeCell ref="A7:B7"/>
    <mergeCell ref="A8:B8"/>
    <mergeCell ref="A9:B9"/>
    <mergeCell ref="A22:B22"/>
    <mergeCell ref="A11:B11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34:B34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A32:B32"/>
    <mergeCell ref="A33:B33"/>
    <mergeCell ref="A35:B35"/>
    <mergeCell ref="A37:B37"/>
    <mergeCell ref="A38:B38"/>
    <mergeCell ref="A39:B39"/>
    <mergeCell ref="A40:B40"/>
  </mergeCells>
  <conditionalFormatting sqref="L5:L35 O5:Q35 C5:H35">
    <cfRule type="cellIs" dxfId="3" priority="1" stopIfTrue="1" operator="lessThan">
      <formula>#REF!</formula>
    </cfRule>
    <cfRule type="cellIs" dxfId="2" priority="2" stopIfTrue="1" operator="greaterThan">
      <formula>#REF!</formula>
    </cfRule>
  </conditionalFormatting>
  <conditionalFormatting sqref="I5:K35 M5:N35 R5:AB35">
    <cfRule type="cellIs" dxfId="1" priority="3" stopIfTrue="1" operator="lessThan">
      <formula>#REF!</formula>
    </cfRule>
    <cfRule type="cellIs" dxfId="0" priority="4" stopIfTrue="1" operator="greaterThan">
      <formula>#REF!</formula>
    </cfRule>
  </conditionalFormatting>
  <printOptions horizontalCentered="1" verticalCentered="1"/>
  <pageMargins left="0.25" right="0.25" top="0.75" bottom="0.75" header="0.3" footer="0.3"/>
  <pageSetup paperSize="9" scale="57" fitToHeight="0" orientation="landscape" horizontalDpi="300" verticalDpi="300" r:id="rId1"/>
  <headerFooter alignWithMargins="0">
    <oddHeader>&amp;L&amp;B&amp;C&amp;B</oddHeader>
    <oddFooter>&amp;C&amp;12Page &amp;P de &amp;N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Bilan journalier</vt:lpstr>
      <vt:lpstr>E B</vt:lpstr>
      <vt:lpstr>'E B'!DATE</vt:lpstr>
      <vt:lpstr>'E B'!DONNEE1</vt:lpstr>
      <vt:lpstr>'E B'!Impression_des_titres</vt:lpstr>
      <vt:lpstr>'E B'!MOIS</vt:lpstr>
      <vt:lpstr>'E B'!TOTALNOM</vt:lpstr>
      <vt:lpstr>'E B'!Zone_d_impression</vt:lpstr>
    </vt:vector>
  </TitlesOfParts>
  <Company>sertad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sertad3</dc:creator>
  <cp:lastModifiedBy> </cp:lastModifiedBy>
  <dcterms:created xsi:type="dcterms:W3CDTF">2017-07-27T09:46:27Z</dcterms:created>
  <dcterms:modified xsi:type="dcterms:W3CDTF">2017-07-27T10:11:09Z</dcterms:modified>
</cp:coreProperties>
</file>