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3020" yWindow="60" windowWidth="7470" windowHeight="8370" tabRatio="959"/>
  </bookViews>
  <sheets>
    <sheet name="cursus interne" sheetId="12" r:id="rId1"/>
    <sheet name="Premiers recours Urgences" sheetId="1" r:id="rId2"/>
    <sheet name="Communication Centrée Patient " sheetId="6" r:id="rId3"/>
    <sheet name="Approche Globale Complexité" sheetId="7" r:id="rId4"/>
    <sheet name="Continuité suivi Coordination" sheetId="8" r:id="rId5"/>
    <sheet name="Education Prévention" sheetId="9" r:id="rId6"/>
    <sheet name="Professionalisme" sheetId="10" r:id="rId7"/>
    <sheet name="Synthèse" sheetId="11" r:id="rId8"/>
  </sheets>
  <definedNames>
    <definedName name="choix" localSheetId="7">Synthèse!$I$1:$I$2</definedName>
    <definedName name="Intervenant">'cursus interne'!$F$6:$F$11</definedName>
    <definedName name="Périodicité">'cursus interne'!$F$3:$F$4</definedName>
  </definedNames>
  <calcPr calcId="145621"/>
</workbook>
</file>

<file path=xl/calcChain.xml><?xml version="1.0" encoding="utf-8"?>
<calcChain xmlns="http://schemas.openxmlformats.org/spreadsheetml/2006/main">
  <c r="C4" i="10" l="1"/>
  <c r="I1" i="11" l="1"/>
  <c r="E47" i="8" l="1"/>
  <c r="D47" i="8"/>
  <c r="C49" i="1"/>
  <c r="D49" i="1"/>
  <c r="E49" i="1"/>
  <c r="E30" i="10" l="1"/>
  <c r="E14" i="10"/>
  <c r="E28" i="9"/>
  <c r="E13" i="9"/>
  <c r="E32" i="8"/>
  <c r="E21" i="8"/>
  <c r="E32" i="7"/>
  <c r="D32" i="7"/>
  <c r="E46" i="7"/>
  <c r="E47" i="7" s="1"/>
  <c r="D19" i="7"/>
  <c r="E10" i="7"/>
  <c r="D10" i="7"/>
  <c r="E9" i="7"/>
  <c r="D9" i="7"/>
  <c r="E55" i="6"/>
  <c r="E39" i="6"/>
  <c r="E23" i="6"/>
  <c r="E11" i="1"/>
  <c r="E42" i="10" l="1"/>
  <c r="E53" i="10" l="1"/>
  <c r="C30" i="10"/>
  <c r="C31" i="10" s="1"/>
  <c r="E43" i="9"/>
  <c r="D46" i="8" l="1"/>
  <c r="C32" i="8"/>
  <c r="E10" i="8"/>
  <c r="D10" i="8"/>
  <c r="D11" i="8" s="1"/>
  <c r="D46" i="7"/>
  <c r="E19" i="7"/>
  <c r="C9" i="7"/>
  <c r="E9" i="6"/>
  <c r="E38" i="1"/>
  <c r="C22" i="11" l="1"/>
  <c r="D14" i="11"/>
  <c r="E54" i="10"/>
  <c r="E24" i="11" s="1"/>
  <c r="D53" i="10"/>
  <c r="D54" i="10" s="1"/>
  <c r="C53" i="10"/>
  <c r="C54" i="10" s="1"/>
  <c r="C24" i="11" s="1"/>
  <c r="E43" i="10"/>
  <c r="D42" i="10"/>
  <c r="D43" i="10" s="1"/>
  <c r="D23" i="11" s="1"/>
  <c r="C42" i="10"/>
  <c r="C43" i="10" s="1"/>
  <c r="C23" i="11" s="1"/>
  <c r="E31" i="10"/>
  <c r="E22" i="11" s="1"/>
  <c r="D30" i="10"/>
  <c r="D31" i="10" s="1"/>
  <c r="D22" i="11" s="1"/>
  <c r="E15" i="10"/>
  <c r="D14" i="10"/>
  <c r="C14" i="10"/>
  <c r="D15" i="10" l="1"/>
  <c r="D21" i="11" s="1"/>
  <c r="C15" i="10"/>
  <c r="C21" i="11" s="1"/>
  <c r="D24" i="11"/>
  <c r="E23" i="11"/>
  <c r="E21" i="11"/>
  <c r="E44" i="9"/>
  <c r="E20" i="11" s="1"/>
  <c r="D43" i="9"/>
  <c r="D44" i="9" s="1"/>
  <c r="D20" i="11" s="1"/>
  <c r="C44" i="9"/>
  <c r="C20" i="11" s="1"/>
  <c r="E14" i="9"/>
  <c r="E18" i="11" s="1"/>
  <c r="D13" i="9"/>
  <c r="D14" i="9" s="1"/>
  <c r="C13" i="9"/>
  <c r="C14" i="9" s="1"/>
  <c r="C18" i="11" s="1"/>
  <c r="E29" i="9"/>
  <c r="D28" i="9"/>
  <c r="D29" i="9" s="1"/>
  <c r="C28" i="9"/>
  <c r="C29" i="9" s="1"/>
  <c r="C19" i="11" s="1"/>
  <c r="E19" i="11" l="1"/>
  <c r="D19" i="11"/>
  <c r="D18" i="11"/>
  <c r="D17" i="11"/>
  <c r="E46" i="8"/>
  <c r="C46" i="8"/>
  <c r="E33" i="8"/>
  <c r="E16" i="11" s="1"/>
  <c r="C33" i="8"/>
  <c r="C16" i="11" s="1"/>
  <c r="D32" i="8"/>
  <c r="D33" i="8" s="1"/>
  <c r="D16" i="11" s="1"/>
  <c r="E22" i="8"/>
  <c r="E15" i="11" s="1"/>
  <c r="D21" i="8"/>
  <c r="D22" i="8" s="1"/>
  <c r="C21" i="8"/>
  <c r="C22" i="8" s="1"/>
  <c r="C15" i="11" s="1"/>
  <c r="E11" i="8"/>
  <c r="E14" i="11" s="1"/>
  <c r="C10" i="8"/>
  <c r="C47" i="8" l="1"/>
  <c r="C17" i="11" s="1"/>
  <c r="C11" i="8"/>
  <c r="C14" i="11" s="1"/>
  <c r="E17" i="11"/>
  <c r="D15" i="11"/>
  <c r="D47" i="7"/>
  <c r="D13" i="11" s="1"/>
  <c r="C46" i="7"/>
  <c r="C47" i="7" s="1"/>
  <c r="C13" i="11" s="1"/>
  <c r="E33" i="7"/>
  <c r="E12" i="11" s="1"/>
  <c r="D33" i="7"/>
  <c r="D12" i="11" s="1"/>
  <c r="C32" i="7"/>
  <c r="C33" i="7" s="1"/>
  <c r="C12" i="11" s="1"/>
  <c r="E20" i="7"/>
  <c r="E11" i="11" s="1"/>
  <c r="D20" i="7"/>
  <c r="D11" i="11" s="1"/>
  <c r="C19" i="7"/>
  <c r="C20" i="7" s="1"/>
  <c r="E10" i="11"/>
  <c r="D10" i="11"/>
  <c r="C10" i="7"/>
  <c r="C10" i="11" s="1"/>
  <c r="E13" i="11" l="1"/>
  <c r="C11" i="11"/>
  <c r="E24" i="6"/>
  <c r="E7" i="11" s="1"/>
  <c r="D23" i="6"/>
  <c r="D24" i="6" s="1"/>
  <c r="D7" i="11" s="1"/>
  <c r="C23" i="6"/>
  <c r="C24" i="6" s="1"/>
  <c r="C7" i="11" s="1"/>
  <c r="E10" i="6"/>
  <c r="E6" i="11" s="1"/>
  <c r="D9" i="6"/>
  <c r="D10" i="6" s="1"/>
  <c r="D6" i="11" s="1"/>
  <c r="C9" i="6"/>
  <c r="C10" i="6" s="1"/>
  <c r="C6" i="11" s="1"/>
  <c r="E56" i="6"/>
  <c r="E9" i="11" s="1"/>
  <c r="D55" i="6"/>
  <c r="D56" i="6" s="1"/>
  <c r="D9" i="11" s="1"/>
  <c r="C55" i="6"/>
  <c r="C56" i="6" s="1"/>
  <c r="C9" i="11" s="1"/>
  <c r="E40" i="6"/>
  <c r="E8" i="11" s="1"/>
  <c r="D39" i="6"/>
  <c r="D40" i="6" s="1"/>
  <c r="D8" i="11" s="1"/>
  <c r="C39" i="6"/>
  <c r="C40" i="6" s="1"/>
  <c r="C8" i="11" s="1"/>
  <c r="E50" i="1" l="1"/>
  <c r="C50" i="1"/>
  <c r="D50" i="1"/>
  <c r="E39" i="1"/>
  <c r="D38" i="1"/>
  <c r="C38" i="1"/>
  <c r="E22" i="1"/>
  <c r="E23" i="1" s="1"/>
  <c r="E3" i="11" s="1"/>
  <c r="D22" i="1"/>
  <c r="D23" i="1" s="1"/>
  <c r="D3" i="11" s="1"/>
  <c r="C22" i="1"/>
  <c r="E4" i="11" l="1"/>
  <c r="D39" i="1"/>
  <c r="D4" i="11" s="1"/>
  <c r="C39" i="1"/>
  <c r="C4" i="11" s="1"/>
  <c r="C23" i="1"/>
  <c r="C3" i="11" s="1"/>
  <c r="E5" i="11"/>
  <c r="D5" i="11"/>
  <c r="C5" i="11"/>
  <c r="E12" i="1"/>
  <c r="C11" i="1"/>
  <c r="D11" i="1"/>
  <c r="D12" i="1" l="1"/>
  <c r="H1" i="11" s="1"/>
  <c r="C12" i="1"/>
  <c r="G1" i="11" s="1"/>
  <c r="E2" i="11"/>
  <c r="D2" i="11" l="1"/>
  <c r="C2" i="11"/>
</calcChain>
</file>

<file path=xl/sharedStrings.xml><?xml version="1.0" encoding="utf-8"?>
<sst xmlns="http://schemas.openxmlformats.org/spreadsheetml/2006/main" count="508" uniqueCount="308">
  <si>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</si>
  <si>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</si>
  <si>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</si>
  <si>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</si>
  <si>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</si>
  <si>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</si>
  <si>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</si>
  <si>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</si>
  <si>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</si>
  <si>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</si>
  <si>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</si>
  <si>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</si>
  <si>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TOTAL sur 9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</si>
  <si>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</si>
  <si>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</si>
  <si>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</si>
  <si>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</si>
  <si>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</si>
  <si>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</si>
  <si>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r>
      <t>Réalise des gestes d’urgences enseignés lors du 2</t>
    </r>
    <r>
      <rPr>
        <vertAlign val="superscript"/>
        <sz val="11"/>
        <color rgb="FF0070C0"/>
        <rFont val="Arial"/>
        <family val="2"/>
      </rPr>
      <t>ème</t>
    </r>
    <r>
      <rPr>
        <sz val="11"/>
        <color rgb="FF0070C0"/>
        <rFont val="Arial"/>
        <family val="2"/>
      </rPr>
      <t xml:space="preserve"> cycle</t>
    </r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</si>
  <si>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</si>
  <si>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</si>
  <si>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</si>
  <si>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</si>
  <si>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</si>
  <si>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</si>
  <si>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</si>
  <si>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</si>
  <si>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</si>
  <si>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</si>
  <si>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</si>
  <si>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</si>
  <si>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S’appuie sur l’aide d’un tiers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</si>
  <si>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</si>
  <si>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</si>
  <si>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</si>
  <si>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</si>
  <si>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r>
      <t xml:space="preserve">Collabore avec les autres intervenants </t>
    </r>
    <r>
      <rPr>
        <b/>
        <sz val="11"/>
        <color rgb="FF00B050"/>
        <rFont val="Arial"/>
        <family val="2"/>
      </rPr>
      <t xml:space="preserve"> </t>
    </r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</si>
  <si>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</si>
  <si>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</si>
  <si>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</si>
  <si>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</si>
  <si>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</si>
  <si>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</si>
  <si>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</si>
  <si>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</si>
  <si>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</si>
  <si>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</si>
  <si>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</si>
  <si>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</si>
  <si>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</si>
  <si>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</si>
  <si>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</si>
  <si>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</si>
  <si>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</si>
  <si>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</si>
  <si>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</si>
  <si>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</si>
  <si>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</si>
  <si>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</si>
  <si>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</si>
  <si>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</si>
  <si>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</si>
  <si>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</si>
  <si>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</si>
  <si>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</si>
  <si>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</si>
  <si>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</si>
  <si>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</si>
  <si>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</si>
  <si>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</si>
  <si>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</si>
  <si>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</si>
  <si>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</si>
  <si>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</si>
  <si>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</si>
  <si>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</si>
  <si>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</si>
  <si>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</si>
  <si>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</si>
  <si>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</si>
  <si>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</si>
  <si>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</si>
  <si>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</si>
  <si>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</si>
  <si>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</si>
  <si>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</si>
  <si>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</si>
  <si>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</si>
  <si>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</si>
  <si>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</si>
  <si>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</si>
  <si>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</si>
  <si>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TOTAL sur 8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</si>
  <si>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</si>
  <si>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</si>
  <si>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</si>
  <si>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r>
      <t xml:space="preserve">Prend une décision qui ne se résume pas à la gestion des plaintes </t>
    </r>
    <r>
      <rPr>
        <b/>
        <sz val="11"/>
        <color rgb="FFFF0000"/>
        <rFont val="Arial"/>
        <family val="2"/>
      </rPr>
      <t xml:space="preserve"> </t>
    </r>
  </si>
  <si>
    <t>Hiérarchise ses décisions en fonction de la situation et de celle du patient</t>
  </si>
  <si>
    <t>TOTAL sur 6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</si>
  <si>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</si>
  <si>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</si>
  <si>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</si>
  <si>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</si>
  <si>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</si>
  <si>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</si>
  <si>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</si>
  <si>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</si>
  <si>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</si>
  <si>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</si>
  <si>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</si>
  <si>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</si>
  <si>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</si>
  <si>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</si>
  <si>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</si>
  <si>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</si>
  <si>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</si>
  <si>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</si>
  <si>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</si>
  <si>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</si>
  <si>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</si>
  <si>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</si>
  <si>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</si>
  <si>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</si>
  <si>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</si>
  <si>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</si>
  <si>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</si>
  <si>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</si>
  <si>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</si>
  <si>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</si>
  <si>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</si>
  <si>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</si>
  <si>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</si>
  <si>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</si>
  <si>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</si>
  <si>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</si>
  <si>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</si>
  <si>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</si>
  <si>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</si>
  <si>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</si>
  <si>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</si>
  <si>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</si>
  <si>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</si>
  <si>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</si>
  <si>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</si>
  <si>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</si>
  <si>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</si>
  <si>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</si>
  <si>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</si>
  <si>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</si>
  <si>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</si>
  <si>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</si>
  <si>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TOTAL sur 11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</si>
  <si>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</si>
  <si>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</si>
  <si>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</si>
  <si>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</si>
  <si>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</si>
  <si>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</si>
  <si>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</si>
  <si>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</si>
  <si>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</si>
  <si>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</si>
  <si>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</si>
  <si>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</si>
  <si>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</si>
  <si>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</si>
  <si>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</si>
  <si>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N'a pas de difficultés à définir, hiérarchiser les 3 niveaux de prévention de l'OMS, primaire, secondaire et tertiaire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</si>
  <si>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</si>
  <si>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</si>
  <si>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</si>
  <si>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</si>
  <si>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Propose un suivi selon les srésultats du dépistage avec ou sans autres intervenants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</si>
  <si>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</si>
  <si>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</si>
  <si>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</si>
  <si>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</si>
  <si>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</si>
  <si>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</si>
  <si>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</si>
  <si>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</si>
  <si>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</si>
  <si>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</si>
  <si>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</si>
  <si>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</si>
  <si>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</si>
  <si>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</si>
  <si>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</si>
  <si>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</si>
  <si>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</si>
  <si>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</si>
  <si>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</si>
  <si>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</si>
  <si>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</si>
  <si>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</si>
  <si>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</si>
  <si>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</si>
  <si>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</si>
  <si>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</si>
  <si>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</si>
  <si>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</si>
  <si>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</si>
  <si>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</si>
  <si>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</si>
  <si>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</si>
  <si>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</si>
  <si>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</si>
  <si>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</si>
  <si>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</si>
  <si>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</si>
  <si>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</si>
  <si>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</si>
  <si>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</si>
  <si>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</si>
  <si>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</si>
  <si>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</si>
  <si>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</si>
  <si>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</si>
  <si>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</si>
  <si>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</si>
  <si>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</si>
  <si>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</si>
  <si>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</si>
  <si>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</si>
  <si>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</si>
  <si>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</si>
  <si>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</si>
  <si>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</si>
  <si>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</si>
  <si>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</si>
  <si>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</si>
  <si>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</si>
  <si>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</si>
  <si>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</si>
  <si>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</si>
  <si>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</si>
  <si>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</si>
  <si>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</si>
  <si>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</si>
  <si>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</si>
  <si>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</si>
  <si>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</si>
  <si>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</si>
  <si>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</si>
  <si>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</si>
  <si>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</si>
  <si>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</si>
  <si>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</si>
  <si>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</si>
  <si>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</si>
  <si>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</si>
  <si>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</si>
  <si>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</si>
  <si>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</si>
  <si>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</si>
  <si>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</si>
  <si>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</si>
  <si>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</si>
  <si>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</si>
  <si>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</si>
  <si>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</si>
  <si>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Prescrit ou réalise à bon escient des gestes de dépistage individuels et organisés ( mammographie, hémocult)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</si>
  <si>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</si>
  <si>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</si>
  <si>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</si>
  <si>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</si>
  <si>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</si>
  <si>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</si>
  <si>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</si>
  <si>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</si>
  <si>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</si>
  <si>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</si>
  <si>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</si>
  <si>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</si>
  <si>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</si>
  <si>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</si>
  <si>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</si>
  <si>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</si>
  <si>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</si>
  <si>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NOM :</t>
  </si>
  <si>
    <t>PRENOM :</t>
  </si>
  <si>
    <t>DES 1</t>
  </si>
  <si>
    <t>DES 2</t>
  </si>
  <si>
    <t>DES 3</t>
  </si>
  <si>
    <t>SEMESTRE 1</t>
  </si>
  <si>
    <t>SEMESTRE 2</t>
  </si>
  <si>
    <t xml:space="preserve">date d'entrée en DES:  </t>
  </si>
  <si>
    <t>Tél:</t>
  </si>
  <si>
    <t>mail:</t>
  </si>
  <si>
    <t>Date Début</t>
  </si>
  <si>
    <t>Date fin</t>
  </si>
  <si>
    <t>Faculté</t>
  </si>
  <si>
    <t>Interne</t>
  </si>
  <si>
    <t>Tuteur</t>
  </si>
  <si>
    <t xml:space="preserve">Périodicité prévue </t>
  </si>
  <si>
    <t>Périodicité différente</t>
  </si>
  <si>
    <t>Périodicité d'évaluation</t>
  </si>
  <si>
    <t>Auteur des modifications</t>
  </si>
  <si>
    <t>Interne seul[e]</t>
  </si>
  <si>
    <t>Maître de stage seu[e]</t>
  </si>
  <si>
    <t>Tuteur ou tutrice seul[e]</t>
  </si>
  <si>
    <t>Interne et maître de stage</t>
  </si>
  <si>
    <t>Interne et Tuteur ou tutrice</t>
  </si>
  <si>
    <t>Tuteur et maître de stage</t>
  </si>
  <si>
    <t>(</t>
  </si>
  <si>
    <t>a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</si>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</sst>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70C0"/>
      <name val="Arial"/>
      <family val="2"/>
    </font>
    <font>
      <sz val="11"/>
      <color rgb="FFFF0000"/>
      <name val="Arial"/>
      <family val="2"/>
    </font>
    <font>
      <sz val="11"/>
      <color rgb="FF00B050"/>
      <name val="Arial"/>
      <family val="2"/>
    </font>
    <font>
      <sz val="11"/>
      <color rgb="FF7030A0"/>
      <name val="Arial"/>
      <family val="2"/>
    </font>
    <font>
      <sz val="11"/>
      <color rgb="FFFFC000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vertAlign val="superscript"/>
      <sz val="11"/>
      <color rgb="FF0070C0"/>
      <name val="Arial"/>
      <family val="2"/>
    </font>
    <font>
      <b/>
      <sz val="11"/>
      <color rgb="FF00B05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C0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 vertical="top"/>
    </xf>
    <xf numFmtId="49" fontId="5" fillId="0" borderId="1" xfId="0" applyNumberFormat="1" applyFont="1" applyBorder="1" applyAlignment="1">
      <alignment horizontal="center" wrapText="1"/>
    </xf>
    <xf numFmtId="0" fontId="5" fillId="0" borderId="3" xfId="0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64" fontId="9" fillId="0" borderId="1" xfId="0" applyNumberFormat="1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 wrapText="1"/>
    </xf>
    <xf numFmtId="49" fontId="0" fillId="0" borderId="0" xfId="0" applyNumberFormat="1" applyAlignment="1">
      <alignment wrapText="1"/>
    </xf>
    <xf numFmtId="0" fontId="4" fillId="0" borderId="2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164" fontId="0" fillId="0" borderId="0" xfId="0" applyNumberFormat="1"/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9" fillId="0" borderId="7" xfId="0" applyNumberFormat="1" applyFont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10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wrapText="1"/>
    </xf>
    <xf numFmtId="164" fontId="9" fillId="0" borderId="0" xfId="0" applyNumberFormat="1" applyFont="1" applyBorder="1" applyAlignment="1">
      <alignment horizontal="center"/>
    </xf>
    <xf numFmtId="164" fontId="10" fillId="0" borderId="0" xfId="0" applyNumberFormat="1" applyFont="1" applyBorder="1" applyAlignment="1">
      <alignment horizontal="center"/>
    </xf>
    <xf numFmtId="164" fontId="8" fillId="0" borderId="0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3" fillId="0" borderId="2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/>
    </xf>
    <xf numFmtId="0" fontId="3" fillId="0" borderId="9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0" fillId="0" borderId="0" xfId="0" applyNumberFormat="1"/>
    <xf numFmtId="164" fontId="10" fillId="0" borderId="7" xfId="0" applyNumberFormat="1" applyFont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/>
    </xf>
    <xf numFmtId="49" fontId="1" fillId="0" borderId="12" xfId="0" applyNumberFormat="1" applyFont="1" applyBorder="1" applyAlignment="1">
      <alignment horizontal="center" wrapText="1"/>
    </xf>
    <xf numFmtId="164" fontId="10" fillId="0" borderId="13" xfId="0" applyNumberFormat="1" applyFont="1" applyBorder="1" applyAlignment="1">
      <alignment horizontal="center"/>
    </xf>
    <xf numFmtId="1" fontId="9" fillId="0" borderId="9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49" fontId="0" fillId="0" borderId="0" xfId="0" applyNumberFormat="1" applyFont="1" applyAlignment="1">
      <alignment wrapText="1"/>
    </xf>
    <xf numFmtId="0" fontId="0" fillId="0" borderId="0" xfId="0" applyFont="1"/>
    <xf numFmtId="1" fontId="0" fillId="0" borderId="0" xfId="0" applyNumberFormat="1" applyFont="1"/>
    <xf numFmtId="0" fontId="2" fillId="0" borderId="0" xfId="0" applyFont="1"/>
    <xf numFmtId="0" fontId="2" fillId="0" borderId="8" xfId="0" applyFont="1" applyBorder="1"/>
    <xf numFmtId="0" fontId="2" fillId="0" borderId="0" xfId="0" quotePrefix="1" applyFont="1"/>
    <xf numFmtId="0" fontId="14" fillId="0" borderId="4" xfId="0" applyFont="1" applyBorder="1" applyAlignment="1">
      <alignment horizontal="center" vertical="center"/>
    </xf>
    <xf numFmtId="0" fontId="17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top"/>
    </xf>
    <xf numFmtId="0" fontId="18" fillId="0" borderId="0" xfId="0" applyFont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" fontId="15" fillId="0" borderId="1" xfId="0" applyNumberFormat="1" applyFont="1" applyBorder="1" applyAlignment="1" applyProtection="1">
      <alignment horizontal="center"/>
      <protection locked="0"/>
    </xf>
    <xf numFmtId="1" fontId="6" fillId="0" borderId="1" xfId="0" applyNumberFormat="1" applyFont="1" applyBorder="1" applyAlignment="1" applyProtection="1">
      <alignment horizontal="center" wrapText="1"/>
      <protection locked="0"/>
    </xf>
    <xf numFmtId="1" fontId="7" fillId="0" borderId="1" xfId="0" applyNumberFormat="1" applyFont="1" applyBorder="1" applyAlignment="1" applyProtection="1">
      <alignment horizontal="center" wrapText="1"/>
      <protection locked="0"/>
    </xf>
    <xf numFmtId="1" fontId="15" fillId="0" borderId="1" xfId="0" applyNumberFormat="1" applyFont="1" applyBorder="1" applyAlignment="1" applyProtection="1">
      <alignment horizontal="center" wrapText="1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15" fillId="0" borderId="1" xfId="0" applyFont="1" applyBorder="1" applyAlignment="1" applyProtection="1">
      <alignment horizontal="center"/>
      <protection locked="0"/>
    </xf>
    <xf numFmtId="0" fontId="0" fillId="4" borderId="1" xfId="0" applyFill="1" applyBorder="1" applyAlignment="1">
      <alignment horizontal="center" vertical="top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>
      <alignment horizontal="center" vertical="top"/>
    </xf>
    <xf numFmtId="0" fontId="0" fillId="0" borderId="14" xfId="0" applyBorder="1" applyAlignment="1">
      <alignment horizontal="center" vertical="top"/>
    </xf>
    <xf numFmtId="0" fontId="0" fillId="0" borderId="1" xfId="0" applyBorder="1" applyAlignment="1" applyProtection="1">
      <alignment horizontal="center" vertical="center"/>
      <protection locked="0"/>
    </xf>
    <xf numFmtId="49" fontId="4" fillId="0" borderId="2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13.333333333333334</c:v>
                </c:pt>
                <c:pt idx="1">
                  <c:v>4.2857142857142856</c:v>
                </c:pt>
                <c:pt idx="2">
                  <c:v>12.5</c:v>
                </c:pt>
                <c:pt idx="3">
                  <c:v>2.8571428571428572</c:v>
                </c:pt>
                <c:pt idx="4">
                  <c:v>5.7142857142857144</c:v>
                </c:pt>
                <c:pt idx="5">
                  <c:v>3</c:v>
                </c:pt>
                <c:pt idx="6">
                  <c:v>4.166666666666667</c:v>
                </c:pt>
                <c:pt idx="7">
                  <c:v>3.3333333333333335</c:v>
                </c:pt>
                <c:pt idx="8">
                  <c:v>5.7142857142857144</c:v>
                </c:pt>
                <c:pt idx="9">
                  <c:v>6.666666666666667</c:v>
                </c:pt>
                <c:pt idx="10">
                  <c:v>5.5555555555555554</c:v>
                </c:pt>
                <c:pt idx="11">
                  <c:v>0</c:v>
                </c:pt>
                <c:pt idx="12">
                  <c:v>2.5</c:v>
                </c:pt>
                <c:pt idx="13">
                  <c:v>0</c:v>
                </c:pt>
                <c:pt idx="14">
                  <c:v>5.7142857142857144</c:v>
                </c:pt>
                <c:pt idx="15">
                  <c:v>3</c:v>
                </c:pt>
                <c:pt idx="16">
                  <c:v>4.5454545454545459</c:v>
                </c:pt>
                <c:pt idx="17">
                  <c:v>3.6363636363636362</c:v>
                </c:pt>
                <c:pt idx="18">
                  <c:v>0</c:v>
                </c:pt>
                <c:pt idx="19">
                  <c:v>1.6666666666666667</c:v>
                </c:pt>
                <c:pt idx="20">
                  <c:v>6.666666666666667</c:v>
                </c:pt>
                <c:pt idx="21">
                  <c:v>3.75</c:v>
                </c:pt>
                <c:pt idx="22">
                  <c:v>10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77440"/>
        <c:axId val="73679232"/>
      </c:radarChart>
      <c:catAx>
        <c:axId val="73677440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73679232"/>
        <c:crosses val="autoZero"/>
        <c:auto val="1"/>
        <c:lblAlgn val="ctr"/>
        <c:lblOffset val="100"/>
        <c:noMultiLvlLbl val="0"/>
      </c:catAx>
      <c:valAx>
        <c:axId val="73679232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73677440"/>
        <c:crosses val="autoZero"/>
        <c:crossBetween val="between"/>
      </c:valAx>
    </c:plotArea>
    <c:legend>
      <c:legendPos val="r"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14</xdr:row>
      <xdr:rowOff>219075</xdr:rowOff>
    </xdr:from>
    <xdr:to>
      <xdr:col>0</xdr:col>
      <xdr:colOff>657228</xdr:colOff>
      <xdr:row>16</xdr:row>
      <xdr:rowOff>0</xdr:rowOff>
    </xdr:to>
    <xdr:cxnSp macro="">
      <xdr:nvCxnSpPr>
        <xdr:cNvPr id="6" name="Connecteur droit avec flèche 5"/>
        <xdr:cNvCxnSpPr/>
      </xdr:nvCxnSpPr>
      <xdr:spPr>
        <a:xfrm flipH="1">
          <a:off x="657225" y="466725"/>
          <a:ext cx="3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17</xdr:row>
      <xdr:rowOff>114300</xdr:rowOff>
    </xdr:from>
    <xdr:to>
      <xdr:col>0</xdr:col>
      <xdr:colOff>676275</xdr:colOff>
      <xdr:row>19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27</xdr:row>
      <xdr:rowOff>47625</xdr:rowOff>
    </xdr:from>
    <xdr:to>
      <xdr:col>0</xdr:col>
      <xdr:colOff>647700</xdr:colOff>
      <xdr:row>30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238125</xdr:rowOff>
    </xdr:from>
    <xdr:to>
      <xdr:col>0</xdr:col>
      <xdr:colOff>676275</xdr:colOff>
      <xdr:row>35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42</xdr:row>
      <xdr:rowOff>219075</xdr:rowOff>
    </xdr:from>
    <xdr:to>
      <xdr:col>0</xdr:col>
      <xdr:colOff>609602</xdr:colOff>
      <xdr:row>44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45</xdr:row>
      <xdr:rowOff>19050</xdr:rowOff>
    </xdr:from>
    <xdr:to>
      <xdr:col>0</xdr:col>
      <xdr:colOff>645794</xdr:colOff>
      <xdr:row>46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28</xdr:row>
      <xdr:rowOff>38100</xdr:rowOff>
    </xdr:from>
    <xdr:to>
      <xdr:col>0</xdr:col>
      <xdr:colOff>561978</xdr:colOff>
      <xdr:row>30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32</xdr:row>
      <xdr:rowOff>114300</xdr:rowOff>
    </xdr:from>
    <xdr:to>
      <xdr:col>0</xdr:col>
      <xdr:colOff>581025</xdr:colOff>
      <xdr:row>36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44</xdr:row>
      <xdr:rowOff>76200</xdr:rowOff>
    </xdr:from>
    <xdr:to>
      <xdr:col>0</xdr:col>
      <xdr:colOff>561976</xdr:colOff>
      <xdr:row>47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48</xdr:row>
      <xdr:rowOff>133350</xdr:rowOff>
    </xdr:from>
    <xdr:to>
      <xdr:col>0</xdr:col>
      <xdr:colOff>579119</xdr:colOff>
      <xdr:row>51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14</xdr:row>
      <xdr:rowOff>66675</xdr:rowOff>
    </xdr:from>
    <xdr:to>
      <xdr:col>0</xdr:col>
      <xdr:colOff>514350</xdr:colOff>
      <xdr:row>15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16</xdr:row>
      <xdr:rowOff>238125</xdr:rowOff>
    </xdr:from>
    <xdr:to>
      <xdr:col>0</xdr:col>
      <xdr:colOff>552451</xdr:colOff>
      <xdr:row>18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1</xdr:row>
      <xdr:rowOff>238125</xdr:rowOff>
    </xdr:from>
    <xdr:to>
      <xdr:col>0</xdr:col>
      <xdr:colOff>666750</xdr:colOff>
      <xdr:row>3</xdr:row>
      <xdr:rowOff>158751</xdr:rowOff>
    </xdr:to>
    <xdr:cxnSp macro="">
      <xdr:nvCxnSpPr>
        <xdr:cNvPr id="2" name="Connecteur droit avec flèche 1"/>
        <xdr:cNvCxnSpPr/>
      </xdr:nvCxnSpPr>
      <xdr:spPr>
        <a:xfrm>
          <a:off x="666750" y="485775"/>
          <a:ext cx="0" cy="415926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5</xdr:row>
      <xdr:rowOff>133350</xdr:rowOff>
    </xdr:from>
    <xdr:to>
      <xdr:col>0</xdr:col>
      <xdr:colOff>695325</xdr:colOff>
      <xdr:row>6</xdr:row>
      <xdr:rowOff>371475</xdr:rowOff>
    </xdr:to>
    <xdr:sp macro="" textlink="">
      <xdr:nvSpPr>
        <xdr:cNvPr id="3" name="Flèche vers le bas 2"/>
        <xdr:cNvSpPr/>
      </xdr:nvSpPr>
      <xdr:spPr>
        <a:xfrm>
          <a:off x="649606" y="1371600"/>
          <a:ext cx="45719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649606</xdr:colOff>
      <xdr:row>16</xdr:row>
      <xdr:rowOff>0</xdr:rowOff>
    </xdr:from>
    <xdr:to>
      <xdr:col>0</xdr:col>
      <xdr:colOff>695325</xdr:colOff>
      <xdr:row>16</xdr:row>
      <xdr:rowOff>371475</xdr:rowOff>
    </xdr:to>
    <xdr:sp macro="" textlink="">
      <xdr:nvSpPr>
        <xdr:cNvPr id="4" name="Flèche vers le bas 3"/>
        <xdr:cNvSpPr/>
      </xdr:nvSpPr>
      <xdr:spPr>
        <a:xfrm>
          <a:off x="649606" y="123825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657225</xdr:colOff>
      <xdr:row>12</xdr:row>
      <xdr:rowOff>200025</xdr:rowOff>
    </xdr:from>
    <xdr:to>
      <xdr:col>0</xdr:col>
      <xdr:colOff>657226</xdr:colOff>
      <xdr:row>14</xdr:row>
      <xdr:rowOff>9525</xdr:rowOff>
    </xdr:to>
    <xdr:cxnSp macro="">
      <xdr:nvCxnSpPr>
        <xdr:cNvPr id="5" name="Connecteur droit avec flèche 4"/>
        <xdr:cNvCxnSpPr/>
      </xdr:nvCxnSpPr>
      <xdr:spPr>
        <a:xfrm flipH="1">
          <a:off x="657225" y="447675"/>
          <a:ext cx="1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23</xdr:row>
      <xdr:rowOff>142875</xdr:rowOff>
    </xdr:from>
    <xdr:to>
      <xdr:col>0</xdr:col>
      <xdr:colOff>666750</xdr:colOff>
      <xdr:row>25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28</xdr:row>
      <xdr:rowOff>133350</xdr:rowOff>
    </xdr:from>
    <xdr:to>
      <xdr:col>0</xdr:col>
      <xdr:colOff>695325</xdr:colOff>
      <xdr:row>29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36</xdr:row>
      <xdr:rowOff>142875</xdr:rowOff>
    </xdr:from>
    <xdr:to>
      <xdr:col>0</xdr:col>
      <xdr:colOff>666750</xdr:colOff>
      <xdr:row>38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41</xdr:row>
      <xdr:rowOff>9524</xdr:rowOff>
    </xdr:from>
    <xdr:to>
      <xdr:col>0</xdr:col>
      <xdr:colOff>676275</xdr:colOff>
      <xdr:row>43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14</xdr:row>
      <xdr:rowOff>57150</xdr:rowOff>
    </xdr:from>
    <xdr:to>
      <xdr:col>0</xdr:col>
      <xdr:colOff>561976</xdr:colOff>
      <xdr:row>15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17</xdr:row>
      <xdr:rowOff>28575</xdr:rowOff>
    </xdr:from>
    <xdr:to>
      <xdr:col>0</xdr:col>
      <xdr:colOff>581024</xdr:colOff>
      <xdr:row>18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25</xdr:row>
      <xdr:rowOff>47625</xdr:rowOff>
    </xdr:from>
    <xdr:to>
      <xdr:col>0</xdr:col>
      <xdr:colOff>590550</xdr:colOff>
      <xdr:row>26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27</xdr:row>
      <xdr:rowOff>295275</xdr:rowOff>
    </xdr:from>
    <xdr:to>
      <xdr:col>0</xdr:col>
      <xdr:colOff>600075</xdr:colOff>
      <xdr:row>29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37</xdr:row>
      <xdr:rowOff>209550</xdr:rowOff>
    </xdr:from>
    <xdr:to>
      <xdr:col>0</xdr:col>
      <xdr:colOff>590550</xdr:colOff>
      <xdr:row>39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41</xdr:row>
      <xdr:rowOff>114300</xdr:rowOff>
    </xdr:from>
    <xdr:to>
      <xdr:col>0</xdr:col>
      <xdr:colOff>598171</xdr:colOff>
      <xdr:row>42</xdr:row>
      <xdr:rowOff>0</xdr:rowOff>
    </xdr:to>
    <xdr:sp macro="" textlink="">
      <xdr:nvSpPr>
        <xdr:cNvPr id="9" name="Flèche vers le bas 8"/>
        <xdr:cNvSpPr/>
      </xdr:nvSpPr>
      <xdr:spPr>
        <a:xfrm>
          <a:off x="552452" y="9372600"/>
          <a:ext cx="45719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17</xdr:row>
      <xdr:rowOff>57150</xdr:rowOff>
    </xdr:from>
    <xdr:to>
      <xdr:col>0</xdr:col>
      <xdr:colOff>600075</xdr:colOff>
      <xdr:row>20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22</xdr:row>
      <xdr:rowOff>200025</xdr:rowOff>
    </xdr:from>
    <xdr:to>
      <xdr:col>0</xdr:col>
      <xdr:colOff>626744</xdr:colOff>
      <xdr:row>25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32</xdr:row>
      <xdr:rowOff>57150</xdr:rowOff>
    </xdr:from>
    <xdr:to>
      <xdr:col>0</xdr:col>
      <xdr:colOff>561976</xdr:colOff>
      <xdr:row>35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36</xdr:row>
      <xdr:rowOff>276225</xdr:rowOff>
    </xdr:from>
    <xdr:to>
      <xdr:col>0</xdr:col>
      <xdr:colOff>619125</xdr:colOff>
      <xdr:row>40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19050</xdr:rowOff>
    </xdr:from>
    <xdr:to>
      <xdr:col>0</xdr:col>
      <xdr:colOff>590550</xdr:colOff>
      <xdr:row>21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23</xdr:row>
      <xdr:rowOff>104775</xdr:rowOff>
    </xdr:from>
    <xdr:to>
      <xdr:col>0</xdr:col>
      <xdr:colOff>607694</xdr:colOff>
      <xdr:row>26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34</xdr:row>
      <xdr:rowOff>85725</xdr:rowOff>
    </xdr:from>
    <xdr:to>
      <xdr:col>0</xdr:col>
      <xdr:colOff>628651</xdr:colOff>
      <xdr:row>35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37</xdr:row>
      <xdr:rowOff>76200</xdr:rowOff>
    </xdr:from>
    <xdr:to>
      <xdr:col>0</xdr:col>
      <xdr:colOff>626744</xdr:colOff>
      <xdr:row>38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46</xdr:row>
      <xdr:rowOff>0</xdr:rowOff>
    </xdr:from>
    <xdr:to>
      <xdr:col>0</xdr:col>
      <xdr:colOff>590551</xdr:colOff>
      <xdr:row>46</xdr:row>
      <xdr:rowOff>161925</xdr:rowOff>
    </xdr:to>
    <xdr:cxnSp macro="">
      <xdr:nvCxnSpPr>
        <xdr:cNvPr id="8" name="Connecteur droit avec flèche 7"/>
        <xdr:cNvCxnSpPr/>
      </xdr:nvCxnSpPr>
      <xdr:spPr>
        <a:xfrm>
          <a:off x="581025" y="8963025"/>
          <a:ext cx="9526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48</xdr:row>
      <xdr:rowOff>9526</xdr:rowOff>
    </xdr:from>
    <xdr:to>
      <xdr:col>0</xdr:col>
      <xdr:colOff>607694</xdr:colOff>
      <xdr:row>49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9515476"/>
          <a:ext cx="4571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158750</xdr:rowOff>
    </xdr:from>
    <xdr:to>
      <xdr:col>12</xdr:col>
      <xdr:colOff>444501</xdr:colOff>
      <xdr:row>75</xdr:row>
      <xdr:rowOff>15875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zoomScale="98" zoomScaleNormal="98" workbookViewId="0">
      <selection activeCell="E4" sqref="E4"/>
    </sheetView>
  </sheetViews>
  <sheetFormatPr baseColWidth="10" defaultRowHeight="15" x14ac:dyDescent="0.25"/>
  <cols>
    <col min="1" max="1" width="32.28515625" style="77" customWidth="1"/>
    <col min="2" max="4" width="30.7109375" style="14" customWidth="1"/>
    <col min="5" max="5" width="33.42578125" style="14" customWidth="1"/>
    <col min="6" max="6" width="27" style="14" hidden="1" customWidth="1"/>
    <col min="7" max="7" width="27.5703125" style="14" bestFit="1" customWidth="1"/>
    <col min="8" max="16384" width="11.42578125" style="14"/>
  </cols>
  <sheetData>
    <row r="1" spans="1:6" s="76" customFormat="1" ht="20.100000000000001" customHeight="1" x14ac:dyDescent="0.25">
      <c r="A1" s="85" t="s">
        <v>293</v>
      </c>
      <c r="B1" s="86" t="s">
        <v>280</v>
      </c>
      <c r="C1" s="86" t="s">
        <v>281</v>
      </c>
      <c r="D1" s="86" t="s">
        <v>288</v>
      </c>
      <c r="E1" s="86" t="s">
        <v>289</v>
      </c>
    </row>
    <row r="2" spans="1:6" s="76" customFormat="1" ht="20.100000000000001" customHeight="1" x14ac:dyDescent="0.25">
      <c r="A2" s="85" t="s">
        <v>294</v>
      </c>
      <c r="B2" s="86" t="s">
        <v>280</v>
      </c>
      <c r="C2" s="86" t="s">
        <v>281</v>
      </c>
      <c r="D2" s="86" t="s">
        <v>288</v>
      </c>
      <c r="E2" s="86" t="s">
        <v>289</v>
      </c>
    </row>
    <row r="3" spans="1:6" s="76" customFormat="1" ht="20.100000000000001" customHeight="1" x14ac:dyDescent="0.25">
      <c r="A3" s="99"/>
      <c r="B3" s="76" t="s">
        <v>287</v>
      </c>
      <c r="C3" s="84">
        <v>1112014</v>
      </c>
      <c r="D3" s="14" t="s">
        <v>297</v>
      </c>
      <c r="E3" s="76" t="s">
        <v>295</v>
      </c>
      <c r="F3" s="76" t="s">
        <v>295</v>
      </c>
    </row>
    <row r="4" spans="1:6" x14ac:dyDescent="0.25">
      <c r="A4" s="99"/>
      <c r="B4" s="14" t="s">
        <v>292</v>
      </c>
      <c r="C4" s="87"/>
      <c r="D4" s="14" t="s">
        <v>298</v>
      </c>
      <c r="F4" s="76" t="s">
        <v>296</v>
      </c>
    </row>
    <row r="5" spans="1:6" x14ac:dyDescent="0.25">
      <c r="A5" s="100"/>
      <c r="B5" s="79" t="s">
        <v>282</v>
      </c>
      <c r="C5" s="79" t="s">
        <v>283</v>
      </c>
      <c r="D5" s="79" t="s">
        <v>284</v>
      </c>
    </row>
    <row r="6" spans="1:6" ht="15" customHeight="1" x14ac:dyDescent="0.25">
      <c r="A6" s="97" t="s">
        <v>285</v>
      </c>
      <c r="B6" s="101"/>
      <c r="C6" s="98"/>
      <c r="D6" s="98"/>
      <c r="F6" s="14" t="s">
        <v>299</v>
      </c>
    </row>
    <row r="7" spans="1:6" x14ac:dyDescent="0.25">
      <c r="A7" s="97"/>
      <c r="B7" s="101"/>
      <c r="C7" s="98"/>
      <c r="D7" s="98"/>
      <c r="F7" s="14" t="s">
        <v>300</v>
      </c>
    </row>
    <row r="8" spans="1:6" x14ac:dyDescent="0.25">
      <c r="A8" s="97"/>
      <c r="B8" s="101"/>
      <c r="C8" s="98"/>
      <c r="D8" s="98"/>
      <c r="F8" s="14" t="s">
        <v>301</v>
      </c>
    </row>
    <row r="9" spans="1:6" x14ac:dyDescent="0.25">
      <c r="A9" s="97"/>
      <c r="B9" s="101"/>
      <c r="C9" s="98"/>
      <c r="D9" s="98"/>
      <c r="F9" s="14" t="s">
        <v>302</v>
      </c>
    </row>
    <row r="10" spans="1:6" x14ac:dyDescent="0.25">
      <c r="A10" s="97"/>
      <c r="B10" s="101"/>
      <c r="C10" s="98"/>
      <c r="D10" s="98"/>
      <c r="F10" s="14" t="s">
        <v>303</v>
      </c>
    </row>
    <row r="11" spans="1:6" x14ac:dyDescent="0.25">
      <c r="A11" s="80" t="s">
        <v>290</v>
      </c>
      <c r="B11" s="82"/>
      <c r="C11" s="83"/>
      <c r="D11" s="83"/>
      <c r="F11" s="14" t="s">
        <v>304</v>
      </c>
    </row>
    <row r="12" spans="1:6" x14ac:dyDescent="0.25">
      <c r="A12" s="80" t="s">
        <v>291</v>
      </c>
      <c r="B12" s="82"/>
      <c r="C12" s="83"/>
      <c r="D12" s="83"/>
    </row>
    <row r="13" spans="1:6" x14ac:dyDescent="0.25">
      <c r="A13" s="78"/>
      <c r="B13" s="78"/>
      <c r="C13" s="78"/>
      <c r="D13" s="78"/>
    </row>
    <row r="14" spans="1:6" x14ac:dyDescent="0.25">
      <c r="A14" s="97" t="s">
        <v>286</v>
      </c>
      <c r="B14" s="98"/>
      <c r="C14" s="98"/>
      <c r="D14" s="98"/>
    </row>
    <row r="15" spans="1:6" x14ac:dyDescent="0.25">
      <c r="A15" s="97"/>
      <c r="B15" s="98"/>
      <c r="C15" s="98"/>
      <c r="D15" s="98"/>
    </row>
    <row r="16" spans="1:6" x14ac:dyDescent="0.25">
      <c r="A16" s="97"/>
      <c r="B16" s="98"/>
      <c r="C16" s="98"/>
      <c r="D16" s="98"/>
    </row>
    <row r="17" spans="1:4" x14ac:dyDescent="0.25">
      <c r="A17" s="97"/>
      <c r="B17" s="98"/>
      <c r="C17" s="98"/>
      <c r="D17" s="98"/>
    </row>
    <row r="18" spans="1:4" x14ac:dyDescent="0.25">
      <c r="A18" s="97"/>
      <c r="B18" s="98"/>
      <c r="C18" s="98"/>
      <c r="D18" s="98"/>
    </row>
    <row r="19" spans="1:4" x14ac:dyDescent="0.25">
      <c r="A19" s="80" t="s">
        <v>290</v>
      </c>
      <c r="B19" s="82"/>
      <c r="C19" s="83"/>
      <c r="D19" s="83"/>
    </row>
    <row r="20" spans="1:4" x14ac:dyDescent="0.25">
      <c r="A20" s="80" t="s">
        <v>291</v>
      </c>
      <c r="B20" s="82"/>
      <c r="C20" s="83"/>
      <c r="D20" s="83"/>
    </row>
  </sheetData>
  <sheetProtection selectLockedCells="1"/>
  <mergeCells count="9">
    <mergeCell ref="A14:A18"/>
    <mergeCell ref="B14:B18"/>
    <mergeCell ref="C14:C18"/>
    <mergeCell ref="D14:D18"/>
    <mergeCell ref="A3:A5"/>
    <mergeCell ref="A6:A10"/>
    <mergeCell ref="B6:B10"/>
    <mergeCell ref="C6:C10"/>
    <mergeCell ref="D6:D10"/>
  </mergeCells>
  <dataValidations count="2">
    <dataValidation type="list" showInputMessage="1" showErrorMessage="1" sqref="E3">
      <formula1>Périodicité</formula1>
    </dataValidation>
    <dataValidation type="list" showInputMessage="1" showErrorMessage="1" sqref="E4">
      <formula1>Intervenant</formula1>
    </dataValidation>
  </dataValidation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6"/>
  <sheetViews>
    <sheetView zoomScaleNormal="100" workbookViewId="0">
      <selection activeCell="C10" sqref="C10"/>
    </sheetView>
  </sheetViews>
  <sheetFormatPr baseColWidth="10" defaultRowHeight="15" x14ac:dyDescent="0.25"/>
  <cols>
    <col min="1" max="1" width="18.7109375" style="14" customWidth="1"/>
    <col min="2" max="2" width="110.7109375" style="16" customWidth="1"/>
    <col min="3" max="5" width="10.7109375" hidden="1" customWidth="1"/>
  </cols>
  <sheetData>
    <row r="1" spans="1:6" ht="15" customHeight="1" x14ac:dyDescent="0.25">
      <c r="A1" s="1" t="s">
        <v>0</v>
      </c>
      <c r="B1" s="15" t="s">
        <v>255</v>
      </c>
      <c r="C1" s="1" t="s">
        <v>1</v>
      </c>
      <c r="D1" s="1" t="s">
        <v>2</v>
      </c>
      <c r="E1" s="1" t="s">
        <v>3</v>
      </c>
    </row>
    <row r="2" spans="1:6" ht="15" customHeight="1" x14ac:dyDescent="0.25">
      <c r="A2" s="34"/>
      <c r="B2" s="3" t="s">
        <v>44</v>
      </c>
      <c r="C2" s="88">
        <v>8</v>
      </c>
      <c r="D2" s="89"/>
      <c r="E2" s="90"/>
    </row>
    <row r="3" spans="1:6" ht="15" customHeight="1" x14ac:dyDescent="0.25">
      <c r="A3" s="34" t="s">
        <v>4</v>
      </c>
      <c r="B3" s="21" t="s">
        <v>45</v>
      </c>
      <c r="C3" s="88">
        <v>0</v>
      </c>
      <c r="D3" s="89"/>
      <c r="E3" s="90"/>
    </row>
    <row r="4" spans="1:6" ht="15" customHeight="1" x14ac:dyDescent="0.25">
      <c r="A4" s="4"/>
      <c r="B4" s="3" t="s">
        <v>266</v>
      </c>
      <c r="C4" s="88">
        <v>1</v>
      </c>
      <c r="D4" s="89"/>
      <c r="E4" s="90"/>
    </row>
    <row r="5" spans="1:6" ht="15" customHeight="1" x14ac:dyDescent="0.25">
      <c r="A5" s="6"/>
      <c r="B5" s="18" t="s">
        <v>257</v>
      </c>
      <c r="C5" s="88">
        <v>1</v>
      </c>
      <c r="D5" s="89"/>
      <c r="E5" s="90"/>
    </row>
    <row r="6" spans="1:6" ht="15" customHeight="1" x14ac:dyDescent="0.25">
      <c r="A6" s="17" t="s">
        <v>5</v>
      </c>
      <c r="B6" s="18" t="s">
        <v>8</v>
      </c>
      <c r="C6" s="88">
        <v>1</v>
      </c>
      <c r="D6" s="89"/>
      <c r="E6" s="90"/>
    </row>
    <row r="7" spans="1:6" ht="15" customHeight="1" x14ac:dyDescent="0.25">
      <c r="A7" s="4"/>
      <c r="B7" s="18" t="s">
        <v>9</v>
      </c>
      <c r="C7" s="88">
        <v>1</v>
      </c>
      <c r="D7" s="89"/>
      <c r="E7" s="90"/>
    </row>
    <row r="8" spans="1:6" ht="15" customHeight="1" x14ac:dyDescent="0.25">
      <c r="A8" s="13"/>
      <c r="B8" s="5" t="s">
        <v>10</v>
      </c>
      <c r="C8" s="88">
        <v>0</v>
      </c>
      <c r="D8" s="89"/>
      <c r="E8" s="90"/>
    </row>
    <row r="9" spans="1:6" ht="30" customHeight="1" x14ac:dyDescent="0.25">
      <c r="A9" s="13" t="s">
        <v>6</v>
      </c>
      <c r="B9" s="19" t="s">
        <v>11</v>
      </c>
      <c r="C9" s="88">
        <v>0</v>
      </c>
      <c r="D9" s="89"/>
      <c r="E9" s="90"/>
    </row>
    <row r="10" spans="1:6" ht="30" customHeight="1" x14ac:dyDescent="0.25">
      <c r="A10" s="8"/>
      <c r="B10" s="19" t="s">
        <v>270</v>
      </c>
      <c r="C10" s="88">
        <v>0</v>
      </c>
      <c r="D10" s="89"/>
      <c r="E10" s="90"/>
    </row>
    <row r="11" spans="1:6" s="75" customFormat="1" x14ac:dyDescent="0.25">
      <c r="A11" s="1" t="s">
        <v>12</v>
      </c>
      <c r="B11" s="15"/>
      <c r="C11" s="35">
        <f>SUM(C2:C10)</f>
        <v>12</v>
      </c>
      <c r="D11" s="36">
        <f>SUM(D2:D10)</f>
        <v>0</v>
      </c>
      <c r="E11" s="9">
        <f>SUM(E2:E10)</f>
        <v>0</v>
      </c>
    </row>
    <row r="12" spans="1:6" ht="15" customHeight="1" x14ac:dyDescent="0.25">
      <c r="A12" s="1" t="s">
        <v>7</v>
      </c>
      <c r="B12" s="15"/>
      <c r="C12" s="10">
        <f>(C11*10)/9</f>
        <v>13.333333333333334</v>
      </c>
      <c r="D12" s="11">
        <f>(D11*10)/9</f>
        <v>0</v>
      </c>
      <c r="E12" s="12">
        <f>(E11*10)/9</f>
        <v>0</v>
      </c>
      <c r="F12" s="20"/>
    </row>
    <row r="13" spans="1:6" x14ac:dyDescent="0.25">
      <c r="A13" s="67"/>
      <c r="B13" s="68"/>
      <c r="C13" s="69"/>
      <c r="D13" s="69"/>
      <c r="E13" s="70"/>
    </row>
    <row r="14" spans="1:6" ht="15" customHeight="1" x14ac:dyDescent="0.25">
      <c r="A14" s="1" t="s">
        <v>0</v>
      </c>
      <c r="B14" s="15" t="s">
        <v>234</v>
      </c>
      <c r="C14" s="1" t="s">
        <v>1</v>
      </c>
      <c r="D14" s="1" t="s">
        <v>2</v>
      </c>
      <c r="E14" s="1" t="s">
        <v>3</v>
      </c>
    </row>
    <row r="15" spans="1:6" ht="15" customHeight="1" x14ac:dyDescent="0.25">
      <c r="A15" s="2" t="s">
        <v>4</v>
      </c>
      <c r="B15" s="24" t="s">
        <v>13</v>
      </c>
      <c r="C15" s="88">
        <v>0</v>
      </c>
      <c r="D15" s="89"/>
      <c r="E15" s="90"/>
    </row>
    <row r="16" spans="1:6" ht="16.5" x14ac:dyDescent="0.25">
      <c r="A16" s="4"/>
      <c r="B16" s="24" t="s">
        <v>19</v>
      </c>
      <c r="C16" s="88">
        <v>1</v>
      </c>
      <c r="D16" s="89"/>
      <c r="E16" s="90"/>
    </row>
    <row r="17" spans="1:5" x14ac:dyDescent="0.25">
      <c r="A17" s="17" t="s">
        <v>5</v>
      </c>
      <c r="B17" s="25" t="s">
        <v>14</v>
      </c>
      <c r="C17" s="88">
        <v>1</v>
      </c>
      <c r="D17" s="89"/>
      <c r="E17" s="90"/>
    </row>
    <row r="18" spans="1:5" x14ac:dyDescent="0.25">
      <c r="A18" s="6"/>
      <c r="B18" s="26" t="s">
        <v>15</v>
      </c>
      <c r="C18" s="88">
        <v>0</v>
      </c>
      <c r="D18" s="89"/>
      <c r="E18" s="90"/>
    </row>
    <row r="19" spans="1:5" x14ac:dyDescent="0.25">
      <c r="A19" s="17"/>
      <c r="B19" s="27" t="s">
        <v>16</v>
      </c>
      <c r="C19" s="88">
        <v>0</v>
      </c>
      <c r="D19" s="89"/>
      <c r="E19" s="90"/>
    </row>
    <row r="20" spans="1:5" x14ac:dyDescent="0.25">
      <c r="A20" s="4"/>
      <c r="B20" s="27" t="s">
        <v>17</v>
      </c>
      <c r="C20" s="88">
        <v>1</v>
      </c>
      <c r="D20" s="89"/>
      <c r="E20" s="90"/>
    </row>
    <row r="21" spans="1:5" x14ac:dyDescent="0.25">
      <c r="A21" s="13" t="s">
        <v>6</v>
      </c>
      <c r="B21" s="27" t="s">
        <v>18</v>
      </c>
      <c r="C21" s="88">
        <v>0</v>
      </c>
      <c r="D21" s="89"/>
      <c r="E21" s="90"/>
    </row>
    <row r="22" spans="1:5" s="75" customFormat="1" ht="15" customHeight="1" x14ac:dyDescent="0.25">
      <c r="A22" s="1" t="s">
        <v>20</v>
      </c>
      <c r="B22" s="15"/>
      <c r="C22" s="35">
        <f>SUM(C15:C21)</f>
        <v>3</v>
      </c>
      <c r="D22" s="36">
        <f>SUM(D15:D21)</f>
        <v>0</v>
      </c>
      <c r="E22" s="9">
        <f>SUM(E15:E21)</f>
        <v>0</v>
      </c>
    </row>
    <row r="23" spans="1:5" x14ac:dyDescent="0.25">
      <c r="A23" s="1" t="s">
        <v>7</v>
      </c>
      <c r="B23" s="15"/>
      <c r="C23" s="10">
        <f>(C22*10)/7</f>
        <v>4.2857142857142856</v>
      </c>
      <c r="D23" s="11">
        <f>(D22*10)/7</f>
        <v>0</v>
      </c>
      <c r="E23" s="12">
        <f>(E22*10)/7</f>
        <v>0</v>
      </c>
    </row>
    <row r="24" spans="1:5" x14ac:dyDescent="0.25">
      <c r="A24" s="67"/>
      <c r="B24" s="68"/>
      <c r="C24" s="69"/>
      <c r="D24" s="69"/>
      <c r="E24" s="69"/>
    </row>
    <row r="25" spans="1:5" x14ac:dyDescent="0.25">
      <c r="A25" s="1" t="s">
        <v>0</v>
      </c>
      <c r="B25" s="15" t="s">
        <v>233</v>
      </c>
      <c r="C25" s="1" t="s">
        <v>1</v>
      </c>
      <c r="D25" s="1" t="s">
        <v>2</v>
      </c>
      <c r="E25" s="1" t="s">
        <v>39</v>
      </c>
    </row>
    <row r="26" spans="1:5" x14ac:dyDescent="0.25">
      <c r="A26" s="2"/>
      <c r="B26" s="21" t="s">
        <v>22</v>
      </c>
      <c r="C26" s="88">
        <v>1</v>
      </c>
      <c r="D26" s="89"/>
      <c r="E26" s="90"/>
    </row>
    <row r="27" spans="1:5" x14ac:dyDescent="0.25">
      <c r="A27" s="34" t="s">
        <v>4</v>
      </c>
      <c r="B27" s="21" t="s">
        <v>23</v>
      </c>
      <c r="C27" s="88">
        <v>1</v>
      </c>
      <c r="D27" s="89"/>
      <c r="E27" s="90"/>
    </row>
    <row r="28" spans="1:5" ht="28.5" x14ac:dyDescent="0.25">
      <c r="A28" s="4"/>
      <c r="B28" s="21" t="s">
        <v>24</v>
      </c>
      <c r="C28" s="88">
        <v>6</v>
      </c>
      <c r="D28" s="89"/>
      <c r="E28" s="90"/>
    </row>
    <row r="29" spans="1:5" x14ac:dyDescent="0.25">
      <c r="A29" s="6"/>
      <c r="B29" s="21" t="s">
        <v>279</v>
      </c>
      <c r="C29" s="88">
        <v>1</v>
      </c>
      <c r="D29" s="89"/>
      <c r="E29" s="90"/>
    </row>
    <row r="30" spans="1:5" ht="29.25" x14ac:dyDescent="0.25">
      <c r="A30" s="17"/>
      <c r="B30" s="5" t="s">
        <v>258</v>
      </c>
      <c r="C30" s="88">
        <v>1</v>
      </c>
      <c r="D30" s="89"/>
      <c r="E30" s="90"/>
    </row>
    <row r="31" spans="1:5" x14ac:dyDescent="0.25">
      <c r="A31" s="4"/>
      <c r="B31" s="18" t="s">
        <v>25</v>
      </c>
      <c r="C31" s="88">
        <v>1</v>
      </c>
      <c r="D31" s="89"/>
      <c r="E31" s="90"/>
    </row>
    <row r="32" spans="1:5" ht="29.25" x14ac:dyDescent="0.25">
      <c r="A32" s="17" t="s">
        <v>5</v>
      </c>
      <c r="B32" s="5" t="s">
        <v>26</v>
      </c>
      <c r="C32" s="88">
        <v>1</v>
      </c>
      <c r="D32" s="89"/>
      <c r="E32" s="90"/>
    </row>
    <row r="33" spans="1:5" ht="29.25" x14ac:dyDescent="0.25">
      <c r="A33" s="13"/>
      <c r="B33" s="5" t="s">
        <v>27</v>
      </c>
      <c r="C33" s="88">
        <v>0</v>
      </c>
      <c r="D33" s="89"/>
      <c r="E33" s="90"/>
    </row>
    <row r="34" spans="1:5" x14ac:dyDescent="0.25">
      <c r="A34" s="13"/>
      <c r="B34" s="19" t="s">
        <v>28</v>
      </c>
      <c r="C34" s="88">
        <v>0</v>
      </c>
      <c r="D34" s="89"/>
      <c r="E34" s="90"/>
    </row>
    <row r="35" spans="1:5" ht="29.25" x14ac:dyDescent="0.25">
      <c r="A35" s="13"/>
      <c r="B35" s="7" t="s">
        <v>29</v>
      </c>
      <c r="C35" s="88">
        <v>0</v>
      </c>
      <c r="D35" s="89"/>
      <c r="E35" s="90"/>
    </row>
    <row r="36" spans="1:5" ht="29.25" x14ac:dyDescent="0.25">
      <c r="A36" s="13" t="s">
        <v>6</v>
      </c>
      <c r="B36" s="7" t="s">
        <v>30</v>
      </c>
      <c r="C36" s="88">
        <v>0</v>
      </c>
      <c r="D36" s="89"/>
      <c r="E36" s="90"/>
    </row>
    <row r="37" spans="1:5" ht="28.5" x14ac:dyDescent="0.25">
      <c r="A37" s="8"/>
      <c r="B37" s="19" t="s">
        <v>31</v>
      </c>
      <c r="C37" s="88">
        <v>3</v>
      </c>
      <c r="D37" s="89"/>
      <c r="E37" s="90"/>
    </row>
    <row r="38" spans="1:5" s="75" customFormat="1" x14ac:dyDescent="0.25">
      <c r="A38" s="1" t="s">
        <v>21</v>
      </c>
      <c r="B38" s="15"/>
      <c r="C38" s="35">
        <f>SUM(C26:C37)</f>
        <v>15</v>
      </c>
      <c r="D38" s="36">
        <f>SUM(D26:D37)</f>
        <v>0</v>
      </c>
      <c r="E38" s="9">
        <f>SUM(E26:E37)</f>
        <v>0</v>
      </c>
    </row>
    <row r="39" spans="1:5" x14ac:dyDescent="0.25">
      <c r="A39" s="1" t="s">
        <v>7</v>
      </c>
      <c r="B39" s="15"/>
      <c r="C39" s="10">
        <f>(C38*10)/12</f>
        <v>12.5</v>
      </c>
      <c r="D39" s="11">
        <f>(D38*10)/12</f>
        <v>0</v>
      </c>
      <c r="E39" s="12">
        <f>(E38*10)/12</f>
        <v>0</v>
      </c>
    </row>
    <row r="40" spans="1:5" x14ac:dyDescent="0.25">
      <c r="A40" s="67"/>
      <c r="B40" s="68"/>
      <c r="C40" s="69"/>
      <c r="D40" s="69"/>
      <c r="E40" s="70"/>
    </row>
    <row r="41" spans="1:5" x14ac:dyDescent="0.25">
      <c r="A41" s="1" t="s">
        <v>0</v>
      </c>
      <c r="B41" s="15" t="s">
        <v>235</v>
      </c>
      <c r="C41" s="1" t="s">
        <v>1</v>
      </c>
      <c r="D41" s="1" t="s">
        <v>2</v>
      </c>
      <c r="E41" s="1" t="s">
        <v>3</v>
      </c>
    </row>
    <row r="42" spans="1:5" x14ac:dyDescent="0.25">
      <c r="A42" s="2"/>
      <c r="B42" s="28" t="s">
        <v>23</v>
      </c>
      <c r="C42" s="88">
        <v>1</v>
      </c>
      <c r="D42" s="89"/>
      <c r="E42" s="90"/>
    </row>
    <row r="43" spans="1:5" x14ac:dyDescent="0.25">
      <c r="A43" s="2" t="s">
        <v>4</v>
      </c>
      <c r="B43" s="28" t="s">
        <v>32</v>
      </c>
      <c r="C43" s="88">
        <v>0</v>
      </c>
      <c r="D43" s="89"/>
      <c r="E43" s="90"/>
    </row>
    <row r="44" spans="1:5" x14ac:dyDescent="0.25">
      <c r="A44" s="17"/>
      <c r="B44" s="22" t="s">
        <v>33</v>
      </c>
      <c r="C44" s="88">
        <v>0</v>
      </c>
      <c r="D44" s="89"/>
      <c r="E44" s="90"/>
    </row>
    <row r="45" spans="1:5" x14ac:dyDescent="0.25">
      <c r="A45" s="17" t="s">
        <v>5</v>
      </c>
      <c r="B45" s="23" t="s">
        <v>34</v>
      </c>
      <c r="C45" s="88">
        <v>1</v>
      </c>
      <c r="D45" s="89"/>
      <c r="E45" s="90"/>
    </row>
    <row r="46" spans="1:5" x14ac:dyDescent="0.25">
      <c r="A46" s="17"/>
      <c r="B46" s="23" t="s">
        <v>35</v>
      </c>
      <c r="C46" s="88">
        <v>0</v>
      </c>
      <c r="D46" s="89"/>
      <c r="E46" s="90"/>
    </row>
    <row r="47" spans="1:5" x14ac:dyDescent="0.25">
      <c r="A47" s="4"/>
      <c r="B47" s="29" t="s">
        <v>37</v>
      </c>
      <c r="C47" s="88">
        <v>0</v>
      </c>
      <c r="D47" s="89"/>
      <c r="E47" s="90"/>
    </row>
    <row r="48" spans="1:5" x14ac:dyDescent="0.25">
      <c r="A48" s="13" t="s">
        <v>6</v>
      </c>
      <c r="B48" s="29" t="s">
        <v>36</v>
      </c>
      <c r="C48" s="88">
        <v>0</v>
      </c>
      <c r="D48" s="89"/>
      <c r="E48" s="90"/>
    </row>
    <row r="49" spans="1:5" x14ac:dyDescent="0.25">
      <c r="A49" s="1" t="s">
        <v>20</v>
      </c>
      <c r="B49" s="15"/>
      <c r="C49" s="35">
        <f>SUM(C42:C48)</f>
        <v>2</v>
      </c>
      <c r="D49" s="36">
        <f>SUM(D42:D48)</f>
        <v>0</v>
      </c>
      <c r="E49" s="9">
        <f>SUM(E42:E48)</f>
        <v>0</v>
      </c>
    </row>
    <row r="50" spans="1:5" x14ac:dyDescent="0.25">
      <c r="A50" s="1" t="s">
        <v>7</v>
      </c>
      <c r="B50" s="15"/>
      <c r="C50" s="10">
        <f>(C49*10)/7</f>
        <v>2.8571428571428572</v>
      </c>
      <c r="D50" s="11">
        <f>(D49*10)/7</f>
        <v>0</v>
      </c>
      <c r="E50" s="12">
        <f>(E49*10)/7</f>
        <v>0</v>
      </c>
    </row>
    <row r="51" spans="1:5" hidden="1" x14ac:dyDescent="0.25"/>
    <row r="52" spans="1:5" hidden="1" x14ac:dyDescent="0.25"/>
    <row r="53" spans="1:5" hidden="1" x14ac:dyDescent="0.25"/>
    <row r="54" spans="1:5" hidden="1" x14ac:dyDescent="0.25"/>
    <row r="55" spans="1:5" hidden="1" x14ac:dyDescent="0.25"/>
    <row r="56" spans="1:5" hidden="1" x14ac:dyDescent="0.25"/>
  </sheetData>
  <sheetProtection selectLockedCells="1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7"/>
  <sheetViews>
    <sheetView topLeftCell="B31" workbookViewId="0">
      <selection activeCell="B39" sqref="B39"/>
    </sheetView>
  </sheetViews>
  <sheetFormatPr baseColWidth="10" defaultRowHeight="15" x14ac:dyDescent="0.25"/>
  <cols>
    <col min="1" max="1" width="15.7109375" customWidth="1"/>
    <col min="2" max="2" width="104" customWidth="1"/>
    <col min="3" max="4" width="9.5703125" hidden="1" customWidth="1"/>
    <col min="5" max="5" width="9" hidden="1" customWidth="1"/>
  </cols>
  <sheetData>
    <row r="1" spans="1:6" ht="15" customHeight="1" x14ac:dyDescent="0.25">
      <c r="A1" s="1" t="s">
        <v>0</v>
      </c>
      <c r="B1" s="15" t="s">
        <v>236</v>
      </c>
      <c r="C1" s="1" t="s">
        <v>46</v>
      </c>
      <c r="D1" s="1" t="s">
        <v>2</v>
      </c>
      <c r="E1" s="1" t="s">
        <v>3</v>
      </c>
    </row>
    <row r="2" spans="1:6" ht="30" customHeight="1" x14ac:dyDescent="0.25">
      <c r="A2" s="2" t="s">
        <v>4</v>
      </c>
      <c r="B2" s="37" t="s">
        <v>72</v>
      </c>
      <c r="C2" s="88">
        <v>1</v>
      </c>
      <c r="D2" s="89"/>
      <c r="E2" s="90"/>
    </row>
    <row r="3" spans="1:6" x14ac:dyDescent="0.25">
      <c r="A3" s="4"/>
      <c r="B3" s="37" t="s">
        <v>73</v>
      </c>
      <c r="C3" s="88">
        <v>1</v>
      </c>
      <c r="D3" s="89"/>
      <c r="E3" s="90"/>
    </row>
    <row r="4" spans="1:6" ht="29.25" x14ac:dyDescent="0.25">
      <c r="A4" s="17" t="s">
        <v>5</v>
      </c>
      <c r="B4" s="38" t="s">
        <v>74</v>
      </c>
      <c r="C4" s="88">
        <v>0</v>
      </c>
      <c r="D4" s="89"/>
      <c r="E4" s="90"/>
    </row>
    <row r="5" spans="1:6" x14ac:dyDescent="0.25">
      <c r="A5" s="17"/>
      <c r="B5" s="38" t="s">
        <v>75</v>
      </c>
      <c r="C5" s="88">
        <v>1</v>
      </c>
      <c r="D5" s="89"/>
      <c r="E5" s="90"/>
    </row>
    <row r="6" spans="1:6" x14ac:dyDescent="0.25">
      <c r="A6" s="4"/>
      <c r="B6" s="39" t="s">
        <v>76</v>
      </c>
      <c r="C6" s="88">
        <v>1</v>
      </c>
      <c r="D6" s="89"/>
      <c r="E6" s="90"/>
    </row>
    <row r="7" spans="1:6" x14ac:dyDescent="0.25">
      <c r="A7" s="13" t="s">
        <v>6</v>
      </c>
      <c r="B7" s="39" t="s">
        <v>77</v>
      </c>
      <c r="C7" s="88">
        <v>0</v>
      </c>
      <c r="D7" s="89"/>
      <c r="E7" s="90"/>
    </row>
    <row r="8" spans="1:6" x14ac:dyDescent="0.25">
      <c r="A8" s="71"/>
      <c r="B8" s="39" t="s">
        <v>78</v>
      </c>
      <c r="C8" s="88">
        <v>0</v>
      </c>
      <c r="D8" s="89"/>
      <c r="E8" s="90"/>
    </row>
    <row r="9" spans="1:6" x14ac:dyDescent="0.25">
      <c r="A9" s="1" t="s">
        <v>20</v>
      </c>
      <c r="B9" s="15"/>
      <c r="C9" s="35">
        <f>SUM(C2:C8)</f>
        <v>4</v>
      </c>
      <c r="D9" s="36">
        <f>SUM(D2:D8)</f>
        <v>0</v>
      </c>
      <c r="E9" s="9">
        <f>SUM(E2:E8)</f>
        <v>0</v>
      </c>
      <c r="F9" s="71"/>
    </row>
    <row r="10" spans="1:6" x14ac:dyDescent="0.25">
      <c r="A10" s="1" t="s">
        <v>7</v>
      </c>
      <c r="B10" s="15"/>
      <c r="C10" s="10">
        <f>(C9*10)/7</f>
        <v>5.7142857142857144</v>
      </c>
      <c r="D10" s="11">
        <f>(D9*10)/7</f>
        <v>0</v>
      </c>
      <c r="E10" s="12">
        <f>(E9*10)/7</f>
        <v>0</v>
      </c>
    </row>
    <row r="11" spans="1:6" x14ac:dyDescent="0.25">
      <c r="A11" s="40"/>
      <c r="B11" s="41"/>
      <c r="C11" s="42"/>
      <c r="D11" s="43"/>
      <c r="E11" s="44"/>
    </row>
    <row r="12" spans="1:6" x14ac:dyDescent="0.25">
      <c r="A12" s="1" t="s">
        <v>0</v>
      </c>
      <c r="B12" s="15" t="s">
        <v>237</v>
      </c>
      <c r="C12" s="1" t="s">
        <v>1</v>
      </c>
      <c r="D12" s="1" t="s">
        <v>2</v>
      </c>
      <c r="E12" s="1" t="s">
        <v>39</v>
      </c>
    </row>
    <row r="13" spans="1:6" x14ac:dyDescent="0.25">
      <c r="A13" s="72"/>
      <c r="B13" s="3" t="s">
        <v>79</v>
      </c>
      <c r="C13" s="88">
        <v>1</v>
      </c>
      <c r="D13" s="89"/>
      <c r="E13" s="90"/>
    </row>
    <row r="14" spans="1:6" x14ac:dyDescent="0.25">
      <c r="A14" s="45" t="s">
        <v>4</v>
      </c>
      <c r="B14" s="3" t="s">
        <v>80</v>
      </c>
      <c r="C14" s="88">
        <v>1</v>
      </c>
      <c r="D14" s="89"/>
      <c r="E14" s="90"/>
    </row>
    <row r="15" spans="1:6" ht="29.25" x14ac:dyDescent="0.25">
      <c r="A15" s="46"/>
      <c r="B15" s="3" t="s">
        <v>81</v>
      </c>
      <c r="C15" s="88">
        <v>0</v>
      </c>
      <c r="D15" s="89"/>
      <c r="E15" s="90"/>
    </row>
    <row r="16" spans="1:6" x14ac:dyDescent="0.25">
      <c r="A16" s="102" t="s">
        <v>5</v>
      </c>
      <c r="B16" s="5" t="s">
        <v>82</v>
      </c>
      <c r="C16" s="88">
        <v>0</v>
      </c>
      <c r="D16" s="89"/>
      <c r="E16" s="90"/>
    </row>
    <row r="17" spans="1:5" ht="29.25" x14ac:dyDescent="0.25">
      <c r="A17" s="102"/>
      <c r="B17" s="5" t="s">
        <v>83</v>
      </c>
      <c r="C17" s="88">
        <v>0</v>
      </c>
      <c r="D17" s="89"/>
      <c r="E17" s="90"/>
    </row>
    <row r="18" spans="1:5" x14ac:dyDescent="0.25">
      <c r="A18" s="103" t="s">
        <v>6</v>
      </c>
      <c r="B18" s="5" t="s">
        <v>84</v>
      </c>
      <c r="C18" s="88">
        <v>1</v>
      </c>
      <c r="D18" s="89"/>
      <c r="E18" s="90"/>
    </row>
    <row r="19" spans="1:5" x14ac:dyDescent="0.25">
      <c r="A19" s="103"/>
      <c r="B19" s="7" t="s">
        <v>271</v>
      </c>
      <c r="C19" s="88">
        <v>0</v>
      </c>
      <c r="D19" s="89"/>
      <c r="E19" s="90"/>
    </row>
    <row r="20" spans="1:5" x14ac:dyDescent="0.25">
      <c r="A20" s="103"/>
      <c r="B20" s="19" t="s">
        <v>85</v>
      </c>
      <c r="C20" s="88">
        <v>0</v>
      </c>
      <c r="D20" s="89"/>
      <c r="E20" s="90"/>
    </row>
    <row r="21" spans="1:5" x14ac:dyDescent="0.25">
      <c r="A21" s="103"/>
      <c r="B21" s="7" t="s">
        <v>86</v>
      </c>
      <c r="C21" s="88">
        <v>0</v>
      </c>
      <c r="D21" s="89"/>
      <c r="E21" s="90"/>
    </row>
    <row r="22" spans="1:5" x14ac:dyDescent="0.25">
      <c r="A22" s="104"/>
      <c r="B22" s="7" t="s">
        <v>87</v>
      </c>
      <c r="C22" s="88">
        <v>0</v>
      </c>
      <c r="D22" s="89"/>
      <c r="E22" s="90"/>
    </row>
    <row r="23" spans="1:5" x14ac:dyDescent="0.25">
      <c r="A23" s="1" t="s">
        <v>7</v>
      </c>
      <c r="B23" s="15"/>
      <c r="C23" s="35">
        <f>SUM(C13:C22)</f>
        <v>3</v>
      </c>
      <c r="D23" s="36">
        <f>SUM(D13:D22)</f>
        <v>0</v>
      </c>
      <c r="E23" s="9">
        <f>SUM(E13:E22)</f>
        <v>0</v>
      </c>
    </row>
    <row r="24" spans="1:5" x14ac:dyDescent="0.25">
      <c r="A24" s="1" t="s">
        <v>7</v>
      </c>
      <c r="B24" s="15"/>
      <c r="C24" s="10">
        <f>(C23*10)/10</f>
        <v>3</v>
      </c>
      <c r="D24" s="11">
        <f>(D23*10)/10</f>
        <v>0</v>
      </c>
      <c r="E24" s="12">
        <f>(E23*10)/10</f>
        <v>0</v>
      </c>
    </row>
    <row r="25" spans="1:5" x14ac:dyDescent="0.25">
      <c r="A25" s="40"/>
      <c r="B25" s="41"/>
      <c r="C25" s="42"/>
      <c r="D25" s="43"/>
      <c r="E25" s="44"/>
    </row>
    <row r="26" spans="1:5" x14ac:dyDescent="0.25">
      <c r="A26" s="1" t="s">
        <v>0</v>
      </c>
      <c r="B26" s="15" t="s">
        <v>238</v>
      </c>
      <c r="C26" s="1" t="s">
        <v>46</v>
      </c>
      <c r="D26" s="1" t="s">
        <v>2</v>
      </c>
      <c r="E26" s="1" t="s">
        <v>39</v>
      </c>
    </row>
    <row r="27" spans="1:5" ht="15" customHeight="1" x14ac:dyDescent="0.25">
      <c r="A27" s="2"/>
      <c r="B27" s="3" t="s">
        <v>47</v>
      </c>
      <c r="C27" s="88">
        <v>1</v>
      </c>
      <c r="D27" s="89"/>
      <c r="E27" s="90"/>
    </row>
    <row r="28" spans="1:5" x14ac:dyDescent="0.25">
      <c r="A28" s="34" t="s">
        <v>4</v>
      </c>
      <c r="B28" s="3" t="s">
        <v>48</v>
      </c>
      <c r="C28" s="88">
        <v>0</v>
      </c>
      <c r="D28" s="89"/>
      <c r="E28" s="90"/>
    </row>
    <row r="29" spans="1:5" x14ac:dyDescent="0.25">
      <c r="A29" s="34"/>
      <c r="B29" s="3" t="s">
        <v>49</v>
      </c>
      <c r="C29" s="88">
        <v>1</v>
      </c>
      <c r="D29" s="89"/>
      <c r="E29" s="90"/>
    </row>
    <row r="30" spans="1:5" x14ac:dyDescent="0.25">
      <c r="A30" s="17"/>
      <c r="B30" s="3" t="s">
        <v>50</v>
      </c>
      <c r="C30" s="88">
        <v>1</v>
      </c>
      <c r="D30" s="89"/>
      <c r="E30" s="90"/>
    </row>
    <row r="31" spans="1:5" x14ac:dyDescent="0.25">
      <c r="A31" s="4"/>
      <c r="B31" s="5" t="s">
        <v>51</v>
      </c>
      <c r="C31" s="88">
        <v>0</v>
      </c>
      <c r="D31" s="89"/>
      <c r="E31" s="90"/>
    </row>
    <row r="32" spans="1:5" x14ac:dyDescent="0.25">
      <c r="A32" s="17" t="s">
        <v>5</v>
      </c>
      <c r="B32" s="5" t="s">
        <v>259</v>
      </c>
      <c r="C32" s="88">
        <v>0</v>
      </c>
      <c r="D32" s="89"/>
      <c r="E32" s="90"/>
    </row>
    <row r="33" spans="1:5" ht="29.25" x14ac:dyDescent="0.25">
      <c r="A33" s="17"/>
      <c r="B33" s="5" t="s">
        <v>272</v>
      </c>
      <c r="C33" s="88">
        <v>1</v>
      </c>
      <c r="D33" s="89"/>
      <c r="E33" s="90"/>
    </row>
    <row r="34" spans="1:5" ht="29.25" x14ac:dyDescent="0.25">
      <c r="A34" s="17"/>
      <c r="B34" s="5" t="s">
        <v>52</v>
      </c>
      <c r="C34" s="88">
        <v>0</v>
      </c>
      <c r="D34" s="89"/>
      <c r="E34" s="90"/>
    </row>
    <row r="35" spans="1:5" x14ac:dyDescent="0.25">
      <c r="A35" s="13"/>
      <c r="B35" s="7" t="s">
        <v>53</v>
      </c>
      <c r="C35" s="88">
        <v>0</v>
      </c>
      <c r="D35" s="89"/>
      <c r="E35" s="90"/>
    </row>
    <row r="36" spans="1:5" x14ac:dyDescent="0.25">
      <c r="A36" s="13"/>
      <c r="B36" s="7" t="s">
        <v>54</v>
      </c>
      <c r="C36" s="88">
        <v>1</v>
      </c>
      <c r="D36" s="89"/>
      <c r="E36" s="90"/>
    </row>
    <row r="37" spans="1:5" x14ac:dyDescent="0.25">
      <c r="A37" s="13"/>
      <c r="B37" s="7" t="s">
        <v>55</v>
      </c>
      <c r="C37" s="88">
        <v>0</v>
      </c>
      <c r="D37" s="89"/>
      <c r="E37" s="90"/>
    </row>
    <row r="38" spans="1:5" x14ac:dyDescent="0.25">
      <c r="A38" s="13" t="s">
        <v>6</v>
      </c>
      <c r="B38" s="7" t="s">
        <v>56</v>
      </c>
      <c r="C38" s="88">
        <v>0</v>
      </c>
      <c r="D38" s="89"/>
      <c r="E38" s="90"/>
    </row>
    <row r="39" spans="1:5" x14ac:dyDescent="0.25">
      <c r="A39" s="1" t="s">
        <v>21</v>
      </c>
      <c r="B39" s="15"/>
      <c r="C39" s="35">
        <f>SUM(C27:C38)</f>
        <v>5</v>
      </c>
      <c r="D39" s="36">
        <f>SUM(D27:D38)</f>
        <v>0</v>
      </c>
      <c r="E39" s="9">
        <f>SUM(E27:E38)</f>
        <v>0</v>
      </c>
    </row>
    <row r="40" spans="1:5" x14ac:dyDescent="0.25">
      <c r="A40" s="1" t="s">
        <v>7</v>
      </c>
      <c r="B40" s="15"/>
      <c r="C40" s="10">
        <f>(C39*10)/12</f>
        <v>4.166666666666667</v>
      </c>
      <c r="D40" s="11">
        <f>(D39*10)/12</f>
        <v>0</v>
      </c>
      <c r="E40" s="12">
        <f>(E39*10)/12</f>
        <v>0</v>
      </c>
    </row>
    <row r="41" spans="1:5" x14ac:dyDescent="0.25">
      <c r="A41" s="71"/>
      <c r="B41" s="71"/>
      <c r="C41" s="71"/>
      <c r="D41" s="71"/>
      <c r="E41" s="71"/>
    </row>
    <row r="42" spans="1:5" x14ac:dyDescent="0.25">
      <c r="A42" s="1" t="s">
        <v>0</v>
      </c>
      <c r="B42" s="15" t="s">
        <v>239</v>
      </c>
      <c r="C42" s="1" t="s">
        <v>46</v>
      </c>
      <c r="D42" s="1" t="s">
        <v>2</v>
      </c>
      <c r="E42" s="1" t="s">
        <v>39</v>
      </c>
    </row>
    <row r="43" spans="1:5" x14ac:dyDescent="0.25">
      <c r="A43" s="2"/>
      <c r="B43" s="3" t="s">
        <v>57</v>
      </c>
      <c r="C43" s="88">
        <v>0</v>
      </c>
      <c r="D43" s="89"/>
      <c r="E43" s="90"/>
    </row>
    <row r="44" spans="1:5" x14ac:dyDescent="0.25">
      <c r="A44" s="34" t="s">
        <v>4</v>
      </c>
      <c r="B44" s="3" t="s">
        <v>58</v>
      </c>
      <c r="C44" s="88">
        <v>1</v>
      </c>
      <c r="D44" s="89"/>
      <c r="E44" s="90"/>
    </row>
    <row r="45" spans="1:5" x14ac:dyDescent="0.25">
      <c r="A45" s="34"/>
      <c r="B45" s="3" t="s">
        <v>59</v>
      </c>
      <c r="C45" s="88">
        <v>0</v>
      </c>
      <c r="D45" s="89"/>
      <c r="E45" s="90"/>
    </row>
    <row r="46" spans="1:5" x14ac:dyDescent="0.25">
      <c r="A46" s="17"/>
      <c r="B46" s="3" t="s">
        <v>60</v>
      </c>
      <c r="C46" s="88">
        <v>1</v>
      </c>
      <c r="D46" s="89"/>
      <c r="E46" s="90"/>
    </row>
    <row r="47" spans="1:5" x14ac:dyDescent="0.25">
      <c r="A47" s="4"/>
      <c r="B47" s="5" t="s">
        <v>61</v>
      </c>
      <c r="C47" s="88">
        <v>0</v>
      </c>
      <c r="D47" s="89"/>
      <c r="E47" s="90"/>
    </row>
    <row r="48" spans="1:5" ht="29.25" x14ac:dyDescent="0.25">
      <c r="A48" s="17" t="s">
        <v>5</v>
      </c>
      <c r="B48" s="5" t="s">
        <v>62</v>
      </c>
      <c r="C48" s="88">
        <v>1</v>
      </c>
      <c r="D48" s="89"/>
      <c r="E48" s="90"/>
    </row>
    <row r="49" spans="1:5" x14ac:dyDescent="0.25">
      <c r="A49" s="17"/>
      <c r="B49" s="5" t="s">
        <v>63</v>
      </c>
      <c r="C49" s="88">
        <v>1</v>
      </c>
      <c r="D49" s="89"/>
      <c r="E49" s="90"/>
    </row>
    <row r="50" spans="1:5" x14ac:dyDescent="0.25">
      <c r="A50" s="17"/>
      <c r="B50" s="5" t="s">
        <v>64</v>
      </c>
      <c r="C50" s="88">
        <v>0</v>
      </c>
      <c r="D50" s="89"/>
      <c r="E50" s="90"/>
    </row>
    <row r="51" spans="1:5" ht="28.5" x14ac:dyDescent="0.25">
      <c r="A51" s="13"/>
      <c r="B51" s="19" t="s">
        <v>267</v>
      </c>
      <c r="C51" s="88">
        <v>0</v>
      </c>
      <c r="D51" s="89"/>
      <c r="E51" s="90"/>
    </row>
    <row r="52" spans="1:5" x14ac:dyDescent="0.25">
      <c r="A52" s="13"/>
      <c r="B52" s="7" t="s">
        <v>65</v>
      </c>
      <c r="C52" s="88">
        <v>0</v>
      </c>
      <c r="D52" s="89"/>
      <c r="E52" s="90"/>
    </row>
    <row r="53" spans="1:5" x14ac:dyDescent="0.25">
      <c r="A53" s="13" t="s">
        <v>6</v>
      </c>
      <c r="B53" s="7" t="s">
        <v>66</v>
      </c>
      <c r="C53" s="88">
        <v>0</v>
      </c>
      <c r="D53" s="89"/>
      <c r="E53" s="90"/>
    </row>
    <row r="54" spans="1:5" x14ac:dyDescent="0.25">
      <c r="A54" s="13"/>
      <c r="B54" s="7" t="s">
        <v>67</v>
      </c>
      <c r="C54" s="88">
        <v>0</v>
      </c>
      <c r="D54" s="89"/>
      <c r="E54" s="90"/>
    </row>
    <row r="55" spans="1:5" x14ac:dyDescent="0.25">
      <c r="A55" s="1" t="s">
        <v>21</v>
      </c>
      <c r="B55" s="15"/>
      <c r="C55" s="66">
        <f>SUM(C43:C54)</f>
        <v>4</v>
      </c>
      <c r="D55" s="36">
        <f>SUM(D43:D54)</f>
        <v>0</v>
      </c>
      <c r="E55" s="9">
        <f>SUM(E43:E54)</f>
        <v>0</v>
      </c>
    </row>
    <row r="56" spans="1:5" x14ac:dyDescent="0.25">
      <c r="A56" s="1" t="s">
        <v>7</v>
      </c>
      <c r="B56" s="64"/>
      <c r="C56" s="10">
        <f>(C55*10)/12</f>
        <v>3.3333333333333335</v>
      </c>
      <c r="D56" s="65">
        <f>(D55*10)/12</f>
        <v>0</v>
      </c>
      <c r="E56" s="12">
        <f>(E55*10)/12</f>
        <v>0</v>
      </c>
    </row>
    <row r="57" spans="1:5" x14ac:dyDescent="0.25">
      <c r="C57" s="63"/>
      <c r="E57" s="61"/>
    </row>
  </sheetData>
  <sheetProtection selectLockedCells="1"/>
  <mergeCells count="2">
    <mergeCell ref="A16:A17"/>
    <mergeCell ref="A18:A2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56"/>
  <sheetViews>
    <sheetView topLeftCell="A7" zoomScaleNormal="100" workbookViewId="0">
      <selection activeCell="F20" sqref="F19:F20"/>
    </sheetView>
  </sheetViews>
  <sheetFormatPr baseColWidth="10" defaultRowHeight="15" x14ac:dyDescent="0.25"/>
  <cols>
    <col min="1" max="1" width="17" bestFit="1" customWidth="1"/>
    <col min="2" max="2" width="98.85546875" bestFit="1" customWidth="1"/>
    <col min="3" max="3" width="9" hidden="1" customWidth="1"/>
    <col min="4" max="5" width="9.5703125" hidden="1" customWidth="1"/>
  </cols>
  <sheetData>
    <row r="1" spans="1:5" x14ac:dyDescent="0.25">
      <c r="A1" s="1" t="s">
        <v>0</v>
      </c>
      <c r="B1" s="15" t="s">
        <v>240</v>
      </c>
      <c r="C1" s="1" t="s">
        <v>1</v>
      </c>
      <c r="D1" s="1" t="s">
        <v>2</v>
      </c>
      <c r="E1" s="1" t="s">
        <v>3</v>
      </c>
    </row>
    <row r="2" spans="1:5" x14ac:dyDescent="0.25">
      <c r="A2" s="2" t="s">
        <v>4</v>
      </c>
      <c r="B2" s="21" t="s">
        <v>88</v>
      </c>
      <c r="C2" s="88">
        <v>1</v>
      </c>
      <c r="D2" s="89"/>
      <c r="E2" s="90"/>
    </row>
    <row r="3" spans="1:5" x14ac:dyDescent="0.25">
      <c r="A3" s="4"/>
      <c r="B3" s="21" t="s">
        <v>89</v>
      </c>
      <c r="C3" s="88">
        <v>0</v>
      </c>
      <c r="D3" s="89"/>
      <c r="E3" s="90"/>
    </row>
    <row r="4" spans="1:5" x14ac:dyDescent="0.25">
      <c r="A4" s="6"/>
      <c r="B4" s="18" t="s">
        <v>90</v>
      </c>
      <c r="C4" s="88">
        <v>1</v>
      </c>
      <c r="D4" s="89"/>
      <c r="E4" s="90"/>
    </row>
    <row r="5" spans="1:5" x14ac:dyDescent="0.25">
      <c r="A5" s="17" t="s">
        <v>5</v>
      </c>
      <c r="B5" s="18" t="s">
        <v>91</v>
      </c>
      <c r="C5" s="88">
        <v>0</v>
      </c>
      <c r="D5" s="89"/>
      <c r="E5" s="90"/>
    </row>
    <row r="6" spans="1:5" ht="28.5" x14ac:dyDescent="0.25">
      <c r="A6" s="4"/>
      <c r="B6" s="18" t="s">
        <v>268</v>
      </c>
      <c r="C6" s="88">
        <v>1</v>
      </c>
      <c r="D6" s="89"/>
      <c r="E6" s="90"/>
    </row>
    <row r="7" spans="1:5" ht="28.5" x14ac:dyDescent="0.25">
      <c r="A7" s="13"/>
      <c r="B7" s="19" t="s">
        <v>269</v>
      </c>
      <c r="C7" s="88">
        <v>1</v>
      </c>
      <c r="D7" s="89"/>
      <c r="E7" s="90"/>
    </row>
    <row r="8" spans="1:5" x14ac:dyDescent="0.25">
      <c r="A8" s="8" t="s">
        <v>6</v>
      </c>
      <c r="B8" s="19" t="s">
        <v>92</v>
      </c>
      <c r="C8" s="88">
        <v>0</v>
      </c>
      <c r="D8" s="89"/>
      <c r="E8" s="90"/>
    </row>
    <row r="9" spans="1:5" s="75" customFormat="1" x14ac:dyDescent="0.25">
      <c r="A9" s="1" t="s">
        <v>20</v>
      </c>
      <c r="B9" s="15"/>
      <c r="C9" s="35">
        <f>SUM(C2:C8)</f>
        <v>4</v>
      </c>
      <c r="D9" s="36">
        <f>SUM(D2:D8)</f>
        <v>0</v>
      </c>
      <c r="E9" s="9">
        <f>SUM(E2:E8)</f>
        <v>0</v>
      </c>
    </row>
    <row r="10" spans="1:5" x14ac:dyDescent="0.25">
      <c r="A10" s="1" t="s">
        <v>7</v>
      </c>
      <c r="B10" s="15"/>
      <c r="C10" s="10">
        <f>(C9*10)/7</f>
        <v>5.7142857142857144</v>
      </c>
      <c r="D10" s="11">
        <f>(D9*10)/7</f>
        <v>0</v>
      </c>
      <c r="E10" s="12">
        <f>(E9*10)/7</f>
        <v>0</v>
      </c>
    </row>
    <row r="12" spans="1:5" x14ac:dyDescent="0.25">
      <c r="A12" s="1" t="s">
        <v>0</v>
      </c>
      <c r="B12" s="15" t="s">
        <v>241</v>
      </c>
      <c r="C12" s="1" t="s">
        <v>1</v>
      </c>
      <c r="D12" s="1" t="s">
        <v>2</v>
      </c>
      <c r="E12" s="1" t="s">
        <v>3</v>
      </c>
    </row>
    <row r="13" spans="1:5" x14ac:dyDescent="0.25">
      <c r="A13" s="2" t="s">
        <v>4</v>
      </c>
      <c r="B13" s="21" t="s">
        <v>94</v>
      </c>
      <c r="C13" s="88">
        <v>1</v>
      </c>
      <c r="D13" s="89"/>
      <c r="E13" s="90"/>
    </row>
    <row r="14" spans="1:5" x14ac:dyDescent="0.25">
      <c r="A14" s="6"/>
      <c r="B14" s="21" t="s">
        <v>95</v>
      </c>
      <c r="C14" s="88">
        <v>0</v>
      </c>
      <c r="D14" s="89"/>
      <c r="E14" s="90"/>
    </row>
    <row r="15" spans="1:5" x14ac:dyDescent="0.25">
      <c r="A15" s="17" t="s">
        <v>5</v>
      </c>
      <c r="B15" s="18" t="s">
        <v>96</v>
      </c>
      <c r="C15" s="88">
        <v>1</v>
      </c>
      <c r="D15" s="89"/>
      <c r="E15" s="90"/>
    </row>
    <row r="16" spans="1:5" x14ac:dyDescent="0.25">
      <c r="A16" s="4"/>
      <c r="B16" s="18" t="s">
        <v>97</v>
      </c>
      <c r="C16" s="88">
        <v>1</v>
      </c>
      <c r="D16" s="89"/>
      <c r="E16" s="90"/>
    </row>
    <row r="17" spans="1:5" ht="28.5" x14ac:dyDescent="0.25">
      <c r="A17" s="13"/>
      <c r="B17" s="19" t="s">
        <v>260</v>
      </c>
      <c r="C17" s="88">
        <v>1</v>
      </c>
      <c r="D17" s="89"/>
      <c r="E17" s="90"/>
    </row>
    <row r="18" spans="1:5" x14ac:dyDescent="0.25">
      <c r="A18" s="8" t="s">
        <v>6</v>
      </c>
      <c r="B18" s="19" t="s">
        <v>98</v>
      </c>
      <c r="C18" s="88">
        <v>0</v>
      </c>
      <c r="D18" s="89"/>
      <c r="E18" s="90"/>
    </row>
    <row r="19" spans="1:5" s="75" customFormat="1" x14ac:dyDescent="0.25">
      <c r="A19" s="1" t="s">
        <v>99</v>
      </c>
      <c r="B19" s="15"/>
      <c r="C19" s="35">
        <f>SUM(C13:C18)</f>
        <v>4</v>
      </c>
      <c r="D19" s="36">
        <f>SUM(D13:D18)</f>
        <v>0</v>
      </c>
      <c r="E19" s="9">
        <f>SUM(E13:E18)</f>
        <v>0</v>
      </c>
    </row>
    <row r="20" spans="1:5" x14ac:dyDescent="0.25">
      <c r="A20" s="1" t="s">
        <v>7</v>
      </c>
      <c r="B20" s="15"/>
      <c r="C20" s="10">
        <f>(C19*10)/6</f>
        <v>6.666666666666667</v>
      </c>
      <c r="D20" s="11">
        <f>(D19*10)/6</f>
        <v>0</v>
      </c>
      <c r="E20" s="12">
        <f>(E19*10)/6</f>
        <v>0</v>
      </c>
    </row>
    <row r="22" spans="1:5" x14ac:dyDescent="0.25">
      <c r="A22" s="1" t="s">
        <v>0</v>
      </c>
      <c r="B22" s="15" t="s">
        <v>242</v>
      </c>
      <c r="C22" s="1" t="s">
        <v>1</v>
      </c>
      <c r="D22" s="1" t="s">
        <v>2</v>
      </c>
      <c r="E22" s="1" t="s">
        <v>3</v>
      </c>
    </row>
    <row r="23" spans="1:5" x14ac:dyDescent="0.25">
      <c r="A23" s="2" t="s">
        <v>4</v>
      </c>
      <c r="B23" s="21" t="s">
        <v>100</v>
      </c>
      <c r="C23" s="88">
        <v>1</v>
      </c>
      <c r="D23" s="89"/>
      <c r="E23" s="90"/>
    </row>
    <row r="24" spans="1:5" x14ac:dyDescent="0.25">
      <c r="A24" s="4"/>
      <c r="B24" s="3" t="s">
        <v>101</v>
      </c>
      <c r="C24" s="88">
        <v>1</v>
      </c>
      <c r="D24" s="89"/>
      <c r="E24" s="90"/>
    </row>
    <row r="25" spans="1:5" x14ac:dyDescent="0.25">
      <c r="A25" s="4"/>
      <c r="B25" s="18" t="s">
        <v>102</v>
      </c>
      <c r="C25" s="88">
        <v>0</v>
      </c>
      <c r="D25" s="89"/>
      <c r="E25" s="90"/>
    </row>
    <row r="26" spans="1:5" x14ac:dyDescent="0.25">
      <c r="A26" s="6"/>
      <c r="B26" s="18" t="s">
        <v>103</v>
      </c>
      <c r="C26" s="88">
        <v>0</v>
      </c>
      <c r="D26" s="89"/>
      <c r="E26" s="90"/>
    </row>
    <row r="27" spans="1:5" x14ac:dyDescent="0.25">
      <c r="A27" s="17" t="s">
        <v>5</v>
      </c>
      <c r="B27" s="18" t="s">
        <v>104</v>
      </c>
      <c r="C27" s="88">
        <v>0</v>
      </c>
      <c r="D27" s="89"/>
      <c r="E27" s="90"/>
    </row>
    <row r="28" spans="1:5" x14ac:dyDescent="0.25">
      <c r="A28" s="17"/>
      <c r="B28" s="18" t="s">
        <v>261</v>
      </c>
      <c r="C28" s="88">
        <v>1</v>
      </c>
      <c r="D28" s="89"/>
      <c r="E28" s="90"/>
    </row>
    <row r="29" spans="1:5" x14ac:dyDescent="0.25">
      <c r="A29" s="4"/>
      <c r="B29" s="19" t="s">
        <v>105</v>
      </c>
      <c r="C29" s="88">
        <v>1</v>
      </c>
      <c r="D29" s="89"/>
      <c r="E29" s="90"/>
    </row>
    <row r="30" spans="1:5" x14ac:dyDescent="0.25">
      <c r="A30" s="13"/>
      <c r="B30" s="19" t="s">
        <v>106</v>
      </c>
      <c r="C30" s="88">
        <v>1</v>
      </c>
      <c r="D30" s="89"/>
      <c r="E30" s="90"/>
    </row>
    <row r="31" spans="1:5" ht="28.5" x14ac:dyDescent="0.25">
      <c r="A31" s="8" t="s">
        <v>6</v>
      </c>
      <c r="B31" s="19" t="s">
        <v>107</v>
      </c>
      <c r="C31" s="88">
        <v>0</v>
      </c>
      <c r="D31" s="89"/>
      <c r="E31" s="90"/>
    </row>
    <row r="32" spans="1:5" s="75" customFormat="1" x14ac:dyDescent="0.25">
      <c r="A32" s="1" t="s">
        <v>12</v>
      </c>
      <c r="B32" s="15"/>
      <c r="C32" s="35">
        <f>SUM(C23:C31)</f>
        <v>5</v>
      </c>
      <c r="D32" s="36">
        <f>SUM(D23:D31)</f>
        <v>0</v>
      </c>
      <c r="E32" s="9">
        <f>SUM(E23:E31)</f>
        <v>0</v>
      </c>
    </row>
    <row r="33" spans="1:5" x14ac:dyDescent="0.25">
      <c r="A33" s="1" t="s">
        <v>7</v>
      </c>
      <c r="B33" s="15"/>
      <c r="C33" s="10">
        <f>(C32*10)/9</f>
        <v>5.5555555555555554</v>
      </c>
      <c r="D33" s="11">
        <f>(D32*10)/9</f>
        <v>0</v>
      </c>
      <c r="E33" s="12">
        <f>(E32*10)/9</f>
        <v>0</v>
      </c>
    </row>
    <row r="35" spans="1:5" x14ac:dyDescent="0.25">
      <c r="A35" s="1" t="s">
        <v>0</v>
      </c>
      <c r="B35" s="15" t="s">
        <v>243</v>
      </c>
      <c r="C35" s="1" t="s">
        <v>1</v>
      </c>
      <c r="D35" s="1" t="s">
        <v>2</v>
      </c>
      <c r="E35" s="1" t="s">
        <v>3</v>
      </c>
    </row>
    <row r="36" spans="1:5" ht="28.5" x14ac:dyDescent="0.25">
      <c r="A36" s="47" t="s">
        <v>4</v>
      </c>
      <c r="B36" s="21" t="s">
        <v>108</v>
      </c>
      <c r="C36" s="91"/>
      <c r="D36" s="92"/>
      <c r="E36" s="93"/>
    </row>
    <row r="37" spans="1:5" x14ac:dyDescent="0.25">
      <c r="A37" s="4"/>
      <c r="B37" s="21" t="s">
        <v>109</v>
      </c>
      <c r="C37" s="88"/>
      <c r="D37" s="89"/>
      <c r="E37" s="90"/>
    </row>
    <row r="38" spans="1:5" ht="29.25" x14ac:dyDescent="0.25">
      <c r="A38" s="4"/>
      <c r="B38" s="5" t="s">
        <v>110</v>
      </c>
      <c r="C38" s="88"/>
      <c r="D38" s="89"/>
      <c r="E38" s="90"/>
    </row>
    <row r="39" spans="1:5" x14ac:dyDescent="0.25">
      <c r="A39" s="6"/>
      <c r="B39" s="18" t="s">
        <v>111</v>
      </c>
      <c r="C39" s="88"/>
      <c r="D39" s="89"/>
      <c r="E39" s="90"/>
    </row>
    <row r="40" spans="1:5" x14ac:dyDescent="0.25">
      <c r="A40" s="17" t="s">
        <v>5</v>
      </c>
      <c r="B40" s="18" t="s">
        <v>112</v>
      </c>
      <c r="C40" s="88"/>
      <c r="D40" s="89"/>
      <c r="E40" s="90"/>
    </row>
    <row r="41" spans="1:5" x14ac:dyDescent="0.25">
      <c r="A41" s="17"/>
      <c r="B41" s="5" t="s">
        <v>113</v>
      </c>
      <c r="C41" s="88"/>
      <c r="D41" s="89"/>
      <c r="E41" s="90"/>
    </row>
    <row r="42" spans="1:5" ht="29.25" x14ac:dyDescent="0.25">
      <c r="A42" s="17"/>
      <c r="B42" s="7" t="s">
        <v>114</v>
      </c>
      <c r="C42" s="88"/>
      <c r="D42" s="89"/>
      <c r="E42" s="90"/>
    </row>
    <row r="43" spans="1:5" ht="28.5" x14ac:dyDescent="0.25">
      <c r="A43" s="4"/>
      <c r="B43" s="19" t="s">
        <v>115</v>
      </c>
      <c r="C43" s="88"/>
      <c r="D43" s="89"/>
      <c r="E43" s="90"/>
    </row>
    <row r="44" spans="1:5" x14ac:dyDescent="0.25">
      <c r="A44" s="13" t="s">
        <v>6</v>
      </c>
      <c r="B44" s="19" t="s">
        <v>116</v>
      </c>
      <c r="C44" s="88"/>
      <c r="D44" s="89"/>
      <c r="E44" s="90"/>
    </row>
    <row r="45" spans="1:5" ht="28.5" x14ac:dyDescent="0.25">
      <c r="A45" s="8"/>
      <c r="B45" s="19" t="s">
        <v>273</v>
      </c>
      <c r="C45" s="88"/>
      <c r="D45" s="89"/>
      <c r="E45" s="90"/>
    </row>
    <row r="46" spans="1:5" s="75" customFormat="1" x14ac:dyDescent="0.25">
      <c r="A46" s="1" t="s">
        <v>7</v>
      </c>
      <c r="B46" s="15"/>
      <c r="C46" s="35">
        <f>SUM(C36:C45)</f>
        <v>0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>(C46*10)/10</f>
        <v>0</v>
      </c>
      <c r="D47" s="11">
        <f>(D46*10)/10</f>
        <v>0</v>
      </c>
      <c r="E47" s="12">
        <f>(E46*10)/10</f>
        <v>0</v>
      </c>
    </row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47"/>
  <sheetViews>
    <sheetView topLeftCell="A20" workbookViewId="0">
      <selection activeCell="C31" sqref="C31"/>
    </sheetView>
  </sheetViews>
  <sheetFormatPr baseColWidth="10" defaultRowHeight="15" x14ac:dyDescent="0.25"/>
  <cols>
    <col min="1" max="1" width="17" bestFit="1" customWidth="1"/>
    <col min="2" max="2" width="91.140625" bestFit="1" customWidth="1"/>
    <col min="3" max="3" width="9" hidden="1" customWidth="1"/>
    <col min="4" max="5" width="9.5703125" hidden="1" customWidth="1"/>
  </cols>
  <sheetData>
    <row r="1" spans="1:5" x14ac:dyDescent="0.25">
      <c r="A1" s="1" t="s">
        <v>0</v>
      </c>
      <c r="B1" s="48" t="s">
        <v>244</v>
      </c>
      <c r="C1" s="1" t="s">
        <v>1</v>
      </c>
      <c r="D1" s="1" t="s">
        <v>2</v>
      </c>
      <c r="E1" s="1" t="s">
        <v>3</v>
      </c>
    </row>
    <row r="2" spans="1:5" ht="29.25" x14ac:dyDescent="0.25">
      <c r="A2" s="2" t="s">
        <v>4</v>
      </c>
      <c r="B2" s="3" t="s">
        <v>121</v>
      </c>
      <c r="C2" s="88">
        <v>0</v>
      </c>
      <c r="D2" s="89"/>
      <c r="E2" s="90"/>
    </row>
    <row r="3" spans="1:5" ht="29.25" x14ac:dyDescent="0.25">
      <c r="A3" s="4"/>
      <c r="B3" s="5" t="s">
        <v>122</v>
      </c>
      <c r="C3" s="88">
        <v>0</v>
      </c>
      <c r="D3" s="89"/>
      <c r="E3" s="90"/>
    </row>
    <row r="4" spans="1:5" x14ac:dyDescent="0.25">
      <c r="A4" s="4"/>
      <c r="B4" s="5" t="s">
        <v>123</v>
      </c>
      <c r="C4" s="88">
        <v>0</v>
      </c>
      <c r="D4" s="89"/>
      <c r="E4" s="90"/>
    </row>
    <row r="5" spans="1:5" ht="29.25" x14ac:dyDescent="0.25">
      <c r="A5" s="6" t="s">
        <v>5</v>
      </c>
      <c r="B5" s="5" t="s">
        <v>124</v>
      </c>
      <c r="C5" s="88">
        <v>1</v>
      </c>
      <c r="D5" s="89"/>
      <c r="E5" s="90"/>
    </row>
    <row r="6" spans="1:5" x14ac:dyDescent="0.25">
      <c r="A6" s="4"/>
      <c r="B6" s="5" t="s">
        <v>125</v>
      </c>
      <c r="C6" s="88">
        <v>0</v>
      </c>
      <c r="D6" s="89"/>
      <c r="E6" s="90"/>
    </row>
    <row r="7" spans="1:5" x14ac:dyDescent="0.25">
      <c r="A7" s="4"/>
      <c r="B7" s="7" t="s">
        <v>126</v>
      </c>
      <c r="C7" s="88">
        <v>0</v>
      </c>
      <c r="D7" s="89"/>
      <c r="E7" s="90"/>
    </row>
    <row r="8" spans="1:5" x14ac:dyDescent="0.25">
      <c r="A8" s="8" t="s">
        <v>6</v>
      </c>
      <c r="B8" s="7" t="s">
        <v>127</v>
      </c>
      <c r="C8" s="88">
        <v>1</v>
      </c>
      <c r="D8" s="89"/>
      <c r="E8" s="90"/>
    </row>
    <row r="9" spans="1:5" x14ac:dyDescent="0.25">
      <c r="A9" s="8"/>
      <c r="B9" s="7" t="s">
        <v>274</v>
      </c>
      <c r="C9" s="88">
        <v>0</v>
      </c>
      <c r="D9" s="89"/>
      <c r="E9" s="90"/>
    </row>
    <row r="10" spans="1:5" s="75" customFormat="1" x14ac:dyDescent="0.25">
      <c r="A10" s="1" t="s">
        <v>93</v>
      </c>
      <c r="B10" s="48"/>
      <c r="C10" s="35">
        <f>SUM(C2:C9)</f>
        <v>2</v>
      </c>
      <c r="D10" s="36">
        <f>SUM(D2:D9)</f>
        <v>0</v>
      </c>
      <c r="E10" s="9">
        <f>SUM(E2:E9)</f>
        <v>0</v>
      </c>
    </row>
    <row r="11" spans="1:5" x14ac:dyDescent="0.25">
      <c r="A11" s="1" t="s">
        <v>7</v>
      </c>
      <c r="B11" s="48"/>
      <c r="C11" s="10">
        <f>(C10*10)/8</f>
        <v>2.5</v>
      </c>
      <c r="D11" s="11">
        <f>(D10*10)/8</f>
        <v>0</v>
      </c>
      <c r="E11" s="12">
        <f>(E10*10)/8</f>
        <v>0</v>
      </c>
    </row>
    <row r="13" spans="1:5" x14ac:dyDescent="0.25">
      <c r="A13" s="1" t="s">
        <v>0</v>
      </c>
      <c r="B13" s="48" t="s">
        <v>245</v>
      </c>
      <c r="C13" s="1" t="s">
        <v>46</v>
      </c>
      <c r="D13" s="1" t="s">
        <v>2</v>
      </c>
      <c r="E13" s="1" t="s">
        <v>3</v>
      </c>
    </row>
    <row r="14" spans="1:5" ht="29.25" x14ac:dyDescent="0.25">
      <c r="A14" s="34" t="s">
        <v>4</v>
      </c>
      <c r="B14" s="3" t="s">
        <v>128</v>
      </c>
      <c r="C14" s="88">
        <v>0</v>
      </c>
      <c r="D14" s="89"/>
      <c r="E14" s="90"/>
    </row>
    <row r="15" spans="1:5" x14ac:dyDescent="0.25">
      <c r="A15" s="4"/>
      <c r="B15" s="3" t="s">
        <v>129</v>
      </c>
      <c r="C15" s="88">
        <v>0</v>
      </c>
      <c r="D15" s="89"/>
      <c r="E15" s="90"/>
    </row>
    <row r="16" spans="1:5" x14ac:dyDescent="0.25">
      <c r="A16" s="4"/>
      <c r="B16" s="5" t="s">
        <v>130</v>
      </c>
      <c r="C16" s="88">
        <v>0</v>
      </c>
      <c r="D16" s="89"/>
      <c r="E16" s="90"/>
    </row>
    <row r="17" spans="1:5" ht="15" customHeight="1" x14ac:dyDescent="0.25">
      <c r="A17" s="17" t="s">
        <v>5</v>
      </c>
      <c r="B17" s="5" t="s">
        <v>131</v>
      </c>
      <c r="C17" s="88">
        <v>0</v>
      </c>
      <c r="D17" s="89"/>
      <c r="E17" s="90"/>
    </row>
    <row r="18" spans="1:5" x14ac:dyDescent="0.25">
      <c r="A18" s="4"/>
      <c r="B18" s="5" t="s">
        <v>132</v>
      </c>
      <c r="C18" s="88"/>
      <c r="D18" s="89"/>
      <c r="E18" s="90"/>
    </row>
    <row r="19" spans="1:5" ht="29.25" x14ac:dyDescent="0.25">
      <c r="A19" s="4"/>
      <c r="B19" s="7" t="s">
        <v>133</v>
      </c>
      <c r="C19" s="88">
        <v>0</v>
      </c>
      <c r="D19" s="89"/>
      <c r="E19" s="90"/>
    </row>
    <row r="20" spans="1:5" x14ac:dyDescent="0.25">
      <c r="A20" s="13" t="s">
        <v>6</v>
      </c>
      <c r="B20" s="7" t="s">
        <v>134</v>
      </c>
      <c r="C20" s="88">
        <v>0</v>
      </c>
      <c r="D20" s="89"/>
      <c r="E20" s="90"/>
    </row>
    <row r="21" spans="1:5" x14ac:dyDescent="0.25">
      <c r="A21" s="1" t="s">
        <v>20</v>
      </c>
      <c r="B21" s="48"/>
      <c r="C21" s="35">
        <f>SUM(C14:C20)</f>
        <v>0</v>
      </c>
      <c r="D21" s="36">
        <f>SUM(D14:D20)</f>
        <v>0</v>
      </c>
      <c r="E21" s="9">
        <f>SUM(E14:E20)</f>
        <v>0</v>
      </c>
    </row>
    <row r="22" spans="1:5" x14ac:dyDescent="0.25">
      <c r="A22" s="1" t="s">
        <v>7</v>
      </c>
      <c r="B22" s="48"/>
      <c r="C22" s="10">
        <f>(C21*10)/7</f>
        <v>0</v>
      </c>
      <c r="D22" s="11">
        <f>(D21*10)/7</f>
        <v>0</v>
      </c>
      <c r="E22" s="12">
        <f>(E21*10)/7</f>
        <v>0</v>
      </c>
    </row>
    <row r="24" spans="1:5" x14ac:dyDescent="0.25">
      <c r="A24" s="1" t="s">
        <v>0</v>
      </c>
      <c r="B24" s="15" t="s">
        <v>246</v>
      </c>
      <c r="C24" s="1">
        <v>1</v>
      </c>
      <c r="D24" s="1" t="s">
        <v>2</v>
      </c>
      <c r="E24" s="1" t="s">
        <v>3</v>
      </c>
    </row>
    <row r="25" spans="1:5" x14ac:dyDescent="0.25">
      <c r="A25" s="49" t="s">
        <v>4</v>
      </c>
      <c r="B25" s="3" t="s">
        <v>135</v>
      </c>
      <c r="C25" s="88">
        <v>1</v>
      </c>
      <c r="D25" s="89"/>
      <c r="E25" s="90"/>
    </row>
    <row r="26" spans="1:5" x14ac:dyDescent="0.25">
      <c r="A26" s="4"/>
      <c r="B26" s="3" t="s">
        <v>136</v>
      </c>
      <c r="C26" s="88">
        <v>1</v>
      </c>
      <c r="D26" s="89"/>
      <c r="E26" s="90"/>
    </row>
    <row r="27" spans="1:5" x14ac:dyDescent="0.25">
      <c r="A27" s="4"/>
      <c r="B27" s="3" t="s">
        <v>137</v>
      </c>
      <c r="C27" s="88"/>
      <c r="D27" s="89"/>
      <c r="E27" s="90"/>
    </row>
    <row r="28" spans="1:5" ht="29.25" x14ac:dyDescent="0.25">
      <c r="A28" s="6" t="s">
        <v>5</v>
      </c>
      <c r="B28" s="7" t="s">
        <v>138</v>
      </c>
      <c r="C28" s="88">
        <v>1</v>
      </c>
      <c r="D28" s="89"/>
      <c r="E28" s="90"/>
    </row>
    <row r="29" spans="1:5" x14ac:dyDescent="0.25">
      <c r="A29" s="4"/>
      <c r="B29" s="7" t="s">
        <v>139</v>
      </c>
      <c r="C29" s="88">
        <v>0</v>
      </c>
      <c r="D29" s="89"/>
      <c r="E29" s="90"/>
    </row>
    <row r="30" spans="1:5" x14ac:dyDescent="0.25">
      <c r="A30" s="4"/>
      <c r="B30" s="7" t="s">
        <v>140</v>
      </c>
      <c r="C30" s="88">
        <v>1</v>
      </c>
      <c r="D30" s="89"/>
      <c r="E30" s="90"/>
    </row>
    <row r="31" spans="1:5" ht="29.25" x14ac:dyDescent="0.25">
      <c r="A31" s="50" t="s">
        <v>6</v>
      </c>
      <c r="B31" s="7" t="s">
        <v>141</v>
      </c>
      <c r="C31" s="88">
        <v>0</v>
      </c>
      <c r="D31" s="89"/>
      <c r="E31" s="90"/>
    </row>
    <row r="32" spans="1:5" s="75" customFormat="1" x14ac:dyDescent="0.25">
      <c r="A32" s="1" t="s">
        <v>20</v>
      </c>
      <c r="B32" s="15"/>
      <c r="C32" s="35">
        <f>SUM(C25:C31)</f>
        <v>4</v>
      </c>
      <c r="D32" s="36">
        <f>SUM(D25:D31)</f>
        <v>0</v>
      </c>
      <c r="E32" s="9">
        <f>SUM(E25:E31)</f>
        <v>0</v>
      </c>
    </row>
    <row r="33" spans="1:5" x14ac:dyDescent="0.25">
      <c r="A33" s="1" t="s">
        <v>7</v>
      </c>
      <c r="B33" s="15"/>
      <c r="C33" s="10">
        <f>(C32*10)/7</f>
        <v>5.7142857142857144</v>
      </c>
      <c r="D33" s="11">
        <f>(D32*10)/7</f>
        <v>0</v>
      </c>
      <c r="E33" s="12">
        <f>(E32*10)/7</f>
        <v>0</v>
      </c>
    </row>
    <row r="35" spans="1:5" x14ac:dyDescent="0.25">
      <c r="A35" s="1" t="s">
        <v>0</v>
      </c>
      <c r="B35" s="15" t="s">
        <v>254</v>
      </c>
      <c r="C35" s="1" t="s">
        <v>1</v>
      </c>
      <c r="D35" s="1" t="s">
        <v>2</v>
      </c>
      <c r="E35" s="1" t="s">
        <v>39</v>
      </c>
    </row>
    <row r="36" spans="1:5" ht="15" customHeight="1" x14ac:dyDescent="0.25">
      <c r="A36" s="105" t="s">
        <v>4</v>
      </c>
      <c r="B36" s="3" t="s">
        <v>142</v>
      </c>
      <c r="C36" s="88">
        <v>1</v>
      </c>
      <c r="D36" s="89"/>
      <c r="E36" s="90"/>
    </row>
    <row r="37" spans="1:5" x14ac:dyDescent="0.25">
      <c r="A37" s="106"/>
      <c r="B37" s="3" t="s">
        <v>143</v>
      </c>
      <c r="C37" s="88">
        <v>0</v>
      </c>
      <c r="D37" s="89"/>
      <c r="E37" s="90"/>
    </row>
    <row r="38" spans="1:5" ht="29.25" x14ac:dyDescent="0.25">
      <c r="A38" s="106"/>
      <c r="B38" s="3" t="s">
        <v>144</v>
      </c>
      <c r="C38" s="88">
        <v>1</v>
      </c>
      <c r="D38" s="89"/>
      <c r="E38" s="90"/>
    </row>
    <row r="39" spans="1:5" x14ac:dyDescent="0.25">
      <c r="A39" s="106"/>
      <c r="B39" s="3" t="s">
        <v>145</v>
      </c>
      <c r="C39" s="88">
        <v>0</v>
      </c>
      <c r="D39" s="89"/>
      <c r="E39" s="90"/>
    </row>
    <row r="40" spans="1:5" x14ac:dyDescent="0.25">
      <c r="A40" s="102" t="s">
        <v>5</v>
      </c>
      <c r="B40" s="5" t="s">
        <v>146</v>
      </c>
      <c r="C40" s="88">
        <v>0</v>
      </c>
      <c r="D40" s="89"/>
      <c r="E40" s="90"/>
    </row>
    <row r="41" spans="1:5" x14ac:dyDescent="0.25">
      <c r="A41" s="102"/>
      <c r="B41" s="5" t="s">
        <v>147</v>
      </c>
      <c r="C41" s="88">
        <v>0</v>
      </c>
      <c r="D41" s="89"/>
      <c r="E41" s="90"/>
    </row>
    <row r="42" spans="1:5" x14ac:dyDescent="0.25">
      <c r="A42" s="102"/>
      <c r="B42" s="5" t="s">
        <v>148</v>
      </c>
      <c r="C42" s="88">
        <v>0</v>
      </c>
      <c r="D42" s="89"/>
      <c r="E42" s="90"/>
    </row>
    <row r="43" spans="1:5" x14ac:dyDescent="0.25">
      <c r="A43" s="103"/>
      <c r="B43" s="7" t="s">
        <v>149</v>
      </c>
      <c r="C43" s="88">
        <v>0</v>
      </c>
      <c r="D43" s="89"/>
      <c r="E43" s="90"/>
    </row>
    <row r="44" spans="1:5" ht="15" customHeight="1" x14ac:dyDescent="0.25">
      <c r="A44" s="103"/>
      <c r="B44" s="7" t="s">
        <v>150</v>
      </c>
      <c r="C44" s="88">
        <v>1</v>
      </c>
      <c r="D44" s="89"/>
      <c r="E44" s="90"/>
    </row>
    <row r="45" spans="1:5" x14ac:dyDescent="0.25">
      <c r="A45" s="104"/>
      <c r="B45" s="7" t="s">
        <v>151</v>
      </c>
      <c r="C45" s="88">
        <v>0</v>
      </c>
      <c r="D45" s="89"/>
      <c r="E45" s="90"/>
    </row>
    <row r="46" spans="1:5" x14ac:dyDescent="0.25">
      <c r="A46" s="1" t="s">
        <v>7</v>
      </c>
      <c r="B46" s="15"/>
      <c r="C46" s="35">
        <f>SUM(C36:C45)</f>
        <v>3</v>
      </c>
      <c r="D46" s="36">
        <f>SUM(D36:D45)</f>
        <v>0</v>
      </c>
      <c r="E46" s="9">
        <f>SUM(E36:E45)</f>
        <v>0</v>
      </c>
    </row>
    <row r="47" spans="1:5" x14ac:dyDescent="0.25">
      <c r="A47" s="1" t="s">
        <v>7</v>
      </c>
      <c r="B47" s="15"/>
      <c r="C47" s="10">
        <f xml:space="preserve"> (C46*10)/10</f>
        <v>3</v>
      </c>
      <c r="D47" s="11">
        <f t="shared" ref="D47:E47" si="0" xml:space="preserve"> (D46*10)/10</f>
        <v>0</v>
      </c>
      <c r="E47" s="12">
        <f t="shared" si="0"/>
        <v>0</v>
      </c>
    </row>
  </sheetData>
  <sheetProtection selectLockedCells="1"/>
  <mergeCells count="3">
    <mergeCell ref="A36:A39"/>
    <mergeCell ref="A40:A42"/>
    <mergeCell ref="A43:A45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E56"/>
  <sheetViews>
    <sheetView topLeftCell="A22" workbookViewId="0">
      <selection activeCell="B32" sqref="B32"/>
    </sheetView>
  </sheetViews>
  <sheetFormatPr baseColWidth="10" defaultRowHeight="15" x14ac:dyDescent="0.25"/>
  <cols>
    <col min="1" max="1" width="17" customWidth="1"/>
    <col min="2" max="2" width="96.140625" customWidth="1"/>
    <col min="3" max="4" width="9.5703125" hidden="1" customWidth="1"/>
    <col min="5" max="5" width="9" hidden="1" customWidth="1"/>
  </cols>
  <sheetData>
    <row r="1" spans="1:5" x14ac:dyDescent="0.25">
      <c r="A1" s="1" t="s">
        <v>0</v>
      </c>
      <c r="B1" s="15" t="s">
        <v>247</v>
      </c>
      <c r="C1" s="1" t="s">
        <v>46</v>
      </c>
      <c r="D1" s="1" t="s">
        <v>2</v>
      </c>
      <c r="E1" s="1" t="s">
        <v>3</v>
      </c>
    </row>
    <row r="2" spans="1:5" x14ac:dyDescent="0.25">
      <c r="A2" s="2" t="s">
        <v>4</v>
      </c>
      <c r="B2" s="3" t="s">
        <v>167</v>
      </c>
      <c r="C2" s="88">
        <v>1</v>
      </c>
      <c r="D2" s="89"/>
      <c r="E2" s="90"/>
    </row>
    <row r="3" spans="1:5" ht="29.25" x14ac:dyDescent="0.25">
      <c r="A3" s="4"/>
      <c r="B3" s="3" t="s">
        <v>168</v>
      </c>
      <c r="C3" s="88">
        <v>0</v>
      </c>
      <c r="D3" s="89"/>
      <c r="E3" s="90"/>
    </row>
    <row r="4" spans="1:5" x14ac:dyDescent="0.25">
      <c r="A4" s="34"/>
      <c r="B4" s="3" t="s">
        <v>169</v>
      </c>
      <c r="C4" s="88">
        <v>1</v>
      </c>
      <c r="D4" s="89"/>
      <c r="E4" s="90"/>
    </row>
    <row r="5" spans="1:5" x14ac:dyDescent="0.25">
      <c r="A5" s="17"/>
      <c r="B5" s="3" t="s">
        <v>170</v>
      </c>
      <c r="C5" s="88">
        <v>1</v>
      </c>
      <c r="D5" s="89"/>
      <c r="E5" s="90"/>
    </row>
    <row r="6" spans="1:5" ht="29.25" x14ac:dyDescent="0.25">
      <c r="A6" s="4"/>
      <c r="B6" s="5" t="s">
        <v>171</v>
      </c>
      <c r="C6" s="88">
        <v>1</v>
      </c>
      <c r="D6" s="89"/>
      <c r="E6" s="90"/>
    </row>
    <row r="7" spans="1:5" x14ac:dyDescent="0.25">
      <c r="A7" s="17" t="s">
        <v>5</v>
      </c>
      <c r="B7" s="5" t="s">
        <v>172</v>
      </c>
      <c r="C7" s="88">
        <v>1</v>
      </c>
      <c r="D7" s="89"/>
      <c r="E7" s="90"/>
    </row>
    <row r="8" spans="1:5" ht="30" customHeight="1" x14ac:dyDescent="0.25">
      <c r="A8" s="17"/>
      <c r="B8" s="18" t="s">
        <v>262</v>
      </c>
      <c r="C8" s="88">
        <v>0</v>
      </c>
      <c r="D8" s="89"/>
      <c r="E8" s="90"/>
    </row>
    <row r="9" spans="1:5" x14ac:dyDescent="0.25">
      <c r="A9" s="17"/>
      <c r="B9" s="5" t="s">
        <v>173</v>
      </c>
      <c r="C9" s="88">
        <v>0</v>
      </c>
      <c r="D9" s="89"/>
      <c r="E9" s="90"/>
    </row>
    <row r="10" spans="1:5" ht="29.25" x14ac:dyDescent="0.25">
      <c r="A10" s="13"/>
      <c r="B10" s="7" t="s">
        <v>174</v>
      </c>
      <c r="C10" s="88">
        <v>0</v>
      </c>
      <c r="D10" s="89"/>
      <c r="E10" s="90"/>
    </row>
    <row r="11" spans="1:5" ht="29.25" x14ac:dyDescent="0.25">
      <c r="A11" s="13"/>
      <c r="B11" s="7" t="s">
        <v>175</v>
      </c>
      <c r="C11" s="88">
        <v>0</v>
      </c>
      <c r="D11" s="89"/>
      <c r="E11" s="90"/>
    </row>
    <row r="12" spans="1:5" ht="29.25" x14ac:dyDescent="0.25">
      <c r="A12" s="13" t="s">
        <v>6</v>
      </c>
      <c r="B12" s="7" t="s">
        <v>176</v>
      </c>
      <c r="C12" s="88">
        <v>0</v>
      </c>
      <c r="D12" s="89"/>
      <c r="E12" s="90"/>
    </row>
    <row r="13" spans="1:5" x14ac:dyDescent="0.25">
      <c r="A13" s="1" t="s">
        <v>152</v>
      </c>
      <c r="B13" s="15"/>
      <c r="C13" s="35">
        <f>SUM(C2:C12)</f>
        <v>5</v>
      </c>
      <c r="D13" s="36">
        <f>SUM(D2:D12)</f>
        <v>0</v>
      </c>
      <c r="E13" s="9">
        <f>SUM(E2:E12)</f>
        <v>0</v>
      </c>
    </row>
    <row r="14" spans="1:5" x14ac:dyDescent="0.25">
      <c r="A14" s="1" t="s">
        <v>7</v>
      </c>
      <c r="B14" s="15"/>
      <c r="C14" s="10">
        <f>(C13*10)/11</f>
        <v>4.5454545454545459</v>
      </c>
      <c r="D14" s="11">
        <f>(D13*10)/11</f>
        <v>0</v>
      </c>
      <c r="E14" s="12">
        <f>(E13*10)/11</f>
        <v>0</v>
      </c>
    </row>
    <row r="16" spans="1:5" x14ac:dyDescent="0.25">
      <c r="A16" s="1" t="s">
        <v>0</v>
      </c>
      <c r="B16" s="15" t="s">
        <v>248</v>
      </c>
      <c r="C16" s="1" t="s">
        <v>46</v>
      </c>
      <c r="D16" s="1" t="s">
        <v>2</v>
      </c>
      <c r="E16" s="1" t="s">
        <v>39</v>
      </c>
    </row>
    <row r="17" spans="1:5" ht="43.5" x14ac:dyDescent="0.25">
      <c r="A17" s="34" t="s">
        <v>4</v>
      </c>
      <c r="B17" s="3" t="s">
        <v>263</v>
      </c>
      <c r="C17" s="94">
        <v>1</v>
      </c>
      <c r="D17" s="95"/>
      <c r="E17" s="96"/>
    </row>
    <row r="18" spans="1:5" x14ac:dyDescent="0.25">
      <c r="A18" s="4"/>
      <c r="B18" s="3" t="s">
        <v>157</v>
      </c>
      <c r="C18" s="94">
        <v>0</v>
      </c>
      <c r="D18" s="95"/>
      <c r="E18" s="96"/>
    </row>
    <row r="19" spans="1:5" x14ac:dyDescent="0.25">
      <c r="A19" s="34"/>
      <c r="B19" s="3" t="s">
        <v>158</v>
      </c>
      <c r="C19" s="94">
        <v>0</v>
      </c>
      <c r="D19" s="95"/>
      <c r="E19" s="96"/>
    </row>
    <row r="20" spans="1:5" x14ac:dyDescent="0.25">
      <c r="A20" s="17"/>
      <c r="B20" s="3" t="s">
        <v>159</v>
      </c>
      <c r="C20" s="94">
        <v>0</v>
      </c>
      <c r="D20" s="95"/>
      <c r="E20" s="96"/>
    </row>
    <row r="21" spans="1:5" x14ac:dyDescent="0.25">
      <c r="A21" s="4"/>
      <c r="B21" s="5" t="s">
        <v>160</v>
      </c>
      <c r="C21" s="94">
        <v>0</v>
      </c>
      <c r="D21" s="95"/>
      <c r="E21" s="96"/>
    </row>
    <row r="22" spans="1:5" x14ac:dyDescent="0.25">
      <c r="A22" s="17" t="s">
        <v>5</v>
      </c>
      <c r="B22" s="5" t="s">
        <v>161</v>
      </c>
      <c r="C22" s="94">
        <v>0</v>
      </c>
      <c r="D22" s="95"/>
      <c r="E22" s="96"/>
    </row>
    <row r="23" spans="1:5" ht="29.25" x14ac:dyDescent="0.25">
      <c r="A23" s="17"/>
      <c r="B23" s="5" t="s">
        <v>162</v>
      </c>
      <c r="C23" s="94">
        <v>0</v>
      </c>
      <c r="D23" s="95"/>
      <c r="E23" s="96"/>
    </row>
    <row r="24" spans="1:5" ht="29.25" x14ac:dyDescent="0.25">
      <c r="A24" s="17"/>
      <c r="B24" s="5" t="s">
        <v>163</v>
      </c>
      <c r="C24" s="94">
        <v>1</v>
      </c>
      <c r="D24" s="95"/>
      <c r="E24" s="96"/>
    </row>
    <row r="25" spans="1:5" x14ac:dyDescent="0.25">
      <c r="A25" s="13"/>
      <c r="B25" s="7" t="s">
        <v>164</v>
      </c>
      <c r="C25" s="94">
        <v>0</v>
      </c>
      <c r="D25" s="95"/>
      <c r="E25" s="96"/>
    </row>
    <row r="26" spans="1:5" x14ac:dyDescent="0.25">
      <c r="A26" s="13"/>
      <c r="B26" s="7" t="s">
        <v>165</v>
      </c>
      <c r="C26" s="94">
        <v>1</v>
      </c>
      <c r="D26" s="95"/>
      <c r="E26" s="96"/>
    </row>
    <row r="27" spans="1:5" ht="29.25" x14ac:dyDescent="0.25">
      <c r="A27" s="51" t="s">
        <v>6</v>
      </c>
      <c r="B27" s="7" t="s">
        <v>166</v>
      </c>
      <c r="C27" s="94">
        <v>1</v>
      </c>
      <c r="D27" s="95"/>
      <c r="E27" s="96"/>
    </row>
    <row r="28" spans="1:5" x14ac:dyDescent="0.25">
      <c r="A28" s="1" t="s">
        <v>152</v>
      </c>
      <c r="B28" s="15"/>
      <c r="C28" s="52">
        <f>SUM(C17:C27)</f>
        <v>4</v>
      </c>
      <c r="D28" s="53">
        <f>SUM(D17:D27)</f>
        <v>0</v>
      </c>
      <c r="E28" s="54">
        <f>SUM(E17:E27)</f>
        <v>0</v>
      </c>
    </row>
    <row r="29" spans="1:5" x14ac:dyDescent="0.25">
      <c r="A29" s="1" t="s">
        <v>7</v>
      </c>
      <c r="B29" s="15"/>
      <c r="C29" s="10">
        <f>(C28*10)/11</f>
        <v>3.6363636363636362</v>
      </c>
      <c r="D29" s="11">
        <f>(D28*10)/11</f>
        <v>0</v>
      </c>
      <c r="E29" s="12">
        <f>(E28*10)/11</f>
        <v>0</v>
      </c>
    </row>
    <row r="31" spans="1:5" x14ac:dyDescent="0.25">
      <c r="A31" s="1" t="s">
        <v>0</v>
      </c>
      <c r="B31" s="15" t="s">
        <v>249</v>
      </c>
      <c r="C31" s="1" t="s">
        <v>46</v>
      </c>
      <c r="D31" s="1" t="s">
        <v>2</v>
      </c>
      <c r="E31" s="1" t="s">
        <v>39</v>
      </c>
    </row>
    <row r="32" spans="1:5" ht="29.25" x14ac:dyDescent="0.25">
      <c r="A32" s="34" t="s">
        <v>4</v>
      </c>
      <c r="B32" s="3" t="s">
        <v>177</v>
      </c>
      <c r="C32" s="88">
        <v>1</v>
      </c>
      <c r="D32" s="89"/>
      <c r="E32" s="90"/>
    </row>
    <row r="33" spans="1:5" ht="29.25" x14ac:dyDescent="0.25">
      <c r="A33" s="4"/>
      <c r="B33" s="3" t="s">
        <v>178</v>
      </c>
      <c r="C33" s="88">
        <v>1</v>
      </c>
      <c r="D33" s="89"/>
      <c r="E33" s="90"/>
    </row>
    <row r="34" spans="1:5" ht="29.25" x14ac:dyDescent="0.25">
      <c r="A34" s="34"/>
      <c r="B34" s="3" t="s">
        <v>179</v>
      </c>
      <c r="C34" s="88">
        <v>1</v>
      </c>
      <c r="D34" s="89"/>
      <c r="E34" s="90"/>
    </row>
    <row r="35" spans="1:5" x14ac:dyDescent="0.25">
      <c r="A35" s="4"/>
      <c r="B35" s="5" t="s">
        <v>180</v>
      </c>
      <c r="C35" s="88">
        <v>0</v>
      </c>
      <c r="D35" s="89"/>
      <c r="E35" s="90"/>
    </row>
    <row r="36" spans="1:5" ht="29.25" x14ac:dyDescent="0.25">
      <c r="A36" s="17" t="s">
        <v>5</v>
      </c>
      <c r="B36" s="5" t="s">
        <v>181</v>
      </c>
      <c r="C36" s="88">
        <v>0</v>
      </c>
      <c r="D36" s="89"/>
      <c r="E36" s="90"/>
    </row>
    <row r="37" spans="1:5" ht="29.25" x14ac:dyDescent="0.25">
      <c r="A37" s="17"/>
      <c r="B37" s="5" t="s">
        <v>182</v>
      </c>
      <c r="C37" s="88">
        <v>0</v>
      </c>
      <c r="D37" s="89"/>
      <c r="E37" s="90"/>
    </row>
    <row r="38" spans="1:5" x14ac:dyDescent="0.25">
      <c r="A38" s="17"/>
      <c r="B38" s="5" t="s">
        <v>183</v>
      </c>
      <c r="C38" s="88">
        <v>0</v>
      </c>
      <c r="D38" s="89"/>
      <c r="E38" s="90"/>
    </row>
    <row r="39" spans="1:5" x14ac:dyDescent="0.25">
      <c r="A39" s="13"/>
      <c r="B39" s="7" t="s">
        <v>184</v>
      </c>
      <c r="C39" s="88">
        <v>1</v>
      </c>
      <c r="D39" s="89"/>
      <c r="E39" s="90"/>
    </row>
    <row r="40" spans="1:5" x14ac:dyDescent="0.25">
      <c r="A40" s="13"/>
      <c r="B40" s="7" t="s">
        <v>185</v>
      </c>
      <c r="C40" s="88">
        <v>0</v>
      </c>
      <c r="D40" s="89"/>
      <c r="E40" s="90"/>
    </row>
    <row r="41" spans="1:5" ht="29.25" x14ac:dyDescent="0.25">
      <c r="A41" s="13"/>
      <c r="B41" s="7" t="s">
        <v>186</v>
      </c>
      <c r="C41" s="88">
        <v>0</v>
      </c>
      <c r="D41" s="89"/>
      <c r="E41" s="90"/>
    </row>
    <row r="42" spans="1:5" x14ac:dyDescent="0.25">
      <c r="A42" s="13" t="s">
        <v>6</v>
      </c>
      <c r="B42" s="7" t="s">
        <v>275</v>
      </c>
      <c r="C42" s="88">
        <v>0</v>
      </c>
      <c r="D42" s="89"/>
      <c r="E42" s="90"/>
    </row>
    <row r="43" spans="1:5" x14ac:dyDescent="0.25">
      <c r="A43" s="1" t="s">
        <v>152</v>
      </c>
      <c r="B43" s="15"/>
      <c r="C43" s="35">
        <v>0</v>
      </c>
      <c r="D43" s="36">
        <f>SUM(D32:D42)</f>
        <v>0</v>
      </c>
      <c r="E43" s="9">
        <f>SUM(E32:E42)</f>
        <v>0</v>
      </c>
    </row>
    <row r="44" spans="1:5" x14ac:dyDescent="0.25">
      <c r="A44" s="1" t="s">
        <v>7</v>
      </c>
      <c r="B44" s="15"/>
      <c r="C44" s="10">
        <f>(C43*10)/11</f>
        <v>0</v>
      </c>
      <c r="D44" s="11">
        <f>(D43*10)/11</f>
        <v>0</v>
      </c>
      <c r="E44" s="12">
        <f>(E43*10)/11</f>
        <v>0</v>
      </c>
    </row>
    <row r="45" spans="1:5" hidden="1" x14ac:dyDescent="0.25"/>
    <row r="46" spans="1:5" hidden="1" x14ac:dyDescent="0.25"/>
    <row r="47" spans="1:5" hidden="1" x14ac:dyDescent="0.25"/>
    <row r="48" spans="1:5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</sheetData>
  <sheetProtection selectLockedCell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E56"/>
  <sheetViews>
    <sheetView topLeftCell="B1" workbookViewId="0">
      <selection activeCell="B15" sqref="B15"/>
    </sheetView>
  </sheetViews>
  <sheetFormatPr baseColWidth="10" defaultRowHeight="15" x14ac:dyDescent="0.25"/>
  <cols>
    <col min="1" max="1" width="17" bestFit="1" customWidth="1"/>
    <col min="2" max="2" width="103.140625" bestFit="1" customWidth="1"/>
    <col min="3" max="4" width="9.5703125" hidden="1" customWidth="1"/>
    <col min="5" max="5" width="9" hidden="1" customWidth="1"/>
  </cols>
  <sheetData>
    <row r="1" spans="1:5" x14ac:dyDescent="0.25">
      <c r="A1" s="1" t="s">
        <v>0</v>
      </c>
      <c r="B1" s="15" t="s">
        <v>250</v>
      </c>
      <c r="C1" s="1" t="s">
        <v>46</v>
      </c>
      <c r="D1" s="1" t="s">
        <v>2</v>
      </c>
      <c r="E1" s="1" t="s">
        <v>39</v>
      </c>
    </row>
    <row r="2" spans="1:5" x14ac:dyDescent="0.25">
      <c r="A2" s="2"/>
      <c r="B2" s="55" t="s">
        <v>190</v>
      </c>
      <c r="C2" s="88" t="s">
        <v>306</v>
      </c>
      <c r="D2" s="89"/>
      <c r="E2" s="90"/>
    </row>
    <row r="3" spans="1:5" x14ac:dyDescent="0.25">
      <c r="A3" s="34" t="s">
        <v>4</v>
      </c>
      <c r="B3" s="55" t="s">
        <v>191</v>
      </c>
      <c r="C3" s="88" t="s">
        <v>307</v>
      </c>
      <c r="D3" s="89"/>
      <c r="E3" s="90"/>
    </row>
    <row r="4" spans="1:5" x14ac:dyDescent="0.25">
      <c r="A4" s="34"/>
      <c r="B4" s="55" t="s">
        <v>276</v>
      </c>
      <c r="C4" s="88">
        <f>-C5</f>
        <v>-1</v>
      </c>
      <c r="D4" s="89"/>
      <c r="E4" s="90"/>
    </row>
    <row r="5" spans="1:5" x14ac:dyDescent="0.25">
      <c r="A5" s="17"/>
      <c r="B5" s="55" t="s">
        <v>192</v>
      </c>
      <c r="C5" s="88">
        <v>1</v>
      </c>
      <c r="D5" s="89"/>
      <c r="E5" s="90"/>
    </row>
    <row r="6" spans="1:5" x14ac:dyDescent="0.25">
      <c r="A6" s="4"/>
      <c r="B6" s="56" t="s">
        <v>193</v>
      </c>
      <c r="C6" s="88">
        <v>0</v>
      </c>
      <c r="D6" s="89"/>
      <c r="E6" s="90"/>
    </row>
    <row r="7" spans="1:5" x14ac:dyDescent="0.25">
      <c r="A7" s="17" t="s">
        <v>5</v>
      </c>
      <c r="B7" s="56" t="s">
        <v>194</v>
      </c>
      <c r="C7" s="88">
        <v>0</v>
      </c>
      <c r="D7" s="89"/>
      <c r="E7" s="90"/>
    </row>
    <row r="8" spans="1:5" x14ac:dyDescent="0.25">
      <c r="A8" s="17"/>
      <c r="B8" s="56" t="s">
        <v>264</v>
      </c>
      <c r="C8" s="88">
        <v>1</v>
      </c>
      <c r="D8" s="89"/>
      <c r="E8" s="90"/>
    </row>
    <row r="9" spans="1:5" ht="28.5" x14ac:dyDescent="0.25">
      <c r="A9" s="17"/>
      <c r="B9" s="56" t="s">
        <v>265</v>
      </c>
      <c r="C9" s="88">
        <v>0</v>
      </c>
      <c r="D9" s="89"/>
      <c r="E9" s="90"/>
    </row>
    <row r="10" spans="1:5" x14ac:dyDescent="0.25">
      <c r="A10" s="13"/>
      <c r="B10" s="57" t="s">
        <v>195</v>
      </c>
      <c r="C10" s="88">
        <v>1</v>
      </c>
      <c r="D10" s="89"/>
      <c r="E10" s="90"/>
    </row>
    <row r="11" spans="1:5" x14ac:dyDescent="0.25">
      <c r="A11" s="13"/>
      <c r="B11" s="57" t="s">
        <v>196</v>
      </c>
      <c r="C11" s="88">
        <v>0</v>
      </c>
      <c r="D11" s="89"/>
      <c r="E11" s="90"/>
    </row>
    <row r="12" spans="1:5" x14ac:dyDescent="0.25">
      <c r="A12" s="13" t="s">
        <v>6</v>
      </c>
      <c r="B12" s="57" t="s">
        <v>197</v>
      </c>
      <c r="C12" s="88">
        <v>0</v>
      </c>
      <c r="D12" s="89"/>
      <c r="E12" s="90"/>
    </row>
    <row r="13" spans="1:5" x14ac:dyDescent="0.25">
      <c r="A13" s="13"/>
      <c r="B13" s="57" t="s">
        <v>198</v>
      </c>
      <c r="C13" s="88">
        <v>0</v>
      </c>
      <c r="D13" s="89"/>
      <c r="E13" s="90"/>
    </row>
    <row r="14" spans="1:5" x14ac:dyDescent="0.25">
      <c r="A14" s="1" t="s">
        <v>21</v>
      </c>
      <c r="B14" s="15"/>
      <c r="C14" s="35">
        <f>SUM(C2:C13)</f>
        <v>2</v>
      </c>
      <c r="D14" s="36">
        <f>SUM(D2:D13)</f>
        <v>0</v>
      </c>
      <c r="E14" s="9">
        <f>SUM(E2:E13)</f>
        <v>0</v>
      </c>
    </row>
    <row r="15" spans="1:5" x14ac:dyDescent="0.25">
      <c r="A15" s="1" t="s">
        <v>7</v>
      </c>
      <c r="B15" s="15"/>
      <c r="C15" s="10">
        <f>(C14*10)/12</f>
        <v>1.6666666666666667</v>
      </c>
      <c r="D15" s="11">
        <f>(D14*10)/12</f>
        <v>0</v>
      </c>
      <c r="E15" s="12">
        <f>(E14*10)/12</f>
        <v>0</v>
      </c>
    </row>
    <row r="17" spans="1:5" x14ac:dyDescent="0.25">
      <c r="A17" s="1" t="s">
        <v>0</v>
      </c>
      <c r="B17" s="15" t="s">
        <v>251</v>
      </c>
      <c r="C17" s="1" t="s">
        <v>46</v>
      </c>
      <c r="D17" s="1" t="s">
        <v>2</v>
      </c>
      <c r="E17" s="1" t="s">
        <v>39</v>
      </c>
    </row>
    <row r="18" spans="1:5" x14ac:dyDescent="0.25">
      <c r="A18" s="2"/>
      <c r="B18" s="24" t="s">
        <v>199</v>
      </c>
      <c r="C18" s="88">
        <v>1</v>
      </c>
      <c r="D18" s="89"/>
      <c r="E18" s="90"/>
    </row>
    <row r="19" spans="1:5" x14ac:dyDescent="0.25">
      <c r="A19" s="2" t="s">
        <v>4</v>
      </c>
      <c r="B19" s="24" t="s">
        <v>200</v>
      </c>
      <c r="C19" s="88">
        <v>1</v>
      </c>
      <c r="D19" s="89"/>
      <c r="E19" s="90"/>
    </row>
    <row r="20" spans="1:5" x14ac:dyDescent="0.25">
      <c r="A20" s="34"/>
      <c r="B20" s="24" t="s">
        <v>201</v>
      </c>
      <c r="C20" s="88">
        <v>1</v>
      </c>
      <c r="D20" s="89"/>
      <c r="E20" s="90"/>
    </row>
    <row r="21" spans="1:5" x14ac:dyDescent="0.25">
      <c r="A21" s="17"/>
      <c r="B21" s="24" t="s">
        <v>202</v>
      </c>
      <c r="C21" s="88">
        <v>1</v>
      </c>
      <c r="D21" s="89"/>
      <c r="E21" s="90"/>
    </row>
    <row r="22" spans="1:5" x14ac:dyDescent="0.25">
      <c r="A22" s="4"/>
      <c r="B22" s="25" t="s">
        <v>203</v>
      </c>
      <c r="C22" s="88">
        <v>0</v>
      </c>
      <c r="D22" s="89"/>
      <c r="E22" s="90"/>
    </row>
    <row r="23" spans="1:5" x14ac:dyDescent="0.25">
      <c r="A23" s="17" t="s">
        <v>5</v>
      </c>
      <c r="B23" s="25" t="s">
        <v>204</v>
      </c>
      <c r="C23" s="88">
        <v>0</v>
      </c>
      <c r="D23" s="89"/>
      <c r="E23" s="90"/>
    </row>
    <row r="24" spans="1:5" x14ac:dyDescent="0.25">
      <c r="A24" s="17"/>
      <c r="B24" s="25" t="s">
        <v>63</v>
      </c>
      <c r="C24" s="88">
        <v>0</v>
      </c>
      <c r="D24" s="89"/>
      <c r="E24" s="90"/>
    </row>
    <row r="25" spans="1:5" x14ac:dyDescent="0.25">
      <c r="A25" s="17"/>
      <c r="B25" s="25" t="s">
        <v>205</v>
      </c>
      <c r="C25" s="88">
        <v>0</v>
      </c>
      <c r="D25" s="89"/>
      <c r="E25" s="90"/>
    </row>
    <row r="26" spans="1:5" x14ac:dyDescent="0.25">
      <c r="A26" s="13"/>
      <c r="B26" s="27" t="s">
        <v>206</v>
      </c>
      <c r="C26" s="88">
        <v>1</v>
      </c>
      <c r="D26" s="89"/>
      <c r="E26" s="90"/>
    </row>
    <row r="27" spans="1:5" x14ac:dyDescent="0.25">
      <c r="A27" s="13"/>
      <c r="B27" s="27" t="s">
        <v>207</v>
      </c>
      <c r="C27" s="88">
        <v>1</v>
      </c>
      <c r="D27" s="89"/>
      <c r="E27" s="90"/>
    </row>
    <row r="28" spans="1:5" x14ac:dyDescent="0.25">
      <c r="A28" s="13" t="s">
        <v>6</v>
      </c>
      <c r="B28" s="58" t="s">
        <v>208</v>
      </c>
      <c r="C28" s="88">
        <v>1</v>
      </c>
      <c r="D28" s="89"/>
      <c r="E28" s="90"/>
    </row>
    <row r="29" spans="1:5" x14ac:dyDescent="0.25">
      <c r="A29" s="13"/>
      <c r="B29" s="27" t="s">
        <v>209</v>
      </c>
      <c r="C29" s="88">
        <v>1</v>
      </c>
      <c r="D29" s="89"/>
      <c r="E29" s="90"/>
    </row>
    <row r="30" spans="1:5" x14ac:dyDescent="0.25">
      <c r="A30" s="1" t="s">
        <v>21</v>
      </c>
      <c r="B30" s="15"/>
      <c r="C30" s="35">
        <f>SUM(C18:C29)</f>
        <v>8</v>
      </c>
      <c r="D30" s="36">
        <f>SUM(D18:D29)</f>
        <v>0</v>
      </c>
      <c r="E30" s="9">
        <f>SUM(E18:E29)</f>
        <v>0</v>
      </c>
    </row>
    <row r="31" spans="1:5" x14ac:dyDescent="0.25">
      <c r="A31" s="1" t="s">
        <v>7</v>
      </c>
      <c r="B31" s="15"/>
      <c r="C31" s="10">
        <f>(C30*10)/12</f>
        <v>6.666666666666667</v>
      </c>
      <c r="D31" s="11">
        <f>(D30*10)/12</f>
        <v>0</v>
      </c>
      <c r="E31" s="12">
        <f>(E30*10)/12</f>
        <v>0</v>
      </c>
    </row>
    <row r="33" spans="1:5" x14ac:dyDescent="0.25">
      <c r="A33" s="1" t="s">
        <v>0</v>
      </c>
      <c r="B33" s="15" t="s">
        <v>252</v>
      </c>
      <c r="C33" s="1" t="s">
        <v>46</v>
      </c>
      <c r="D33" s="1" t="s">
        <v>2</v>
      </c>
      <c r="E33" s="1" t="s">
        <v>39</v>
      </c>
    </row>
    <row r="34" spans="1:5" x14ac:dyDescent="0.25">
      <c r="A34" s="34" t="s">
        <v>4</v>
      </c>
      <c r="B34" s="24" t="s">
        <v>210</v>
      </c>
      <c r="C34" s="88">
        <v>1</v>
      </c>
      <c r="D34" s="89"/>
      <c r="E34" s="90"/>
    </row>
    <row r="35" spans="1:5" x14ac:dyDescent="0.25">
      <c r="A35" s="4"/>
      <c r="B35" s="24" t="s">
        <v>211</v>
      </c>
      <c r="C35" s="88">
        <v>1</v>
      </c>
      <c r="D35" s="89"/>
      <c r="E35" s="90"/>
    </row>
    <row r="36" spans="1:5" x14ac:dyDescent="0.25">
      <c r="A36" s="4"/>
      <c r="B36" s="25" t="s">
        <v>212</v>
      </c>
      <c r="C36" s="88">
        <v>1</v>
      </c>
      <c r="D36" s="89"/>
      <c r="E36" s="90"/>
    </row>
    <row r="37" spans="1:5" x14ac:dyDescent="0.25">
      <c r="A37" s="6" t="s">
        <v>5</v>
      </c>
      <c r="B37" s="25" t="s">
        <v>213</v>
      </c>
      <c r="C37" s="88">
        <v>0</v>
      </c>
      <c r="D37" s="89"/>
      <c r="E37" s="90"/>
    </row>
    <row r="38" spans="1:5" x14ac:dyDescent="0.25">
      <c r="A38" s="17"/>
      <c r="B38" s="27" t="s">
        <v>214</v>
      </c>
      <c r="C38" s="88">
        <v>0</v>
      </c>
      <c r="D38" s="89"/>
      <c r="E38" s="90"/>
    </row>
    <row r="39" spans="1:5" x14ac:dyDescent="0.25">
      <c r="A39" s="13"/>
      <c r="B39" s="27" t="s">
        <v>215</v>
      </c>
      <c r="C39" s="88">
        <v>0</v>
      </c>
      <c r="D39" s="89"/>
      <c r="E39" s="90"/>
    </row>
    <row r="40" spans="1:5" x14ac:dyDescent="0.25">
      <c r="A40" s="13" t="s">
        <v>6</v>
      </c>
      <c r="B40" s="27" t="s">
        <v>216</v>
      </c>
      <c r="C40" s="88" t="s">
        <v>305</v>
      </c>
      <c r="D40" s="89"/>
      <c r="E40" s="90"/>
    </row>
    <row r="41" spans="1:5" x14ac:dyDescent="0.25">
      <c r="A41" s="13"/>
      <c r="B41" s="27" t="s">
        <v>277</v>
      </c>
      <c r="C41" s="88">
        <v>0</v>
      </c>
      <c r="D41" s="89"/>
      <c r="E41" s="90"/>
    </row>
    <row r="42" spans="1:5" x14ac:dyDescent="0.25">
      <c r="A42" s="1" t="s">
        <v>93</v>
      </c>
      <c r="B42" s="15"/>
      <c r="C42" s="35">
        <f>SUM(C34:C41)</f>
        <v>3</v>
      </c>
      <c r="D42" s="36">
        <f>SUM(D34:D41)</f>
        <v>0</v>
      </c>
      <c r="E42" s="9">
        <f>SUM(E34:E41)</f>
        <v>0</v>
      </c>
    </row>
    <row r="43" spans="1:5" x14ac:dyDescent="0.25">
      <c r="A43" s="1" t="s">
        <v>7</v>
      </c>
      <c r="B43" s="15"/>
      <c r="C43" s="10">
        <f>(C42*10)/8</f>
        <v>3.75</v>
      </c>
      <c r="D43" s="11">
        <f>(D42*10)/8</f>
        <v>0</v>
      </c>
      <c r="E43" s="12">
        <f>(E42*10)/8</f>
        <v>0</v>
      </c>
    </row>
    <row r="45" spans="1:5" x14ac:dyDescent="0.25">
      <c r="A45" s="1" t="s">
        <v>0</v>
      </c>
      <c r="B45" s="15" t="s">
        <v>253</v>
      </c>
      <c r="C45" s="1" t="s">
        <v>46</v>
      </c>
      <c r="D45" s="1" t="s">
        <v>2</v>
      </c>
      <c r="E45" s="1" t="s">
        <v>39</v>
      </c>
    </row>
    <row r="46" spans="1:5" x14ac:dyDescent="0.25">
      <c r="A46" s="2" t="s">
        <v>4</v>
      </c>
      <c r="B46" s="59" t="s">
        <v>217</v>
      </c>
      <c r="C46" s="88">
        <v>1</v>
      </c>
      <c r="D46" s="89"/>
      <c r="E46" s="90"/>
    </row>
    <row r="47" spans="1:5" x14ac:dyDescent="0.25">
      <c r="A47" s="4"/>
      <c r="B47" s="59" t="s">
        <v>218</v>
      </c>
      <c r="C47" s="88">
        <v>1</v>
      </c>
      <c r="D47" s="89"/>
      <c r="E47" s="90"/>
    </row>
    <row r="48" spans="1:5" x14ac:dyDescent="0.25">
      <c r="A48" s="17" t="s">
        <v>5</v>
      </c>
      <c r="B48" s="59" t="s">
        <v>278</v>
      </c>
      <c r="C48" s="88">
        <v>1</v>
      </c>
      <c r="D48" s="89"/>
      <c r="E48" s="90"/>
    </row>
    <row r="49" spans="1:5" x14ac:dyDescent="0.25">
      <c r="A49" s="17"/>
      <c r="B49" s="59" t="s">
        <v>219</v>
      </c>
      <c r="C49" s="88">
        <v>1</v>
      </c>
      <c r="D49" s="89"/>
      <c r="E49" s="90"/>
    </row>
    <row r="50" spans="1:5" x14ac:dyDescent="0.25">
      <c r="A50" s="17"/>
      <c r="B50" s="60" t="s">
        <v>220</v>
      </c>
      <c r="C50" s="88">
        <v>1</v>
      </c>
      <c r="D50" s="89"/>
      <c r="E50" s="90"/>
    </row>
    <row r="51" spans="1:5" x14ac:dyDescent="0.25">
      <c r="A51" s="51" t="s">
        <v>6</v>
      </c>
      <c r="B51" s="60" t="s">
        <v>221</v>
      </c>
      <c r="C51" s="88">
        <v>1</v>
      </c>
      <c r="D51" s="89"/>
      <c r="E51" s="90"/>
    </row>
    <row r="52" spans="1:5" x14ac:dyDescent="0.25">
      <c r="A52" s="13"/>
      <c r="B52" s="60" t="s">
        <v>222</v>
      </c>
      <c r="C52" s="88">
        <v>1</v>
      </c>
      <c r="D52" s="89"/>
      <c r="E52" s="90"/>
    </row>
    <row r="53" spans="1:5" x14ac:dyDescent="0.25">
      <c r="A53" s="1" t="s">
        <v>20</v>
      </c>
      <c r="B53" s="15"/>
      <c r="C53" s="35">
        <f>SUM(C46:C52)</f>
        <v>7</v>
      </c>
      <c r="D53" s="36">
        <f>SUM(D46:D52)</f>
        <v>0</v>
      </c>
      <c r="E53" s="9">
        <f>SUM(E46:E52)</f>
        <v>0</v>
      </c>
    </row>
    <row r="54" spans="1:5" x14ac:dyDescent="0.25">
      <c r="A54" s="1" t="s">
        <v>7</v>
      </c>
      <c r="B54" s="15"/>
      <c r="C54" s="10">
        <f>(C53*10)/7</f>
        <v>10</v>
      </c>
      <c r="D54" s="11">
        <f>(D53*10)/7</f>
        <v>0</v>
      </c>
      <c r="E54" s="12">
        <f>(E53*10)/7</f>
        <v>0</v>
      </c>
    </row>
    <row r="55" spans="1:5" hidden="1" x14ac:dyDescent="0.25"/>
    <row r="56" spans="1:5" hidden="1" x14ac:dyDescent="0.25"/>
  </sheetData>
  <sheetProtection selectLockedCells="1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zoomScale="60" zoomScaleNormal="60" workbookViewId="0">
      <selection activeCell="G1" sqref="G1"/>
    </sheetView>
  </sheetViews>
  <sheetFormatPr baseColWidth="10" defaultRowHeight="15" x14ac:dyDescent="0.25"/>
  <cols>
    <col min="1" max="1" width="21.28515625" customWidth="1"/>
    <col min="2" max="2" width="72.85546875" customWidth="1"/>
    <col min="3" max="5" width="11.42578125" customWidth="1"/>
  </cols>
  <sheetData>
    <row r="1" spans="1:11" s="71" customFormat="1" ht="20.100000000000001" customHeight="1" thickBot="1" x14ac:dyDescent="0.25">
      <c r="B1" s="74" t="s">
        <v>256</v>
      </c>
      <c r="C1" s="30" t="s">
        <v>1</v>
      </c>
      <c r="D1" s="30" t="s">
        <v>38</v>
      </c>
      <c r="E1" s="30" t="s">
        <v>39</v>
      </c>
      <c r="G1" s="81">
        <f>COUNTA('Premiers recours Urgences:Professionalisme'!C1:C56)</f>
        <v>269</v>
      </c>
      <c r="H1" s="81">
        <f>COUNTA('Premiers recours Urgences:Professionalisme'!D1:D56)</f>
        <v>69</v>
      </c>
      <c r="I1" s="81">
        <f>COUNTA('Premiers recours Urgences:Professionalisme'!E1:E56)</f>
        <v>69</v>
      </c>
    </row>
    <row r="2" spans="1:11" s="71" customFormat="1" ht="20.100000000000001" customHeight="1" thickBot="1" x14ac:dyDescent="0.25">
      <c r="A2" s="110" t="s">
        <v>228</v>
      </c>
      <c r="B2" s="31" t="s">
        <v>43</v>
      </c>
      <c r="C2" s="32">
        <f>'Premiers recours Urgences'!C12</f>
        <v>13.333333333333334</v>
      </c>
      <c r="D2" s="62">
        <f>'Premiers recours Urgences'!D12</f>
        <v>0</v>
      </c>
      <c r="E2" s="33">
        <f>'Premiers recours Urgences'!E12</f>
        <v>0</v>
      </c>
    </row>
    <row r="3" spans="1:11" s="71" customFormat="1" ht="20.100000000000001" customHeight="1" thickBot="1" x14ac:dyDescent="0.25">
      <c r="A3" s="111"/>
      <c r="B3" s="31" t="s">
        <v>40</v>
      </c>
      <c r="C3" s="32">
        <f>'Premiers recours Urgences'!C23</f>
        <v>4.2857142857142856</v>
      </c>
      <c r="D3" s="62">
        <f>'Premiers recours Urgences'!D23</f>
        <v>0</v>
      </c>
      <c r="E3" s="33">
        <f>'Premiers recours Urgences'!E23</f>
        <v>0</v>
      </c>
    </row>
    <row r="4" spans="1:11" s="71" customFormat="1" ht="20.100000000000001" customHeight="1" thickBot="1" x14ac:dyDescent="0.25">
      <c r="A4" s="111"/>
      <c r="B4" s="31" t="s">
        <v>42</v>
      </c>
      <c r="C4" s="32">
        <f>'Premiers recours Urgences'!C39</f>
        <v>12.5</v>
      </c>
      <c r="D4" s="62">
        <f>'Premiers recours Urgences'!D39</f>
        <v>0</v>
      </c>
      <c r="E4" s="33">
        <f>'Premiers recours Urgences'!E39</f>
        <v>0</v>
      </c>
    </row>
    <row r="5" spans="1:11" s="71" customFormat="1" ht="20.100000000000001" customHeight="1" thickBot="1" x14ac:dyDescent="0.25">
      <c r="A5" s="112"/>
      <c r="B5" s="31" t="s">
        <v>41</v>
      </c>
      <c r="C5" s="32">
        <f>'Premiers recours Urgences'!C50</f>
        <v>2.8571428571428572</v>
      </c>
      <c r="D5" s="62">
        <f>'Premiers recours Urgences'!D50</f>
        <v>0</v>
      </c>
      <c r="E5" s="33">
        <f>'Premiers recours Urgences'!E50</f>
        <v>0</v>
      </c>
    </row>
    <row r="6" spans="1:11" s="71" customFormat="1" ht="20.100000000000001" customHeight="1" thickBot="1" x14ac:dyDescent="0.25">
      <c r="A6" s="110" t="s">
        <v>227</v>
      </c>
      <c r="B6" s="31" t="s">
        <v>68</v>
      </c>
      <c r="C6" s="32">
        <f>'Communication Centrée Patient '!C10</f>
        <v>5.7142857142857144</v>
      </c>
      <c r="D6" s="62">
        <f>'Communication Centrée Patient '!D10</f>
        <v>0</v>
      </c>
      <c r="E6" s="33">
        <f>'Communication Centrée Patient '!E10</f>
        <v>0</v>
      </c>
      <c r="K6" s="73"/>
    </row>
    <row r="7" spans="1:11" s="71" customFormat="1" ht="20.100000000000001" customHeight="1" thickBot="1" x14ac:dyDescent="0.25">
      <c r="A7" s="111"/>
      <c r="B7" s="31" t="s">
        <v>69</v>
      </c>
      <c r="C7" s="32">
        <f>'Communication Centrée Patient '!C24</f>
        <v>3</v>
      </c>
      <c r="D7" s="62">
        <f>'Communication Centrée Patient '!D24</f>
        <v>0</v>
      </c>
      <c r="E7" s="33">
        <f>'Communication Centrée Patient '!E24</f>
        <v>0</v>
      </c>
    </row>
    <row r="8" spans="1:11" s="71" customFormat="1" ht="20.100000000000001" customHeight="1" thickBot="1" x14ac:dyDescent="0.25">
      <c r="A8" s="111"/>
      <c r="B8" s="31" t="s">
        <v>70</v>
      </c>
      <c r="C8" s="32">
        <f>'Communication Centrée Patient '!C40</f>
        <v>4.166666666666667</v>
      </c>
      <c r="D8" s="62">
        <f>'Communication Centrée Patient '!D40</f>
        <v>0</v>
      </c>
      <c r="E8" s="33">
        <f>'Communication Centrée Patient '!E40</f>
        <v>0</v>
      </c>
    </row>
    <row r="9" spans="1:11" s="71" customFormat="1" ht="20.100000000000001" customHeight="1" thickBot="1" x14ac:dyDescent="0.25">
      <c r="A9" s="112"/>
      <c r="B9" s="31" t="s">
        <v>71</v>
      </c>
      <c r="C9" s="32">
        <f>'Communication Centrée Patient '!C56</f>
        <v>3.3333333333333335</v>
      </c>
      <c r="D9" s="62">
        <f>'Communication Centrée Patient '!D56</f>
        <v>0</v>
      </c>
      <c r="E9" s="33">
        <f>'Communication Centrée Patient '!E56</f>
        <v>0</v>
      </c>
    </row>
    <row r="10" spans="1:11" s="71" customFormat="1" ht="20.100000000000001" customHeight="1" thickBot="1" x14ac:dyDescent="0.25">
      <c r="A10" s="110" t="s">
        <v>229</v>
      </c>
      <c r="B10" s="31" t="s">
        <v>117</v>
      </c>
      <c r="C10" s="32">
        <f>'Approche Globale Complexité'!C10</f>
        <v>5.7142857142857144</v>
      </c>
      <c r="D10" s="62">
        <f>'Approche Globale Complexité'!D10</f>
        <v>0</v>
      </c>
      <c r="E10" s="33">
        <f>'Approche Globale Complexité'!E10</f>
        <v>0</v>
      </c>
    </row>
    <row r="11" spans="1:11" s="71" customFormat="1" ht="20.100000000000001" customHeight="1" thickBot="1" x14ac:dyDescent="0.25">
      <c r="A11" s="111"/>
      <c r="B11" s="31" t="s">
        <v>118</v>
      </c>
      <c r="C11" s="32">
        <f>'Approche Globale Complexité'!C20</f>
        <v>6.666666666666667</v>
      </c>
      <c r="D11" s="62">
        <f>'Approche Globale Complexité'!D20</f>
        <v>0</v>
      </c>
      <c r="E11" s="33">
        <f>'Approche Globale Complexité'!E20</f>
        <v>0</v>
      </c>
    </row>
    <row r="12" spans="1:11" s="71" customFormat="1" ht="20.100000000000001" customHeight="1" thickBot="1" x14ac:dyDescent="0.25">
      <c r="A12" s="111"/>
      <c r="B12" s="31" t="s">
        <v>119</v>
      </c>
      <c r="C12" s="32">
        <f>'Approche Globale Complexité'!C33</f>
        <v>5.5555555555555554</v>
      </c>
      <c r="D12" s="62">
        <f>'Approche Globale Complexité'!D33</f>
        <v>0</v>
      </c>
      <c r="E12" s="33">
        <f>'Approche Globale Complexité'!E33</f>
        <v>0</v>
      </c>
    </row>
    <row r="13" spans="1:11" s="71" customFormat="1" ht="20.100000000000001" customHeight="1" thickBot="1" x14ac:dyDescent="0.25">
      <c r="A13" s="112"/>
      <c r="B13" s="31" t="s">
        <v>120</v>
      </c>
      <c r="C13" s="32">
        <f>'Approche Globale Complexité'!C47</f>
        <v>0</v>
      </c>
      <c r="D13" s="62">
        <f>'Approche Globale Complexité'!D47</f>
        <v>0</v>
      </c>
      <c r="E13" s="33">
        <f>'Approche Globale Complexité'!E47</f>
        <v>0</v>
      </c>
    </row>
    <row r="14" spans="1:11" s="71" customFormat="1" ht="20.100000000000001" customHeight="1" thickBot="1" x14ac:dyDescent="0.25">
      <c r="A14" s="110" t="s">
        <v>230</v>
      </c>
      <c r="B14" s="31" t="s">
        <v>153</v>
      </c>
      <c r="C14" s="32">
        <f>'Continuité suivi Coordination'!C11</f>
        <v>2.5</v>
      </c>
      <c r="D14" s="62">
        <f>'Continuité suivi Coordination'!D11</f>
        <v>0</v>
      </c>
      <c r="E14" s="33">
        <f>'Continuité suivi Coordination'!E11</f>
        <v>0</v>
      </c>
    </row>
    <row r="15" spans="1:11" s="71" customFormat="1" ht="20.100000000000001" customHeight="1" thickBot="1" x14ac:dyDescent="0.25">
      <c r="A15" s="111"/>
      <c r="B15" s="31" t="s">
        <v>154</v>
      </c>
      <c r="C15" s="32">
        <f>'Continuité suivi Coordination'!C22</f>
        <v>0</v>
      </c>
      <c r="D15" s="62">
        <f>'Continuité suivi Coordination'!D22</f>
        <v>0</v>
      </c>
      <c r="E15" s="33">
        <f>'Continuité suivi Coordination'!E22</f>
        <v>0</v>
      </c>
    </row>
    <row r="16" spans="1:11" s="71" customFormat="1" ht="20.100000000000001" customHeight="1" thickBot="1" x14ac:dyDescent="0.25">
      <c r="A16" s="111"/>
      <c r="B16" s="31" t="s">
        <v>155</v>
      </c>
      <c r="C16" s="32">
        <f>'Continuité suivi Coordination'!C33</f>
        <v>5.7142857142857144</v>
      </c>
      <c r="D16" s="62">
        <f>'Continuité suivi Coordination'!D33</f>
        <v>0</v>
      </c>
      <c r="E16" s="33">
        <f>'Continuité suivi Coordination'!E33</f>
        <v>0</v>
      </c>
    </row>
    <row r="17" spans="1:5" s="71" customFormat="1" ht="20.100000000000001" customHeight="1" thickBot="1" x14ac:dyDescent="0.25">
      <c r="A17" s="112"/>
      <c r="B17" s="31" t="s">
        <v>156</v>
      </c>
      <c r="C17" s="32">
        <f>'Continuité suivi Coordination'!C47</f>
        <v>3</v>
      </c>
      <c r="D17" s="62">
        <f>'Continuité suivi Coordination'!D47</f>
        <v>0</v>
      </c>
      <c r="E17" s="33">
        <f>'Continuité suivi Coordination'!E47</f>
        <v>0</v>
      </c>
    </row>
    <row r="18" spans="1:5" s="71" customFormat="1" ht="20.100000000000001" customHeight="1" thickBot="1" x14ac:dyDescent="0.25">
      <c r="A18" s="110" t="s">
        <v>231</v>
      </c>
      <c r="B18" s="31" t="s">
        <v>187</v>
      </c>
      <c r="C18" s="32">
        <f>'Education Prévention'!C14</f>
        <v>4.5454545454545459</v>
      </c>
      <c r="D18" s="62">
        <f>'Education Prévention'!D14</f>
        <v>0</v>
      </c>
      <c r="E18" s="33">
        <f>'Education Prévention'!E14</f>
        <v>0</v>
      </c>
    </row>
    <row r="19" spans="1:5" s="71" customFormat="1" ht="20.100000000000001" customHeight="1" thickBot="1" x14ac:dyDescent="0.25">
      <c r="A19" s="111"/>
      <c r="B19" s="31" t="s">
        <v>188</v>
      </c>
      <c r="C19" s="32">
        <f>'Education Prévention'!C29</f>
        <v>3.6363636363636362</v>
      </c>
      <c r="D19" s="62">
        <f>'Education Prévention'!D29</f>
        <v>0</v>
      </c>
      <c r="E19" s="33">
        <f>'Education Prévention'!E29</f>
        <v>0</v>
      </c>
    </row>
    <row r="20" spans="1:5" s="71" customFormat="1" ht="20.100000000000001" customHeight="1" thickBot="1" x14ac:dyDescent="0.25">
      <c r="A20" s="112"/>
      <c r="B20" s="31" t="s">
        <v>189</v>
      </c>
      <c r="C20" s="32">
        <f>'Education Prévention'!C44</f>
        <v>0</v>
      </c>
      <c r="D20" s="62">
        <f>'Education Prévention'!D44</f>
        <v>0</v>
      </c>
      <c r="E20" s="33">
        <f>'Education Prévention'!E44</f>
        <v>0</v>
      </c>
    </row>
    <row r="21" spans="1:5" s="71" customFormat="1" ht="20.100000000000001" customHeight="1" thickBot="1" x14ac:dyDescent="0.25">
      <c r="A21" s="107" t="s">
        <v>232</v>
      </c>
      <c r="B21" s="31" t="s">
        <v>223</v>
      </c>
      <c r="C21" s="32">
        <f>Professionalisme!C15</f>
        <v>1.6666666666666667</v>
      </c>
      <c r="D21" s="62">
        <f>Professionalisme!D15</f>
        <v>0</v>
      </c>
      <c r="E21" s="33">
        <f>Professionalisme!E15</f>
        <v>0</v>
      </c>
    </row>
    <row r="22" spans="1:5" s="71" customFormat="1" ht="20.100000000000001" customHeight="1" thickBot="1" x14ac:dyDescent="0.25">
      <c r="A22" s="108"/>
      <c r="B22" s="31" t="s">
        <v>224</v>
      </c>
      <c r="C22" s="32">
        <f>Professionalisme!C31</f>
        <v>6.666666666666667</v>
      </c>
      <c r="D22" s="62">
        <f>Professionalisme!D31</f>
        <v>0</v>
      </c>
      <c r="E22" s="33">
        <f>Professionalisme!E31</f>
        <v>0</v>
      </c>
    </row>
    <row r="23" spans="1:5" s="71" customFormat="1" ht="20.100000000000001" customHeight="1" thickBot="1" x14ac:dyDescent="0.25">
      <c r="A23" s="108"/>
      <c r="B23" s="31" t="s">
        <v>225</v>
      </c>
      <c r="C23" s="32">
        <f>Professionalisme!C43</f>
        <v>3.75</v>
      </c>
      <c r="D23" s="62">
        <f>Professionalisme!D43</f>
        <v>0</v>
      </c>
      <c r="E23" s="33">
        <f>Professionalisme!E43</f>
        <v>0</v>
      </c>
    </row>
    <row r="24" spans="1:5" s="71" customFormat="1" ht="20.100000000000001" customHeight="1" thickBot="1" x14ac:dyDescent="0.25">
      <c r="A24" s="109"/>
      <c r="B24" s="31" t="s">
        <v>226</v>
      </c>
      <c r="C24" s="32">
        <f>Professionalisme!C54</f>
        <v>10</v>
      </c>
      <c r="D24" s="62">
        <f>Professionalisme!D54</f>
        <v>0</v>
      </c>
      <c r="E24" s="33">
        <f>Professionalisme!E54</f>
        <v>0</v>
      </c>
    </row>
  </sheetData>
  <sheetProtection selectLockedCells="1"/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3</vt:i4>
      </vt:variant>
    </vt:vector>
  </HeadingPairs>
  <TitlesOfParts>
    <vt:vector size="11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  <vt:lpstr>Intervenant</vt:lpstr>
      <vt:lpstr>Périodicité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toto</cp:lastModifiedBy>
  <cp:lastPrinted>2015-08-22T13:27:32Z</cp:lastPrinted>
  <dcterms:created xsi:type="dcterms:W3CDTF">2014-10-12T16:27:12Z</dcterms:created>
  <dcterms:modified xsi:type="dcterms:W3CDTF">2015-09-07T00:32:55Z</dcterms:modified>
</cp:coreProperties>
</file>