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465" windowWidth="20730" windowHeight="11760" tabRatio="670"/>
  </bookViews>
  <sheets>
    <sheet name="Projet 1" sheetId="1" r:id="rId1"/>
    <sheet name="Table" sheetId="5" state="hidden" r:id="rId2"/>
  </sheets>
  <functionGroups builtInGroupCount="17"/>
  <definedNames>
    <definedName name="ouinon">Table!$D$1:$D$2</definedName>
    <definedName name="semaine">Table!$A$1:$B$7</definedName>
    <definedName name="_xlnm.Print_Area" localSheetId="0">'Projet 1'!$A$1:$CP$54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I7" i="1" l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AH2" i="1"/>
  <c r="E42" i="1"/>
  <c r="E51" i="1"/>
  <c r="E52" i="1"/>
  <c r="E54" i="1"/>
  <c r="E59" i="1"/>
  <c r="E61" i="1"/>
  <c r="E72" i="1"/>
  <c r="E74" i="1"/>
  <c r="E82" i="1"/>
  <c r="E83" i="1"/>
  <c r="E85" i="1"/>
  <c r="E89" i="1"/>
  <c r="E90" i="1"/>
  <c r="E92" i="1"/>
  <c r="E94" i="1"/>
  <c r="E95" i="1"/>
  <c r="E96" i="1"/>
  <c r="E97" i="1"/>
  <c r="E98" i="1"/>
  <c r="E99" i="1"/>
  <c r="E100" i="1"/>
  <c r="E101" i="1"/>
  <c r="E102" i="1"/>
  <c r="E103" i="1"/>
  <c r="E104" i="1"/>
  <c r="E105" i="1"/>
  <c r="AH14" i="1"/>
  <c r="AH35" i="1"/>
  <c r="AH36" i="1"/>
  <c r="AH37" i="1"/>
  <c r="AH38" i="1"/>
  <c r="AH39" i="1"/>
  <c r="AH40" i="1"/>
  <c r="AI8" i="1"/>
  <c r="AH27" i="1"/>
  <c r="AH28" i="1"/>
  <c r="AJ10" i="1"/>
  <c r="AJ9" i="1"/>
  <c r="AJ8" i="1"/>
  <c r="AH29" i="1"/>
  <c r="AH32" i="1"/>
  <c r="AH33" i="1"/>
  <c r="AH30" i="1"/>
  <c r="AH34" i="1"/>
  <c r="AK10" i="1"/>
  <c r="AK9" i="1"/>
  <c r="AK8" i="1"/>
  <c r="AH13" i="1"/>
  <c r="AH22" i="1"/>
  <c r="AH24" i="1"/>
  <c r="AH20" i="1"/>
  <c r="AH23" i="1"/>
  <c r="AH26" i="1"/>
  <c r="AH25" i="1"/>
  <c r="AH21" i="1"/>
  <c r="AH19" i="1"/>
  <c r="AH18" i="1"/>
  <c r="AI9" i="1"/>
  <c r="AL10" i="1"/>
  <c r="AL9" i="1"/>
  <c r="AL8" i="1"/>
  <c r="AH16" i="1"/>
  <c r="AH17" i="1"/>
  <c r="AH15" i="1"/>
  <c r="AI10" i="1"/>
  <c r="AM10" i="1"/>
  <c r="AM9" i="1"/>
  <c r="AM8" i="1"/>
  <c r="AN10" i="1"/>
  <c r="AN9" i="1"/>
  <c r="AN8" i="1"/>
  <c r="AO9" i="1"/>
  <c r="AO8" i="1"/>
  <c r="AO10" i="1"/>
  <c r="AP9" i="1"/>
  <c r="AP8" i="1"/>
  <c r="AP10" i="1"/>
  <c r="AQ9" i="1"/>
  <c r="AQ8" i="1"/>
  <c r="AQ10" i="1"/>
  <c r="AR10" i="1"/>
  <c r="AR9" i="1"/>
  <c r="AR8" i="1"/>
  <c r="AS10" i="1"/>
  <c r="AS9" i="1"/>
  <c r="AS8" i="1"/>
  <c r="AT10" i="1"/>
  <c r="AT9" i="1"/>
  <c r="AT8" i="1"/>
  <c r="AU9" i="1"/>
  <c r="AU8" i="1"/>
  <c r="AU10" i="1"/>
  <c r="AV10" i="1"/>
  <c r="AV9" i="1"/>
  <c r="AV8" i="1"/>
  <c r="AW9" i="1"/>
  <c r="AW8" i="1"/>
  <c r="AW10" i="1"/>
  <c r="AX9" i="1"/>
  <c r="AX8" i="1"/>
  <c r="AX10" i="1"/>
  <c r="AY10" i="1"/>
  <c r="AY9" i="1"/>
  <c r="AY8" i="1"/>
  <c r="AZ10" i="1"/>
  <c r="AZ9" i="1"/>
  <c r="AZ8" i="1"/>
  <c r="BA9" i="1"/>
  <c r="BA8" i="1"/>
  <c r="BA10" i="1"/>
  <c r="BB9" i="1"/>
  <c r="BB8" i="1"/>
  <c r="BB10" i="1"/>
  <c r="BC10" i="1"/>
  <c r="BC9" i="1"/>
  <c r="BC8" i="1"/>
  <c r="BD10" i="1"/>
  <c r="BD9" i="1"/>
  <c r="BD8" i="1"/>
  <c r="BE9" i="1"/>
  <c r="BE8" i="1"/>
  <c r="BE10" i="1"/>
  <c r="BF9" i="1"/>
  <c r="BF8" i="1"/>
  <c r="BF10" i="1"/>
  <c r="BG10" i="1"/>
  <c r="BG9" i="1"/>
  <c r="BG8" i="1"/>
  <c r="BH10" i="1"/>
  <c r="BH9" i="1"/>
  <c r="BH8" i="1"/>
  <c r="BI10" i="1"/>
  <c r="BI9" i="1"/>
  <c r="BI8" i="1"/>
  <c r="BJ9" i="1"/>
  <c r="BJ8" i="1"/>
  <c r="BJ10" i="1"/>
  <c r="BK10" i="1"/>
  <c r="BK9" i="1"/>
  <c r="BK8" i="1"/>
  <c r="BL10" i="1"/>
  <c r="BL9" i="1"/>
  <c r="BL8" i="1"/>
  <c r="BM10" i="1"/>
  <c r="BM9" i="1"/>
  <c r="BM8" i="1"/>
  <c r="BO7" i="1"/>
  <c r="BN10" i="1"/>
  <c r="BN9" i="1"/>
  <c r="BN8" i="1"/>
  <c r="BO9" i="1"/>
  <c r="BO8" i="1"/>
  <c r="BP7" i="1"/>
  <c r="BO10" i="1"/>
  <c r="BP10" i="1"/>
  <c r="BP9" i="1"/>
  <c r="BP8" i="1"/>
  <c r="BQ7" i="1"/>
  <c r="BQ9" i="1"/>
  <c r="BQ8" i="1"/>
  <c r="BR7" i="1"/>
  <c r="BQ10" i="1"/>
  <c r="BS7" i="1"/>
  <c r="BR9" i="1"/>
  <c r="BR8" i="1"/>
  <c r="BR10" i="1"/>
  <c r="BS10" i="1"/>
  <c r="BS9" i="1"/>
  <c r="BS8" i="1"/>
  <c r="BT7" i="1"/>
  <c r="BU7" i="1"/>
  <c r="BT10" i="1"/>
  <c r="BT9" i="1"/>
  <c r="BT8" i="1"/>
  <c r="BU9" i="1"/>
  <c r="BU8" i="1"/>
  <c r="BV7" i="1"/>
  <c r="BU10" i="1"/>
  <c r="BV9" i="1"/>
  <c r="BV8" i="1"/>
  <c r="BW7" i="1"/>
  <c r="BV10" i="1"/>
  <c r="BW10" i="1"/>
  <c r="BW9" i="1"/>
  <c r="BW8" i="1"/>
  <c r="BX7" i="1"/>
  <c r="BY7" i="1"/>
  <c r="BX10" i="1"/>
  <c r="BX9" i="1"/>
  <c r="BX8" i="1"/>
  <c r="BY9" i="1"/>
  <c r="BY8" i="1"/>
  <c r="BZ7" i="1"/>
  <c r="BY10" i="1"/>
  <c r="CA7" i="1"/>
  <c r="BZ9" i="1"/>
  <c r="BZ8" i="1"/>
  <c r="BZ10" i="1"/>
  <c r="CA10" i="1"/>
  <c r="CA9" i="1"/>
  <c r="CA8" i="1"/>
  <c r="CB7" i="1"/>
  <c r="CC7" i="1"/>
  <c r="CB10" i="1"/>
  <c r="CB9" i="1"/>
  <c r="CB8" i="1"/>
  <c r="CC9" i="1"/>
  <c r="CC8" i="1"/>
  <c r="CD7" i="1"/>
  <c r="CC10" i="1"/>
  <c r="CD9" i="1"/>
  <c r="CD8" i="1"/>
  <c r="CE7" i="1"/>
  <c r="CD10" i="1"/>
  <c r="CE10" i="1"/>
  <c r="CE9" i="1"/>
  <c r="CE8" i="1"/>
  <c r="CF7" i="1"/>
  <c r="CG7" i="1"/>
  <c r="CF10" i="1"/>
  <c r="CF9" i="1"/>
  <c r="CF8" i="1"/>
  <c r="CG9" i="1"/>
  <c r="CG8" i="1"/>
  <c r="CH7" i="1"/>
  <c r="CG10" i="1"/>
  <c r="CI7" i="1"/>
  <c r="CH9" i="1"/>
  <c r="CH8" i="1"/>
  <c r="CH10" i="1"/>
  <c r="CI10" i="1"/>
  <c r="CI9" i="1"/>
  <c r="CI8" i="1"/>
  <c r="CJ7" i="1"/>
  <c r="CK7" i="1"/>
  <c r="CJ10" i="1"/>
  <c r="CJ9" i="1"/>
  <c r="CJ8" i="1"/>
  <c r="CK9" i="1"/>
  <c r="CK8" i="1"/>
  <c r="CL7" i="1"/>
  <c r="CK10" i="1"/>
  <c r="CL9" i="1"/>
  <c r="CL8" i="1"/>
  <c r="CM7" i="1"/>
  <c r="CL10" i="1"/>
  <c r="CM10" i="1"/>
  <c r="CM9" i="1"/>
  <c r="CM8" i="1"/>
  <c r="CN7" i="1"/>
  <c r="CO7" i="1"/>
  <c r="CN10" i="1"/>
  <c r="CN9" i="1"/>
  <c r="CN8" i="1"/>
  <c r="CO9" i="1"/>
  <c r="CO8" i="1"/>
  <c r="CP7" i="1"/>
  <c r="CO10" i="1"/>
  <c r="CP9" i="1"/>
  <c r="CP8" i="1"/>
  <c r="CP10" i="1"/>
</calcChain>
</file>

<file path=xl/sharedStrings.xml><?xml version="1.0" encoding="utf-8"?>
<sst xmlns="http://schemas.openxmlformats.org/spreadsheetml/2006/main" count="129" uniqueCount="95">
  <si>
    <t>Date de début</t>
  </si>
  <si>
    <t>Date de fin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</si>
  <si>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</si>
  <si>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</si>
  <si>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</si>
  <si>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</si>
  <si>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</si>
  <si>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</si>
  <si>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</si>
  <si>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</si>
  <si>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</si>
  <si>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Chef de projet</t>
  </si>
  <si>
    <t>Commentaires</t>
  </si>
  <si>
    <t>Planning des congés</t>
  </si>
  <si>
    <t>Patrick Bouvier</t>
  </si>
  <si>
    <t>Collaborateur</t>
  </si>
  <si>
    <t>Catégorie</t>
  </si>
  <si>
    <t>PL</t>
  </si>
  <si>
    <t>Christophe Lamouille</t>
  </si>
  <si>
    <t>Claude Drivet</t>
  </si>
  <si>
    <t>Claude Guillermin</t>
  </si>
  <si>
    <t>David Monaco</t>
  </si>
  <si>
    <t>Donat Bouvier</t>
  </si>
  <si>
    <t>Eric Perraux</t>
  </si>
  <si>
    <t>François De Man</t>
  </si>
  <si>
    <t>François Moreau</t>
  </si>
  <si>
    <t>Guy Poignant Gros</t>
  </si>
  <si>
    <t>Julien Comas</t>
  </si>
  <si>
    <t>Lucien Maliges</t>
  </si>
  <si>
    <t>Philippe Goux</t>
  </si>
  <si>
    <t>Rollanc Blond</t>
  </si>
  <si>
    <t>Sébastien Hudreaux</t>
  </si>
  <si>
    <t>Stéphane Chassot</t>
  </si>
  <si>
    <t>SPL</t>
  </si>
  <si>
    <t>Jean-Pierre Deprez</t>
  </si>
  <si>
    <t>Jean Marc Juhel</t>
  </si>
  <si>
    <t>Jean Seguin</t>
  </si>
  <si>
    <t>Jérôme Fontaine</t>
  </si>
  <si>
    <t>Johann Bugeat</t>
  </si>
  <si>
    <t>Nicolas Wery</t>
  </si>
  <si>
    <t>Otman Sayoud</t>
  </si>
  <si>
    <t>Sébastien Pauron</t>
  </si>
  <si>
    <t>Selim Samai</t>
  </si>
  <si>
    <t>Thierry Baret</t>
  </si>
  <si>
    <t>VL</t>
  </si>
  <si>
    <t>Ayoub Mbarki</t>
  </si>
  <si>
    <t>Cyril Chartier</t>
  </si>
  <si>
    <t>Didier Brimmer</t>
  </si>
  <si>
    <t>Fabien Monnier</t>
  </si>
  <si>
    <t>Ludovic Marmoux</t>
  </si>
  <si>
    <t>Loris Vespa</t>
  </si>
  <si>
    <t>Jean Jacques Genoud</t>
  </si>
  <si>
    <t>CHAUFFEURS</t>
  </si>
  <si>
    <t>QUAI DE JOUR</t>
  </si>
  <si>
    <t>Jean-Marc Richard</t>
  </si>
  <si>
    <t>Jérôme Mariat</t>
  </si>
  <si>
    <t>Tarik Amhaouch</t>
  </si>
  <si>
    <t>QUAI DE NUIT</t>
  </si>
  <si>
    <t>Vivien Ayer</t>
  </si>
  <si>
    <t>Christophe Dupont</t>
  </si>
  <si>
    <t>Christophe Métral</t>
  </si>
  <si>
    <t>Administratif, Commercial et Gestion</t>
  </si>
  <si>
    <t>Line Haboussi</t>
  </si>
  <si>
    <t>Richard Gruffaz</t>
  </si>
  <si>
    <t>Émilie Joly</t>
  </si>
  <si>
    <t>Stéphane Labadie</t>
  </si>
  <si>
    <t>Gaëlle Laville</t>
  </si>
  <si>
    <t>Pauline Lecourt</t>
  </si>
  <si>
    <t>Transport de voiture</t>
  </si>
  <si>
    <t>Mécanicien</t>
  </si>
  <si>
    <t>Didier Verney</t>
  </si>
  <si>
    <t>Responsable du planning</t>
  </si>
  <si>
    <t>Ugo Scotto Di Pompeo Tallon</t>
  </si>
  <si>
    <t>Responsable Transport et Chargés de Quai</t>
  </si>
  <si>
    <t>Frédéric Pasquier</t>
  </si>
  <si>
    <t xml:space="preserve">Durée </t>
  </si>
  <si>
    <t>Jean Luc Fekete</t>
  </si>
  <si>
    <t>Michael Femia</t>
  </si>
  <si>
    <t>Virginie Roguet</t>
  </si>
  <si>
    <t>Bruno Le Boeuf</t>
  </si>
  <si>
    <t>Michel Ducloz</t>
  </si>
  <si>
    <t>Alain Fort</t>
  </si>
  <si>
    <t>VL  Poste</t>
  </si>
  <si>
    <t>Lionel Haboussi</t>
  </si>
  <si>
    <t>Maiolo Giuseppe</t>
  </si>
  <si>
    <t>congé 1</t>
  </si>
  <si>
    <t>congé 2</t>
  </si>
  <si>
    <t>congé 3</t>
  </si>
  <si>
    <t>congé 4</t>
  </si>
  <si>
    <t>congé 5</t>
  </si>
  <si>
    <t>congé 6</t>
  </si>
  <si>
    <t>congé 7</t>
  </si>
  <si>
    <t>congé 8</t>
  </si>
  <si>
    <t>congé 9</t>
  </si>
  <si>
    <t>congé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</si>
</sst>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 (Corps)"/>
    </font>
    <font>
      <sz val="10"/>
      <color theme="1"/>
      <name val="Calibri (Corps)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20"/>
      <color theme="0"/>
      <name val="Calibri (Corps)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9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10" fillId="3" borderId="0" xfId="0" applyFont="1" applyFill="1" applyAlignment="1">
      <alignment horizontal="left"/>
    </xf>
    <xf numFmtId="0" fontId="10" fillId="3" borderId="0" xfId="0" applyFont="1" applyFill="1"/>
    <xf numFmtId="0" fontId="10" fillId="3" borderId="0" xfId="0" applyNumberFormat="1" applyFont="1" applyFill="1"/>
    <xf numFmtId="14" fontId="10" fillId="3" borderId="0" xfId="0" quotePrefix="1" applyNumberFormat="1" applyFont="1" applyFill="1" applyAlignment="1">
      <alignment horizontal="left"/>
    </xf>
    <xf numFmtId="9" fontId="10" fillId="3" borderId="0" xfId="1" applyFont="1" applyFill="1" applyBorder="1" applyAlignment="1">
      <alignment horizontal="left"/>
    </xf>
    <xf numFmtId="0" fontId="11" fillId="2" borderId="0" xfId="0" applyFont="1" applyFill="1"/>
    <xf numFmtId="0" fontId="2" fillId="0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11" fillId="4" borderId="0" xfId="0" applyFont="1" applyFill="1"/>
    <xf numFmtId="9" fontId="4" fillId="4" borderId="0" xfId="1" applyFont="1" applyFill="1"/>
    <xf numFmtId="0" fontId="5" fillId="4" borderId="0" xfId="0" applyNumberFormat="1" applyFont="1" applyFill="1" applyBorder="1" applyAlignment="1">
      <alignment horizontal="center"/>
    </xf>
    <xf numFmtId="0" fontId="2" fillId="5" borderId="0" xfId="0" applyFont="1" applyFill="1" applyAlignment="1">
      <alignment horizontal="left"/>
    </xf>
    <xf numFmtId="0" fontId="10" fillId="5" borderId="0" xfId="0" applyFont="1" applyFill="1"/>
    <xf numFmtId="0" fontId="4" fillId="6" borderId="0" xfId="0" applyFont="1" applyFill="1" applyAlignment="1">
      <alignment horizontal="left"/>
    </xf>
    <xf numFmtId="0" fontId="11" fillId="6" borderId="0" xfId="0" applyFont="1" applyFill="1"/>
    <xf numFmtId="9" fontId="4" fillId="6" borderId="0" xfId="1" applyFont="1" applyFill="1"/>
    <xf numFmtId="0" fontId="5" fillId="6" borderId="0" xfId="0" applyNumberFormat="1" applyFont="1" applyFill="1" applyBorder="1" applyAlignment="1">
      <alignment horizontal="center"/>
    </xf>
    <xf numFmtId="0" fontId="2" fillId="7" borderId="0" xfId="0" applyFont="1" applyFill="1" applyAlignment="1">
      <alignment horizontal="left"/>
    </xf>
    <xf numFmtId="0" fontId="12" fillId="7" borderId="0" xfId="0" applyFont="1" applyFill="1"/>
    <xf numFmtId="164" fontId="13" fillId="0" borderId="1" xfId="0" applyNumberFormat="1" applyFont="1" applyBorder="1" applyAlignment="1">
      <alignment horizontal="left" textRotation="90"/>
    </xf>
    <xf numFmtId="164" fontId="13" fillId="0" borderId="0" xfId="0" applyNumberFormat="1" applyFont="1" applyAlignment="1">
      <alignment horizontal="left" textRotation="90"/>
    </xf>
    <xf numFmtId="2" fontId="10" fillId="0" borderId="0" xfId="0" applyNumberFormat="1" applyFont="1" applyAlignment="1">
      <alignment horizontal="left" vertical="top" textRotation="90"/>
    </xf>
    <xf numFmtId="0" fontId="10" fillId="0" borderId="2" xfId="0" applyNumberFormat="1" applyFont="1" applyBorder="1" applyAlignment="1">
      <alignment horizontal="center"/>
    </xf>
    <xf numFmtId="14" fontId="10" fillId="3" borderId="0" xfId="0" applyNumberFormat="1" applyFont="1" applyFill="1" applyAlignment="1">
      <alignment horizontal="left"/>
    </xf>
    <xf numFmtId="0" fontId="10" fillId="3" borderId="0" xfId="0" applyNumberFormat="1" applyFont="1" applyFill="1" applyAlignment="1">
      <alignment horizontal="center"/>
    </xf>
    <xf numFmtId="14" fontId="10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4" fontId="10" fillId="0" borderId="0" xfId="0" quotePrefix="1" applyNumberFormat="1" applyFont="1" applyFill="1" applyAlignment="1">
      <alignment horizontal="left"/>
    </xf>
    <xf numFmtId="9" fontId="10" fillId="0" borderId="0" xfId="1" applyFont="1" applyBorder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NumberFormat="1" applyFont="1"/>
    <xf numFmtId="0" fontId="14" fillId="2" borderId="0" xfId="0" applyFont="1" applyFill="1" applyAlignment="1">
      <alignment horizontal="left"/>
    </xf>
    <xf numFmtId="0" fontId="14" fillId="2" borderId="0" xfId="0" applyNumberFormat="1" applyFont="1" applyFill="1"/>
    <xf numFmtId="9" fontId="14" fillId="2" borderId="0" xfId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0" fontId="10" fillId="0" borderId="0" xfId="0" applyNumberFormat="1" applyFont="1" applyFill="1"/>
    <xf numFmtId="9" fontId="10" fillId="0" borderId="0" xfId="1" applyFont="1" applyFill="1" applyBorder="1" applyAlignment="1">
      <alignment horizontal="left"/>
    </xf>
    <xf numFmtId="0" fontId="14" fillId="4" borderId="0" xfId="0" applyFont="1" applyFill="1" applyAlignment="1">
      <alignment horizontal="left"/>
    </xf>
    <xf numFmtId="0" fontId="14" fillId="4" borderId="0" xfId="0" applyNumberFormat="1" applyFont="1" applyFill="1"/>
    <xf numFmtId="9" fontId="14" fillId="4" borderId="0" xfId="1" applyFont="1" applyFill="1" applyBorder="1" applyAlignment="1">
      <alignment horizontal="left"/>
    </xf>
    <xf numFmtId="0" fontId="10" fillId="5" borderId="0" xfId="0" applyFont="1" applyFill="1" applyAlignment="1">
      <alignment horizontal="left"/>
    </xf>
    <xf numFmtId="0" fontId="10" fillId="5" borderId="0" xfId="0" applyNumberFormat="1" applyFont="1" applyFill="1"/>
    <xf numFmtId="14" fontId="10" fillId="5" borderId="0" xfId="0" quotePrefix="1" applyNumberFormat="1" applyFont="1" applyFill="1" applyAlignment="1">
      <alignment horizontal="left"/>
    </xf>
    <xf numFmtId="9" fontId="10" fillId="5" borderId="0" xfId="1" applyFont="1" applyFill="1" applyBorder="1" applyAlignment="1">
      <alignment horizontal="left"/>
    </xf>
    <xf numFmtId="0" fontId="14" fillId="6" borderId="0" xfId="0" applyFont="1" applyFill="1" applyAlignment="1">
      <alignment horizontal="left"/>
    </xf>
    <xf numFmtId="0" fontId="14" fillId="6" borderId="0" xfId="0" applyNumberFormat="1" applyFont="1" applyFill="1"/>
    <xf numFmtId="9" fontId="14" fillId="6" borderId="0" xfId="1" applyFont="1" applyFill="1" applyBorder="1" applyAlignment="1">
      <alignment horizontal="left"/>
    </xf>
    <xf numFmtId="0" fontId="10" fillId="7" borderId="0" xfId="0" applyFont="1" applyFill="1" applyAlignment="1">
      <alignment horizontal="left"/>
    </xf>
    <xf numFmtId="0" fontId="10" fillId="7" borderId="0" xfId="0" applyNumberFormat="1" applyFont="1" applyFill="1"/>
    <xf numFmtId="14" fontId="10" fillId="7" borderId="0" xfId="0" quotePrefix="1" applyNumberFormat="1" applyFont="1" applyFill="1" applyAlignment="1">
      <alignment horizontal="left"/>
    </xf>
    <xf numFmtId="9" fontId="10" fillId="7" borderId="0" xfId="1" applyFont="1" applyFill="1" applyBorder="1" applyAlignment="1">
      <alignment horizontal="left"/>
    </xf>
    <xf numFmtId="16" fontId="10" fillId="3" borderId="0" xfId="0" applyNumberFormat="1" applyFont="1" applyFill="1" applyAlignment="1">
      <alignment horizontal="left"/>
    </xf>
    <xf numFmtId="0" fontId="10" fillId="0" borderId="0" xfId="0" applyFont="1" applyFill="1"/>
    <xf numFmtId="16" fontId="10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11" fillId="0" borderId="0" xfId="0" applyFont="1" applyFill="1"/>
    <xf numFmtId="0" fontId="14" fillId="0" borderId="0" xfId="0" applyFont="1" applyFill="1" applyAlignment="1">
      <alignment horizontal="left"/>
    </xf>
    <xf numFmtId="0" fontId="14" fillId="0" borderId="0" xfId="0" applyNumberFormat="1" applyFont="1" applyFill="1"/>
    <xf numFmtId="9" fontId="14" fillId="0" borderId="0" xfId="1" applyFont="1" applyFill="1" applyBorder="1" applyAlignment="1">
      <alignment horizontal="left"/>
    </xf>
    <xf numFmtId="9" fontId="4" fillId="0" borderId="0" xfId="1" applyFont="1" applyFill="1"/>
    <xf numFmtId="0" fontId="5" fillId="0" borderId="0" xfId="0" applyNumberFormat="1" applyFont="1" applyFill="1" applyBorder="1" applyAlignment="1">
      <alignment horizontal="center"/>
    </xf>
    <xf numFmtId="0" fontId="10" fillId="7" borderId="0" xfId="0" applyFont="1" applyFill="1"/>
    <xf numFmtId="16" fontId="10" fillId="7" borderId="0" xfId="0" applyNumberFormat="1" applyFont="1" applyFill="1" applyAlignment="1">
      <alignment horizontal="left"/>
    </xf>
    <xf numFmtId="0" fontId="10" fillId="0" borderId="0" xfId="0" applyNumberFormat="1" applyFont="1" applyAlignment="1">
      <alignment horizontal="left"/>
    </xf>
    <xf numFmtId="0" fontId="13" fillId="0" borderId="0" xfId="0" applyNumberFormat="1" applyFont="1" applyAlignment="1">
      <alignment horizontal="left"/>
    </xf>
    <xf numFmtId="14" fontId="2" fillId="8" borderId="0" xfId="0" applyNumberFormat="1" applyFont="1" applyFill="1"/>
    <xf numFmtId="0" fontId="13" fillId="0" borderId="2" xfId="0" applyFont="1" applyFill="1" applyBorder="1" applyAlignment="1">
      <alignment horizontal="left" vertical="center" wrapText="1"/>
    </xf>
    <xf numFmtId="14" fontId="2" fillId="0" borderId="0" xfId="0" applyNumberFormat="1" applyFont="1" applyFill="1"/>
    <xf numFmtId="0" fontId="13" fillId="0" borderId="2" xfId="0" applyFont="1" applyFill="1" applyBorder="1" applyAlignment="1">
      <alignment horizontal="left" vertical="center" wrapText="1"/>
    </xf>
    <xf numFmtId="0" fontId="6" fillId="2" borderId="0" xfId="0" applyFont="1" applyFill="1" applyBorder="1" applyAlignment="1">
      <alignment horizontal="center"/>
    </xf>
    <xf numFmtId="164" fontId="7" fillId="0" borderId="0" xfId="0" applyNumberFormat="1" applyFont="1" applyBorder="1" applyAlignment="1">
      <alignment horizontal="left" vertical="top"/>
    </xf>
    <xf numFmtId="14" fontId="2" fillId="0" borderId="0" xfId="1" applyNumberFormat="1" applyFont="1" applyBorder="1" applyAlignment="1">
      <alignment horizontal="left"/>
    </xf>
    <xf numFmtId="9" fontId="13" fillId="0" borderId="2" xfId="1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left" vertical="center" wrapText="1"/>
    </xf>
    <xf numFmtId="0" fontId="13" fillId="0" borderId="2" xfId="0" applyNumberFormat="1" applyFont="1" applyFill="1" applyBorder="1" applyAlignment="1">
      <alignment horizontal="left" vertical="center" wrapText="1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15" fillId="2" borderId="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2" fillId="0" borderId="0" xfId="0" quotePrefix="1" applyFont="1" applyAlignment="1">
      <alignment horizontal="left"/>
    </xf>
  </cellXfs>
  <cellStyles count="2">
    <cellStyle name="Normal" xfId="0" builtinId="0"/>
    <cellStyle name="Pourcentage" xfId="1" builtinId="5"/>
  </cellStyles>
  <dxfs count="3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AH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38100</xdr:colOff>
          <xdr:row>1</xdr:row>
          <xdr:rowOff>28575</xdr:rowOff>
        </xdr:from>
        <xdr:to>
          <xdr:col>93</xdr:col>
          <xdr:colOff>142875</xdr:colOff>
          <xdr:row>2</xdr:row>
          <xdr:rowOff>123825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0000"/>
    <pageSetUpPr fitToPage="1"/>
  </sheetPr>
  <dimension ref="A1:CP105"/>
  <sheetViews>
    <sheetView tabSelected="1" topLeftCell="A8" zoomScale="110" workbookViewId="0">
      <selection activeCell="J19" sqref="J19"/>
    </sheetView>
  </sheetViews>
  <sheetFormatPr baseColWidth="10" defaultColWidth="11" defaultRowHeight="11.25"/>
  <cols>
    <col min="1" max="1" width="7.85546875" style="5" customWidth="1"/>
    <col min="2" max="2" width="17.85546875" style="1" customWidth="1"/>
    <col min="3" max="3" width="11.85546875" style="5" customWidth="1"/>
    <col min="4" max="4" width="5.42578125" style="2" customWidth="1"/>
    <col min="5" max="6" width="11.85546875" style="5" customWidth="1"/>
    <col min="7" max="7" width="5.140625" style="5" customWidth="1"/>
    <col min="8" max="9" width="11.85546875" style="5" customWidth="1"/>
    <col min="10" max="10" width="4" style="5" customWidth="1"/>
    <col min="11" max="12" width="11.85546875" style="5" customWidth="1"/>
    <col min="13" max="13" width="4.85546875" style="5" customWidth="1"/>
    <col min="14" max="14" width="11.85546875" style="5" customWidth="1"/>
    <col min="15" max="15" width="13.85546875" style="5" customWidth="1"/>
    <col min="16" max="16" width="4.42578125" style="5" customWidth="1"/>
    <col min="17" max="17" width="15.140625" style="5" customWidth="1"/>
    <col min="18" max="18" width="11.85546875" style="5" customWidth="1"/>
    <col min="19" max="19" width="4.28515625" style="5" customWidth="1"/>
    <col min="20" max="20" width="11.85546875" style="5" customWidth="1"/>
    <col min="21" max="21" width="12.140625" style="5" customWidth="1"/>
    <col min="22" max="22" width="4.140625" style="5" customWidth="1"/>
    <col min="23" max="23" width="15.42578125" style="5" customWidth="1"/>
    <col min="24" max="24" width="11.85546875" style="5" customWidth="1"/>
    <col min="25" max="25" width="5.7109375" style="5" customWidth="1"/>
    <col min="26" max="27" width="11.85546875" style="5" customWidth="1"/>
    <col min="28" max="28" width="5.140625" style="5" customWidth="1"/>
    <col min="29" max="30" width="11.85546875" style="5" customWidth="1"/>
    <col min="31" max="31" width="5" style="5" customWidth="1"/>
    <col min="32" max="32" width="10.7109375" style="5" customWidth="1"/>
    <col min="33" max="33" width="8.85546875" style="14" customWidth="1"/>
    <col min="34" max="34" width="2.85546875" style="9" hidden="1" customWidth="1"/>
    <col min="35" max="94" width="2.42578125" style="1" customWidth="1"/>
    <col min="95" max="16384" width="11" style="1"/>
  </cols>
  <sheetData>
    <row r="1" spans="1:94" ht="36.950000000000003" customHeight="1">
      <c r="A1" s="112" t="s">
        <v>13</v>
      </c>
      <c r="B1" s="113"/>
      <c r="C1" s="114"/>
      <c r="D1" s="114"/>
      <c r="E1" s="114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H1" s="1">
        <v>0</v>
      </c>
    </row>
    <row r="2" spans="1:94" ht="12">
      <c r="A2" s="115"/>
      <c r="B2" s="115"/>
      <c r="C2" s="111"/>
      <c r="D2" s="111"/>
      <c r="E2" s="11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H2" s="3">
        <f ca="1">TODAY()</f>
        <v>42934</v>
      </c>
    </row>
    <row r="3" spans="1:94" ht="12">
      <c r="A3" s="115" t="s">
        <v>11</v>
      </c>
      <c r="B3" s="115"/>
      <c r="C3" s="111" t="s">
        <v>14</v>
      </c>
      <c r="D3" s="111"/>
      <c r="E3" s="11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H3" s="3"/>
    </row>
    <row r="4" spans="1:94" ht="10.5" customHeight="1">
      <c r="A4" s="116" t="s">
        <v>71</v>
      </c>
      <c r="B4" s="117"/>
      <c r="C4" s="21"/>
      <c r="D4" s="22"/>
      <c r="E4" s="23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H4" s="3"/>
    </row>
    <row r="5" spans="1:94" ht="12">
      <c r="A5" s="115" t="s">
        <v>8</v>
      </c>
      <c r="B5" s="115"/>
      <c r="C5" s="30" t="s">
        <v>10</v>
      </c>
      <c r="D5" s="24"/>
      <c r="E5" s="28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H5" s="3"/>
    </row>
    <row r="6" spans="1:94" ht="12">
      <c r="A6" s="115" t="s">
        <v>0</v>
      </c>
      <c r="B6" s="115"/>
      <c r="C6" s="25">
        <v>42917</v>
      </c>
      <c r="D6" s="24"/>
      <c r="E6" s="28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H6" s="3"/>
    </row>
    <row r="7" spans="1:94" s="4" customFormat="1" ht="35.25" customHeight="1">
      <c r="A7" s="108" t="s">
        <v>12</v>
      </c>
      <c r="B7" s="109"/>
      <c r="C7" s="109"/>
      <c r="D7" s="109"/>
      <c r="E7" s="110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3"/>
      <c r="AH7" s="10"/>
      <c r="AI7" s="52">
        <f>C6+AH1</f>
        <v>42917</v>
      </c>
      <c r="AJ7" s="53">
        <f>AI7+1</f>
        <v>42918</v>
      </c>
      <c r="AK7" s="53">
        <f t="shared" ref="AK7:CP7" si="0">AJ7+1</f>
        <v>42919</v>
      </c>
      <c r="AL7" s="53">
        <f t="shared" si="0"/>
        <v>42920</v>
      </c>
      <c r="AM7" s="53">
        <f t="shared" si="0"/>
        <v>42921</v>
      </c>
      <c r="AN7" s="53">
        <f t="shared" si="0"/>
        <v>42922</v>
      </c>
      <c r="AO7" s="53">
        <f t="shared" si="0"/>
        <v>42923</v>
      </c>
      <c r="AP7" s="53">
        <f t="shared" si="0"/>
        <v>42924</v>
      </c>
      <c r="AQ7" s="53">
        <f t="shared" si="0"/>
        <v>42925</v>
      </c>
      <c r="AR7" s="53">
        <f t="shared" si="0"/>
        <v>42926</v>
      </c>
      <c r="AS7" s="53">
        <f t="shared" si="0"/>
        <v>42927</v>
      </c>
      <c r="AT7" s="53">
        <f t="shared" si="0"/>
        <v>42928</v>
      </c>
      <c r="AU7" s="53">
        <f t="shared" si="0"/>
        <v>42929</v>
      </c>
      <c r="AV7" s="53">
        <f t="shared" si="0"/>
        <v>42930</v>
      </c>
      <c r="AW7" s="53">
        <f t="shared" si="0"/>
        <v>42931</v>
      </c>
      <c r="AX7" s="53">
        <f t="shared" si="0"/>
        <v>42932</v>
      </c>
      <c r="AY7" s="53">
        <f t="shared" si="0"/>
        <v>42933</v>
      </c>
      <c r="AZ7" s="53">
        <f t="shared" si="0"/>
        <v>42934</v>
      </c>
      <c r="BA7" s="53">
        <f t="shared" si="0"/>
        <v>42935</v>
      </c>
      <c r="BB7" s="53">
        <f t="shared" si="0"/>
        <v>42936</v>
      </c>
      <c r="BC7" s="53">
        <f t="shared" si="0"/>
        <v>42937</v>
      </c>
      <c r="BD7" s="53">
        <f t="shared" si="0"/>
        <v>42938</v>
      </c>
      <c r="BE7" s="53">
        <f t="shared" si="0"/>
        <v>42939</v>
      </c>
      <c r="BF7" s="53">
        <f t="shared" si="0"/>
        <v>42940</v>
      </c>
      <c r="BG7" s="53">
        <f t="shared" si="0"/>
        <v>42941</v>
      </c>
      <c r="BH7" s="53">
        <f t="shared" si="0"/>
        <v>42942</v>
      </c>
      <c r="BI7" s="53">
        <f t="shared" si="0"/>
        <v>42943</v>
      </c>
      <c r="BJ7" s="53">
        <f t="shared" si="0"/>
        <v>42944</v>
      </c>
      <c r="BK7" s="53">
        <f t="shared" si="0"/>
        <v>42945</v>
      </c>
      <c r="BL7" s="53">
        <f t="shared" si="0"/>
        <v>42946</v>
      </c>
      <c r="BM7" s="53">
        <f t="shared" si="0"/>
        <v>42947</v>
      </c>
      <c r="BN7" s="53">
        <f>BM7+1</f>
        <v>42948</v>
      </c>
      <c r="BO7" s="53">
        <f t="shared" si="0"/>
        <v>42949</v>
      </c>
      <c r="BP7" s="53">
        <f t="shared" si="0"/>
        <v>42950</v>
      </c>
      <c r="BQ7" s="53">
        <f t="shared" si="0"/>
        <v>42951</v>
      </c>
      <c r="BR7" s="53">
        <f t="shared" si="0"/>
        <v>42952</v>
      </c>
      <c r="BS7" s="53">
        <f t="shared" si="0"/>
        <v>42953</v>
      </c>
      <c r="BT7" s="53">
        <f t="shared" si="0"/>
        <v>42954</v>
      </c>
      <c r="BU7" s="53">
        <f t="shared" si="0"/>
        <v>42955</v>
      </c>
      <c r="BV7" s="53">
        <f t="shared" si="0"/>
        <v>42956</v>
      </c>
      <c r="BW7" s="53">
        <f t="shared" si="0"/>
        <v>42957</v>
      </c>
      <c r="BX7" s="53">
        <f t="shared" si="0"/>
        <v>42958</v>
      </c>
      <c r="BY7" s="53">
        <f t="shared" si="0"/>
        <v>42959</v>
      </c>
      <c r="BZ7" s="53">
        <f t="shared" si="0"/>
        <v>42960</v>
      </c>
      <c r="CA7" s="53">
        <f t="shared" si="0"/>
        <v>42961</v>
      </c>
      <c r="CB7" s="53">
        <f t="shared" si="0"/>
        <v>42962</v>
      </c>
      <c r="CC7" s="53">
        <f t="shared" si="0"/>
        <v>42963</v>
      </c>
      <c r="CD7" s="53">
        <f t="shared" si="0"/>
        <v>42964</v>
      </c>
      <c r="CE7" s="53">
        <f t="shared" si="0"/>
        <v>42965</v>
      </c>
      <c r="CF7" s="53">
        <f t="shared" si="0"/>
        <v>42966</v>
      </c>
      <c r="CG7" s="53">
        <f t="shared" si="0"/>
        <v>42967</v>
      </c>
      <c r="CH7" s="53">
        <f t="shared" si="0"/>
        <v>42968</v>
      </c>
      <c r="CI7" s="53">
        <f t="shared" si="0"/>
        <v>42969</v>
      </c>
      <c r="CJ7" s="53">
        <f t="shared" si="0"/>
        <v>42970</v>
      </c>
      <c r="CK7" s="53">
        <f t="shared" si="0"/>
        <v>42971</v>
      </c>
      <c r="CL7" s="53">
        <f t="shared" si="0"/>
        <v>42972</v>
      </c>
      <c r="CM7" s="53">
        <f t="shared" si="0"/>
        <v>42973</v>
      </c>
      <c r="CN7" s="53">
        <f t="shared" si="0"/>
        <v>42974</v>
      </c>
      <c r="CO7" s="53">
        <f t="shared" si="0"/>
        <v>42975</v>
      </c>
      <c r="CP7" s="53">
        <f t="shared" si="0"/>
        <v>42976</v>
      </c>
    </row>
    <row r="8" spans="1:94" s="5" customFormat="1" ht="28.5" customHeight="1">
      <c r="C8" s="5" t="s">
        <v>85</v>
      </c>
      <c r="D8" s="6"/>
      <c r="F8" s="5" t="s">
        <v>86</v>
      </c>
      <c r="I8" s="5" t="s">
        <v>87</v>
      </c>
      <c r="L8" s="5" t="s">
        <v>88</v>
      </c>
      <c r="O8" s="5" t="s">
        <v>89</v>
      </c>
      <c r="R8" s="5" t="s">
        <v>90</v>
      </c>
      <c r="U8" s="5" t="s">
        <v>91</v>
      </c>
      <c r="X8" s="5" t="s">
        <v>92</v>
      </c>
      <c r="AA8" s="5" t="s">
        <v>93</v>
      </c>
      <c r="AD8" s="5" t="s">
        <v>94</v>
      </c>
      <c r="AG8" s="104"/>
      <c r="AH8" s="11"/>
      <c r="AI8" s="54" t="str">
        <f>"S "&amp;WEEKNUM(AI7,2)</f>
        <v>S 27</v>
      </c>
      <c r="AJ8" s="54" t="str">
        <f t="shared" ref="AJ8" si="1">IF(AJ9="L","S "&amp;WEEKNUM(AJ7,2),"")</f>
        <v/>
      </c>
      <c r="AK8" s="54" t="str">
        <f t="shared" ref="AK8:CP8" si="2">IF(AK9="L","S "&amp;WEEKNUM(AK7,2),"")</f>
        <v>S 28</v>
      </c>
      <c r="AL8" s="54" t="str">
        <f t="shared" si="2"/>
        <v/>
      </c>
      <c r="AM8" s="54" t="str">
        <f t="shared" si="2"/>
        <v/>
      </c>
      <c r="AN8" s="54" t="str">
        <f t="shared" si="2"/>
        <v/>
      </c>
      <c r="AO8" s="54" t="str">
        <f t="shared" si="2"/>
        <v/>
      </c>
      <c r="AP8" s="54" t="str">
        <f t="shared" si="2"/>
        <v/>
      </c>
      <c r="AQ8" s="54" t="str">
        <f t="shared" si="2"/>
        <v/>
      </c>
      <c r="AR8" s="54" t="str">
        <f t="shared" si="2"/>
        <v>S 29</v>
      </c>
      <c r="AS8" s="54" t="str">
        <f t="shared" si="2"/>
        <v/>
      </c>
      <c r="AT8" s="54" t="str">
        <f t="shared" si="2"/>
        <v/>
      </c>
      <c r="AU8" s="54" t="str">
        <f t="shared" si="2"/>
        <v/>
      </c>
      <c r="AV8" s="54" t="str">
        <f t="shared" si="2"/>
        <v/>
      </c>
      <c r="AW8" s="54" t="str">
        <f t="shared" si="2"/>
        <v/>
      </c>
      <c r="AX8" s="54" t="str">
        <f t="shared" si="2"/>
        <v/>
      </c>
      <c r="AY8" s="54" t="str">
        <f t="shared" si="2"/>
        <v>S 30</v>
      </c>
      <c r="AZ8" s="54" t="str">
        <f t="shared" si="2"/>
        <v/>
      </c>
      <c r="BA8" s="54" t="str">
        <f t="shared" si="2"/>
        <v/>
      </c>
      <c r="BB8" s="54" t="str">
        <f t="shared" si="2"/>
        <v/>
      </c>
      <c r="BC8" s="54" t="str">
        <f t="shared" si="2"/>
        <v/>
      </c>
      <c r="BD8" s="54" t="str">
        <f t="shared" si="2"/>
        <v/>
      </c>
      <c r="BE8" s="54" t="str">
        <f t="shared" si="2"/>
        <v/>
      </c>
      <c r="BF8" s="54" t="str">
        <f t="shared" si="2"/>
        <v>S 31</v>
      </c>
      <c r="BG8" s="54" t="str">
        <f t="shared" si="2"/>
        <v/>
      </c>
      <c r="BH8" s="54" t="str">
        <f t="shared" si="2"/>
        <v/>
      </c>
      <c r="BI8" s="54" t="str">
        <f t="shared" si="2"/>
        <v/>
      </c>
      <c r="BJ8" s="54" t="str">
        <f t="shared" si="2"/>
        <v/>
      </c>
      <c r="BK8" s="54" t="str">
        <f t="shared" si="2"/>
        <v/>
      </c>
      <c r="BL8" s="54" t="str">
        <f t="shared" si="2"/>
        <v/>
      </c>
      <c r="BM8" s="54" t="str">
        <f t="shared" si="2"/>
        <v>S 32</v>
      </c>
      <c r="BN8" s="54" t="str">
        <f t="shared" si="2"/>
        <v/>
      </c>
      <c r="BO8" s="54" t="str">
        <f t="shared" si="2"/>
        <v/>
      </c>
      <c r="BP8" s="54" t="str">
        <f t="shared" si="2"/>
        <v/>
      </c>
      <c r="BQ8" s="54" t="str">
        <f t="shared" si="2"/>
        <v/>
      </c>
      <c r="BR8" s="54" t="str">
        <f t="shared" si="2"/>
        <v/>
      </c>
      <c r="BS8" s="54" t="str">
        <f t="shared" si="2"/>
        <v/>
      </c>
      <c r="BT8" s="54" t="str">
        <f t="shared" si="2"/>
        <v>S 33</v>
      </c>
      <c r="BU8" s="54" t="str">
        <f t="shared" si="2"/>
        <v/>
      </c>
      <c r="BV8" s="54" t="str">
        <f t="shared" si="2"/>
        <v/>
      </c>
      <c r="BW8" s="54" t="str">
        <f t="shared" si="2"/>
        <v/>
      </c>
      <c r="BX8" s="54" t="str">
        <f t="shared" si="2"/>
        <v/>
      </c>
      <c r="BY8" s="54" t="str">
        <f t="shared" si="2"/>
        <v/>
      </c>
      <c r="BZ8" s="54" t="str">
        <f t="shared" si="2"/>
        <v/>
      </c>
      <c r="CA8" s="54" t="str">
        <f t="shared" si="2"/>
        <v>S 34</v>
      </c>
      <c r="CB8" s="54" t="str">
        <f t="shared" si="2"/>
        <v/>
      </c>
      <c r="CC8" s="54" t="str">
        <f t="shared" si="2"/>
        <v/>
      </c>
      <c r="CD8" s="54" t="str">
        <f t="shared" si="2"/>
        <v/>
      </c>
      <c r="CE8" s="54" t="str">
        <f t="shared" si="2"/>
        <v/>
      </c>
      <c r="CF8" s="54" t="str">
        <f t="shared" si="2"/>
        <v/>
      </c>
      <c r="CG8" s="54" t="str">
        <f t="shared" si="2"/>
        <v/>
      </c>
      <c r="CH8" s="54" t="str">
        <f t="shared" si="2"/>
        <v>S 35</v>
      </c>
      <c r="CI8" s="54" t="str">
        <f t="shared" si="2"/>
        <v/>
      </c>
      <c r="CJ8" s="54" t="str">
        <f t="shared" si="2"/>
        <v/>
      </c>
      <c r="CK8" s="54" t="str">
        <f t="shared" si="2"/>
        <v/>
      </c>
      <c r="CL8" s="54" t="str">
        <f t="shared" si="2"/>
        <v/>
      </c>
      <c r="CM8" s="54" t="str">
        <f t="shared" si="2"/>
        <v/>
      </c>
      <c r="CN8" s="54" t="str">
        <f t="shared" si="2"/>
        <v/>
      </c>
      <c r="CO8" s="54" t="str">
        <f t="shared" si="2"/>
        <v>S 36</v>
      </c>
      <c r="CP8" s="54" t="str">
        <f t="shared" si="2"/>
        <v/>
      </c>
    </row>
    <row r="9" spans="1:94" s="2" customFormat="1" ht="12.95" customHeight="1">
      <c r="A9" s="97" t="s">
        <v>16</v>
      </c>
      <c r="B9" s="106" t="s">
        <v>15</v>
      </c>
      <c r="C9" s="106" t="s">
        <v>0</v>
      </c>
      <c r="D9" s="107" t="s">
        <v>75</v>
      </c>
      <c r="E9" s="106" t="s">
        <v>1</v>
      </c>
      <c r="F9" s="99"/>
      <c r="G9" s="99"/>
      <c r="H9" s="99"/>
      <c r="I9" s="99"/>
      <c r="J9" s="99"/>
      <c r="K9" s="99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5"/>
      <c r="AH9" s="12"/>
      <c r="AI9" s="55" t="str">
        <f t="shared" ref="AI9:AJ9" si="3">VLOOKUP(WEEKDAY(AI7,2),semaine,2,FALSE)</f>
        <v>S</v>
      </c>
      <c r="AJ9" s="55" t="str">
        <f t="shared" si="3"/>
        <v>D</v>
      </c>
      <c r="AK9" s="55" t="str">
        <f t="shared" ref="AK9:CP9" si="4">VLOOKUP(WEEKDAY(AK7,2),semaine,2,FALSE)</f>
        <v>L</v>
      </c>
      <c r="AL9" s="55" t="str">
        <f t="shared" si="4"/>
        <v>M</v>
      </c>
      <c r="AM9" s="55" t="str">
        <f t="shared" si="4"/>
        <v>M</v>
      </c>
      <c r="AN9" s="55" t="str">
        <f t="shared" si="4"/>
        <v>J</v>
      </c>
      <c r="AO9" s="55" t="str">
        <f t="shared" si="4"/>
        <v>V</v>
      </c>
      <c r="AP9" s="55" t="str">
        <f t="shared" si="4"/>
        <v>S</v>
      </c>
      <c r="AQ9" s="55" t="str">
        <f t="shared" si="4"/>
        <v>D</v>
      </c>
      <c r="AR9" s="55" t="str">
        <f t="shared" si="4"/>
        <v>L</v>
      </c>
      <c r="AS9" s="55" t="str">
        <f t="shared" si="4"/>
        <v>M</v>
      </c>
      <c r="AT9" s="55" t="str">
        <f t="shared" si="4"/>
        <v>M</v>
      </c>
      <c r="AU9" s="55" t="str">
        <f t="shared" si="4"/>
        <v>J</v>
      </c>
      <c r="AV9" s="55" t="str">
        <f t="shared" si="4"/>
        <v>V</v>
      </c>
      <c r="AW9" s="55" t="str">
        <f t="shared" si="4"/>
        <v>S</v>
      </c>
      <c r="AX9" s="55" t="str">
        <f t="shared" si="4"/>
        <v>D</v>
      </c>
      <c r="AY9" s="55" t="str">
        <f t="shared" si="4"/>
        <v>L</v>
      </c>
      <c r="AZ9" s="55" t="str">
        <f t="shared" si="4"/>
        <v>M</v>
      </c>
      <c r="BA9" s="55" t="str">
        <f t="shared" si="4"/>
        <v>M</v>
      </c>
      <c r="BB9" s="55" t="str">
        <f t="shared" si="4"/>
        <v>J</v>
      </c>
      <c r="BC9" s="55" t="str">
        <f t="shared" si="4"/>
        <v>V</v>
      </c>
      <c r="BD9" s="55" t="str">
        <f t="shared" si="4"/>
        <v>S</v>
      </c>
      <c r="BE9" s="55" t="str">
        <f t="shared" si="4"/>
        <v>D</v>
      </c>
      <c r="BF9" s="55" t="str">
        <f t="shared" si="4"/>
        <v>L</v>
      </c>
      <c r="BG9" s="55" t="str">
        <f t="shared" si="4"/>
        <v>M</v>
      </c>
      <c r="BH9" s="55" t="str">
        <f t="shared" si="4"/>
        <v>M</v>
      </c>
      <c r="BI9" s="55" t="str">
        <f t="shared" si="4"/>
        <v>J</v>
      </c>
      <c r="BJ9" s="55" t="str">
        <f t="shared" si="4"/>
        <v>V</v>
      </c>
      <c r="BK9" s="55" t="str">
        <f t="shared" si="4"/>
        <v>S</v>
      </c>
      <c r="BL9" s="55" t="str">
        <f t="shared" si="4"/>
        <v>D</v>
      </c>
      <c r="BM9" s="55" t="str">
        <f t="shared" si="4"/>
        <v>L</v>
      </c>
      <c r="BN9" s="55" t="str">
        <f t="shared" si="4"/>
        <v>M</v>
      </c>
      <c r="BO9" s="55" t="str">
        <f t="shared" si="4"/>
        <v>M</v>
      </c>
      <c r="BP9" s="55" t="str">
        <f t="shared" si="4"/>
        <v>J</v>
      </c>
      <c r="BQ9" s="55" t="str">
        <f t="shared" si="4"/>
        <v>V</v>
      </c>
      <c r="BR9" s="55" t="str">
        <f t="shared" si="4"/>
        <v>S</v>
      </c>
      <c r="BS9" s="55" t="str">
        <f t="shared" si="4"/>
        <v>D</v>
      </c>
      <c r="BT9" s="55" t="str">
        <f t="shared" si="4"/>
        <v>L</v>
      </c>
      <c r="BU9" s="55" t="str">
        <f t="shared" si="4"/>
        <v>M</v>
      </c>
      <c r="BV9" s="55" t="str">
        <f t="shared" si="4"/>
        <v>M</v>
      </c>
      <c r="BW9" s="55" t="str">
        <f t="shared" si="4"/>
        <v>J</v>
      </c>
      <c r="BX9" s="55" t="str">
        <f t="shared" si="4"/>
        <v>V</v>
      </c>
      <c r="BY9" s="55" t="str">
        <f t="shared" si="4"/>
        <v>S</v>
      </c>
      <c r="BZ9" s="55" t="str">
        <f t="shared" si="4"/>
        <v>D</v>
      </c>
      <c r="CA9" s="55" t="str">
        <f t="shared" si="4"/>
        <v>L</v>
      </c>
      <c r="CB9" s="55" t="str">
        <f t="shared" si="4"/>
        <v>M</v>
      </c>
      <c r="CC9" s="55" t="str">
        <f t="shared" si="4"/>
        <v>M</v>
      </c>
      <c r="CD9" s="55" t="str">
        <f t="shared" si="4"/>
        <v>J</v>
      </c>
      <c r="CE9" s="55" t="str">
        <f t="shared" si="4"/>
        <v>V</v>
      </c>
      <c r="CF9" s="55" t="str">
        <f t="shared" si="4"/>
        <v>S</v>
      </c>
      <c r="CG9" s="55" t="str">
        <f t="shared" si="4"/>
        <v>D</v>
      </c>
      <c r="CH9" s="55" t="str">
        <f t="shared" si="4"/>
        <v>L</v>
      </c>
      <c r="CI9" s="55" t="str">
        <f t="shared" si="4"/>
        <v>M</v>
      </c>
      <c r="CJ9" s="55" t="str">
        <f t="shared" si="4"/>
        <v>M</v>
      </c>
      <c r="CK9" s="55" t="str">
        <f t="shared" si="4"/>
        <v>J</v>
      </c>
      <c r="CL9" s="55" t="str">
        <f t="shared" si="4"/>
        <v>V</v>
      </c>
      <c r="CM9" s="55" t="str">
        <f t="shared" si="4"/>
        <v>S</v>
      </c>
      <c r="CN9" s="55" t="str">
        <f t="shared" si="4"/>
        <v>D</v>
      </c>
      <c r="CO9" s="55" t="str">
        <f t="shared" si="4"/>
        <v>L</v>
      </c>
      <c r="CP9" s="55" t="str">
        <f t="shared" si="4"/>
        <v>M</v>
      </c>
    </row>
    <row r="10" spans="1:94" s="2" customFormat="1" ht="12.95" customHeight="1">
      <c r="A10" s="96"/>
      <c r="B10" s="106"/>
      <c r="C10" s="106"/>
      <c r="D10" s="107"/>
      <c r="E10" s="106"/>
      <c r="F10" s="99"/>
      <c r="G10" s="99"/>
      <c r="H10" s="99"/>
      <c r="I10" s="99"/>
      <c r="J10" s="99"/>
      <c r="K10" s="99"/>
      <c r="L10" s="101"/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05"/>
      <c r="AH10" s="12"/>
      <c r="AI10" s="55">
        <f>DAY(AI7)</f>
        <v>1</v>
      </c>
      <c r="AJ10" s="55">
        <f t="shared" ref="AJ10" si="5">DAY(AJ7)</f>
        <v>2</v>
      </c>
      <c r="AK10" s="55">
        <f t="shared" ref="AK10:CP10" si="6">DAY(AK7)</f>
        <v>3</v>
      </c>
      <c r="AL10" s="55">
        <f t="shared" si="6"/>
        <v>4</v>
      </c>
      <c r="AM10" s="55">
        <f t="shared" si="6"/>
        <v>5</v>
      </c>
      <c r="AN10" s="55">
        <f t="shared" si="6"/>
        <v>6</v>
      </c>
      <c r="AO10" s="55">
        <f t="shared" si="6"/>
        <v>7</v>
      </c>
      <c r="AP10" s="55">
        <f t="shared" si="6"/>
        <v>8</v>
      </c>
      <c r="AQ10" s="55">
        <f t="shared" si="6"/>
        <v>9</v>
      </c>
      <c r="AR10" s="55">
        <f t="shared" si="6"/>
        <v>10</v>
      </c>
      <c r="AS10" s="55">
        <f t="shared" si="6"/>
        <v>11</v>
      </c>
      <c r="AT10" s="55">
        <f t="shared" si="6"/>
        <v>12</v>
      </c>
      <c r="AU10" s="55">
        <f t="shared" si="6"/>
        <v>13</v>
      </c>
      <c r="AV10" s="55">
        <f t="shared" si="6"/>
        <v>14</v>
      </c>
      <c r="AW10" s="55">
        <f t="shared" si="6"/>
        <v>15</v>
      </c>
      <c r="AX10" s="55">
        <f t="shared" si="6"/>
        <v>16</v>
      </c>
      <c r="AY10" s="55">
        <f t="shared" si="6"/>
        <v>17</v>
      </c>
      <c r="AZ10" s="55">
        <f t="shared" si="6"/>
        <v>18</v>
      </c>
      <c r="BA10" s="55">
        <f t="shared" si="6"/>
        <v>19</v>
      </c>
      <c r="BB10" s="55">
        <f t="shared" si="6"/>
        <v>20</v>
      </c>
      <c r="BC10" s="55">
        <f t="shared" si="6"/>
        <v>21</v>
      </c>
      <c r="BD10" s="55">
        <f t="shared" si="6"/>
        <v>22</v>
      </c>
      <c r="BE10" s="55">
        <f t="shared" si="6"/>
        <v>23</v>
      </c>
      <c r="BF10" s="55">
        <f t="shared" si="6"/>
        <v>24</v>
      </c>
      <c r="BG10" s="55">
        <f t="shared" si="6"/>
        <v>25</v>
      </c>
      <c r="BH10" s="55">
        <f t="shared" si="6"/>
        <v>26</v>
      </c>
      <c r="BI10" s="55">
        <f t="shared" si="6"/>
        <v>27</v>
      </c>
      <c r="BJ10" s="55">
        <f t="shared" si="6"/>
        <v>28</v>
      </c>
      <c r="BK10" s="55">
        <f t="shared" si="6"/>
        <v>29</v>
      </c>
      <c r="BL10" s="55">
        <f t="shared" si="6"/>
        <v>30</v>
      </c>
      <c r="BM10" s="55">
        <f t="shared" si="6"/>
        <v>31</v>
      </c>
      <c r="BN10" s="55">
        <f t="shared" si="6"/>
        <v>1</v>
      </c>
      <c r="BO10" s="55">
        <f t="shared" si="6"/>
        <v>2</v>
      </c>
      <c r="BP10" s="55">
        <f t="shared" si="6"/>
        <v>3</v>
      </c>
      <c r="BQ10" s="55">
        <f t="shared" si="6"/>
        <v>4</v>
      </c>
      <c r="BR10" s="55">
        <f t="shared" si="6"/>
        <v>5</v>
      </c>
      <c r="BS10" s="55">
        <f t="shared" si="6"/>
        <v>6</v>
      </c>
      <c r="BT10" s="55">
        <f t="shared" si="6"/>
        <v>7</v>
      </c>
      <c r="BU10" s="55">
        <f t="shared" si="6"/>
        <v>8</v>
      </c>
      <c r="BV10" s="55">
        <f t="shared" si="6"/>
        <v>9</v>
      </c>
      <c r="BW10" s="55">
        <f t="shared" si="6"/>
        <v>10</v>
      </c>
      <c r="BX10" s="55">
        <f t="shared" si="6"/>
        <v>11</v>
      </c>
      <c r="BY10" s="55">
        <f t="shared" si="6"/>
        <v>12</v>
      </c>
      <c r="BZ10" s="55">
        <f t="shared" si="6"/>
        <v>13</v>
      </c>
      <c r="CA10" s="55">
        <f t="shared" si="6"/>
        <v>14</v>
      </c>
      <c r="CB10" s="55">
        <f t="shared" si="6"/>
        <v>15</v>
      </c>
      <c r="CC10" s="55">
        <f t="shared" si="6"/>
        <v>16</v>
      </c>
      <c r="CD10" s="55">
        <f t="shared" si="6"/>
        <v>17</v>
      </c>
      <c r="CE10" s="55">
        <f t="shared" si="6"/>
        <v>18</v>
      </c>
      <c r="CF10" s="55">
        <f t="shared" si="6"/>
        <v>19</v>
      </c>
      <c r="CG10" s="55">
        <f t="shared" si="6"/>
        <v>20</v>
      </c>
      <c r="CH10" s="55">
        <f t="shared" si="6"/>
        <v>21</v>
      </c>
      <c r="CI10" s="55">
        <f t="shared" si="6"/>
        <v>22</v>
      </c>
      <c r="CJ10" s="55">
        <f t="shared" si="6"/>
        <v>23</v>
      </c>
      <c r="CK10" s="55">
        <f t="shared" si="6"/>
        <v>24</v>
      </c>
      <c r="CL10" s="55">
        <f t="shared" si="6"/>
        <v>25</v>
      </c>
      <c r="CM10" s="55">
        <f t="shared" si="6"/>
        <v>26</v>
      </c>
      <c r="CN10" s="55">
        <f t="shared" si="6"/>
        <v>27</v>
      </c>
      <c r="CO10" s="55">
        <f t="shared" si="6"/>
        <v>28</v>
      </c>
      <c r="CP10" s="55">
        <f t="shared" si="6"/>
        <v>29</v>
      </c>
    </row>
    <row r="11" spans="1:94" s="2" customFormat="1" ht="12.95" customHeight="1">
      <c r="A11" s="16"/>
      <c r="B11" s="17"/>
      <c r="C11" s="16"/>
      <c r="D11" s="18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26"/>
      <c r="AH11" s="19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</row>
    <row r="12" spans="1:94" s="2" customFormat="1" ht="21" customHeight="1">
      <c r="A12" s="16"/>
      <c r="B12" s="38" t="s">
        <v>52</v>
      </c>
      <c r="C12" s="16"/>
      <c r="D12" s="18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26"/>
      <c r="AH12" s="19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</row>
    <row r="13" spans="1:94" ht="12.95" customHeight="1">
      <c r="B13" s="7"/>
      <c r="C13" s="31"/>
      <c r="D13" s="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7"/>
      <c r="AH13" s="15">
        <f t="shared" ref="AH13:AH30" si="7">C13+AG13*(E13-C13)</f>
        <v>0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</row>
    <row r="14" spans="1:94" ht="12.95" customHeight="1">
      <c r="A14" s="33" t="s">
        <v>17</v>
      </c>
      <c r="B14" s="34" t="s">
        <v>79</v>
      </c>
      <c r="C14" s="56">
        <v>42931</v>
      </c>
      <c r="D14" s="57"/>
      <c r="E14" s="36">
        <v>42939</v>
      </c>
      <c r="F14" s="36">
        <v>42948</v>
      </c>
      <c r="G14" s="36"/>
      <c r="H14" s="36">
        <v>42955</v>
      </c>
      <c r="I14" s="36">
        <v>42965</v>
      </c>
      <c r="J14" s="36"/>
      <c r="K14" s="36">
        <v>42944</v>
      </c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7"/>
      <c r="AH14" s="15">
        <f t="shared" si="7"/>
        <v>42931</v>
      </c>
      <c r="AJ14" s="3"/>
      <c r="AK14" s="3"/>
      <c r="AL14" s="3"/>
      <c r="AM14" s="3"/>
      <c r="AN14" s="100"/>
      <c r="AO14" s="100"/>
      <c r="AP14" s="100"/>
      <c r="AQ14" s="100"/>
      <c r="AR14" s="100"/>
      <c r="AS14" s="100"/>
      <c r="AT14" s="100"/>
      <c r="AU14" s="100"/>
      <c r="AV14" s="3"/>
      <c r="AW14" s="98"/>
      <c r="AX14" s="98"/>
      <c r="AY14" s="98"/>
      <c r="AZ14" s="98"/>
      <c r="BA14" s="98"/>
      <c r="BB14" s="98"/>
      <c r="BC14" s="98"/>
      <c r="BD14" s="98"/>
      <c r="BE14" s="98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</row>
    <row r="15" spans="1:94" ht="12.95" customHeight="1">
      <c r="A15" s="33" t="s">
        <v>17</v>
      </c>
      <c r="B15" s="34" t="s">
        <v>18</v>
      </c>
      <c r="C15" s="56">
        <v>42924</v>
      </c>
      <c r="D15" s="57"/>
      <c r="E15" s="36">
        <v>42936</v>
      </c>
      <c r="F15" s="36">
        <v>42944</v>
      </c>
      <c r="G15" s="36"/>
      <c r="H15" s="36">
        <v>42950</v>
      </c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7"/>
      <c r="AH15" s="15">
        <f t="shared" si="7"/>
        <v>42924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</row>
    <row r="16" spans="1:94" ht="12.95" customHeight="1">
      <c r="A16" s="33" t="s">
        <v>17</v>
      </c>
      <c r="B16" s="34" t="s">
        <v>19</v>
      </c>
      <c r="C16" s="56"/>
      <c r="D16" s="57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7"/>
      <c r="AH16" s="15">
        <f t="shared" si="7"/>
        <v>0</v>
      </c>
    </row>
    <row r="17" spans="1:34" ht="12.95" customHeight="1">
      <c r="A17" s="33" t="s">
        <v>17</v>
      </c>
      <c r="B17" s="34" t="s">
        <v>20</v>
      </c>
      <c r="C17" s="56"/>
      <c r="D17" s="57"/>
      <c r="E17" s="36"/>
      <c r="F17" s="36">
        <v>42945</v>
      </c>
      <c r="G17" s="36"/>
      <c r="H17" s="36">
        <v>42955</v>
      </c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7"/>
      <c r="AH17" s="15">
        <f t="shared" si="7"/>
        <v>0</v>
      </c>
    </row>
    <row r="18" spans="1:34" ht="12.95" customHeight="1">
      <c r="A18" s="33" t="s">
        <v>17</v>
      </c>
      <c r="B18" s="34" t="s">
        <v>22</v>
      </c>
      <c r="C18" s="56"/>
      <c r="D18" s="57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7"/>
      <c r="AH18" s="15">
        <f t="shared" si="7"/>
        <v>0</v>
      </c>
    </row>
    <row r="19" spans="1:34" ht="12.95" customHeight="1">
      <c r="A19" s="33" t="s">
        <v>17</v>
      </c>
      <c r="B19" s="34" t="s">
        <v>23</v>
      </c>
      <c r="C19" s="56"/>
      <c r="D19" s="57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7"/>
      <c r="AH19" s="15">
        <f t="shared" si="7"/>
        <v>0</v>
      </c>
    </row>
    <row r="20" spans="1:34" ht="12.95" customHeight="1">
      <c r="A20" s="33" t="s">
        <v>17</v>
      </c>
      <c r="B20" s="34" t="s">
        <v>24</v>
      </c>
      <c r="C20" s="56"/>
      <c r="D20" s="57"/>
      <c r="E20" s="36"/>
      <c r="F20" s="36"/>
      <c r="G20" s="36"/>
      <c r="H20" s="36"/>
      <c r="I20" s="36">
        <v>42933</v>
      </c>
      <c r="J20" s="36"/>
      <c r="K20" s="36">
        <v>42943</v>
      </c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7"/>
      <c r="AH20" s="15">
        <f t="shared" si="7"/>
        <v>0</v>
      </c>
    </row>
    <row r="21" spans="1:34" ht="12.95" customHeight="1">
      <c r="A21" s="33" t="s">
        <v>17</v>
      </c>
      <c r="B21" s="34" t="s">
        <v>25</v>
      </c>
      <c r="C21" s="56">
        <v>43079</v>
      </c>
      <c r="D21" s="57"/>
      <c r="E21" s="36">
        <v>43086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7"/>
      <c r="AH21" s="15">
        <f t="shared" si="7"/>
        <v>43079</v>
      </c>
    </row>
    <row r="22" spans="1:34" ht="12.95" customHeight="1">
      <c r="A22" s="33" t="s">
        <v>17</v>
      </c>
      <c r="B22" s="34" t="s">
        <v>26</v>
      </c>
      <c r="C22" s="56"/>
      <c r="D22" s="57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7"/>
      <c r="AH22" s="15">
        <f t="shared" si="7"/>
        <v>0</v>
      </c>
    </row>
    <row r="23" spans="1:34" ht="12.95" customHeight="1">
      <c r="A23" s="33" t="s">
        <v>17</v>
      </c>
      <c r="B23" s="34" t="s">
        <v>76</v>
      </c>
      <c r="C23" s="56"/>
      <c r="D23" s="57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7"/>
      <c r="AH23" s="15">
        <f t="shared" si="7"/>
        <v>0</v>
      </c>
    </row>
    <row r="24" spans="1:34" ht="12.95" customHeight="1">
      <c r="A24" s="33" t="s">
        <v>17</v>
      </c>
      <c r="B24" s="34" t="s">
        <v>27</v>
      </c>
      <c r="C24" s="56"/>
      <c r="D24" s="57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7"/>
      <c r="AH24" s="15">
        <f t="shared" si="7"/>
        <v>0</v>
      </c>
    </row>
    <row r="25" spans="1:34" ht="12.95" customHeight="1">
      <c r="A25" s="33" t="s">
        <v>17</v>
      </c>
      <c r="B25" s="34" t="s">
        <v>28</v>
      </c>
      <c r="C25" s="56"/>
      <c r="D25" s="57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7"/>
      <c r="AH25" s="15">
        <f t="shared" si="7"/>
        <v>0</v>
      </c>
    </row>
    <row r="26" spans="1:34" ht="12.95" customHeight="1">
      <c r="A26" s="33" t="s">
        <v>17</v>
      </c>
      <c r="B26" s="34" t="s">
        <v>77</v>
      </c>
      <c r="C26" s="56"/>
      <c r="D26" s="57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7"/>
      <c r="AH26" s="15">
        <f t="shared" si="7"/>
        <v>0</v>
      </c>
    </row>
    <row r="27" spans="1:34" ht="12.95" customHeight="1">
      <c r="A27" s="33" t="s">
        <v>17</v>
      </c>
      <c r="B27" s="34" t="s">
        <v>80</v>
      </c>
      <c r="C27" s="56"/>
      <c r="D27" s="57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7"/>
      <c r="AH27" s="15">
        <f t="shared" si="7"/>
        <v>0</v>
      </c>
    </row>
    <row r="28" spans="1:34" ht="12.95" customHeight="1">
      <c r="A28" s="33" t="s">
        <v>17</v>
      </c>
      <c r="B28" s="34" t="s">
        <v>29</v>
      </c>
      <c r="C28" s="56"/>
      <c r="D28" s="57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7"/>
      <c r="AH28" s="15">
        <f t="shared" si="7"/>
        <v>0</v>
      </c>
    </row>
    <row r="29" spans="1:34" ht="12.95" customHeight="1">
      <c r="A29" s="33" t="s">
        <v>17</v>
      </c>
      <c r="B29" s="34" t="s">
        <v>30</v>
      </c>
      <c r="C29" s="56"/>
      <c r="D29" s="57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7"/>
      <c r="AH29" s="15">
        <f t="shared" si="7"/>
        <v>0</v>
      </c>
    </row>
    <row r="30" spans="1:34" ht="12.95" customHeight="1">
      <c r="A30" s="33" t="s">
        <v>17</v>
      </c>
      <c r="B30" s="34" t="s">
        <v>31</v>
      </c>
      <c r="C30" s="56"/>
      <c r="D30" s="57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7"/>
      <c r="AH30" s="15">
        <f t="shared" si="7"/>
        <v>0</v>
      </c>
    </row>
    <row r="31" spans="1:34" ht="12.95" customHeight="1">
      <c r="A31" s="33" t="s">
        <v>17</v>
      </c>
      <c r="B31" s="34" t="s">
        <v>32</v>
      </c>
      <c r="C31" s="56"/>
      <c r="D31" s="57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7"/>
      <c r="AH31" s="15"/>
    </row>
    <row r="32" spans="1:34" ht="12.95" customHeight="1">
      <c r="B32" s="7"/>
      <c r="C32" s="58"/>
      <c r="D32" s="59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1"/>
      <c r="AH32" s="15">
        <f t="shared" ref="AH32:AH40" si="8">C32+AG32*(E32-C32)</f>
        <v>0</v>
      </c>
    </row>
    <row r="33" spans="1:34" ht="12.95" customHeight="1">
      <c r="A33" s="33" t="s">
        <v>33</v>
      </c>
      <c r="B33" s="34" t="s">
        <v>81</v>
      </c>
      <c r="C33" s="56"/>
      <c r="D33" s="57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7"/>
      <c r="AH33" s="15">
        <f t="shared" si="8"/>
        <v>0</v>
      </c>
    </row>
    <row r="34" spans="1:34" ht="12.95" customHeight="1">
      <c r="A34" s="33" t="s">
        <v>33</v>
      </c>
      <c r="B34" s="34" t="s">
        <v>36</v>
      </c>
      <c r="C34" s="56"/>
      <c r="D34" s="57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7"/>
      <c r="AH34" s="15">
        <f t="shared" si="8"/>
        <v>0</v>
      </c>
    </row>
    <row r="35" spans="1:34" ht="12.95" customHeight="1">
      <c r="A35" s="33" t="s">
        <v>33</v>
      </c>
      <c r="B35" s="34" t="s">
        <v>34</v>
      </c>
      <c r="C35" s="56"/>
      <c r="D35" s="57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7"/>
      <c r="AH35" s="15">
        <f t="shared" si="8"/>
        <v>0</v>
      </c>
    </row>
    <row r="36" spans="1:34" ht="12.95" customHeight="1">
      <c r="A36" s="33" t="s">
        <v>33</v>
      </c>
      <c r="B36" s="34" t="s">
        <v>38</v>
      </c>
      <c r="C36" s="56"/>
      <c r="D36" s="57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7"/>
      <c r="AH36" s="15">
        <f t="shared" si="8"/>
        <v>0</v>
      </c>
    </row>
    <row r="37" spans="1:34" ht="12.95" customHeight="1">
      <c r="A37" s="33" t="s">
        <v>33</v>
      </c>
      <c r="B37" s="34" t="s">
        <v>39</v>
      </c>
      <c r="C37" s="56"/>
      <c r="D37" s="57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7"/>
      <c r="AH37" s="15">
        <f t="shared" si="8"/>
        <v>0</v>
      </c>
    </row>
    <row r="38" spans="1:34" ht="12.95" customHeight="1">
      <c r="A38" s="33" t="s">
        <v>33</v>
      </c>
      <c r="B38" s="34" t="s">
        <v>40</v>
      </c>
      <c r="C38" s="56"/>
      <c r="D38" s="57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7"/>
      <c r="AH38" s="15">
        <f t="shared" si="8"/>
        <v>0</v>
      </c>
    </row>
    <row r="39" spans="1:34" ht="12.95" customHeight="1">
      <c r="A39" s="33" t="s">
        <v>33</v>
      </c>
      <c r="B39" s="34" t="s">
        <v>41</v>
      </c>
      <c r="C39" s="56"/>
      <c r="D39" s="57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7"/>
      <c r="AH39" s="15">
        <f t="shared" si="8"/>
        <v>0</v>
      </c>
    </row>
    <row r="40" spans="1:34" ht="12.95" customHeight="1">
      <c r="A40" s="33" t="s">
        <v>33</v>
      </c>
      <c r="B40" s="34" t="s">
        <v>42</v>
      </c>
      <c r="C40" s="56"/>
      <c r="D40" s="57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7"/>
      <c r="AH40" s="15">
        <f t="shared" si="8"/>
        <v>0</v>
      </c>
    </row>
    <row r="41" spans="1:34" ht="12.95" customHeight="1">
      <c r="A41" s="33" t="s">
        <v>33</v>
      </c>
      <c r="B41" s="34" t="s">
        <v>43</v>
      </c>
      <c r="C41" s="33"/>
      <c r="D41" s="35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7"/>
    </row>
    <row r="42" spans="1:34" ht="12.95" customHeight="1">
      <c r="C42" s="62"/>
      <c r="D42" s="63"/>
      <c r="E42" s="60" t="str">
        <f>IF(B42="","",IF($C$5="OUI",WORKDAY(C42,IF(WEEKDAY(C42,2)&gt;=6,D42,D42-1)),C42+D42-1))</f>
        <v/>
      </c>
      <c r="F42" s="60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1"/>
    </row>
    <row r="43" spans="1:34" ht="12.95" customHeight="1">
      <c r="A43" s="33" t="s">
        <v>44</v>
      </c>
      <c r="B43" s="34" t="s">
        <v>45</v>
      </c>
      <c r="C43" s="33"/>
      <c r="D43" s="35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7"/>
    </row>
    <row r="44" spans="1:34" ht="12.95" customHeight="1">
      <c r="A44" s="33" t="s">
        <v>44</v>
      </c>
      <c r="B44" s="34" t="s">
        <v>46</v>
      </c>
      <c r="C44" s="33"/>
      <c r="D44" s="35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7"/>
    </row>
    <row r="45" spans="1:34" ht="12.95" customHeight="1">
      <c r="A45" s="33" t="s">
        <v>44</v>
      </c>
      <c r="B45" s="34" t="s">
        <v>47</v>
      </c>
      <c r="C45" s="33"/>
      <c r="D45" s="35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7"/>
    </row>
    <row r="46" spans="1:34" ht="12.95" customHeight="1">
      <c r="A46" s="33" t="s">
        <v>44</v>
      </c>
      <c r="B46" s="34" t="s">
        <v>48</v>
      </c>
      <c r="C46" s="33"/>
      <c r="D46" s="35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7"/>
    </row>
    <row r="47" spans="1:34" ht="12.95" customHeight="1">
      <c r="A47" s="33" t="s">
        <v>44</v>
      </c>
      <c r="B47" s="34" t="s">
        <v>51</v>
      </c>
      <c r="C47" s="33"/>
      <c r="D47" s="35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7"/>
    </row>
    <row r="48" spans="1:34" ht="12.95" customHeight="1">
      <c r="A48" s="33" t="s">
        <v>44</v>
      </c>
      <c r="B48" s="34" t="s">
        <v>83</v>
      </c>
      <c r="C48" s="33"/>
      <c r="D48" s="35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7"/>
    </row>
    <row r="49" spans="1:94" ht="12.95" customHeight="1">
      <c r="A49" s="33" t="s">
        <v>44</v>
      </c>
      <c r="B49" s="34" t="s">
        <v>50</v>
      </c>
      <c r="C49" s="33"/>
      <c r="D49" s="35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7"/>
    </row>
    <row r="50" spans="1:94" ht="12.95" customHeight="1">
      <c r="A50" s="33" t="s">
        <v>82</v>
      </c>
      <c r="B50" s="34" t="s">
        <v>49</v>
      </c>
      <c r="C50" s="33"/>
      <c r="D50" s="35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7"/>
    </row>
    <row r="51" spans="1:94" ht="12.95" customHeight="1">
      <c r="C51" s="62"/>
      <c r="D51" s="63"/>
      <c r="E51" s="60" t="str">
        <f>IF(B51="","",IF($C$5="OUI",WORKDAY(C51,IF(WEEKDAY(C51,2)&gt;=6,D51,D51-1)),C51+D51-1))</f>
        <v/>
      </c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1"/>
    </row>
    <row r="52" spans="1:94" ht="12.95" customHeight="1">
      <c r="C52" s="62"/>
      <c r="D52" s="63"/>
      <c r="E52" s="60" t="str">
        <f>IF(B52="","",IF($C$5="OUI",WORKDAY(C52,IF(WEEKDAY(C52,2)&gt;=6,D52,D52-1)),C52+D52-1))</f>
        <v/>
      </c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1"/>
    </row>
    <row r="53" spans="1:94" s="2" customFormat="1" ht="21" customHeight="1">
      <c r="A53" s="16"/>
      <c r="B53" s="38" t="s">
        <v>53</v>
      </c>
      <c r="C53" s="64"/>
      <c r="D53" s="65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6"/>
      <c r="AH53" s="19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  <c r="BI53" s="20"/>
      <c r="BJ53" s="20"/>
      <c r="BK53" s="20"/>
      <c r="BL53" s="20"/>
      <c r="BM53" s="20"/>
      <c r="BN53" s="20"/>
      <c r="BO53" s="20"/>
      <c r="BP53" s="20"/>
      <c r="BQ53" s="20"/>
      <c r="BR53" s="20"/>
      <c r="BS53" s="20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</row>
    <row r="54" spans="1:94" ht="12.95" customHeight="1">
      <c r="C54" s="62"/>
      <c r="D54" s="63"/>
      <c r="E54" s="60" t="str">
        <f>IF(B54="","",IF($C$5="OUI",WORKDAY(C54,IF(WEEKDAY(C54,2)&gt;=6,D54,D54-1)),C54+D54-1))</f>
        <v/>
      </c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1"/>
    </row>
    <row r="55" spans="1:94" ht="12.95" customHeight="1">
      <c r="A55" s="32"/>
      <c r="B55" s="34" t="s">
        <v>54</v>
      </c>
      <c r="C55" s="56"/>
      <c r="D55" s="35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7"/>
    </row>
    <row r="56" spans="1:94" ht="12.95" customHeight="1">
      <c r="A56" s="32"/>
      <c r="B56" s="34" t="s">
        <v>55</v>
      </c>
      <c r="C56" s="84"/>
      <c r="D56" s="35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7"/>
      <c r="AI56" s="7"/>
      <c r="AJ56" s="7"/>
      <c r="AK56" s="7"/>
      <c r="AL56" s="7"/>
      <c r="AM56" s="7"/>
      <c r="AN56" s="7"/>
      <c r="AO56" s="7"/>
      <c r="AP56" s="7"/>
      <c r="AQ56" s="7"/>
    </row>
    <row r="57" spans="1:94" ht="12.95" customHeight="1">
      <c r="A57" s="32"/>
      <c r="B57" s="34" t="s">
        <v>56</v>
      </c>
      <c r="C57" s="84"/>
      <c r="D57" s="35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7"/>
      <c r="AJ57" s="7"/>
      <c r="AK57" s="7"/>
      <c r="AL57" s="7"/>
      <c r="AM57" s="7"/>
      <c r="AN57" s="7"/>
      <c r="AO57" s="7"/>
      <c r="AP57" s="7"/>
    </row>
    <row r="58" spans="1:94" ht="12.95" customHeight="1">
      <c r="A58" s="39"/>
      <c r="B58" s="7"/>
      <c r="C58" s="67"/>
      <c r="D58" s="68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9"/>
    </row>
    <row r="59" spans="1:94" ht="12.95" customHeight="1">
      <c r="C59" s="62"/>
      <c r="D59" s="63"/>
      <c r="E59" s="60" t="str">
        <f>IF(B59="","",IF($C$5="OUI",WORKDAY(C59,IF(WEEKDAY(C59,2)&gt;=6,D59,D59-1)),C59+D59-1))</f>
        <v/>
      </c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1"/>
    </row>
    <row r="60" spans="1:94" s="2" customFormat="1" ht="21" customHeight="1">
      <c r="A60" s="16"/>
      <c r="B60" s="38" t="s">
        <v>57</v>
      </c>
      <c r="C60" s="64"/>
      <c r="D60" s="65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6"/>
      <c r="AH60" s="19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</row>
    <row r="61" spans="1:94" ht="12.95" customHeight="1">
      <c r="C61" s="62"/>
      <c r="D61" s="63"/>
      <c r="E61" s="60" t="str">
        <f>IF(B61="","",IF($C$5="OUI",WORKDAY(C61,IF(WEEKDAY(C61,2)&gt;=6,D61,D61-1)),C61+D61-1))</f>
        <v/>
      </c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1"/>
    </row>
    <row r="62" spans="1:94" ht="12.95" customHeight="1">
      <c r="A62" s="32"/>
      <c r="B62" s="34" t="s">
        <v>59</v>
      </c>
      <c r="C62" s="33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7"/>
    </row>
    <row r="63" spans="1:94" ht="12.95" customHeight="1">
      <c r="A63" s="32"/>
      <c r="B63" s="34" t="s">
        <v>60</v>
      </c>
      <c r="C63" s="84"/>
      <c r="D63" s="35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7"/>
    </row>
    <row r="64" spans="1:94" ht="12.95" customHeight="1">
      <c r="A64" s="32"/>
      <c r="B64" s="34" t="s">
        <v>58</v>
      </c>
      <c r="C64" s="84"/>
      <c r="D64" s="35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7"/>
    </row>
    <row r="65" spans="1:94" ht="12.95" customHeight="1">
      <c r="A65" s="39"/>
      <c r="B65" s="85"/>
      <c r="C65" s="86"/>
      <c r="D65" s="68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9"/>
    </row>
    <row r="66" spans="1:94" ht="12.95" customHeight="1">
      <c r="A66" s="39"/>
      <c r="B66" s="85"/>
      <c r="C66" s="67"/>
      <c r="D66" s="68"/>
      <c r="E66" s="60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9"/>
    </row>
    <row r="67" spans="1:94" s="2" customFormat="1" ht="21" customHeight="1">
      <c r="A67" s="16"/>
      <c r="B67" s="38" t="s">
        <v>73</v>
      </c>
      <c r="C67" s="64"/>
      <c r="D67" s="65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6"/>
      <c r="AH67" s="19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0"/>
      <c r="BJ67" s="20"/>
      <c r="BK67" s="20"/>
      <c r="BL67" s="20"/>
      <c r="BM67" s="20"/>
      <c r="BN67" s="20"/>
      <c r="BO67" s="20"/>
      <c r="BP67" s="20"/>
      <c r="BQ67" s="20"/>
      <c r="BR67" s="20"/>
      <c r="BS67" s="20"/>
      <c r="BT67" s="20"/>
      <c r="BU67" s="20"/>
      <c r="BV67" s="20"/>
      <c r="BW67" s="20"/>
      <c r="BX67" s="20"/>
      <c r="BY67" s="20"/>
      <c r="BZ67" s="20"/>
      <c r="CA67" s="20"/>
      <c r="CB67" s="20"/>
      <c r="CC67" s="20"/>
      <c r="CD67" s="20"/>
      <c r="CE67" s="20"/>
      <c r="CF67" s="20"/>
      <c r="CG67" s="20"/>
      <c r="CH67" s="20"/>
      <c r="CI67" s="20"/>
      <c r="CJ67" s="20"/>
      <c r="CK67" s="20"/>
      <c r="CL67" s="20"/>
      <c r="CM67" s="20"/>
      <c r="CN67" s="20"/>
      <c r="CO67" s="20"/>
      <c r="CP67" s="20"/>
    </row>
    <row r="68" spans="1:94" s="2" customFormat="1" ht="21" customHeight="1">
      <c r="A68" s="87"/>
      <c r="B68" s="88"/>
      <c r="C68" s="89"/>
      <c r="D68" s="90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91"/>
      <c r="AH68" s="92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93"/>
      <c r="BN68" s="93"/>
      <c r="BO68" s="93"/>
      <c r="BP68" s="93"/>
      <c r="BQ68" s="93"/>
      <c r="BR68" s="93"/>
      <c r="BS68" s="93"/>
      <c r="BT68" s="93"/>
      <c r="BU68" s="93"/>
      <c r="BV68" s="93"/>
      <c r="BW68" s="93"/>
      <c r="BX68" s="93"/>
      <c r="BY68" s="93"/>
      <c r="BZ68" s="93"/>
      <c r="CA68" s="93"/>
      <c r="CB68" s="93"/>
      <c r="CC68" s="93"/>
      <c r="CD68" s="93"/>
      <c r="CE68" s="93"/>
      <c r="CF68" s="93"/>
      <c r="CG68" s="93"/>
      <c r="CH68" s="93"/>
      <c r="CI68" s="93"/>
      <c r="CJ68" s="93"/>
      <c r="CK68" s="93"/>
      <c r="CL68" s="93"/>
      <c r="CM68" s="93"/>
      <c r="CN68" s="93"/>
      <c r="CO68" s="93"/>
      <c r="CP68" s="93"/>
    </row>
    <row r="69" spans="1:94" ht="12.95" customHeight="1">
      <c r="A69" s="32"/>
      <c r="B69" s="34" t="s">
        <v>21</v>
      </c>
      <c r="C69" s="33"/>
      <c r="D69" s="35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7"/>
    </row>
    <row r="70" spans="1:94" ht="12.95" customHeight="1">
      <c r="A70" s="32"/>
      <c r="B70" s="34" t="s">
        <v>74</v>
      </c>
      <c r="C70" s="33"/>
      <c r="D70" s="35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7"/>
    </row>
    <row r="71" spans="1:94" ht="12.95" customHeight="1">
      <c r="A71" s="32"/>
      <c r="B71" s="34" t="s">
        <v>63</v>
      </c>
      <c r="C71" s="33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7"/>
    </row>
    <row r="72" spans="1:94" ht="12.95" customHeight="1">
      <c r="C72" s="62"/>
      <c r="D72" s="63"/>
      <c r="E72" s="60" t="str">
        <f>IF(B72="","",IF($C$5="OUI",WORKDAY(C72,IF(WEEKDAY(C72,2)&gt;=6,D72,D72-1)),C72+D72-1))</f>
        <v/>
      </c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1"/>
    </row>
    <row r="73" spans="1:94" s="2" customFormat="1" ht="21" customHeight="1">
      <c r="A73" s="40"/>
      <c r="B73" s="41" t="s">
        <v>61</v>
      </c>
      <c r="C73" s="70"/>
      <c r="D73" s="71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70"/>
      <c r="AF73" s="70"/>
      <c r="AG73" s="72"/>
      <c r="AH73" s="42"/>
      <c r="AI73" s="43"/>
      <c r="AJ73" s="43"/>
      <c r="AK73" s="43"/>
      <c r="AL73" s="43"/>
      <c r="AM73" s="43"/>
      <c r="AN73" s="43"/>
      <c r="AO73" s="43"/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3"/>
      <c r="BC73" s="43"/>
      <c r="BD73" s="43"/>
      <c r="BE73" s="43"/>
      <c r="BF73" s="43"/>
      <c r="BG73" s="43"/>
      <c r="BH73" s="43"/>
      <c r="BI73" s="43"/>
      <c r="BJ73" s="43"/>
      <c r="BK73" s="43"/>
      <c r="BL73" s="43"/>
      <c r="BM73" s="43"/>
      <c r="BN73" s="43"/>
      <c r="BO73" s="43"/>
      <c r="BP73" s="43"/>
      <c r="BQ73" s="43"/>
      <c r="BR73" s="43"/>
      <c r="BS73" s="43"/>
      <c r="BT73" s="43"/>
      <c r="BU73" s="43"/>
      <c r="BV73" s="43"/>
      <c r="BW73" s="43"/>
      <c r="BX73" s="43"/>
      <c r="BY73" s="43"/>
      <c r="BZ73" s="43"/>
      <c r="CA73" s="43"/>
      <c r="CB73" s="43"/>
      <c r="CC73" s="43"/>
      <c r="CD73" s="43"/>
      <c r="CE73" s="43"/>
      <c r="CF73" s="43"/>
      <c r="CG73" s="43"/>
      <c r="CH73" s="43"/>
      <c r="CI73" s="43"/>
      <c r="CJ73" s="43"/>
      <c r="CK73" s="43"/>
      <c r="CL73" s="43"/>
      <c r="CM73" s="43"/>
      <c r="CN73" s="43"/>
      <c r="CO73" s="43"/>
      <c r="CP73" s="43"/>
    </row>
    <row r="74" spans="1:94" ht="12.95" customHeight="1">
      <c r="C74" s="62"/>
      <c r="D74" s="63"/>
      <c r="E74" s="60" t="str">
        <f>IF(B74="","",IF($C$5="OUI",WORKDAY(C74,IF(WEEKDAY(C74,2)&gt;=6,D74,D74-1)),C74+D74-1))</f>
        <v/>
      </c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1"/>
    </row>
    <row r="75" spans="1:94" ht="12.95" customHeight="1">
      <c r="A75" s="44"/>
      <c r="B75" s="45" t="s">
        <v>62</v>
      </c>
      <c r="C75" s="73"/>
      <c r="D75" s="74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5"/>
      <c r="Z75" s="75"/>
      <c r="AA75" s="75"/>
      <c r="AB75" s="75"/>
      <c r="AC75" s="75"/>
      <c r="AD75" s="75"/>
      <c r="AE75" s="75"/>
      <c r="AF75" s="75"/>
      <c r="AG75" s="76"/>
    </row>
    <row r="76" spans="1:94" ht="12.95" customHeight="1">
      <c r="A76" s="44"/>
      <c r="B76" s="45" t="s">
        <v>66</v>
      </c>
      <c r="C76" s="73"/>
      <c r="D76" s="74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  <c r="V76" s="75"/>
      <c r="W76" s="75"/>
      <c r="X76" s="75"/>
      <c r="Y76" s="75"/>
      <c r="Z76" s="75"/>
      <c r="AA76" s="75"/>
      <c r="AB76" s="75"/>
      <c r="AC76" s="75"/>
      <c r="AD76" s="75"/>
      <c r="AE76" s="75"/>
      <c r="AF76" s="75"/>
      <c r="AG76" s="76"/>
    </row>
    <row r="77" spans="1:94" ht="12.95" customHeight="1">
      <c r="A77" s="44"/>
      <c r="B77" s="45" t="s">
        <v>78</v>
      </c>
      <c r="C77" s="73"/>
      <c r="D77" s="74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  <c r="AA77" s="75"/>
      <c r="AB77" s="75"/>
      <c r="AC77" s="75"/>
      <c r="AD77" s="75"/>
      <c r="AE77" s="75"/>
      <c r="AF77" s="75"/>
      <c r="AG77" s="76"/>
    </row>
    <row r="78" spans="1:94" ht="12.95" customHeight="1">
      <c r="A78" s="44"/>
      <c r="B78" s="45" t="s">
        <v>65</v>
      </c>
      <c r="C78" s="73"/>
      <c r="D78" s="74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  <c r="AA78" s="75"/>
      <c r="AB78" s="75"/>
      <c r="AC78" s="75"/>
      <c r="AD78" s="75"/>
      <c r="AE78" s="75"/>
      <c r="AF78" s="75"/>
      <c r="AG78" s="76"/>
    </row>
    <row r="79" spans="1:94" ht="12.95" customHeight="1">
      <c r="A79" s="44"/>
      <c r="B79" s="45" t="s">
        <v>64</v>
      </c>
      <c r="C79" s="73"/>
      <c r="D79" s="74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  <c r="AA79" s="75"/>
      <c r="AB79" s="75"/>
      <c r="AC79" s="75"/>
      <c r="AD79" s="75"/>
      <c r="AE79" s="75"/>
      <c r="AF79" s="75"/>
      <c r="AG79" s="76"/>
    </row>
    <row r="80" spans="1:94" ht="12.95" customHeight="1">
      <c r="A80" s="44"/>
      <c r="B80" s="45" t="s">
        <v>67</v>
      </c>
      <c r="C80" s="73"/>
      <c r="D80" s="74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  <c r="V80" s="75"/>
      <c r="W80" s="75"/>
      <c r="X80" s="75"/>
      <c r="Y80" s="75"/>
      <c r="Z80" s="75"/>
      <c r="AA80" s="75"/>
      <c r="AB80" s="75"/>
      <c r="AC80" s="75"/>
      <c r="AD80" s="75"/>
      <c r="AE80" s="75"/>
      <c r="AF80" s="75"/>
      <c r="AG80" s="76"/>
    </row>
    <row r="81" spans="1:94" ht="12.95" customHeight="1">
      <c r="A81" s="44"/>
      <c r="B81" s="45" t="s">
        <v>72</v>
      </c>
      <c r="C81" s="73"/>
      <c r="D81" s="74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  <c r="W81" s="75"/>
      <c r="X81" s="75"/>
      <c r="Y81" s="75"/>
      <c r="Z81" s="75"/>
      <c r="AA81" s="75"/>
      <c r="AB81" s="75"/>
      <c r="AC81" s="75"/>
      <c r="AD81" s="75"/>
      <c r="AE81" s="75"/>
      <c r="AF81" s="75"/>
      <c r="AG81" s="76"/>
    </row>
    <row r="82" spans="1:94" ht="12.95" customHeight="1">
      <c r="C82" s="62"/>
      <c r="D82" s="63"/>
      <c r="E82" s="60" t="str">
        <f>IF(B82="","",IF($C$5="OUI",WORKDAY(C82,IF(WEEKDAY(C82,2)&gt;=6,D82,D82-1)),C82+D82-1))</f>
        <v/>
      </c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1"/>
    </row>
    <row r="83" spans="1:94" ht="12.95" customHeight="1">
      <c r="C83" s="62"/>
      <c r="D83" s="63"/>
      <c r="E83" s="60" t="str">
        <f>IF(B83="","",IF($C$5="OUI",WORKDAY(C83,IF(WEEKDAY(C83,2)&gt;=6,D83,D83-1)),C83+D83-1))</f>
        <v/>
      </c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1"/>
    </row>
    <row r="84" spans="1:94" s="2" customFormat="1" ht="21" customHeight="1">
      <c r="A84" s="46"/>
      <c r="B84" s="47" t="s">
        <v>68</v>
      </c>
      <c r="C84" s="77"/>
      <c r="D84" s="78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9"/>
      <c r="AH84" s="48"/>
      <c r="AI84" s="49"/>
      <c r="AJ84" s="49"/>
      <c r="AK84" s="49"/>
      <c r="AL84" s="49"/>
      <c r="AM84" s="49"/>
      <c r="AN84" s="49"/>
      <c r="AO84" s="49"/>
      <c r="AP84" s="49"/>
      <c r="AQ84" s="49"/>
      <c r="AR84" s="49"/>
      <c r="AS84" s="49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49"/>
      <c r="BW84" s="49"/>
      <c r="BX84" s="49"/>
      <c r="BY84" s="49"/>
      <c r="BZ84" s="49"/>
      <c r="CA84" s="49"/>
      <c r="CB84" s="49"/>
      <c r="CC84" s="49"/>
      <c r="CD84" s="49"/>
      <c r="CE84" s="49"/>
      <c r="CF84" s="49"/>
      <c r="CG84" s="49"/>
      <c r="CH84" s="49"/>
      <c r="CI84" s="49"/>
      <c r="CJ84" s="49"/>
      <c r="CK84" s="49"/>
      <c r="CL84" s="49"/>
      <c r="CM84" s="49"/>
      <c r="CN84" s="49"/>
      <c r="CO84" s="49"/>
      <c r="CP84" s="49"/>
    </row>
    <row r="85" spans="1:94" ht="12.95" customHeight="1">
      <c r="C85" s="62"/>
      <c r="D85" s="63"/>
      <c r="E85" s="60" t="str">
        <f>IF(B85="","",IF($C$5="OUI",WORKDAY(C85,IF(WEEKDAY(C85,2)&gt;=6,D85,D85-1)),C85+D85-1))</f>
        <v/>
      </c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1"/>
    </row>
    <row r="86" spans="1:94" ht="12.95" customHeight="1">
      <c r="A86" s="50"/>
      <c r="B86" s="94" t="s">
        <v>35</v>
      </c>
      <c r="C86" s="80"/>
      <c r="D86" s="81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2"/>
      <c r="Z86" s="82"/>
      <c r="AA86" s="82"/>
      <c r="AB86" s="82"/>
      <c r="AC86" s="82"/>
      <c r="AD86" s="82"/>
      <c r="AE86" s="82"/>
      <c r="AF86" s="82"/>
      <c r="AG86" s="83"/>
    </row>
    <row r="87" spans="1:94" ht="12.95" customHeight="1">
      <c r="A87" s="50"/>
      <c r="B87" s="94" t="s">
        <v>37</v>
      </c>
      <c r="C87" s="95"/>
      <c r="D87" s="81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  <c r="AC87" s="82"/>
      <c r="AD87" s="82"/>
      <c r="AE87" s="82"/>
      <c r="AF87" s="82"/>
      <c r="AG87" s="83"/>
    </row>
    <row r="88" spans="1:94" ht="12.95" customHeight="1">
      <c r="A88" s="50"/>
      <c r="B88" s="94" t="s">
        <v>84</v>
      </c>
      <c r="C88" s="80"/>
      <c r="D88" s="81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  <c r="V88" s="82"/>
      <c r="W88" s="82"/>
      <c r="X88" s="82"/>
      <c r="Y88" s="82"/>
      <c r="Z88" s="82"/>
      <c r="AA88" s="82"/>
      <c r="AB88" s="82"/>
      <c r="AC88" s="82"/>
      <c r="AD88" s="82"/>
      <c r="AE88" s="82"/>
      <c r="AF88" s="82"/>
      <c r="AG88" s="83"/>
    </row>
    <row r="89" spans="1:94" ht="12.95" customHeight="1">
      <c r="C89" s="62"/>
      <c r="D89" s="63"/>
      <c r="E89" s="60" t="str">
        <f>IF(B89="","",IF($C$5="OUI",WORKDAY(C89,IF(WEEKDAY(C89,2)&gt;=6,D89,D89-1)),C89+D89-1))</f>
        <v/>
      </c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1"/>
    </row>
    <row r="90" spans="1:94" ht="12.95" customHeight="1">
      <c r="C90" s="62"/>
      <c r="D90" s="63"/>
      <c r="E90" s="60" t="str">
        <f>IF(B90="","",IF($C$5="OUI",WORKDAY(C90,IF(WEEKDAY(C90,2)&gt;=6,D90,D90-1)),C90+D90-1))</f>
        <v/>
      </c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1"/>
    </row>
    <row r="91" spans="1:94" s="2" customFormat="1" ht="21" customHeight="1">
      <c r="A91" s="46"/>
      <c r="B91" s="47" t="s">
        <v>69</v>
      </c>
      <c r="C91" s="77"/>
      <c r="D91" s="78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9"/>
      <c r="AH91" s="48"/>
      <c r="AI91" s="49"/>
      <c r="AJ91" s="49"/>
      <c r="AK91" s="49"/>
      <c r="AL91" s="49"/>
      <c r="AM91" s="49"/>
      <c r="AN91" s="49"/>
      <c r="AO91" s="49"/>
      <c r="AP91" s="49"/>
      <c r="AQ91" s="49"/>
      <c r="AR91" s="49"/>
      <c r="AS91" s="49"/>
      <c r="AT91" s="49"/>
      <c r="AU91" s="49"/>
      <c r="AV91" s="49"/>
      <c r="AW91" s="49"/>
      <c r="AX91" s="49"/>
      <c r="AY91" s="49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49"/>
      <c r="BW91" s="49"/>
      <c r="BX91" s="49"/>
      <c r="BY91" s="49"/>
      <c r="BZ91" s="49"/>
      <c r="CA91" s="49"/>
      <c r="CB91" s="49"/>
      <c r="CC91" s="49"/>
      <c r="CD91" s="49"/>
      <c r="CE91" s="49"/>
      <c r="CF91" s="49"/>
      <c r="CG91" s="49"/>
      <c r="CH91" s="49"/>
      <c r="CI91" s="49"/>
      <c r="CJ91" s="49"/>
      <c r="CK91" s="49"/>
      <c r="CL91" s="49"/>
      <c r="CM91" s="49"/>
      <c r="CN91" s="49"/>
      <c r="CO91" s="49"/>
      <c r="CP91" s="49"/>
    </row>
    <row r="92" spans="1:94" ht="12.95" customHeight="1">
      <c r="C92" s="62"/>
      <c r="D92" s="63"/>
      <c r="E92" s="60" t="str">
        <f>IF(B92="","",IF($C$5="OUI",WORKDAY(C92,IF(WEEKDAY(C92,2)&gt;=6,D92,D92-1)),C92+D92-1))</f>
        <v/>
      </c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1"/>
    </row>
    <row r="93" spans="1:94" ht="12.95" customHeight="1">
      <c r="A93" s="50"/>
      <c r="B93" s="51" t="s">
        <v>70</v>
      </c>
      <c r="C93" s="80"/>
      <c r="D93" s="81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  <c r="V93" s="82"/>
      <c r="W93" s="82"/>
      <c r="X93" s="82"/>
      <c r="Y93" s="82"/>
      <c r="Z93" s="82"/>
      <c r="AA93" s="82"/>
      <c r="AB93" s="82"/>
      <c r="AC93" s="82"/>
      <c r="AD93" s="82"/>
      <c r="AE93" s="82"/>
      <c r="AF93" s="82"/>
      <c r="AG93" s="83"/>
    </row>
    <row r="94" spans="1:94" ht="12.95" customHeight="1">
      <c r="E94" s="29" t="str">
        <f t="shared" ref="E94:E105" si="9">IF(B94="","",IF($C$5="OUI",WORKDAY(C94,IF(WEEKDAY(C94,2)&gt;=6,D94,D94-1)),C94+D94-1))</f>
        <v/>
      </c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</row>
    <row r="95" spans="1:94" ht="12.95" customHeight="1">
      <c r="E95" s="29" t="str">
        <f t="shared" si="9"/>
        <v/>
      </c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</row>
    <row r="96" spans="1:94" ht="12.95" customHeight="1">
      <c r="A96" s="118"/>
      <c r="E96" s="29" t="str">
        <f t="shared" si="9"/>
        <v/>
      </c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</row>
    <row r="97" spans="5:32" ht="12.95" customHeight="1">
      <c r="E97" s="29" t="str">
        <f t="shared" si="9"/>
        <v/>
      </c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</row>
    <row r="98" spans="5:32" ht="12.95" customHeight="1">
      <c r="E98" s="29" t="str">
        <f t="shared" si="9"/>
        <v/>
      </c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</row>
    <row r="99" spans="5:32" ht="12.95" customHeight="1">
      <c r="E99" s="29" t="str">
        <f t="shared" si="9"/>
        <v/>
      </c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</row>
    <row r="100" spans="5:32" ht="11.1">
      <c r="E100" s="29" t="str">
        <f t="shared" si="9"/>
        <v/>
      </c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</row>
    <row r="101" spans="5:32" ht="11.1">
      <c r="E101" s="29" t="str">
        <f t="shared" si="9"/>
        <v/>
      </c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</row>
    <row r="102" spans="5:32" ht="11.1">
      <c r="E102" s="29" t="str">
        <f t="shared" si="9"/>
        <v/>
      </c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</row>
    <row r="103" spans="5:32" ht="11.1">
      <c r="E103" s="29" t="str">
        <f t="shared" si="9"/>
        <v/>
      </c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</row>
    <row r="104" spans="5:32" ht="11.1">
      <c r="E104" s="29" t="str">
        <f t="shared" si="9"/>
        <v/>
      </c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</row>
    <row r="105" spans="5:32" ht="11.1">
      <c r="E105" s="29" t="str">
        <f t="shared" si="9"/>
        <v/>
      </c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</row>
  </sheetData>
  <sortState ref="B86:B88">
    <sortCondition ref="B86"/>
  </sortState>
  <mergeCells count="14">
    <mergeCell ref="A7:E7"/>
    <mergeCell ref="C3:E3"/>
    <mergeCell ref="C2:E2"/>
    <mergeCell ref="A1:E1"/>
    <mergeCell ref="A2:B2"/>
    <mergeCell ref="A3:B3"/>
    <mergeCell ref="A4:B4"/>
    <mergeCell ref="A5:B5"/>
    <mergeCell ref="A6:B6"/>
    <mergeCell ref="AG9:AG10"/>
    <mergeCell ref="E9:E10"/>
    <mergeCell ref="D9:D10"/>
    <mergeCell ref="C9:C10"/>
    <mergeCell ref="B9:B10"/>
  </mergeCells>
  <conditionalFormatting sqref="AI8:CP8">
    <cfRule type="expression" dxfId="14" priority="24">
      <formula>AI8&lt;&gt;""</formula>
    </cfRule>
  </conditionalFormatting>
  <conditionalFormatting sqref="AJ7:CP7">
    <cfRule type="expression" dxfId="13" priority="23">
      <formula>AJ10&lt;&gt;1</formula>
    </cfRule>
  </conditionalFormatting>
  <conditionalFormatting sqref="AJ7:CP10">
    <cfRule type="expression" dxfId="12" priority="21">
      <formula>AJ$10=1</formula>
    </cfRule>
  </conditionalFormatting>
  <conditionalFormatting sqref="AG61:AG66 AG85:AG90 AG92:AG108 AG74:AG83 AG54:AG59 AG69:AG72 AG11:AG52">
    <cfRule type="expression" dxfId="11" priority="15">
      <formula>$B11&lt;&gt;""</formula>
    </cfRule>
  </conditionalFormatting>
  <conditionalFormatting sqref="AG53">
    <cfRule type="expression" dxfId="10" priority="11">
      <formula>$B53&lt;&gt;""</formula>
    </cfRule>
  </conditionalFormatting>
  <conditionalFormatting sqref="AG60">
    <cfRule type="expression" dxfId="9" priority="9">
      <formula>$B60&lt;&gt;""</formula>
    </cfRule>
  </conditionalFormatting>
  <conditionalFormatting sqref="AG73">
    <cfRule type="expression" dxfId="8" priority="7">
      <formula>$B73&lt;&gt;""</formula>
    </cfRule>
  </conditionalFormatting>
  <conditionalFormatting sqref="AG84">
    <cfRule type="expression" dxfId="7" priority="5">
      <formula>$B84&lt;&gt;""</formula>
    </cfRule>
  </conditionalFormatting>
  <conditionalFormatting sqref="AG91">
    <cfRule type="expression" dxfId="6" priority="3">
      <formula>$B91&lt;&gt;""</formula>
    </cfRule>
  </conditionalFormatting>
  <conditionalFormatting sqref="AG67:AG68">
    <cfRule type="expression" dxfId="5" priority="1">
      <formula>$B67&lt;&gt;""</formula>
    </cfRule>
  </conditionalFormatting>
  <conditionalFormatting sqref="AI7:CP105">
    <cfRule type="expression" dxfId="4" priority="72">
      <formula>AND(AI$7=$AH$2,$B7&lt;&gt;"")</formula>
    </cfRule>
  </conditionalFormatting>
  <conditionalFormatting sqref="AI13:CP52 AI54:CP59 AI61:CP66 AI74:CP83 AI85:CP90 AI92:CP105 AI69:CP72">
    <cfRule type="expression" dxfId="3" priority="73" stopIfTrue="1">
      <formula>$B13=""</formula>
    </cfRule>
    <cfRule type="expression" dxfId="2" priority="74">
      <formula>OR(AND(AI$7&gt;=$C13,AI$7&lt;=$E13,AI$7&lt;=$AH13,$AG13&gt;0),AND(AI$7&gt;=$F13,AI$7&lt;=$H13,AI$7&lt;=$AH13,$AG13&gt;0),AND(AI$7&gt;=$I13,AI$7&lt;=$K13,AI$7&lt;=$AH13,$AG13&gt;0))</formula>
    </cfRule>
  </conditionalFormatting>
  <conditionalFormatting sqref="AI13:CP105">
    <cfRule type="expression" dxfId="1" priority="75">
      <formula>AND(estconge(AI$7,$C13:$AF13),AI$7&gt;=TODAY())</formula>
    </cfRule>
    <cfRule type="expression" dxfId="0" priority="76">
      <formula>AND(estconge(AI$7,$C13:$AF13),AI$7&lt;TODAY())</formula>
    </cfRule>
  </conditionalFormatting>
  <dataValidations disablePrompts="1" count="1">
    <dataValidation type="list" allowBlank="1" showInputMessage="1" showErrorMessage="1" sqref="C5:AF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34</xdr:col>
                    <xdr:colOff>38100</xdr:colOff>
                    <xdr:row>1</xdr:row>
                    <xdr:rowOff>28575</xdr:rowOff>
                  </from>
                  <to>
                    <xdr:col>93</xdr:col>
                    <xdr:colOff>142875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/>
  </sheetViews>
  <sheetFormatPr baseColWidth="10" defaultRowHeight="1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>
      <c r="A1">
        <v>1</v>
      </c>
      <c r="B1" t="s">
        <v>2</v>
      </c>
      <c r="D1" t="s">
        <v>9</v>
      </c>
    </row>
    <row r="2" spans="1:4">
      <c r="A2">
        <v>2</v>
      </c>
      <c r="B2" t="s">
        <v>3</v>
      </c>
      <c r="D2" t="s">
        <v>10</v>
      </c>
    </row>
    <row r="3" spans="1:4">
      <c r="A3">
        <v>3</v>
      </c>
      <c r="B3" t="s">
        <v>3</v>
      </c>
    </row>
    <row r="4" spans="1:4">
      <c r="A4">
        <v>4</v>
      </c>
      <c r="B4" t="s">
        <v>4</v>
      </c>
    </row>
    <row r="5" spans="1:4">
      <c r="A5">
        <v>5</v>
      </c>
      <c r="B5" t="s">
        <v>5</v>
      </c>
    </row>
    <row r="6" spans="1:4">
      <c r="A6">
        <v>6</v>
      </c>
      <c r="B6" t="s">
        <v>6</v>
      </c>
    </row>
    <row r="7" spans="1:4">
      <c r="A7">
        <v>7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 </cp:lastModifiedBy>
  <cp:lastPrinted>2013-05-30T16:14:13Z</cp:lastPrinted>
  <dcterms:created xsi:type="dcterms:W3CDTF">2013-05-27T13:57:34Z</dcterms:created>
  <dcterms:modified xsi:type="dcterms:W3CDTF">2017-07-18T00:46:20Z</dcterms:modified>
</cp:coreProperties>
</file>