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ate1904="1" codeName="ThisWorkbook"/>
  <bookViews>
    <workbookView xWindow="0" yWindow="0" windowWidth="15345" windowHeight="4920" activeTab="1"/>
  </bookViews>
  <sheets>
    <sheet name="base" sheetId="3" r:id="rId1"/>
    <sheet name="travail" sheetId="1" r:id="rId2"/>
  </sheets>
  <definedNames>
    <definedName name="gérald">base!$D$19:$D$28</definedName>
    <definedName name="gérald1">base!$D$19:$E$28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J8" i="1"/>
  <c r="J9" i="1"/>
  <c r="J10" i="1"/>
  <c r="J11" i="1"/>
  <c r="J12" i="1"/>
  <c r="J6" i="1"/>
  <c r="I7" i="1"/>
  <c r="I8" i="1"/>
  <c r="I9" i="1"/>
  <c r="I10" i="1"/>
  <c r="I11" i="1"/>
  <c r="I12" i="1"/>
  <c r="I6" i="1"/>
  <c r="C6" i="1" l="1"/>
  <c r="E26" i="3" l="1"/>
  <c r="E25" i="3"/>
  <c r="E27" i="3"/>
  <c r="E22" i="3"/>
  <c r="E21" i="3"/>
  <c r="C7" i="1" l="1"/>
  <c r="C8" i="1" l="1"/>
  <c r="C9" i="1" l="1"/>
  <c r="C10" i="1" l="1"/>
  <c r="C11" i="1" s="1"/>
  <c r="C12" i="1" l="1"/>
</calcChain>
</file>

<file path=xl/sharedStrings.xml><?xml version="1.0" encoding="utf-8"?>
<sst xmlns="http://schemas.openxmlformats.org/spreadsheetml/2006/main" count="49" uniqueCount="42">
  <si>
    <t>pause</t>
  </si>
  <si>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</si>
  <si>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</si>
  <si>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</si>
  <si>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</si>
  <si>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</si>
  <si>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</si>
  <si>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</si>
  <si>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</si>
  <si>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</si>
  <si>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</si>
  <si>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</si>
  <si>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</si>
  <si>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</si>
  <si>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</si>
  <si>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</si>
  <si>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</si>
  <si>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</si>
  <si>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</si>
  <si>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</si>
  <si>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</si>
  <si>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</si>
  <si>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</si>
  <si>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</si>
  <si>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</si>
  <si>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</si>
  <si>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</si>
  <si>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récup 2016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</si>
  <si>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</si>
  <si>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</si>
  <si>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</si>
  <si>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</si>
  <si>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</si>
  <si>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</si>
  <si>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</si>
  <si>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</si>
  <si>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</si>
  <si>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</si>
  <si>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</si>
  <si>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semaine</t>
  </si>
  <si>
    <t>H Jour</t>
  </si>
  <si>
    <t>H férié travaillé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</si>
</sst>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"/>
    <numFmt numFmtId="165" formatCode="[$-40C]d\-mmm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7E8F1"/>
        <bgColor indexed="64"/>
      </patternFill>
    </fill>
    <fill>
      <patternFill patternType="solid">
        <fgColor rgb="FFFDB9E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4" fillId="0" borderId="0" xfId="0" applyFont="1"/>
    <xf numFmtId="0" fontId="4" fillId="0" borderId="0" xfId="0" applyFont="1" applyFill="1" applyBorder="1"/>
    <xf numFmtId="164" fontId="4" fillId="0" borderId="0" xfId="0" applyNumberFormat="1" applyFont="1"/>
    <xf numFmtId="46" fontId="4" fillId="0" borderId="0" xfId="0" applyNumberFormat="1" applyFont="1"/>
    <xf numFmtId="164" fontId="3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0" fontId="1" fillId="2" borderId="1" xfId="0" applyFont="1" applyFill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4" fillId="0" borderId="1" xfId="0" applyNumberFormat="1" applyFont="1" applyFill="1" applyBorder="1" applyAlignment="1">
      <alignment horizontal="center"/>
    </xf>
    <xf numFmtId="20" fontId="4" fillId="0" borderId="1" xfId="0" applyNumberFormat="1" applyFont="1" applyFill="1" applyBorder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1" fillId="0" borderId="0" xfId="0" applyFont="1" applyFill="1"/>
    <xf numFmtId="165" fontId="1" fillId="0" borderId="3" xfId="0" applyNumberFormat="1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164" fontId="1" fillId="7" borderId="1" xfId="0" applyNumberFormat="1" applyFont="1" applyFill="1" applyBorder="1" applyAlignment="1">
      <alignment horizontal="center"/>
    </xf>
    <xf numFmtId="0" fontId="4" fillId="5" borderId="11" xfId="0" applyFont="1" applyFill="1" applyBorder="1"/>
    <xf numFmtId="0" fontId="4" fillId="5" borderId="12" xfId="0" applyFont="1" applyFill="1" applyBorder="1" applyAlignment="1">
      <alignment horizontal="right"/>
    </xf>
    <xf numFmtId="0" fontId="4" fillId="5" borderId="7" xfId="0" applyFont="1" applyFill="1" applyBorder="1"/>
    <xf numFmtId="0" fontId="4" fillId="5" borderId="8" xfId="0" applyFont="1" applyFill="1" applyBorder="1" applyAlignment="1">
      <alignment horizontal="right" vertical="center"/>
    </xf>
    <xf numFmtId="0" fontId="4" fillId="5" borderId="8" xfId="0" applyFont="1" applyFill="1" applyBorder="1" applyAlignment="1">
      <alignment horizontal="right"/>
    </xf>
    <xf numFmtId="164" fontId="4" fillId="5" borderId="8" xfId="0" applyNumberFormat="1" applyFont="1" applyFill="1" applyBorder="1" applyAlignment="1">
      <alignment horizontal="right"/>
    </xf>
    <xf numFmtId="0" fontId="4" fillId="5" borderId="7" xfId="0" applyFont="1" applyFill="1" applyBorder="1" applyAlignment="1">
      <alignment horizontal="right"/>
    </xf>
    <xf numFmtId="0" fontId="0" fillId="5" borderId="8" xfId="0" applyFont="1" applyFill="1" applyBorder="1" applyAlignment="1">
      <alignment horizontal="right"/>
    </xf>
    <xf numFmtId="0" fontId="4" fillId="5" borderId="9" xfId="0" applyFont="1" applyFill="1" applyBorder="1"/>
    <xf numFmtId="0" fontId="0" fillId="5" borderId="10" xfId="0" applyFont="1" applyFill="1" applyBorder="1" applyAlignment="1">
      <alignment horizontal="right"/>
    </xf>
    <xf numFmtId="164" fontId="3" fillId="3" borderId="1" xfId="0" applyNumberFormat="1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3" fillId="4" borderId="11" xfId="0" applyFont="1" applyFill="1" applyBorder="1" applyAlignment="1">
      <alignment horizontal="center"/>
    </xf>
    <xf numFmtId="0" fontId="0" fillId="7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64" fontId="1" fillId="0" borderId="0" xfId="0" applyNumberFormat="1" applyFont="1" applyFill="1" applyBorder="1"/>
    <xf numFmtId="0" fontId="0" fillId="2" borderId="3" xfId="0" applyFont="1" applyFill="1" applyBorder="1" applyAlignment="1">
      <alignment horizontal="center"/>
    </xf>
    <xf numFmtId="0" fontId="1" fillId="0" borderId="0" xfId="0" applyFont="1" applyBorder="1"/>
    <xf numFmtId="1" fontId="1" fillId="2" borderId="2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Q28"/>
  <sheetViews>
    <sheetView zoomScale="75" zoomScaleNormal="75" workbookViewId="0">
      <selection activeCell="D19" sqref="D19:D28"/>
    </sheetView>
  </sheetViews>
  <sheetFormatPr baseColWidth="10" defaultColWidth="11.42578125" defaultRowHeight="15" x14ac:dyDescent="0.25"/>
  <cols>
    <col min="1" max="1" width="6.28515625" style="3" customWidth="1"/>
    <col min="2" max="2" width="8.5703125" style="3" customWidth="1"/>
    <col min="3" max="3" width="14.5703125" style="3" customWidth="1"/>
    <col min="4" max="4" width="21.7109375" style="3" customWidth="1"/>
    <col min="5" max="5" width="13.7109375" style="3" customWidth="1"/>
    <col min="6" max="6" width="9.140625" style="3" customWidth="1"/>
    <col min="7" max="16384" width="11.42578125" style="3"/>
  </cols>
  <sheetData>
    <row r="2" spans="2:5" ht="14.45" x14ac:dyDescent="0.3">
      <c r="B2" s="4"/>
      <c r="C2" s="26"/>
      <c r="D2" s="27" t="s">
        <v>28</v>
      </c>
      <c r="E2" s="12">
        <v>66.125</v>
      </c>
    </row>
    <row r="3" spans="2:5" ht="14.45" x14ac:dyDescent="0.3">
      <c r="B3" s="4"/>
      <c r="C3" s="28"/>
      <c r="D3" s="29" t="s">
        <v>13</v>
      </c>
      <c r="E3" s="13">
        <v>0.5</v>
      </c>
    </row>
    <row r="4" spans="2:5" ht="14.45" x14ac:dyDescent="0.3">
      <c r="B4" s="4"/>
      <c r="C4" s="28"/>
      <c r="D4" s="30" t="s">
        <v>19</v>
      </c>
      <c r="E4" s="12">
        <v>0.3</v>
      </c>
    </row>
    <row r="5" spans="2:5" x14ac:dyDescent="0.25">
      <c r="B5" s="4"/>
      <c r="C5" s="28"/>
      <c r="D5" s="30" t="s">
        <v>14</v>
      </c>
      <c r="E5" s="13">
        <v>0.41666666666666669</v>
      </c>
    </row>
    <row r="6" spans="2:5" ht="14.45" x14ac:dyDescent="0.3">
      <c r="B6" s="4"/>
      <c r="C6" s="28"/>
      <c r="D6" s="30" t="s">
        <v>16</v>
      </c>
      <c r="E6" s="13">
        <v>0.45833333333333331</v>
      </c>
    </row>
    <row r="7" spans="2:5" x14ac:dyDescent="0.25">
      <c r="B7" s="4"/>
      <c r="C7" s="28"/>
      <c r="D7" s="30" t="s">
        <v>18</v>
      </c>
      <c r="E7" s="12">
        <v>1.5</v>
      </c>
    </row>
    <row r="8" spans="2:5" x14ac:dyDescent="0.25">
      <c r="B8" s="4"/>
      <c r="C8" s="28"/>
      <c r="D8" s="30" t="s">
        <v>10</v>
      </c>
      <c r="E8" s="12">
        <v>2</v>
      </c>
    </row>
    <row r="9" spans="2:5" ht="14.45" x14ac:dyDescent="0.3">
      <c r="B9" s="4"/>
      <c r="C9" s="28"/>
      <c r="D9" s="30" t="s">
        <v>11</v>
      </c>
      <c r="E9" s="12">
        <v>1.4583333333333333</v>
      </c>
    </row>
    <row r="10" spans="2:5" ht="14.45" x14ac:dyDescent="0.3">
      <c r="B10" s="4"/>
      <c r="C10" s="28"/>
      <c r="D10" s="30" t="s">
        <v>12</v>
      </c>
      <c r="E10" s="12">
        <v>1.0416666666666667</v>
      </c>
    </row>
    <row r="11" spans="2:5" x14ac:dyDescent="0.25">
      <c r="B11" s="4"/>
      <c r="C11" s="28"/>
      <c r="D11" s="30" t="s">
        <v>20</v>
      </c>
      <c r="E11" s="12">
        <v>10.125</v>
      </c>
    </row>
    <row r="12" spans="2:5" x14ac:dyDescent="0.25">
      <c r="B12" s="4"/>
      <c r="C12" s="28"/>
      <c r="D12" s="31" t="s">
        <v>21</v>
      </c>
      <c r="E12" s="12">
        <v>5.2083333333333336E-2</v>
      </c>
    </row>
    <row r="13" spans="2:5" x14ac:dyDescent="0.25">
      <c r="B13" s="4"/>
      <c r="C13" s="28"/>
      <c r="D13" s="30" t="s">
        <v>22</v>
      </c>
      <c r="E13" s="12">
        <v>6.25E-2</v>
      </c>
    </row>
    <row r="14" spans="2:5" x14ac:dyDescent="0.25">
      <c r="B14" s="4"/>
      <c r="C14" s="28"/>
      <c r="D14" s="30" t="s">
        <v>24</v>
      </c>
      <c r="E14" s="14">
        <v>21</v>
      </c>
    </row>
    <row r="15" spans="2:5" ht="14.45" x14ac:dyDescent="0.3">
      <c r="B15" s="4"/>
      <c r="C15" s="28"/>
      <c r="D15" s="30" t="s">
        <v>15</v>
      </c>
      <c r="E15" s="12">
        <v>0.10416666666666667</v>
      </c>
    </row>
    <row r="16" spans="2:5" ht="14.45" x14ac:dyDescent="0.3">
      <c r="B16" s="4"/>
      <c r="C16" s="28"/>
      <c r="D16" s="30" t="s">
        <v>17</v>
      </c>
      <c r="E16" s="12">
        <v>8.3333333333333329E-2</v>
      </c>
    </row>
    <row r="17" spans="1:17" x14ac:dyDescent="0.25">
      <c r="B17" s="4"/>
      <c r="C17" s="28"/>
      <c r="D17" s="30" t="s">
        <v>23</v>
      </c>
      <c r="E17" s="12">
        <v>8.3333333333333329E-2</v>
      </c>
    </row>
    <row r="18" spans="1:17" x14ac:dyDescent="0.25">
      <c r="B18" s="4"/>
      <c r="C18" s="28"/>
      <c r="D18" s="30" t="s">
        <v>27</v>
      </c>
      <c r="E18" s="12">
        <v>15.130555555555555</v>
      </c>
    </row>
    <row r="19" spans="1:17" x14ac:dyDescent="0.25">
      <c r="A19" s="4"/>
      <c r="B19" s="4"/>
      <c r="C19" s="32"/>
      <c r="D19" s="33" t="s">
        <v>29</v>
      </c>
      <c r="E19" s="15">
        <v>0</v>
      </c>
    </row>
    <row r="20" spans="1:17" x14ac:dyDescent="0.25">
      <c r="B20" s="4"/>
      <c r="C20" s="28"/>
      <c r="D20" s="33" t="s">
        <v>30</v>
      </c>
      <c r="E20" s="15">
        <v>0</v>
      </c>
    </row>
    <row r="21" spans="1:17" x14ac:dyDescent="0.25">
      <c r="B21" s="4"/>
      <c r="C21" s="28"/>
      <c r="D21" s="33" t="s">
        <v>31</v>
      </c>
      <c r="E21" s="15">
        <f>E4</f>
        <v>0.3</v>
      </c>
      <c r="I21" s="5"/>
    </row>
    <row r="22" spans="1:17" x14ac:dyDescent="0.25">
      <c r="B22" s="4"/>
      <c r="C22" s="28"/>
      <c r="D22" s="33" t="s">
        <v>32</v>
      </c>
      <c r="E22" s="15">
        <f>E4</f>
        <v>0.3</v>
      </c>
      <c r="I22" s="6"/>
    </row>
    <row r="23" spans="1:17" x14ac:dyDescent="0.25">
      <c r="B23" s="4"/>
      <c r="C23" s="28"/>
      <c r="D23" s="33" t="s">
        <v>33</v>
      </c>
      <c r="E23" s="15">
        <v>0.16388888888888889</v>
      </c>
      <c r="I23" s="6"/>
    </row>
    <row r="24" spans="1:17" x14ac:dyDescent="0.25">
      <c r="B24" s="4"/>
      <c r="C24" s="28"/>
      <c r="D24" s="33" t="s">
        <v>34</v>
      </c>
      <c r="E24" s="15">
        <v>0.22500000000000001</v>
      </c>
    </row>
    <row r="25" spans="1:17" x14ac:dyDescent="0.25">
      <c r="B25" s="4"/>
      <c r="C25" s="28"/>
      <c r="D25" s="33" t="s">
        <v>35</v>
      </c>
      <c r="E25" s="15">
        <f>E4</f>
        <v>0.3</v>
      </c>
      <c r="Q25" s="11"/>
    </row>
    <row r="26" spans="1:17" x14ac:dyDescent="0.25">
      <c r="B26" s="4"/>
      <c r="C26" s="28"/>
      <c r="D26" s="33" t="s">
        <v>36</v>
      </c>
      <c r="E26" s="15">
        <f>E4</f>
        <v>0.3</v>
      </c>
      <c r="H26" s="5"/>
    </row>
    <row r="27" spans="1:17" x14ac:dyDescent="0.25">
      <c r="B27" s="4"/>
      <c r="C27" s="28"/>
      <c r="D27" s="33" t="s">
        <v>37</v>
      </c>
      <c r="E27" s="15">
        <f>E4</f>
        <v>0.3</v>
      </c>
    </row>
    <row r="28" spans="1:17" x14ac:dyDescent="0.25">
      <c r="B28" s="4"/>
      <c r="C28" s="34"/>
      <c r="D28" s="35" t="s">
        <v>38</v>
      </c>
      <c r="E28" s="15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0"/>
  <sheetViews>
    <sheetView tabSelected="1" topLeftCell="A3" zoomScaleNormal="100" workbookViewId="0">
      <selection activeCell="J6" sqref="J6"/>
    </sheetView>
  </sheetViews>
  <sheetFormatPr baseColWidth="10" defaultColWidth="11.5703125" defaultRowHeight="15" x14ac:dyDescent="0.25"/>
  <cols>
    <col min="1" max="1" width="7.7109375" style="2" customWidth="1"/>
    <col min="2" max="2" width="9.7109375" style="2" customWidth="1"/>
    <col min="3" max="3" width="8.7109375" style="2" customWidth="1"/>
    <col min="4" max="4" width="14.7109375" style="17" customWidth="1"/>
    <col min="5" max="5" width="2.42578125" style="17" customWidth="1"/>
    <col min="6" max="6" width="8.7109375" style="2" customWidth="1"/>
    <col min="7" max="7" width="7.28515625" style="2" customWidth="1"/>
    <col min="8" max="8" width="9.5703125" style="2" customWidth="1"/>
    <col min="9" max="9" width="6.7109375" style="2" customWidth="1"/>
    <col min="10" max="10" width="14.28515625" style="2" customWidth="1"/>
    <col min="11" max="16384" width="11.5703125" style="2"/>
  </cols>
  <sheetData>
    <row r="1" spans="1:10" s="45" customFormat="1" ht="14.45" x14ac:dyDescent="0.3">
      <c r="B1" s="42"/>
      <c r="C1" s="21"/>
      <c r="D1" s="21"/>
      <c r="E1" s="40"/>
      <c r="F1" s="7"/>
      <c r="G1" s="41"/>
      <c r="H1" s="7"/>
      <c r="I1" s="8"/>
      <c r="J1" s="43"/>
    </row>
    <row r="2" spans="1:10" s="45" customFormat="1" ht="14.45" x14ac:dyDescent="0.3">
      <c r="B2" s="42"/>
      <c r="C2" s="21"/>
      <c r="D2" s="21"/>
      <c r="E2" s="40"/>
      <c r="F2" s="7"/>
      <c r="G2" s="41"/>
      <c r="H2" s="7"/>
      <c r="I2" s="8"/>
      <c r="J2" s="43"/>
    </row>
    <row r="3" spans="1:10" s="45" customFormat="1" ht="14.45" x14ac:dyDescent="0.3">
      <c r="B3" s="42"/>
      <c r="C3" s="21"/>
      <c r="D3" s="21"/>
      <c r="E3" s="40"/>
      <c r="F3" s="7"/>
      <c r="G3" s="41"/>
      <c r="H3" s="7"/>
      <c r="I3" s="8"/>
      <c r="J3" s="43"/>
    </row>
    <row r="4" spans="1:10" ht="14.45" x14ac:dyDescent="0.3">
      <c r="D4" s="21"/>
      <c r="E4" s="40"/>
      <c r="F4" s="7"/>
      <c r="G4" s="41"/>
      <c r="H4" s="7"/>
      <c r="I4" s="8"/>
      <c r="J4" s="43"/>
    </row>
    <row r="5" spans="1:10" x14ac:dyDescent="0.25">
      <c r="A5" s="44" t="s">
        <v>39</v>
      </c>
      <c r="B5" s="10" t="s">
        <v>2</v>
      </c>
      <c r="C5" s="10" t="s">
        <v>1</v>
      </c>
      <c r="D5" s="37"/>
      <c r="E5" s="19"/>
      <c r="F5" s="47" t="s">
        <v>26</v>
      </c>
      <c r="G5" s="48" t="s">
        <v>0</v>
      </c>
      <c r="H5" s="49" t="s">
        <v>25</v>
      </c>
      <c r="I5" s="38" t="s">
        <v>40</v>
      </c>
      <c r="J5" s="39" t="s">
        <v>41</v>
      </c>
    </row>
    <row r="6" spans="1:10" x14ac:dyDescent="0.25">
      <c r="A6" s="46">
        <v>1</v>
      </c>
      <c r="B6" s="10" t="s">
        <v>6</v>
      </c>
      <c r="C6" s="16">
        <f>2/1/2017+1</f>
        <v>1.0009915716410511</v>
      </c>
      <c r="D6" s="18" t="s">
        <v>38</v>
      </c>
      <c r="E6" s="19"/>
      <c r="F6" s="36">
        <v>0.375</v>
      </c>
      <c r="G6" s="22">
        <v>4.1666666666666664E-2</v>
      </c>
      <c r="H6" s="36">
        <v>0.70833333333333337</v>
      </c>
      <c r="I6" s="20" t="str">
        <f>IF(D6&lt;&gt;"férié travaillé",IF(D6="travail",MOD(H6-F6,1)-G6,INDEX(base!$E$19:$E$28,MATCH(D6,gérald,0))),"")</f>
        <v/>
      </c>
      <c r="J6" s="25">
        <f>IF(D6&lt;&gt;"travail",IF(D6="férié travaillé",MOD(H6-F6,1)-G6,""),"")</f>
        <v>0.29166666666666669</v>
      </c>
    </row>
    <row r="7" spans="1:10" ht="14.45" x14ac:dyDescent="0.3">
      <c r="B7" s="10" t="s">
        <v>7</v>
      </c>
      <c r="C7" s="16">
        <f t="shared" ref="C7:C11" si="0">C6+1</f>
        <v>2.0009915716410509</v>
      </c>
      <c r="D7" s="18" t="s">
        <v>29</v>
      </c>
      <c r="E7" s="23"/>
      <c r="F7" s="36"/>
      <c r="G7" s="22"/>
      <c r="H7" s="36"/>
      <c r="I7" s="20">
        <f>IF(D7&lt;&gt;"férié travaillé",IF(D7="travail",MOD(H7-F7,1)-G7,INDEX(base!$E$19:$E$28,MATCH(D7,gérald,0))),"")</f>
        <v>0</v>
      </c>
      <c r="J7" s="25" t="str">
        <f t="shared" ref="J7:J12" si="1">IF(D7&lt;&gt;"travail",IF(D7="férié travaillé",MOD(H7-F7,1)-G7,""),"")</f>
        <v/>
      </c>
    </row>
    <row r="8" spans="1:10" ht="14.45" x14ac:dyDescent="0.3">
      <c r="B8" s="10" t="s">
        <v>8</v>
      </c>
      <c r="C8" s="16">
        <f t="shared" si="0"/>
        <v>3.0009915716410509</v>
      </c>
      <c r="D8" s="18" t="s">
        <v>29</v>
      </c>
      <c r="E8" s="23"/>
      <c r="F8" s="36"/>
      <c r="G8" s="22"/>
      <c r="H8" s="36"/>
      <c r="I8" s="20">
        <f>IF(D8&lt;&gt;"férié travaillé",IF(D8="travail",MOD(H8-F8,1)-G8,INDEX(base!$E$19:$E$28,MATCH(D8,gérald,0))),"")</f>
        <v>0</v>
      </c>
      <c r="J8" s="25" t="str">
        <f t="shared" si="1"/>
        <v/>
      </c>
    </row>
    <row r="9" spans="1:10" ht="14.45" x14ac:dyDescent="0.3">
      <c r="B9" s="10" t="s">
        <v>9</v>
      </c>
      <c r="C9" s="16">
        <f t="shared" si="0"/>
        <v>4.0009915716410509</v>
      </c>
      <c r="D9" s="18" t="s">
        <v>29</v>
      </c>
      <c r="E9" s="23"/>
      <c r="F9" s="36"/>
      <c r="G9" s="22"/>
      <c r="H9" s="36"/>
      <c r="I9" s="20">
        <f>IF(D9&lt;&gt;"férié travaillé",IF(D9="travail",MOD(H9-F9,1)-G9,INDEX(base!$E$19:$E$28,MATCH(D9,gérald,0))),"")</f>
        <v>0</v>
      </c>
      <c r="J9" s="25" t="str">
        <f t="shared" si="1"/>
        <v/>
      </c>
    </row>
    <row r="10" spans="1:10" ht="14.45" x14ac:dyDescent="0.3">
      <c r="B10" s="10" t="s">
        <v>3</v>
      </c>
      <c r="C10" s="16">
        <f t="shared" si="0"/>
        <v>5.0009915716410509</v>
      </c>
      <c r="D10" s="18" t="s">
        <v>29</v>
      </c>
      <c r="E10" s="23"/>
      <c r="F10" s="36"/>
      <c r="G10" s="22"/>
      <c r="H10" s="36"/>
      <c r="I10" s="20">
        <f>IF(D10&lt;&gt;"férié travaillé",IF(D10="travail",MOD(H10-F10,1)-G10,INDEX(base!$E$19:$E$28,MATCH(D10,gérald,0))),"")</f>
        <v>0</v>
      </c>
      <c r="J10" s="25" t="str">
        <f t="shared" si="1"/>
        <v/>
      </c>
    </row>
    <row r="11" spans="1:10" s="9" customFormat="1" ht="14.45" x14ac:dyDescent="0.3">
      <c r="B11" s="10" t="s">
        <v>4</v>
      </c>
      <c r="C11" s="16">
        <f t="shared" si="0"/>
        <v>6.0009915716410509</v>
      </c>
      <c r="D11" s="18" t="s">
        <v>29</v>
      </c>
      <c r="E11" s="23"/>
      <c r="F11" s="36"/>
      <c r="G11" s="22"/>
      <c r="H11" s="36"/>
      <c r="I11" s="20">
        <f>IF(D11&lt;&gt;"férié travaillé",IF(D11="travail",MOD(H11-F11,1)-G11,INDEX(base!$E$19:$E$28,MATCH(D11,gérald,0))),"")</f>
        <v>0</v>
      </c>
      <c r="J11" s="25" t="str">
        <f t="shared" si="1"/>
        <v/>
      </c>
    </row>
    <row r="12" spans="1:10" ht="14.45" x14ac:dyDescent="0.3">
      <c r="B12" s="10" t="s">
        <v>5</v>
      </c>
      <c r="C12" s="16">
        <f t="shared" ref="C12" si="2">C11+1</f>
        <v>7.0009915716410509</v>
      </c>
      <c r="D12" s="18" t="s">
        <v>29</v>
      </c>
      <c r="E12" s="24"/>
      <c r="F12" s="36"/>
      <c r="G12" s="22"/>
      <c r="H12" s="36"/>
      <c r="I12" s="20">
        <f>IF(D12&lt;&gt;"férié travaillé",IF(D12="travail",MOD(H12-F12,1)-G12,INDEX(base!$E$19:$E$28,MATCH(D12,gérald,0))),"")</f>
        <v>0</v>
      </c>
      <c r="J12" s="25" t="str">
        <f t="shared" si="1"/>
        <v/>
      </c>
    </row>
    <row r="16" spans="1:10" ht="46.9" customHeight="1" x14ac:dyDescent="0.3"/>
    <row r="17" spans="8:8" x14ac:dyDescent="0.25">
      <c r="H17" s="1"/>
    </row>
    <row r="20" spans="8:8" x14ac:dyDescent="0.25">
      <c r="H20" s="50"/>
    </row>
  </sheetData>
  <dataValidations count="1">
    <dataValidation type="list" allowBlank="1" showInputMessage="1" showErrorMessage="1" sqref="D6:D12 D1:D4">
      <formula1>gérald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travail</vt:lpstr>
      <vt:lpstr>gérald</vt:lpstr>
      <vt:lpstr>gérald1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 </cp:lastModifiedBy>
  <dcterms:created xsi:type="dcterms:W3CDTF">2016-10-24T13:04:51Z</dcterms:created>
  <dcterms:modified xsi:type="dcterms:W3CDTF">2018-01-04T12:39:41Z</dcterms:modified>
</cp:coreProperties>
</file>