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1920" yWindow="465" windowWidth="20730" windowHeight="11760" tabRatio="787"/>
  </bookViews>
  <sheets>
    <sheet name="MOIS" sheetId="12" r:id="rId1"/>
    <sheet name="Jours feriés 2016" sheetId="2" r:id="rId2"/>
  </sheets>
  <definedNames>
    <definedName name="Fériés" localSheetId="0">#REF!</definedName>
    <definedName name="Fériés">#REF!</definedName>
    <definedName name="onglets" localSheetId="0">#REF!</definedName>
    <definedName name="onglets">#REF!</definedName>
    <definedName name="_xlnm.Print_Area" localSheetId="0">MOIS!$A$1:$G$35</definedName>
  </definedNames>
  <calcPr calcId="145621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2" l="1"/>
  <c r="F28" i="12"/>
  <c r="F29" i="12"/>
  <c r="F4" i="12"/>
  <c r="F5" i="12"/>
  <c r="F6" i="12"/>
  <c r="F7" i="12"/>
  <c r="F8" i="12"/>
  <c r="F9" i="12"/>
  <c r="F10" i="12"/>
  <c r="F11" i="12"/>
  <c r="F12" i="12"/>
  <c r="F13" i="12"/>
  <c r="F14" i="12"/>
  <c r="F15" i="12"/>
  <c r="F16" i="12"/>
  <c r="F17" i="12"/>
  <c r="F18" i="12"/>
  <c r="F19" i="12"/>
  <c r="F20" i="12"/>
  <c r="F21" i="12"/>
  <c r="F22" i="12"/>
  <c r="F23" i="12"/>
  <c r="F24" i="12"/>
  <c r="F25" i="12"/>
  <c r="F26" i="12"/>
  <c r="F27" i="12"/>
  <c r="F30" i="12"/>
  <c r="F31" i="12"/>
  <c r="F34" i="12"/>
  <c r="F3" i="12"/>
  <c r="L9" i="12"/>
  <c r="L17" i="12"/>
  <c r="L25" i="12"/>
  <c r="L34" i="12"/>
  <c r="K16" i="12"/>
  <c r="K32" i="12"/>
  <c r="K9" i="12"/>
  <c r="K25" i="12"/>
  <c r="L4" i="12"/>
  <c r="L12" i="12"/>
  <c r="L20" i="12"/>
  <c r="L29" i="12"/>
  <c r="K6" i="12"/>
  <c r="K22" i="12"/>
  <c r="K3" i="12"/>
  <c r="K19" i="12"/>
  <c r="L10" i="12"/>
  <c r="L26" i="12"/>
  <c r="K18" i="12"/>
  <c r="K15" i="12"/>
  <c r="M3" i="12"/>
  <c r="L11" i="12"/>
  <c r="L19" i="12"/>
  <c r="L27" i="12"/>
  <c r="K4" i="12"/>
  <c r="K20" i="12"/>
  <c r="K13" i="12"/>
  <c r="K29" i="12"/>
  <c r="L6" i="12"/>
  <c r="L14" i="12"/>
  <c r="L22" i="12"/>
  <c r="L31" i="12"/>
  <c r="K10" i="12"/>
  <c r="K26" i="12"/>
  <c r="K7" i="12"/>
  <c r="K23" i="12"/>
  <c r="L5" i="12"/>
  <c r="L13" i="12"/>
  <c r="L21" i="12"/>
  <c r="L30" i="12"/>
  <c r="K8" i="12"/>
  <c r="K24" i="12"/>
  <c r="L28" i="12"/>
  <c r="K17" i="12"/>
  <c r="K33" i="12"/>
  <c r="L8" i="12"/>
  <c r="L16" i="12"/>
  <c r="L24" i="12"/>
  <c r="L33" i="12"/>
  <c r="K14" i="12"/>
  <c r="K30" i="12"/>
  <c r="K11" i="12"/>
  <c r="K27" i="12"/>
  <c r="L7" i="12"/>
  <c r="L15" i="12"/>
  <c r="L23" i="12"/>
  <c r="L32" i="12"/>
  <c r="K12" i="12"/>
  <c r="K28" i="12"/>
  <c r="K5" i="12"/>
  <c r="K21" i="12"/>
  <c r="L18" i="12"/>
  <c r="L3" i="12"/>
  <c r="K34" i="12"/>
  <c r="K31" i="12"/>
  <c r="A3" i="12" l="1"/>
  <c r="B4" i="12"/>
  <c r="N3" i="12"/>
  <c r="A4" i="12" l="1"/>
  <c r="N4" i="12"/>
  <c r="B5" i="12"/>
  <c r="A5" i="12" l="1"/>
  <c r="N5" i="12"/>
  <c r="B6" i="12"/>
  <c r="A6" i="12" l="1"/>
  <c r="N6" i="12"/>
  <c r="B7" i="12"/>
  <c r="A7" i="12" l="1"/>
  <c r="N7" i="12"/>
  <c r="B8" i="12"/>
  <c r="A8" i="12" l="1"/>
  <c r="N8" i="12"/>
  <c r="B9" i="12"/>
  <c r="A9" i="12" l="1"/>
  <c r="N9" i="12"/>
  <c r="B10" i="12"/>
  <c r="A10" i="12" l="1"/>
  <c r="N10" i="12"/>
  <c r="B11" i="12"/>
  <c r="A11" i="12" l="1"/>
  <c r="N11" i="12"/>
  <c r="B12" i="12"/>
  <c r="A12" i="12" l="1"/>
  <c r="N12" i="12"/>
  <c r="B13" i="12"/>
  <c r="A13" i="12" l="1"/>
  <c r="N13" i="12"/>
  <c r="B14" i="12"/>
  <c r="A14" i="12" l="1"/>
  <c r="N14" i="12"/>
  <c r="B15" i="12"/>
  <c r="A15" i="12" l="1"/>
  <c r="N15" i="12"/>
  <c r="B16" i="12"/>
  <c r="A16" i="12" l="1"/>
  <c r="N16" i="12"/>
  <c r="B17" i="12"/>
  <c r="A17" i="12" l="1"/>
  <c r="N17" i="12"/>
  <c r="B18" i="12"/>
  <c r="A18" i="12" l="1"/>
  <c r="N18" i="12"/>
  <c r="B19" i="12"/>
  <c r="M18" i="12"/>
  <c r="A19" i="12" l="1"/>
  <c r="N19" i="12"/>
  <c r="B20" i="12"/>
  <c r="M19" i="12"/>
  <c r="A20" i="12" l="1"/>
  <c r="N20" i="12"/>
  <c r="B21" i="12"/>
  <c r="M20" i="12"/>
  <c r="A21" i="12" l="1"/>
  <c r="N21" i="12"/>
  <c r="B22" i="12"/>
  <c r="M21" i="12"/>
  <c r="M22" i="12"/>
  <c r="A22" i="12" l="1"/>
  <c r="N22" i="12"/>
  <c r="B23" i="12"/>
  <c r="A23" i="12" l="1"/>
  <c r="N23" i="12"/>
  <c r="B24" i="12"/>
  <c r="M23" i="12"/>
  <c r="A24" i="12" l="1"/>
  <c r="N24" i="12"/>
  <c r="B25" i="12"/>
  <c r="M24" i="12"/>
  <c r="A25" i="12" l="1"/>
  <c r="N25" i="12"/>
  <c r="B26" i="12"/>
  <c r="M25" i="12"/>
  <c r="A26" i="12" l="1"/>
  <c r="N26" i="12"/>
  <c r="B27" i="12"/>
  <c r="M26" i="12"/>
  <c r="A27" i="12" l="1"/>
  <c r="N27" i="12"/>
  <c r="B28" i="12"/>
  <c r="M27" i="12"/>
  <c r="A28" i="12" l="1"/>
  <c r="N28" i="12"/>
  <c r="B29" i="12"/>
  <c r="M28" i="12"/>
  <c r="M29" i="12"/>
  <c r="A29" i="12" l="1"/>
  <c r="N29" i="12"/>
  <c r="B30" i="12"/>
  <c r="A30" i="12" l="1"/>
  <c r="N30" i="12"/>
  <c r="B31" i="12"/>
  <c r="M30" i="12"/>
  <c r="A31" i="12" l="1"/>
  <c r="N31" i="12"/>
  <c r="B32" i="12"/>
  <c r="M31" i="12"/>
  <c r="A32" i="12" l="1"/>
  <c r="N32" i="12"/>
  <c r="B33" i="12"/>
  <c r="M32" i="12"/>
  <c r="A33" i="12" l="1"/>
  <c r="N33" i="12"/>
  <c r="M33" i="12"/>
  <c r="G4" i="12" l="1"/>
  <c r="G11" i="12"/>
  <c r="G18" i="12"/>
  <c r="G25" i="12"/>
  <c r="G6" i="12"/>
  <c r="G13" i="12"/>
  <c r="G20" i="12"/>
  <c r="G27" i="12"/>
  <c r="G9" i="12"/>
  <c r="G16" i="12"/>
  <c r="G23" i="12"/>
  <c r="G30" i="12"/>
  <c r="G7" i="12"/>
  <c r="G14" i="12"/>
  <c r="G21" i="12"/>
  <c r="G28" i="12"/>
  <c r="G32" i="12"/>
  <c r="G3" i="12"/>
  <c r="G10" i="12"/>
  <c r="G17" i="12"/>
  <c r="G24" i="12"/>
  <c r="G31" i="12"/>
  <c r="G8" i="12"/>
  <c r="G15" i="12"/>
  <c r="G22" i="12"/>
  <c r="G29" i="12"/>
  <c r="G5" i="12"/>
  <c r="G12" i="12"/>
  <c r="G19" i="12"/>
  <c r="G26" i="12"/>
  <c r="G33" i="12"/>
  <c r="N34" i="12"/>
  <c r="J34" i="12"/>
  <c r="M34" i="12"/>
  <c r="G35" i="12" l="1"/>
</calcChain>
</file>

<file path=xl/sharedStrings.xml><?xml version="1.0" encoding="utf-8"?>
<sst xmlns="http://schemas.openxmlformats.org/spreadsheetml/2006/main" count="52" uniqueCount="40">
  <si>
    <t xml:space="preserve">Date </t>
  </si>
  <si>
    <t xml:space="preserve">Heure début journée </t>
  </si>
  <si>
    <t xml:space="preserve">Heure fin de journée </t>
  </si>
  <si>
    <t xml:space="preserve">Pause </t>
  </si>
  <si>
    <t xml:space="preserve">Durée de travail </t>
  </si>
  <si>
    <t xml:space="preserve">Total mois </t>
  </si>
  <si>
    <t xml:space="preserve">Semaine </t>
  </si>
  <si>
    <t>La date</t>
  </si>
  <si>
    <t>Jour férié</t>
  </si>
  <si>
    <t>Jour</t>
  </si>
  <si>
    <t>Premier de l'An 2016</t>
  </si>
  <si>
    <t>vendredi</t>
  </si>
  <si>
    <t>Épiphanie 2016</t>
  </si>
  <si>
    <t>mercredi</t>
  </si>
  <si>
    <t>Mardi Gras 2016</t>
  </si>
  <si>
    <t>mardi</t>
  </si>
  <si>
    <t>Saint Valentin 2016</t>
  </si>
  <si>
    <t>dimanche</t>
  </si>
  <si>
    <t>Pâques 2016</t>
  </si>
  <si>
    <t>Dimanche de Pâques 2016</t>
  </si>
  <si>
    <t>Lundi de Pâques 2016</t>
  </si>
  <si>
    <t>lundi</t>
  </si>
  <si>
    <t>Fête du travail 2016</t>
  </si>
  <si>
    <t>Ascension 2016</t>
  </si>
  <si>
    <t>jeudi</t>
  </si>
  <si>
    <t>Victoire 1945 2016</t>
  </si>
  <si>
    <t>Pentecôte 2016</t>
  </si>
  <si>
    <t>Dimanche de Pentecôte 2016</t>
  </si>
  <si>
    <t>Lundi de Pentecôte 2016</t>
  </si>
  <si>
    <t>Fête Nationale 2016</t>
  </si>
  <si>
    <t>Assomption 2016</t>
  </si>
  <si>
    <t>Toussaint 2016</t>
  </si>
  <si>
    <t>Armistice de 1918 2016</t>
  </si>
  <si>
    <t>Noël 2016</t>
  </si>
  <si>
    <t>Saint-Sylvestre 2016</t>
  </si>
  <si>
    <t>samedi</t>
  </si>
  <si>
    <t>Total semaine</t>
  </si>
  <si>
    <t>Conge</t>
  </si>
  <si>
    <t>Maladie</t>
  </si>
  <si>
    <t>Janvier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</si>
</sst>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h:mm;@"/>
    <numFmt numFmtId="165" formatCode="ddd\ dd"/>
    <numFmt numFmtId="166" formatCode="dddd\ dd"/>
    <numFmt numFmtId="167" formatCode="[h]:mm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1" fillId="2" borderId="1" xfId="0" applyFont="1" applyFill="1" applyBorder="1"/>
    <xf numFmtId="0" fontId="0" fillId="0" borderId="1" xfId="0" applyBorder="1"/>
    <xf numFmtId="0" fontId="0" fillId="3" borderId="1" xfId="0" applyFill="1" applyBorder="1"/>
    <xf numFmtId="16" fontId="0" fillId="3" borderId="1" xfId="0" applyNumberFormat="1" applyFill="1" applyBorder="1"/>
    <xf numFmtId="0" fontId="1" fillId="0" borderId="2" xfId="0" applyFont="1" applyFill="1" applyBorder="1" applyAlignment="1">
      <alignment horizontal="center" vertical="center"/>
    </xf>
    <xf numFmtId="164" fontId="1" fillId="0" borderId="0" xfId="0" applyNumberFormat="1" applyFont="1" applyFill="1"/>
    <xf numFmtId="0" fontId="1" fillId="0" borderId="0" xfId="0" applyFont="1" applyFill="1"/>
    <xf numFmtId="166" fontId="1" fillId="0" borderId="1" xfId="0" applyNumberFormat="1" applyFont="1" applyFill="1" applyBorder="1" applyAlignment="1" applyProtection="1">
      <alignment horizontal="left" vertical="center"/>
    </xf>
    <xf numFmtId="167" fontId="1" fillId="0" borderId="1" xfId="0" applyNumberFormat="1" applyFont="1" applyFill="1" applyBorder="1" applyAlignment="1">
      <alignment horizontal="center" vertical="center"/>
    </xf>
    <xf numFmtId="167" fontId="0" fillId="0" borderId="0" xfId="0" applyNumberFormat="1" applyFill="1" applyAlignment="1">
      <alignment horizontal="center"/>
    </xf>
    <xf numFmtId="167" fontId="0" fillId="4" borderId="1" xfId="0" applyNumberFormat="1" applyFill="1" applyBorder="1" applyAlignment="1">
      <alignment horizontal="center"/>
    </xf>
    <xf numFmtId="167" fontId="1" fillId="0" borderId="1" xfId="0" applyNumberFormat="1" applyFont="1" applyFill="1" applyBorder="1" applyAlignment="1" applyProtection="1">
      <alignment horizontal="center" vertical="center"/>
      <protection locked="0"/>
    </xf>
    <xf numFmtId="165" fontId="2" fillId="0" borderId="0" xfId="0" applyNumberFormat="1" applyFont="1" applyFill="1" applyBorder="1" applyAlignment="1" applyProtection="1">
      <alignment vertical="center"/>
      <protection locked="0"/>
    </xf>
    <xf numFmtId="0" fontId="1" fillId="0" borderId="0" xfId="0" applyFont="1" applyAlignment="1" applyProtection="1">
      <alignment horizontal="center"/>
      <protection locked="0"/>
    </xf>
    <xf numFmtId="0" fontId="1" fillId="5" borderId="0" xfId="0" applyFont="1" applyFill="1" applyBorder="1"/>
    <xf numFmtId="20" fontId="0" fillId="5" borderId="0" xfId="0" applyNumberFormat="1" applyFill="1" applyBorder="1"/>
    <xf numFmtId="0" fontId="1" fillId="6" borderId="1" xfId="0" applyFont="1" applyFill="1" applyBorder="1" applyAlignment="1">
      <alignment horizontal="center" vertical="center"/>
    </xf>
    <xf numFmtId="20" fontId="0" fillId="7" borderId="1" xfId="0" applyNumberFormat="1" applyFill="1" applyBorder="1" applyAlignment="1">
      <alignment horizontal="center" vertical="center"/>
    </xf>
    <xf numFmtId="167" fontId="0" fillId="0" borderId="1" xfId="0" applyNumberFormat="1" applyBorder="1" applyAlignment="1" applyProtection="1">
      <alignment horizontal="center" vertical="center"/>
      <protection locked="0"/>
    </xf>
    <xf numFmtId="167" fontId="0" fillId="0" borderId="0" xfId="0" applyNumberFormat="1"/>
    <xf numFmtId="0" fontId="0" fillId="0" borderId="0" xfId="0" applyAlignment="1">
      <alignment horizontal="center" vertical="center"/>
    </xf>
    <xf numFmtId="0" fontId="1" fillId="0" borderId="0" xfId="0" applyFont="1" applyBorder="1" applyAlignment="1" applyProtection="1">
      <alignment horizontal="center"/>
      <protection locked="0"/>
    </xf>
    <xf numFmtId="0" fontId="1" fillId="0" borderId="0" xfId="0" applyFont="1" applyFill="1" applyBorder="1" applyAlignment="1">
      <alignment horizontal="center" vertical="center"/>
    </xf>
    <xf numFmtId="166" fontId="1" fillId="0" borderId="3" xfId="0" applyNumberFormat="1" applyFont="1" applyFill="1" applyBorder="1" applyAlignment="1" applyProtection="1">
      <alignment horizontal="left" vertical="center"/>
    </xf>
    <xf numFmtId="167" fontId="1" fillId="0" borderId="3" xfId="0" applyNumberFormat="1" applyFont="1" applyFill="1" applyBorder="1" applyAlignment="1" applyProtection="1">
      <alignment horizontal="center" vertical="center"/>
      <protection locked="0"/>
    </xf>
    <xf numFmtId="167" fontId="1" fillId="0" borderId="3" xfId="0" applyNumberFormat="1" applyFont="1" applyFill="1" applyBorder="1" applyAlignment="1">
      <alignment horizontal="center" vertical="center"/>
    </xf>
    <xf numFmtId="167" fontId="0" fillId="0" borderId="3" xfId="0" applyNumberFormat="1" applyBorder="1" applyAlignment="1" applyProtection="1">
      <alignment horizontal="center" vertical="center"/>
      <protection locked="0"/>
    </xf>
    <xf numFmtId="0" fontId="1" fillId="0" borderId="4" xfId="0" applyFont="1" applyFill="1" applyBorder="1" applyAlignment="1">
      <alignment horizontal="center" vertical="center"/>
    </xf>
    <xf numFmtId="166" fontId="1" fillId="0" borderId="4" xfId="0" applyNumberFormat="1" applyFont="1" applyFill="1" applyBorder="1" applyAlignment="1" applyProtection="1">
      <alignment horizontal="left" vertical="center"/>
    </xf>
    <xf numFmtId="167" fontId="1" fillId="0" borderId="4" xfId="0" applyNumberFormat="1" applyFont="1" applyFill="1" applyBorder="1" applyAlignment="1" applyProtection="1">
      <alignment horizontal="center" vertical="center"/>
      <protection locked="0"/>
    </xf>
    <xf numFmtId="167" fontId="1" fillId="0" borderId="4" xfId="0" applyNumberFormat="1" applyFont="1" applyFill="1" applyBorder="1" applyAlignment="1">
      <alignment horizontal="center" vertical="center"/>
    </xf>
    <xf numFmtId="167" fontId="0" fillId="0" borderId="4" xfId="0" applyNumberFormat="1" applyFill="1" applyBorder="1" applyAlignment="1">
      <alignment horizontal="center"/>
    </xf>
    <xf numFmtId="167" fontId="0" fillId="0" borderId="4" xfId="0" applyNumberForma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304">
    <dxf>
      <fill>
        <patternFill>
          <bgColor theme="0" tint="-4.9989318521683403E-2"/>
        </patternFill>
      </fill>
    </dxf>
    <dxf>
      <font>
        <color theme="0"/>
      </font>
    </dxf>
    <dxf>
      <font>
        <color theme="0" tint="-4.9989318521683403E-2"/>
      </font>
      <fill>
        <patternFill>
          <bgColor theme="0" tint="-4.9989318521683403E-2"/>
        </patternFill>
      </fill>
    </dxf>
    <dxf>
      <border>
        <bottom style="thin">
          <color theme="0"/>
        </bottom>
        <vertical/>
        <horizontal/>
      </border>
    </dxf>
    <dxf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border>
        <bottom style="thin">
          <color theme="0"/>
        </bottom>
        <vertical/>
        <horizontal/>
      </border>
    </dxf>
    <dxf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border>
        <bottom style="thin">
          <color theme="0"/>
        </bottom>
        <vertical/>
        <horizontal/>
      </border>
    </dxf>
    <dxf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border>
        <bottom style="thin">
          <color theme="0"/>
        </bottom>
        <vertical/>
        <horizontal/>
      </border>
    </dxf>
    <dxf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border>
        <bottom style="thin">
          <color theme="0"/>
        </bottom>
        <vertical/>
        <horizontal/>
      </border>
    </dxf>
    <dxf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border>
        <bottom style="thin">
          <color theme="0"/>
        </bottom>
        <vertical/>
        <horizontal/>
      </border>
    </dxf>
    <dxf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>
        <bottom style="thin">
          <color theme="0"/>
        </bottom>
        <vertical/>
        <horizontal/>
      </border>
    </dxf>
    <dxf>
      <border>
        <bottom style="thin">
          <color theme="0"/>
        </bottom>
        <vertical/>
        <horizontal/>
      </border>
    </dxf>
    <dxf>
      <border>
        <bottom style="thin">
          <color theme="0"/>
        </bottom>
        <vertical/>
        <horizontal/>
      </border>
    </dxf>
    <dxf>
      <border>
        <bottom style="thin">
          <color theme="0"/>
        </bottom>
        <vertical/>
        <horizontal/>
      </border>
    </dxf>
    <dxf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ill>
        <patternFill>
          <bgColor theme="0" tint="-4.9989318521683403E-2"/>
        </patternFill>
      </fill>
    </dxf>
    <dxf>
      <font>
        <color theme="0"/>
      </font>
    </dxf>
    <dxf>
      <font>
        <color theme="0" tint="-4.9989318521683403E-2"/>
      </font>
      <fill>
        <patternFill>
          <bgColor theme="0" tint="-4.9989318521683403E-2"/>
        </patternFill>
      </fill>
    </dxf>
    <dxf>
      <border>
        <bottom style="thin">
          <color theme="0"/>
        </bottom>
        <vertical/>
        <horizontal/>
      </border>
    </dxf>
    <dxf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border>
        <bottom style="thin">
          <color theme="0"/>
        </bottom>
        <vertical/>
        <horizontal/>
      </border>
    </dxf>
    <dxf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border>
        <bottom style="thin">
          <color theme="0"/>
        </bottom>
        <vertical/>
        <horizontal/>
      </border>
    </dxf>
    <dxf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border>
        <bottom style="thin">
          <color theme="0"/>
        </bottom>
        <vertical/>
        <horizontal/>
      </border>
    </dxf>
    <dxf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border>
        <bottom style="thin">
          <color theme="0"/>
        </bottom>
        <vertical/>
        <horizontal/>
      </border>
    </dxf>
    <dxf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border>
        <bottom style="thin">
          <color theme="0"/>
        </bottom>
        <vertical/>
        <horizontal/>
      </border>
    </dxf>
    <dxf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border>
        <bottom style="thin">
          <color theme="0"/>
        </bottom>
        <vertical/>
        <horizontal/>
      </border>
    </dxf>
    <dxf>
      <border>
        <bottom style="thin">
          <color theme="0"/>
        </bottom>
        <vertical/>
        <horizontal/>
      </border>
    </dxf>
    <dxf>
      <border>
        <bottom style="thin">
          <color theme="0"/>
        </bottom>
        <vertical/>
        <horizontal/>
      </border>
    </dxf>
    <dxf>
      <border>
        <bottom style="thin">
          <color theme="0"/>
        </bottom>
        <vertical/>
        <horizontal/>
      </border>
    </dxf>
    <dxf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</dxf>
    <dxf>
      <font>
        <color theme="0" tint="-4.9989318521683403E-2"/>
      </font>
      <fill>
        <patternFill>
          <bgColor theme="0" tint="-4.9989318521683403E-2"/>
        </patternFill>
      </fill>
    </dxf>
    <dxf>
      <border>
        <bottom style="thin">
          <color theme="0"/>
        </bottom>
        <vertical/>
        <horizontal/>
      </border>
    </dxf>
    <dxf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border>
        <bottom style="thin">
          <color theme="0"/>
        </bottom>
        <vertical/>
        <horizontal/>
      </border>
    </dxf>
    <dxf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border>
        <bottom style="thin">
          <color theme="0"/>
        </bottom>
        <vertical/>
        <horizontal/>
      </border>
    </dxf>
    <dxf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border>
        <bottom style="thin">
          <color theme="0"/>
        </bottom>
        <vertical/>
        <horizontal/>
      </border>
    </dxf>
    <dxf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border>
        <bottom style="thin">
          <color theme="0"/>
        </bottom>
        <vertical/>
        <horizontal/>
      </border>
    </dxf>
    <dxf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border>
        <bottom style="thin">
          <color theme="0"/>
        </bottom>
        <vertical/>
        <horizontal/>
      </border>
    </dxf>
    <dxf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>
        <bottom style="thin">
          <color theme="0"/>
        </bottom>
        <vertical/>
        <horizontal/>
      </border>
    </dxf>
    <dxf>
      <border>
        <bottom style="thin">
          <color theme="0"/>
        </bottom>
        <vertical/>
        <horizontal/>
      </border>
    </dxf>
    <dxf>
      <border>
        <bottom style="thin">
          <color theme="0"/>
        </bottom>
        <vertical/>
        <horizontal/>
      </border>
    </dxf>
    <dxf>
      <border>
        <bottom style="thin">
          <color theme="0"/>
        </bottom>
        <vertical/>
        <horizontal/>
      </border>
    </dxf>
    <dxf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</dxf>
    <dxf>
      <font>
        <color theme="0" tint="-4.9989318521683403E-2"/>
      </font>
      <fill>
        <patternFill>
          <bgColor theme="0" tint="-4.9989318521683403E-2"/>
        </patternFill>
      </fill>
    </dxf>
    <dxf>
      <border>
        <bottom style="thin">
          <color theme="0"/>
        </bottom>
        <vertical/>
        <horizontal/>
      </border>
    </dxf>
    <dxf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border>
        <bottom style="thin">
          <color theme="0"/>
        </bottom>
        <vertical/>
        <horizontal/>
      </border>
    </dxf>
    <dxf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border>
        <bottom style="thin">
          <color theme="0"/>
        </bottom>
        <vertical/>
        <horizontal/>
      </border>
    </dxf>
    <dxf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border>
        <bottom style="thin">
          <color theme="0"/>
        </bottom>
        <vertical/>
        <horizontal/>
      </border>
    </dxf>
    <dxf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border>
        <bottom style="thin">
          <color theme="0"/>
        </bottom>
        <vertical/>
        <horizontal/>
      </border>
    </dxf>
    <dxf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border>
        <bottom style="thin">
          <color theme="0"/>
        </bottom>
        <vertical/>
        <horizontal/>
      </border>
    </dxf>
    <dxf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>
        <bottom style="thin">
          <color theme="0"/>
        </bottom>
        <vertical/>
        <horizontal/>
      </border>
    </dxf>
    <dxf>
      <border>
        <bottom style="thin">
          <color theme="0"/>
        </bottom>
        <vertical/>
        <horizontal/>
      </border>
    </dxf>
    <dxf>
      <border>
        <bottom style="thin">
          <color theme="0"/>
        </bottom>
        <vertical/>
        <horizontal/>
      </border>
    </dxf>
    <dxf>
      <border>
        <bottom style="thin">
          <color theme="0"/>
        </bottom>
        <vertical/>
        <horizontal/>
      </border>
    </dxf>
    <dxf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/>
      </font>
    </dxf>
    <dxf>
      <font>
        <color theme="0" tint="-4.9989318521683403E-2"/>
      </font>
      <fill>
        <patternFill>
          <bgColor theme="0" tint="-4.9989318521683403E-2"/>
        </patternFill>
      </fill>
    </dxf>
    <dxf>
      <border>
        <bottom style="thin">
          <color theme="0"/>
        </bottom>
        <vertical/>
        <horizontal/>
      </border>
    </dxf>
    <dxf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border>
        <bottom style="thin">
          <color theme="0"/>
        </bottom>
        <vertical/>
        <horizontal/>
      </border>
    </dxf>
    <dxf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border>
        <bottom style="thin">
          <color theme="0"/>
        </bottom>
        <vertical/>
        <horizontal/>
      </border>
    </dxf>
    <dxf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border>
        <bottom style="thin">
          <color theme="0"/>
        </bottom>
        <vertical/>
        <horizontal/>
      </border>
    </dxf>
    <dxf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border>
        <bottom style="thin">
          <color theme="0"/>
        </bottom>
        <vertical/>
        <horizontal/>
      </border>
    </dxf>
    <dxf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border>
        <bottom style="thin">
          <color theme="0"/>
        </bottom>
        <vertical/>
        <horizontal/>
      </border>
    </dxf>
    <dxf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>
        <bottom style="thin">
          <color theme="0"/>
        </bottom>
        <vertical/>
        <horizontal/>
      </border>
    </dxf>
    <dxf>
      <border>
        <bottom style="thin">
          <color theme="0"/>
        </bottom>
        <vertical/>
        <horizontal/>
      </border>
    </dxf>
    <dxf>
      <border>
        <bottom style="thin">
          <color theme="0"/>
        </bottom>
        <vertical/>
        <horizontal/>
      </border>
    </dxf>
    <dxf>
      <border>
        <bottom style="thin">
          <color theme="0"/>
        </bottom>
        <vertical/>
        <horizontal/>
      </border>
    </dxf>
    <dxf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border>
        <bottom style="thin">
          <color theme="0"/>
        </bottom>
        <vertical/>
        <horizontal/>
      </border>
    </dxf>
    <dxf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border>
        <bottom style="thin">
          <color theme="0"/>
        </bottom>
        <vertical/>
        <horizontal/>
      </border>
    </dxf>
    <dxf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border>
        <bottom style="thin">
          <color theme="0"/>
        </bottom>
        <vertical/>
        <horizontal/>
      </border>
    </dxf>
    <dxf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border>
        <bottom style="thin">
          <color theme="0"/>
        </bottom>
        <vertical/>
        <horizontal/>
      </border>
    </dxf>
    <dxf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border>
        <bottom style="thin">
          <color theme="0"/>
        </bottom>
        <vertical/>
        <horizontal/>
      </border>
    </dxf>
    <dxf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border>
        <bottom style="thin">
          <color theme="0"/>
        </bottom>
        <vertical/>
        <horizontal/>
      </border>
    </dxf>
    <dxf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>
        <bottom style="thin">
          <color theme="0"/>
        </bottom>
        <vertical/>
        <horizontal/>
      </border>
    </dxf>
    <dxf>
      <border>
        <bottom style="thin">
          <color theme="0"/>
        </bottom>
        <vertical/>
        <horizontal/>
      </border>
    </dxf>
    <dxf>
      <border>
        <bottom style="thin">
          <color theme="0"/>
        </bottom>
        <vertical/>
        <horizontal/>
      </border>
    </dxf>
    <dxf>
      <border>
        <bottom style="thin">
          <color theme="0"/>
        </bottom>
        <vertical/>
        <horizontal/>
      </border>
    </dxf>
    <dxf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/>
      </font>
    </dxf>
    <dxf>
      <border>
        <bottom style="thin">
          <color theme="0"/>
        </bottom>
        <vertical/>
        <horizontal/>
      </border>
    </dxf>
    <dxf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border>
        <bottom style="thin">
          <color theme="0"/>
        </bottom>
        <vertical/>
        <horizontal/>
      </border>
    </dxf>
    <dxf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border>
        <bottom style="thin">
          <color theme="0"/>
        </bottom>
        <vertical/>
        <horizontal/>
      </border>
    </dxf>
    <dxf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border>
        <bottom style="thin">
          <color theme="0"/>
        </bottom>
        <vertical/>
        <horizontal/>
      </border>
    </dxf>
    <dxf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border>
        <bottom style="thin">
          <color theme="0"/>
        </bottom>
        <vertical/>
        <horizontal/>
      </border>
    </dxf>
    <dxf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border>
        <bottom style="thin">
          <color theme="0"/>
        </bottom>
        <vertical/>
        <horizontal/>
      </border>
    </dxf>
    <dxf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>
        <bottom style="thin">
          <color theme="0"/>
        </bottom>
        <vertical/>
        <horizontal/>
      </border>
    </dxf>
    <dxf>
      <border>
        <bottom style="thin">
          <color theme="0"/>
        </bottom>
        <vertical/>
        <horizontal/>
      </border>
    </dxf>
    <dxf>
      <border>
        <bottom style="thin">
          <color theme="0"/>
        </bottom>
        <vertical/>
        <horizontal/>
      </border>
    </dxf>
    <dxf>
      <border>
        <bottom style="thin">
          <color theme="0"/>
        </bottom>
        <vertical/>
        <horizontal/>
      </border>
    </dxf>
    <dxf>
      <border>
        <bottom style="thin">
          <color theme="0"/>
        </bottom>
        <vertical/>
        <horizontal/>
      </border>
    </dxf>
    <dxf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border>
        <bottom style="thin">
          <color theme="0"/>
        </bottom>
        <vertical/>
        <horizontal/>
      </border>
    </dxf>
    <dxf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border>
        <bottom style="thin">
          <color theme="0"/>
        </bottom>
        <vertical/>
        <horizontal/>
      </border>
    </dxf>
    <dxf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border>
        <bottom style="thin">
          <color theme="0"/>
        </bottom>
        <vertical/>
        <horizontal/>
      </border>
    </dxf>
    <dxf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border>
        <bottom style="thin">
          <color theme="0"/>
        </bottom>
        <vertical/>
        <horizontal/>
      </border>
    </dxf>
    <dxf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border>
        <bottom style="thin">
          <color theme="0"/>
        </bottom>
        <vertical/>
        <horizontal/>
      </border>
    </dxf>
    <dxf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border>
        <bottom style="thin">
          <color theme="0"/>
        </bottom>
        <vertical/>
        <horizontal/>
      </border>
    </dxf>
    <dxf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>
        <bottom style="thin">
          <color theme="0"/>
        </bottom>
        <vertical/>
        <horizontal/>
      </border>
    </dxf>
    <dxf>
      <border>
        <bottom style="thin">
          <color theme="0"/>
        </bottom>
        <vertical/>
        <horizontal/>
      </border>
    </dxf>
    <dxf>
      <border>
        <bottom style="thin">
          <color theme="0"/>
        </bottom>
        <vertical/>
        <horizontal/>
      </border>
    </dxf>
    <dxf>
      <border>
        <bottom style="thin">
          <color theme="0"/>
        </bottom>
        <vertical/>
        <horizontal/>
      </border>
    </dxf>
    <dxf>
      <border>
        <bottom style="thin">
          <color theme="0"/>
        </bottom>
        <vertical/>
        <horizontal/>
      </border>
    </dxf>
    <dxf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>
    <tabColor theme="9" tint="0.79998168889431442"/>
    <pageSetUpPr fitToPage="1"/>
  </sheetPr>
  <dimension ref="A1:N35"/>
  <sheetViews>
    <sheetView showGridLines="0" showZeros="0" tabSelected="1" workbookViewId="0">
      <selection activeCell="C1" sqref="C1"/>
    </sheetView>
  </sheetViews>
  <sheetFormatPr baseColWidth="10" defaultRowHeight="15" x14ac:dyDescent="0.25"/>
  <cols>
    <col min="1" max="1" width="10.42578125" customWidth="1"/>
    <col min="2" max="2" width="15.42578125" customWidth="1"/>
    <col min="3" max="3" width="20.140625" customWidth="1"/>
    <col min="4" max="4" width="21.42578125" customWidth="1"/>
    <col min="6" max="6" width="16.7109375" customWidth="1"/>
    <col min="7" max="7" width="13.42578125" customWidth="1"/>
  </cols>
  <sheetData>
    <row r="1" spans="1:14" x14ac:dyDescent="0.2">
      <c r="A1" s="1"/>
      <c r="B1" s="1"/>
      <c r="C1" s="14" t="s">
        <v>39</v>
      </c>
      <c r="D1" s="15">
        <v>2016</v>
      </c>
      <c r="E1" s="23"/>
      <c r="F1" s="23"/>
    </row>
    <row r="2" spans="1:14" x14ac:dyDescent="0.25">
      <c r="A2" s="2" t="s">
        <v>6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36</v>
      </c>
      <c r="H2" s="18" t="s">
        <v>37</v>
      </c>
      <c r="I2" s="19" t="s">
        <v>38</v>
      </c>
      <c r="J2" s="16"/>
      <c r="K2" s="17"/>
    </row>
    <row r="3" spans="1:14" x14ac:dyDescent="0.25">
      <c r="A3" s="6">
        <f>IF(B3&lt;&gt;"",INT((B3+5-SUM(MOD(DATE(YEAR(B3-MOD(B3-2,7)+3),1,2),{1E+99;7})*{1;-1}))/7),"")</f>
        <v>53</v>
      </c>
      <c r="B3" s="9">
        <f>DATE(D1,MONTH(1&amp;C$1),1)</f>
        <v>42370</v>
      </c>
      <c r="C3" s="13">
        <v>0.29166666666666669</v>
      </c>
      <c r="D3" s="13">
        <v>0.625</v>
      </c>
      <c r="E3" s="13"/>
      <c r="F3" s="10">
        <f>(D3-C3)-E3+H3+I3</f>
        <v>0.33333333333333331</v>
      </c>
      <c r="G3" s="11" t="str">
        <f>IFERROR(IF(OR(WEEKDAY($B3)=1,AND($B3&lt;&gt;"",$B4="")),SUMPRODUCT(($A$3:$A$33=$A3)*$F$3:$F$33),""),"")</f>
        <v/>
      </c>
      <c r="H3" s="20"/>
      <c r="I3" s="20"/>
      <c r="K3" s="21">
        <f t="shared" ref="K3:K17" ca="1" si="0">SUM(INDIRECT("F"&amp;MAX(ROW()-6,3)&amp;":F"&amp;ROW()))</f>
        <v>0.33333333333333331</v>
      </c>
      <c r="L3" s="21">
        <f ca="1">INDIRECT("F"&amp;MAX(ROW()-6,3)&amp;":F"&amp;ROW())</f>
        <v>0.33333333333333331</v>
      </c>
      <c r="M3" s="21">
        <f ca="1">INDIRECT("F"&amp;MAX(ROW()-6,3)&amp;":F"&amp;ROW())</f>
        <v>0.33333333333333331</v>
      </c>
      <c r="N3" s="22">
        <f>INT((B3+5-SUM(MOD(DATE(YEAR(B3-MOD(B3-2,7)+3),1,2),{1E+99;7})*{1;-1}))/7)</f>
        <v>53</v>
      </c>
    </row>
    <row r="4" spans="1:14" x14ac:dyDescent="0.25">
      <c r="A4" s="6">
        <f>IF(B4&lt;&gt;"",INT((B4+5-SUM(MOD(DATE(YEAR(B4-MOD(B4-2,7)+3),1,2),{1E+99;7})*{1;-1}))/7),"")</f>
        <v>53</v>
      </c>
      <c r="B4" s="9">
        <f>IFERROR(IF(OR(B3="",MONTH(B3+1)&gt;MONTH(B3)),"",B3+1),"")</f>
        <v>42371</v>
      </c>
      <c r="C4" s="13"/>
      <c r="D4" s="13"/>
      <c r="E4" s="13"/>
      <c r="F4" s="10">
        <f t="shared" ref="F4:F34" si="1">(D4-C4)-E4+H4+I4</f>
        <v>0</v>
      </c>
      <c r="G4" s="11" t="str">
        <f t="shared" ref="G4:G33" si="2">IFERROR(IF(OR(WEEKDAY($B4)=1,AND($B4&lt;&gt;"",$B5="")),SUMPRODUCT(($A$3:$A$33=$A4)*$F$3:$F$33),""),"")</f>
        <v/>
      </c>
      <c r="H4" s="20"/>
      <c r="I4" s="20"/>
      <c r="K4" s="21">
        <f t="shared" ca="1" si="0"/>
        <v>0.33333333333333331</v>
      </c>
      <c r="L4" s="21">
        <f t="shared" ref="L4:L34" ca="1" si="3">INDIRECT("F"&amp;MAX(ROW()-6,3)&amp;":F"&amp;ROW())</f>
        <v>0</v>
      </c>
      <c r="N4" s="22">
        <f>INT((B4+5-SUM(MOD(DATE(YEAR(B4-MOD(B4-2,7)+3),1,2),{1E+99;7})*{1;-1}))/7)</f>
        <v>53</v>
      </c>
    </row>
    <row r="5" spans="1:14" x14ac:dyDescent="0.25">
      <c r="A5" s="6">
        <f>IF(B5&lt;&gt;"",INT((B5+5-SUM(MOD(DATE(YEAR(B5-MOD(B5-2,7)+3),1,2),{1E+99;7})*{1;-1}))/7),"")</f>
        <v>53</v>
      </c>
      <c r="B5" s="9">
        <f t="shared" ref="B5:B34" si="4">IFERROR(IF(OR(B4="",MONTH(B4+1)&gt;MONTH(B4)),"",B4+1),"")</f>
        <v>42372</v>
      </c>
      <c r="C5" s="13"/>
      <c r="D5" s="13"/>
      <c r="E5" s="13"/>
      <c r="F5" s="10">
        <f t="shared" si="1"/>
        <v>0</v>
      </c>
      <c r="G5" s="11">
        <f t="shared" si="2"/>
        <v>0.33333333333333331</v>
      </c>
      <c r="H5" s="20"/>
      <c r="I5" s="20"/>
      <c r="K5" s="21">
        <f t="shared" ca="1" si="0"/>
        <v>0.33333333333333331</v>
      </c>
      <c r="L5" s="21">
        <f t="shared" ca="1" si="3"/>
        <v>0</v>
      </c>
      <c r="N5" s="22">
        <f>INT((B5+5-SUM(MOD(DATE(YEAR(B5-MOD(B5-2,7)+3),1,2),{1E+99;7})*{1;-1}))/7)</f>
        <v>53</v>
      </c>
    </row>
    <row r="6" spans="1:14" x14ac:dyDescent="0.25">
      <c r="A6" s="6">
        <f>IF(B6&lt;&gt;"",INT((B6+5-SUM(MOD(DATE(YEAR(B6-MOD(B6-2,7)+3),1,2),{1E+99;7})*{1;-1}))/7),"")</f>
        <v>1</v>
      </c>
      <c r="B6" s="9">
        <f t="shared" si="4"/>
        <v>42373</v>
      </c>
      <c r="C6" s="13">
        <v>0.29166666666666669</v>
      </c>
      <c r="D6" s="13">
        <v>0.625</v>
      </c>
      <c r="E6" s="13"/>
      <c r="F6" s="10">
        <f t="shared" si="1"/>
        <v>0.33333333333333331</v>
      </c>
      <c r="G6" s="11" t="str">
        <f t="shared" si="2"/>
        <v/>
      </c>
      <c r="H6" s="20"/>
      <c r="I6" s="20"/>
      <c r="K6" s="21">
        <f t="shared" ca="1" si="0"/>
        <v>0.66666666666666663</v>
      </c>
      <c r="L6" s="21">
        <f t="shared" ca="1" si="3"/>
        <v>0.33333333333333331</v>
      </c>
      <c r="N6" s="22">
        <f>INT((B6+5-SUM(MOD(DATE(YEAR(B6-MOD(B6-2,7)+3),1,2),{1E+99;7})*{1;-1}))/7)</f>
        <v>1</v>
      </c>
    </row>
    <row r="7" spans="1:14" x14ac:dyDescent="0.25">
      <c r="A7" s="6">
        <f>IF(B7&lt;&gt;"",INT((B7+5-SUM(MOD(DATE(YEAR(B7-MOD(B7-2,7)+3),1,2),{1E+99;7})*{1;-1}))/7),"")</f>
        <v>1</v>
      </c>
      <c r="B7" s="9">
        <f t="shared" si="4"/>
        <v>42374</v>
      </c>
      <c r="C7" s="13">
        <v>0.29166666666666669</v>
      </c>
      <c r="D7" s="13">
        <v>0.625</v>
      </c>
      <c r="E7" s="13"/>
      <c r="F7" s="10">
        <f t="shared" si="1"/>
        <v>0.33333333333333331</v>
      </c>
      <c r="G7" s="11" t="str">
        <f t="shared" si="2"/>
        <v/>
      </c>
      <c r="H7" s="20"/>
      <c r="I7" s="20"/>
      <c r="K7" s="21">
        <f t="shared" ca="1" si="0"/>
        <v>1</v>
      </c>
      <c r="L7" s="21">
        <f t="shared" ca="1" si="3"/>
        <v>0.33333333333333331</v>
      </c>
      <c r="N7" s="22">
        <f>INT((B7+5-SUM(MOD(DATE(YEAR(B7-MOD(B7-2,7)+3),1,2),{1E+99;7})*{1;-1}))/7)</f>
        <v>1</v>
      </c>
    </row>
    <row r="8" spans="1:14" x14ac:dyDescent="0.25">
      <c r="A8" s="6">
        <f>IF(B8&lt;&gt;"",INT((B8+5-SUM(MOD(DATE(YEAR(B8-MOD(B8-2,7)+3),1,2),{1E+99;7})*{1;-1}))/7),"")</f>
        <v>1</v>
      </c>
      <c r="B8" s="9">
        <f t="shared" si="4"/>
        <v>42375</v>
      </c>
      <c r="C8" s="13">
        <v>0.29166666666666669</v>
      </c>
      <c r="D8" s="13">
        <v>0.625</v>
      </c>
      <c r="E8" s="13"/>
      <c r="F8" s="10">
        <f t="shared" si="1"/>
        <v>0.33333333333333331</v>
      </c>
      <c r="G8" s="11" t="str">
        <f t="shared" si="2"/>
        <v/>
      </c>
      <c r="H8" s="20"/>
      <c r="I8" s="20"/>
      <c r="K8" s="21">
        <f t="shared" ca="1" si="0"/>
        <v>1.3333333333333333</v>
      </c>
      <c r="L8" s="21">
        <f t="shared" ca="1" si="3"/>
        <v>0.33333333333333331</v>
      </c>
      <c r="N8" s="22">
        <f>INT((B8+5-SUM(MOD(DATE(YEAR(B8-MOD(B8-2,7)+3),1,2),{1E+99;7})*{1;-1}))/7)</f>
        <v>1</v>
      </c>
    </row>
    <row r="9" spans="1:14" x14ac:dyDescent="0.25">
      <c r="A9" s="6">
        <f>IF(B9&lt;&gt;"",INT((B9+5-SUM(MOD(DATE(YEAR(B9-MOD(B9-2,7)+3),1,2),{1E+99;7})*{1;-1}))/7),"")</f>
        <v>1</v>
      </c>
      <c r="B9" s="9">
        <f t="shared" si="4"/>
        <v>42376</v>
      </c>
      <c r="C9" s="13">
        <v>0.29166666666666669</v>
      </c>
      <c r="D9" s="13">
        <v>0.625</v>
      </c>
      <c r="E9" s="13"/>
      <c r="F9" s="10">
        <f t="shared" si="1"/>
        <v>0.33333333333333331</v>
      </c>
      <c r="G9" s="11" t="str">
        <f t="shared" si="2"/>
        <v/>
      </c>
      <c r="H9" s="20"/>
      <c r="I9" s="20"/>
      <c r="K9" s="21">
        <f t="shared" ca="1" si="0"/>
        <v>1.6666666666666665</v>
      </c>
      <c r="L9" s="21">
        <f t="shared" ca="1" si="3"/>
        <v>0.33333333333333331</v>
      </c>
      <c r="N9" s="22">
        <f>INT((B9+5-SUM(MOD(DATE(YEAR(B9-MOD(B9-2,7)+3),1,2),{1E+99;7})*{1;-1}))/7)</f>
        <v>1</v>
      </c>
    </row>
    <row r="10" spans="1:14" x14ac:dyDescent="0.25">
      <c r="A10" s="6">
        <f>IF(B10&lt;&gt;"",INT((B10+5-SUM(MOD(DATE(YEAR(B10-MOD(B10-2,7)+3),1,2),{1E+99;7})*{1;-1}))/7),"")</f>
        <v>1</v>
      </c>
      <c r="B10" s="9">
        <f t="shared" si="4"/>
        <v>42377</v>
      </c>
      <c r="C10" s="13">
        <v>0.29166666666666669</v>
      </c>
      <c r="D10" s="13">
        <v>0.625</v>
      </c>
      <c r="E10" s="13"/>
      <c r="F10" s="10">
        <f t="shared" si="1"/>
        <v>0.33333333333333331</v>
      </c>
      <c r="G10" s="11" t="str">
        <f t="shared" si="2"/>
        <v/>
      </c>
      <c r="H10" s="20"/>
      <c r="I10" s="20"/>
      <c r="K10" s="21">
        <f t="shared" ca="1" si="0"/>
        <v>1.6666666666666665</v>
      </c>
      <c r="L10" s="21">
        <f t="shared" ca="1" si="3"/>
        <v>0.33333333333333331</v>
      </c>
      <c r="N10" s="22">
        <f>INT((B10+5-SUM(MOD(DATE(YEAR(B10-MOD(B10-2,7)+3),1,2),{1E+99;7})*{1;-1}))/7)</f>
        <v>1</v>
      </c>
    </row>
    <row r="11" spans="1:14" x14ac:dyDescent="0.25">
      <c r="A11" s="6">
        <f>IF(B11&lt;&gt;"",INT((B11+5-SUM(MOD(DATE(YEAR(B11-MOD(B11-2,7)+3),1,2),{1E+99;7})*{1;-1}))/7),"")</f>
        <v>1</v>
      </c>
      <c r="B11" s="9">
        <f t="shared" si="4"/>
        <v>42378</v>
      </c>
      <c r="C11" s="13"/>
      <c r="D11" s="13"/>
      <c r="E11" s="13"/>
      <c r="F11" s="10">
        <f t="shared" si="1"/>
        <v>0</v>
      </c>
      <c r="G11" s="11" t="str">
        <f t="shared" si="2"/>
        <v/>
      </c>
      <c r="H11" s="20"/>
      <c r="I11" s="20"/>
      <c r="K11" s="21">
        <f t="shared" ca="1" si="0"/>
        <v>1.6666666666666665</v>
      </c>
      <c r="L11" s="21">
        <f t="shared" ca="1" si="3"/>
        <v>0</v>
      </c>
      <c r="N11" s="22">
        <f>INT((B11+5-SUM(MOD(DATE(YEAR(B11-MOD(B11-2,7)+3),1,2),{1E+99;7})*{1;-1}))/7)</f>
        <v>1</v>
      </c>
    </row>
    <row r="12" spans="1:14" x14ac:dyDescent="0.25">
      <c r="A12" s="6">
        <f>IF(B12&lt;&gt;"",INT((B12+5-SUM(MOD(DATE(YEAR(B12-MOD(B12-2,7)+3),1,2),{1E+99;7})*{1;-1}))/7),"")</f>
        <v>1</v>
      </c>
      <c r="B12" s="9">
        <f t="shared" si="4"/>
        <v>42379</v>
      </c>
      <c r="C12" s="13"/>
      <c r="D12" s="13"/>
      <c r="E12" s="13"/>
      <c r="F12" s="10">
        <f t="shared" si="1"/>
        <v>0</v>
      </c>
      <c r="G12" s="11">
        <f t="shared" si="2"/>
        <v>1.6666666666666665</v>
      </c>
      <c r="H12" s="20"/>
      <c r="I12" s="20"/>
      <c r="K12" s="21">
        <f t="shared" ca="1" si="0"/>
        <v>1.6666666666666665</v>
      </c>
      <c r="L12" s="21">
        <f t="shared" ca="1" si="3"/>
        <v>0</v>
      </c>
      <c r="N12" s="22">
        <f>INT((B12+5-SUM(MOD(DATE(YEAR(B12-MOD(B12-2,7)+3),1,2),{1E+99;7})*{1;-1}))/7)</f>
        <v>1</v>
      </c>
    </row>
    <row r="13" spans="1:14" x14ac:dyDescent="0.25">
      <c r="A13" s="6">
        <f>IF(B13&lt;&gt;"",INT((B13+5-SUM(MOD(DATE(YEAR(B13-MOD(B13-2,7)+3),1,2),{1E+99;7})*{1;-1}))/7),"")</f>
        <v>2</v>
      </c>
      <c r="B13" s="9">
        <f t="shared" si="4"/>
        <v>42380</v>
      </c>
      <c r="C13" s="13">
        <v>0.29166666666666669</v>
      </c>
      <c r="D13" s="13">
        <v>0.625</v>
      </c>
      <c r="E13" s="13"/>
      <c r="F13" s="10">
        <f t="shared" si="1"/>
        <v>0.33333333333333331</v>
      </c>
      <c r="G13" s="11" t="str">
        <f t="shared" si="2"/>
        <v/>
      </c>
      <c r="H13" s="20"/>
      <c r="I13" s="20"/>
      <c r="K13" s="21">
        <f t="shared" ca="1" si="0"/>
        <v>1.6666666666666665</v>
      </c>
      <c r="L13" s="21">
        <f t="shared" ca="1" si="3"/>
        <v>0.33333333333333331</v>
      </c>
      <c r="N13" s="22">
        <f>INT((B13+5-SUM(MOD(DATE(YEAR(B13-MOD(B13-2,7)+3),1,2),{1E+99;7})*{1;-1}))/7)</f>
        <v>2</v>
      </c>
    </row>
    <row r="14" spans="1:14" x14ac:dyDescent="0.25">
      <c r="A14" s="6">
        <f>IF(B14&lt;&gt;"",INT((B14+5-SUM(MOD(DATE(YEAR(B14-MOD(B14-2,7)+3),1,2),{1E+99;7})*{1;-1}))/7),"")</f>
        <v>2</v>
      </c>
      <c r="B14" s="9">
        <f t="shared" si="4"/>
        <v>42381</v>
      </c>
      <c r="C14" s="13">
        <v>0.29166666666666669</v>
      </c>
      <c r="D14" s="13">
        <v>0.625</v>
      </c>
      <c r="E14" s="13"/>
      <c r="F14" s="10">
        <f t="shared" si="1"/>
        <v>0.33333333333333331</v>
      </c>
      <c r="G14" s="11" t="str">
        <f t="shared" si="2"/>
        <v/>
      </c>
      <c r="H14" s="20"/>
      <c r="I14" s="20"/>
      <c r="K14" s="21">
        <f t="shared" ca="1" si="0"/>
        <v>1.6666666666666665</v>
      </c>
      <c r="L14" s="21">
        <f t="shared" ca="1" si="3"/>
        <v>0.33333333333333331</v>
      </c>
      <c r="N14" s="22">
        <f>INT((B14+5-SUM(MOD(DATE(YEAR(B14-MOD(B14-2,7)+3),1,2),{1E+99;7})*{1;-1}))/7)</f>
        <v>2</v>
      </c>
    </row>
    <row r="15" spans="1:14" x14ac:dyDescent="0.25">
      <c r="A15" s="6">
        <f>IF(B15&lt;&gt;"",INT((B15+5-SUM(MOD(DATE(YEAR(B15-MOD(B15-2,7)+3),1,2),{1E+99;7})*{1;-1}))/7),"")</f>
        <v>2</v>
      </c>
      <c r="B15" s="9">
        <f t="shared" si="4"/>
        <v>42382</v>
      </c>
      <c r="C15" s="13">
        <v>0.29166666666666669</v>
      </c>
      <c r="D15" s="13">
        <v>0.625</v>
      </c>
      <c r="E15" s="13"/>
      <c r="F15" s="10">
        <f>(D15-C15)-E15+H15+I15</f>
        <v>0.33333333333333331</v>
      </c>
      <c r="G15" s="11" t="str">
        <f t="shared" si="2"/>
        <v/>
      </c>
      <c r="H15" s="20"/>
      <c r="I15" s="20"/>
      <c r="K15" s="21">
        <f t="shared" ca="1" si="0"/>
        <v>1.6666666666666665</v>
      </c>
      <c r="L15" s="21">
        <f t="shared" ca="1" si="3"/>
        <v>0.33333333333333331</v>
      </c>
      <c r="N15" s="22">
        <f>INT((B15+5-SUM(MOD(DATE(YEAR(B15-MOD(B15-2,7)+3),1,2),{1E+99;7})*{1;-1}))/7)</f>
        <v>2</v>
      </c>
    </row>
    <row r="16" spans="1:14" x14ac:dyDescent="0.25">
      <c r="A16" s="6">
        <f>IF(B16&lt;&gt;"",INT((B16+5-SUM(MOD(DATE(YEAR(B16-MOD(B16-2,7)+3),1,2),{1E+99;7})*{1;-1}))/7),"")</f>
        <v>2</v>
      </c>
      <c r="B16" s="9">
        <f t="shared" si="4"/>
        <v>42383</v>
      </c>
      <c r="C16" s="13">
        <v>0.29166666666666669</v>
      </c>
      <c r="D16" s="13">
        <v>0.625</v>
      </c>
      <c r="E16" s="13"/>
      <c r="F16" s="10">
        <f>(D16-C16)-E16+H16+I16</f>
        <v>0.33333333333333331</v>
      </c>
      <c r="G16" s="11" t="str">
        <f t="shared" si="2"/>
        <v/>
      </c>
      <c r="H16" s="20"/>
      <c r="I16" s="20"/>
      <c r="K16" s="21">
        <f t="shared" ca="1" si="0"/>
        <v>1.6666666666666665</v>
      </c>
      <c r="L16" s="21">
        <f t="shared" ca="1" si="3"/>
        <v>0.33333333333333331</v>
      </c>
      <c r="N16" s="22">
        <f>INT((B16+5-SUM(MOD(DATE(YEAR(B16-MOD(B16-2,7)+3),1,2),{1E+99;7})*{1;-1}))/7)</f>
        <v>2</v>
      </c>
    </row>
    <row r="17" spans="1:14" x14ac:dyDescent="0.25">
      <c r="A17" s="6">
        <f>IF(B17&lt;&gt;"",INT((B17+5-SUM(MOD(DATE(YEAR(B17-MOD(B17-2,7)+3),1,2),{1E+99;7})*{1;-1}))/7),"")</f>
        <v>2</v>
      </c>
      <c r="B17" s="9">
        <f t="shared" si="4"/>
        <v>42384</v>
      </c>
      <c r="C17" s="13">
        <v>0.29166666666666669</v>
      </c>
      <c r="D17" s="13">
        <v>0.625</v>
      </c>
      <c r="E17" s="13"/>
      <c r="F17" s="10">
        <f t="shared" si="1"/>
        <v>0.33333333333333331</v>
      </c>
      <c r="G17" s="11" t="str">
        <f t="shared" si="2"/>
        <v/>
      </c>
      <c r="H17" s="20"/>
      <c r="I17" s="20"/>
      <c r="K17" s="21">
        <f t="shared" ca="1" si="0"/>
        <v>1.6666666666666665</v>
      </c>
      <c r="L17" s="21">
        <f t="shared" ca="1" si="3"/>
        <v>0.33333333333333331</v>
      </c>
      <c r="N17" s="22">
        <f>INT((B17+5-SUM(MOD(DATE(YEAR(B17-MOD(B17-2,7)+3),1,2),{1E+99;7})*{1;-1}))/7)</f>
        <v>2</v>
      </c>
    </row>
    <row r="18" spans="1:14" x14ac:dyDescent="0.25">
      <c r="A18" s="6">
        <f>IF(B18&lt;&gt;"",INT((B18+5-SUM(MOD(DATE(YEAR(B18-MOD(B18-2,7)+3),1,2),{1E+99;7})*{1;-1}))/7),"")</f>
        <v>2</v>
      </c>
      <c r="B18" s="9">
        <f t="shared" si="4"/>
        <v>42385</v>
      </c>
      <c r="C18" s="13"/>
      <c r="D18" s="13"/>
      <c r="E18" s="13"/>
      <c r="F18" s="10">
        <f t="shared" si="1"/>
        <v>0</v>
      </c>
      <c r="G18" s="11" t="str">
        <f t="shared" si="2"/>
        <v/>
      </c>
      <c r="H18" s="20"/>
      <c r="I18" s="20"/>
      <c r="K18" s="21">
        <f t="shared" ref="K18:K33" ca="1" si="5">SUM(INDIRECT("F"&amp;MAX(ROW()-6,3)&amp;":F"&amp;ROW()))</f>
        <v>1.6666666666666665</v>
      </c>
      <c r="L18" s="21">
        <f t="shared" ca="1" si="3"/>
        <v>0</v>
      </c>
      <c r="M18" s="21" t="str">
        <f t="shared" ref="M18:M33" ca="1" si="6">IF(B18="","",IF(WEEKDAY(B18)=1,SUM(INDIRECT("F"&amp;MAX(ROW()-6,3)&amp;":F"&amp;ROW())),""))</f>
        <v/>
      </c>
      <c r="N18" s="22">
        <f>INT((B18+5-SUM(MOD(DATE(YEAR(B18-MOD(B18-2,7)+3),1,2),{1E+99;7})*{1;-1}))/7)</f>
        <v>2</v>
      </c>
    </row>
    <row r="19" spans="1:14" x14ac:dyDescent="0.25">
      <c r="A19" s="6">
        <f>IF(B19&lt;&gt;"",INT((B19+5-SUM(MOD(DATE(YEAR(B19-MOD(B19-2,7)+3),1,2),{1E+99;7})*{1;-1}))/7),"")</f>
        <v>2</v>
      </c>
      <c r="B19" s="9">
        <f t="shared" si="4"/>
        <v>42386</v>
      </c>
      <c r="C19" s="13"/>
      <c r="D19" s="13"/>
      <c r="E19" s="13"/>
      <c r="F19" s="10">
        <f t="shared" si="1"/>
        <v>0</v>
      </c>
      <c r="G19" s="11">
        <f t="shared" si="2"/>
        <v>1.6666666666666665</v>
      </c>
      <c r="H19" s="20"/>
      <c r="I19" s="20"/>
      <c r="K19" s="21">
        <f t="shared" ca="1" si="5"/>
        <v>1.6666666666666665</v>
      </c>
      <c r="L19" s="21">
        <f t="shared" ca="1" si="3"/>
        <v>0</v>
      </c>
      <c r="M19" s="21">
        <f t="shared" ca="1" si="6"/>
        <v>1.6666666666666665</v>
      </c>
      <c r="N19" s="22">
        <f>INT((B19+5-SUM(MOD(DATE(YEAR(B19-MOD(B19-2,7)+3),1,2),{1E+99;7})*{1;-1}))/7)</f>
        <v>2</v>
      </c>
    </row>
    <row r="20" spans="1:14" x14ac:dyDescent="0.25">
      <c r="A20" s="6">
        <f>IF(B20&lt;&gt;"",INT((B20+5-SUM(MOD(DATE(YEAR(B20-MOD(B20-2,7)+3),1,2),{1E+99;7})*{1;-1}))/7),"")</f>
        <v>3</v>
      </c>
      <c r="B20" s="9">
        <f t="shared" si="4"/>
        <v>42387</v>
      </c>
      <c r="C20" s="13">
        <v>0.29166666666666669</v>
      </c>
      <c r="D20" s="13">
        <v>0.625</v>
      </c>
      <c r="E20" s="13"/>
      <c r="F20" s="10">
        <f t="shared" si="1"/>
        <v>0.33333333333333331</v>
      </c>
      <c r="G20" s="11" t="str">
        <f t="shared" si="2"/>
        <v/>
      </c>
      <c r="H20" s="20"/>
      <c r="I20" s="20"/>
      <c r="K20" s="21">
        <f t="shared" ca="1" si="5"/>
        <v>1.6666666666666665</v>
      </c>
      <c r="L20" s="21">
        <f t="shared" ca="1" si="3"/>
        <v>0.33333333333333331</v>
      </c>
      <c r="M20" s="21" t="str">
        <f t="shared" ca="1" si="6"/>
        <v/>
      </c>
      <c r="N20" s="22">
        <f>INT((B20+5-SUM(MOD(DATE(YEAR(B20-MOD(B20-2,7)+3),1,2),{1E+99;7})*{1;-1}))/7)</f>
        <v>3</v>
      </c>
    </row>
    <row r="21" spans="1:14" x14ac:dyDescent="0.25">
      <c r="A21" s="6">
        <f>IF(B21&lt;&gt;"",INT((B21+5-SUM(MOD(DATE(YEAR(B21-MOD(B21-2,7)+3),1,2),{1E+99;7})*{1;-1}))/7),"")</f>
        <v>3</v>
      </c>
      <c r="B21" s="9">
        <f t="shared" si="4"/>
        <v>42388</v>
      </c>
      <c r="C21" s="13">
        <v>0.29166666666666669</v>
      </c>
      <c r="D21" s="13">
        <v>0.625</v>
      </c>
      <c r="E21" s="13"/>
      <c r="F21" s="10">
        <f t="shared" si="1"/>
        <v>0.33333333333333331</v>
      </c>
      <c r="G21" s="11" t="str">
        <f t="shared" si="2"/>
        <v/>
      </c>
      <c r="H21" s="20"/>
      <c r="I21" s="20"/>
      <c r="K21" s="21">
        <f t="shared" ca="1" si="5"/>
        <v>1.6666666666666665</v>
      </c>
      <c r="L21" s="21">
        <f t="shared" ca="1" si="3"/>
        <v>0.33333333333333331</v>
      </c>
      <c r="M21" s="21" t="str">
        <f t="shared" ca="1" si="6"/>
        <v/>
      </c>
      <c r="N21" s="22">
        <f>INT((B21+5-SUM(MOD(DATE(YEAR(B21-MOD(B21-2,7)+3),1,2),{1E+99;7})*{1;-1}))/7)</f>
        <v>3</v>
      </c>
    </row>
    <row r="22" spans="1:14" x14ac:dyDescent="0.25">
      <c r="A22" s="6">
        <f>IF(B22&lt;&gt;"",INT((B22+5-SUM(MOD(DATE(YEAR(B22-MOD(B22-2,7)+3),1,2),{1E+99;7})*{1;-1}))/7),"")</f>
        <v>3</v>
      </c>
      <c r="B22" s="9">
        <f t="shared" si="4"/>
        <v>42389</v>
      </c>
      <c r="C22" s="13">
        <v>0.29166666666666669</v>
      </c>
      <c r="D22" s="13">
        <v>0.625</v>
      </c>
      <c r="E22" s="13"/>
      <c r="F22" s="10">
        <f t="shared" si="1"/>
        <v>0.33333333333333331</v>
      </c>
      <c r="G22" s="11" t="str">
        <f t="shared" si="2"/>
        <v/>
      </c>
      <c r="H22" s="20"/>
      <c r="I22" s="20"/>
      <c r="K22" s="21">
        <f t="shared" ca="1" si="5"/>
        <v>1.6666666666666665</v>
      </c>
      <c r="L22" s="21">
        <f t="shared" ca="1" si="3"/>
        <v>0.33333333333333331</v>
      </c>
      <c r="M22" s="21" t="str">
        <f t="shared" ca="1" si="6"/>
        <v/>
      </c>
      <c r="N22" s="22">
        <f>INT((B22+5-SUM(MOD(DATE(YEAR(B22-MOD(B22-2,7)+3),1,2),{1E+99;7})*{1;-1}))/7)</f>
        <v>3</v>
      </c>
    </row>
    <row r="23" spans="1:14" x14ac:dyDescent="0.25">
      <c r="A23" s="6">
        <f>IF(B23&lt;&gt;"",INT((B23+5-SUM(MOD(DATE(YEAR(B23-MOD(B23-2,7)+3),1,2),{1E+99;7})*{1;-1}))/7),"")</f>
        <v>3</v>
      </c>
      <c r="B23" s="9">
        <f t="shared" si="4"/>
        <v>42390</v>
      </c>
      <c r="C23" s="13">
        <v>0.29166666666666669</v>
      </c>
      <c r="D23" s="13">
        <v>0.625</v>
      </c>
      <c r="E23" s="13"/>
      <c r="F23" s="10">
        <f t="shared" si="1"/>
        <v>0.33333333333333331</v>
      </c>
      <c r="G23" s="11" t="str">
        <f t="shared" si="2"/>
        <v/>
      </c>
      <c r="H23" s="20"/>
      <c r="I23" s="20"/>
      <c r="K23" s="21">
        <f t="shared" ca="1" si="5"/>
        <v>1.6666666666666665</v>
      </c>
      <c r="L23" s="21">
        <f t="shared" ca="1" si="3"/>
        <v>0.33333333333333331</v>
      </c>
      <c r="M23" s="21" t="str">
        <f t="shared" ca="1" si="6"/>
        <v/>
      </c>
      <c r="N23" s="22">
        <f>INT((B23+5-SUM(MOD(DATE(YEAR(B23-MOD(B23-2,7)+3),1,2),{1E+99;7})*{1;-1}))/7)</f>
        <v>3</v>
      </c>
    </row>
    <row r="24" spans="1:14" x14ac:dyDescent="0.25">
      <c r="A24" s="6">
        <f>IF(B24&lt;&gt;"",INT((B24+5-SUM(MOD(DATE(YEAR(B24-MOD(B24-2,7)+3),1,2),{1E+99;7})*{1;-1}))/7),"")</f>
        <v>3</v>
      </c>
      <c r="B24" s="9">
        <f t="shared" si="4"/>
        <v>42391</v>
      </c>
      <c r="C24" s="13">
        <v>0.29166666666666669</v>
      </c>
      <c r="D24" s="13">
        <v>0.625</v>
      </c>
      <c r="E24" s="13"/>
      <c r="F24" s="10">
        <f t="shared" si="1"/>
        <v>0.33333333333333331</v>
      </c>
      <c r="G24" s="11" t="str">
        <f t="shared" si="2"/>
        <v/>
      </c>
      <c r="H24" s="20"/>
      <c r="I24" s="20"/>
      <c r="K24" s="21">
        <f t="shared" ca="1" si="5"/>
        <v>1.6666666666666665</v>
      </c>
      <c r="L24" s="21">
        <f t="shared" ca="1" si="3"/>
        <v>0.33333333333333331</v>
      </c>
      <c r="M24" s="21" t="str">
        <f t="shared" ca="1" si="6"/>
        <v/>
      </c>
      <c r="N24" s="22">
        <f>INT((B24+5-SUM(MOD(DATE(YEAR(B24-MOD(B24-2,7)+3),1,2),{1E+99;7})*{1;-1}))/7)</f>
        <v>3</v>
      </c>
    </row>
    <row r="25" spans="1:14" x14ac:dyDescent="0.25">
      <c r="A25" s="6">
        <f>IF(B25&lt;&gt;"",INT((B25+5-SUM(MOD(DATE(YEAR(B25-MOD(B25-2,7)+3),1,2),{1E+99;7})*{1;-1}))/7),"")</f>
        <v>3</v>
      </c>
      <c r="B25" s="9">
        <f t="shared" si="4"/>
        <v>42392</v>
      </c>
      <c r="C25" s="13"/>
      <c r="D25" s="13"/>
      <c r="E25" s="13"/>
      <c r="F25" s="10">
        <f t="shared" si="1"/>
        <v>0</v>
      </c>
      <c r="G25" s="11" t="str">
        <f t="shared" si="2"/>
        <v/>
      </c>
      <c r="H25" s="20"/>
      <c r="I25" s="20"/>
      <c r="K25" s="21">
        <f t="shared" ca="1" si="5"/>
        <v>1.6666666666666665</v>
      </c>
      <c r="L25" s="21">
        <f t="shared" ca="1" si="3"/>
        <v>0</v>
      </c>
      <c r="M25" s="21" t="str">
        <f t="shared" ca="1" si="6"/>
        <v/>
      </c>
      <c r="N25" s="22">
        <f>INT((B25+5-SUM(MOD(DATE(YEAR(B25-MOD(B25-2,7)+3),1,2),{1E+99;7})*{1;-1}))/7)</f>
        <v>3</v>
      </c>
    </row>
    <row r="26" spans="1:14" x14ac:dyDescent="0.25">
      <c r="A26" s="6">
        <f>IF(B26&lt;&gt;"",INT((B26+5-SUM(MOD(DATE(YEAR(B26-MOD(B26-2,7)+3),1,2),{1E+99;7})*{1;-1}))/7),"")</f>
        <v>3</v>
      </c>
      <c r="B26" s="9">
        <f t="shared" si="4"/>
        <v>42393</v>
      </c>
      <c r="C26" s="13"/>
      <c r="D26" s="13"/>
      <c r="E26" s="13"/>
      <c r="F26" s="10">
        <f t="shared" si="1"/>
        <v>0</v>
      </c>
      <c r="G26" s="11">
        <f t="shared" si="2"/>
        <v>1.6666666666666665</v>
      </c>
      <c r="H26" s="20"/>
      <c r="I26" s="20"/>
      <c r="K26" s="21">
        <f t="shared" ca="1" si="5"/>
        <v>1.6666666666666665</v>
      </c>
      <c r="L26" s="21">
        <f t="shared" ca="1" si="3"/>
        <v>0</v>
      </c>
      <c r="M26" s="21">
        <f t="shared" ca="1" si="6"/>
        <v>1.6666666666666665</v>
      </c>
      <c r="N26" s="22">
        <f>INT((B26+5-SUM(MOD(DATE(YEAR(B26-MOD(B26-2,7)+3),1,2),{1E+99;7})*{1;-1}))/7)</f>
        <v>3</v>
      </c>
    </row>
    <row r="27" spans="1:14" x14ac:dyDescent="0.25">
      <c r="A27" s="6">
        <f>IF(B27&lt;&gt;"",INT((B27+5-SUM(MOD(DATE(YEAR(B27-MOD(B27-2,7)+3),1,2),{1E+99;7})*{1;-1}))/7),"")</f>
        <v>4</v>
      </c>
      <c r="B27" s="9">
        <f t="shared" si="4"/>
        <v>42394</v>
      </c>
      <c r="C27" s="13">
        <v>0.29166666666666669</v>
      </c>
      <c r="D27" s="13">
        <v>0.33333333333333331</v>
      </c>
      <c r="E27" s="13"/>
      <c r="F27" s="10">
        <f t="shared" si="1"/>
        <v>4.166666666666663E-2</v>
      </c>
      <c r="G27" s="11" t="str">
        <f t="shared" si="2"/>
        <v/>
      </c>
      <c r="H27" s="20"/>
      <c r="I27" s="20"/>
      <c r="K27" s="21">
        <f t="shared" ca="1" si="5"/>
        <v>1.375</v>
      </c>
      <c r="L27" s="21">
        <f t="shared" ca="1" si="3"/>
        <v>4.166666666666663E-2</v>
      </c>
      <c r="M27" s="21" t="str">
        <f t="shared" ca="1" si="6"/>
        <v/>
      </c>
      <c r="N27" s="22">
        <f>INT((B27+5-SUM(MOD(DATE(YEAR(B27-MOD(B27-2,7)+3),1,2),{1E+99;7})*{1;-1}))/7)</f>
        <v>4</v>
      </c>
    </row>
    <row r="28" spans="1:14" x14ac:dyDescent="0.25">
      <c r="A28" s="6">
        <f>IF(B28&lt;&gt;"",INT((B28+5-SUM(MOD(DATE(YEAR(B28-MOD(B28-2,7)+3),1,2),{1E+99;7})*{1;-1}))/7),"")</f>
        <v>4</v>
      </c>
      <c r="B28" s="9">
        <f t="shared" si="4"/>
        <v>42395</v>
      </c>
      <c r="C28" s="13"/>
      <c r="D28" s="13"/>
      <c r="E28" s="13"/>
      <c r="F28" s="10">
        <f t="shared" si="1"/>
        <v>0</v>
      </c>
      <c r="G28" s="11" t="str">
        <f t="shared" si="2"/>
        <v/>
      </c>
      <c r="H28" s="20"/>
      <c r="I28" s="20"/>
      <c r="K28" s="21">
        <f t="shared" ca="1" si="5"/>
        <v>1.0416666666666665</v>
      </c>
      <c r="L28" s="21">
        <f t="shared" ca="1" si="3"/>
        <v>0</v>
      </c>
      <c r="M28" s="21" t="str">
        <f t="shared" ca="1" si="6"/>
        <v/>
      </c>
      <c r="N28" s="22">
        <f>INT((B28+5-SUM(MOD(DATE(YEAR(B28-MOD(B28-2,7)+3),1,2),{1E+99;7})*{1;-1}))/7)</f>
        <v>4</v>
      </c>
    </row>
    <row r="29" spans="1:14" x14ac:dyDescent="0.25">
      <c r="A29" s="6">
        <f>IF(B29&lt;&gt;"",INT((B29+5-SUM(MOD(DATE(YEAR(B29-MOD(B29-2,7)+3),1,2),{1E+99;7})*{1;-1}))/7),"")</f>
        <v>4</v>
      </c>
      <c r="B29" s="9">
        <f t="shared" si="4"/>
        <v>42396</v>
      </c>
      <c r="C29" s="13"/>
      <c r="D29" s="13"/>
      <c r="E29" s="13"/>
      <c r="F29" s="10">
        <f t="shared" si="1"/>
        <v>0</v>
      </c>
      <c r="G29" s="11" t="str">
        <f t="shared" si="2"/>
        <v/>
      </c>
      <c r="H29" s="20"/>
      <c r="I29" s="20"/>
      <c r="K29" s="21">
        <f t="shared" ca="1" si="5"/>
        <v>0.70833333333333326</v>
      </c>
      <c r="L29" s="21">
        <f t="shared" ca="1" si="3"/>
        <v>0</v>
      </c>
      <c r="M29" s="21" t="str">
        <f t="shared" ca="1" si="6"/>
        <v/>
      </c>
      <c r="N29" s="22">
        <f>INT((B29+5-SUM(MOD(DATE(YEAR(B29-MOD(B29-2,7)+3),1,2),{1E+99;7})*{1;-1}))/7)</f>
        <v>4</v>
      </c>
    </row>
    <row r="30" spans="1:14" x14ac:dyDescent="0.25">
      <c r="A30" s="6">
        <f>IF(B30&lt;&gt;"",INT((B30+5-SUM(MOD(DATE(YEAR(B30-MOD(B30-2,7)+3),1,2),{1E+99;7})*{1;-1}))/7),"")</f>
        <v>4</v>
      </c>
      <c r="B30" s="9">
        <f t="shared" si="4"/>
        <v>42397</v>
      </c>
      <c r="C30" s="13">
        <v>0.29166666666666669</v>
      </c>
      <c r="D30" s="13">
        <v>0.33333333333333331</v>
      </c>
      <c r="E30" s="13"/>
      <c r="F30" s="10">
        <f t="shared" si="1"/>
        <v>4.166666666666663E-2</v>
      </c>
      <c r="G30" s="11" t="str">
        <f t="shared" si="2"/>
        <v/>
      </c>
      <c r="H30" s="20"/>
      <c r="I30" s="20"/>
      <c r="K30" s="21">
        <f t="shared" ca="1" si="5"/>
        <v>0.41666666666666657</v>
      </c>
      <c r="L30" s="21">
        <f t="shared" ca="1" si="3"/>
        <v>4.166666666666663E-2</v>
      </c>
      <c r="M30" s="21" t="str">
        <f t="shared" ca="1" si="6"/>
        <v/>
      </c>
      <c r="N30" s="22">
        <f>INT((B30+5-SUM(MOD(DATE(YEAR(B30-MOD(B30-2,7)+3),1,2),{1E+99;7})*{1;-1}))/7)</f>
        <v>4</v>
      </c>
    </row>
    <row r="31" spans="1:14" x14ac:dyDescent="0.25">
      <c r="A31" s="6">
        <f>IF(B31&lt;&gt;"",INT((B31+5-SUM(MOD(DATE(YEAR(B31-MOD(B31-2,7)+3),1,2),{1E+99;7})*{1;-1}))/7),"")</f>
        <v>4</v>
      </c>
      <c r="B31" s="9">
        <f t="shared" si="4"/>
        <v>42398</v>
      </c>
      <c r="C31" s="13">
        <v>0.29166666666666669</v>
      </c>
      <c r="D31" s="13">
        <v>0.33333333333333331</v>
      </c>
      <c r="E31" s="13"/>
      <c r="F31" s="10">
        <f t="shared" si="1"/>
        <v>4.166666666666663E-2</v>
      </c>
      <c r="G31" s="11" t="str">
        <f t="shared" si="2"/>
        <v/>
      </c>
      <c r="H31" s="20"/>
      <c r="I31" s="20"/>
      <c r="K31" s="21">
        <f t="shared" ca="1" si="5"/>
        <v>0.12499999999999989</v>
      </c>
      <c r="L31" s="21">
        <f t="shared" ca="1" si="3"/>
        <v>4.166666666666663E-2</v>
      </c>
      <c r="M31" s="21" t="str">
        <f t="shared" ca="1" si="6"/>
        <v/>
      </c>
      <c r="N31" s="22">
        <f>INT((B31+5-SUM(MOD(DATE(YEAR(B31-MOD(B31-2,7)+3),1,2),{1E+99;7})*{1;-1}))/7)</f>
        <v>4</v>
      </c>
    </row>
    <row r="32" spans="1:14" x14ac:dyDescent="0.25">
      <c r="A32" s="6">
        <f>IF(B32&lt;&gt;"",INT((B32+5-SUM(MOD(DATE(YEAR(B32-MOD(B32-2,7)+3),1,2),{1E+99;7})*{1;-1}))/7),"")</f>
        <v>4</v>
      </c>
      <c r="B32" s="9">
        <f t="shared" si="4"/>
        <v>42399</v>
      </c>
      <c r="C32" s="13"/>
      <c r="D32" s="13"/>
      <c r="E32" s="13"/>
      <c r="F32" s="10"/>
      <c r="G32" s="11" t="str">
        <f t="shared" si="2"/>
        <v/>
      </c>
      <c r="H32" s="20"/>
      <c r="I32" s="20"/>
      <c r="K32" s="21">
        <f t="shared" ca="1" si="5"/>
        <v>0.12499999999999989</v>
      </c>
      <c r="L32" s="21">
        <f t="shared" ca="1" si="3"/>
        <v>0</v>
      </c>
      <c r="M32" s="21" t="str">
        <f t="shared" ca="1" si="6"/>
        <v/>
      </c>
      <c r="N32" s="22">
        <f>INT((B32+5-SUM(MOD(DATE(YEAR(B32-MOD(B32-2,7)+3),1,2),{1E+99;7})*{1;-1}))/7)</f>
        <v>4</v>
      </c>
    </row>
    <row r="33" spans="1:14" x14ac:dyDescent="0.25">
      <c r="A33" s="24">
        <f>IF(B33&lt;&gt;"",INT((B33+5-SUM(MOD(DATE(YEAR(B33-MOD(B33-2,7)+3),1,2),{1E+99;7})*{1;-1}))/7),"")</f>
        <v>4</v>
      </c>
      <c r="B33" s="25">
        <f t="shared" si="4"/>
        <v>42400</v>
      </c>
      <c r="C33" s="26"/>
      <c r="D33" s="26"/>
      <c r="E33" s="26"/>
      <c r="F33" s="27"/>
      <c r="G33" s="11">
        <f t="shared" si="2"/>
        <v>0.12499999999999989</v>
      </c>
      <c r="H33" s="28"/>
      <c r="I33" s="28"/>
      <c r="J33" s="21"/>
      <c r="K33" s="21">
        <f t="shared" ca="1" si="5"/>
        <v>0.12499999999999989</v>
      </c>
      <c r="L33" s="21">
        <f t="shared" ca="1" si="3"/>
        <v>0</v>
      </c>
      <c r="M33" s="21">
        <f t="shared" ca="1" si="6"/>
        <v>0.12499999999999989</v>
      </c>
      <c r="N33" s="22">
        <f>INT((B33+5-SUM(MOD(DATE(YEAR(B33-MOD(B33-2,7)+3),1,2),{1E+99;7})*{1;-1}))/7)</f>
        <v>4</v>
      </c>
    </row>
    <row r="34" spans="1:14" x14ac:dyDescent="0.25">
      <c r="A34" s="29"/>
      <c r="B34" s="30"/>
      <c r="C34" s="31"/>
      <c r="D34" s="31"/>
      <c r="E34" s="31"/>
      <c r="F34" s="32">
        <f t="shared" si="1"/>
        <v>0</v>
      </c>
      <c r="G34" s="33"/>
      <c r="H34" s="34"/>
      <c r="I34" s="34"/>
      <c r="J34" s="21" t="str">
        <f ca="1">IF(B34="","",SUM(INDIRECT("F"&amp;MAX(ROW()-6,3)&amp;":F"&amp;ROW())))</f>
        <v/>
      </c>
      <c r="K34" s="21">
        <f ca="1">SUM(INDIRECT("F"&amp;MAX(ROW()-6,3)&amp;":F"&amp;ROW()))</f>
        <v>8.3333333333333259E-2</v>
      </c>
      <c r="L34" s="21">
        <f t="shared" ca="1" si="3"/>
        <v>0</v>
      </c>
      <c r="M34" s="21" t="str">
        <f ca="1">IF(B34="","",IF(WEEKDAY(B34)=1,SUM(INDIRECT("F"&amp;MAX(ROW()-6,3)&amp;":F"&amp;ROW())),""))</f>
        <v/>
      </c>
      <c r="N34" s="22" t="e">
        <f>INT((B34+5-SUM(MOD(DATE(YEAR(B34-MOD(B34-2,7)+3),1,2),{1E+99;7})*{1;-1}))/7)</f>
        <v>#NUM!</v>
      </c>
    </row>
    <row r="35" spans="1:14" x14ac:dyDescent="0.25">
      <c r="A35" s="8" t="s">
        <v>5</v>
      </c>
      <c r="B35" s="7"/>
      <c r="C35" s="7"/>
      <c r="D35" s="7"/>
      <c r="E35" s="7"/>
      <c r="G35" s="12">
        <f>SUM(G3:G33)</f>
        <v>5.4583333333333321</v>
      </c>
    </row>
  </sheetData>
  <sheetProtection selectLockedCells="1"/>
  <mergeCells count="1">
    <mergeCell ref="E1:F1"/>
  </mergeCells>
  <conditionalFormatting sqref="B3:B34">
    <cfRule type="expression" dxfId="75" priority="40">
      <formula>OR(WEEKDAY(B3,2)=1,WEEKDAY(B3,2)=2,WEEKDAY(B3,2)=3,WEEKDAY(B3,2)=4,WEEKDAY(B3,2)=5)</formula>
    </cfRule>
  </conditionalFormatting>
  <conditionalFormatting sqref="C3:C5 C11:C12 C18:C19 C25:C26 C32:C34">
    <cfRule type="expression" dxfId="74" priority="39">
      <formula>OR(WEEKDAY(B3,2)=1,WEEKDAY(B3,2)=2,WEEKDAY(B3,2)=3,WEEKDAY(B3,2)=4,WEEKDAY(B3,2)=5)</formula>
    </cfRule>
  </conditionalFormatting>
  <conditionalFormatting sqref="D3:D5 D11:D12 D18:D19 D25:D26 D32:D34">
    <cfRule type="expression" dxfId="73" priority="38">
      <formula>OR(WEEKDAY(B3,2)=1,WEEKDAY(B3,2)=2,WEEKDAY(B3,2)=3,WEEKDAY(B3,2)=4,WEEKDAY(B3,2)=5)</formula>
    </cfRule>
  </conditionalFormatting>
  <conditionalFormatting sqref="E3:E34">
    <cfRule type="expression" dxfId="72" priority="37">
      <formula>OR(WEEKDAY(B3,2)=1,WEEKDAY(B3,2)=2,WEEKDAY(B3,2)=3,WEEKDAY(B3,2)=4,WEEKDAY(B3,2)=5)</formula>
    </cfRule>
  </conditionalFormatting>
  <conditionalFormatting sqref="F3:F34">
    <cfRule type="expression" dxfId="71" priority="36">
      <formula>OR(WEEKDAY(B3,2)=1,WEEKDAY(B3,2)=2,WEEKDAY(B3,2)=3,WEEKDAY(B3,2)=4,WEEKDAY(B3,2)=5)</formula>
    </cfRule>
  </conditionalFormatting>
  <conditionalFormatting sqref="B3:B34">
    <cfRule type="expression" dxfId="70" priority="35">
      <formula>WEEKDAY(B3,2)=6</formula>
    </cfRule>
  </conditionalFormatting>
  <conditionalFormatting sqref="C3:C5 C11:C12 C18:C19 C25:C26 C32:C34">
    <cfRule type="expression" dxfId="69" priority="33">
      <formula>WEEKDAY(B3,2)=6</formula>
    </cfRule>
  </conditionalFormatting>
  <conditionalFormatting sqref="D3:D5 D11:D12 D18:D19 D25:D26 D32:D34">
    <cfRule type="expression" dxfId="68" priority="32">
      <formula>WEEKDAY(B3,2)=6</formula>
    </cfRule>
  </conditionalFormatting>
  <conditionalFormatting sqref="E3:E34">
    <cfRule type="expression" dxfId="67" priority="31">
      <formula>WEEKDAY(B3,2)=6</formula>
    </cfRule>
  </conditionalFormatting>
  <conditionalFormatting sqref="F3:F34">
    <cfRule type="expression" dxfId="66" priority="30">
      <formula>WEEKDAY(B3,2)=6</formula>
    </cfRule>
  </conditionalFormatting>
  <conditionalFormatting sqref="G3:G33">
    <cfRule type="expression" dxfId="38" priority="29">
      <formula>OR(WEEKDAY(B3)=1,B3=EOMONTH(B3,0))</formula>
    </cfRule>
  </conditionalFormatting>
  <conditionalFormatting sqref="C6:C10">
    <cfRule type="expression" dxfId="65" priority="28">
      <formula>OR(WEEKDAY(B6,2)=1,WEEKDAY(B6,2)=2,WEEKDAY(B6,2)=3,WEEKDAY(B6,2)=4,WEEKDAY(B6,2)=5)</formula>
    </cfRule>
  </conditionalFormatting>
  <conditionalFormatting sqref="D6:D10">
    <cfRule type="expression" dxfId="64" priority="27">
      <formula>OR(WEEKDAY(B6,2)=1,WEEKDAY(B6,2)=2,WEEKDAY(B6,2)=3,WEEKDAY(B6,2)=4,WEEKDAY(B6,2)=5)</formula>
    </cfRule>
  </conditionalFormatting>
  <conditionalFormatting sqref="C6:C10">
    <cfRule type="expression" dxfId="63" priority="26">
      <formula>WEEKDAY(B6,2)=6</formula>
    </cfRule>
  </conditionalFormatting>
  <conditionalFormatting sqref="D6:D10">
    <cfRule type="expression" dxfId="62" priority="25">
      <formula>WEEKDAY(B6,2)=6</formula>
    </cfRule>
  </conditionalFormatting>
  <conditionalFormatting sqref="C13">
    <cfRule type="expression" dxfId="61" priority="24">
      <formula>OR(WEEKDAY(B13,2)=1,WEEKDAY(B13,2)=2,WEEKDAY(B13,2)=3,WEEKDAY(B13,2)=4,WEEKDAY(B13,2)=5)</formula>
    </cfRule>
  </conditionalFormatting>
  <conditionalFormatting sqref="D13">
    <cfRule type="expression" dxfId="60" priority="23">
      <formula>OR(WEEKDAY(B13,2)=1,WEEKDAY(B13,2)=2,WEEKDAY(B13,2)=3,WEEKDAY(B13,2)=4,WEEKDAY(B13,2)=5)</formula>
    </cfRule>
  </conditionalFormatting>
  <conditionalFormatting sqref="C13">
    <cfRule type="expression" dxfId="59" priority="22">
      <formula>WEEKDAY(B13,2)=6</formula>
    </cfRule>
  </conditionalFormatting>
  <conditionalFormatting sqref="D13">
    <cfRule type="expression" dxfId="58" priority="21">
      <formula>WEEKDAY(B13,2)=6</formula>
    </cfRule>
  </conditionalFormatting>
  <conditionalFormatting sqref="C14:C17">
    <cfRule type="expression" dxfId="57" priority="20">
      <formula>OR(WEEKDAY(B14,2)=1,WEEKDAY(B14,2)=2,WEEKDAY(B14,2)=3,WEEKDAY(B14,2)=4,WEEKDAY(B14,2)=5)</formula>
    </cfRule>
  </conditionalFormatting>
  <conditionalFormatting sqref="D14:D17">
    <cfRule type="expression" dxfId="56" priority="19">
      <formula>OR(WEEKDAY(B14,2)=1,WEEKDAY(B14,2)=2,WEEKDAY(B14,2)=3,WEEKDAY(B14,2)=4,WEEKDAY(B14,2)=5)</formula>
    </cfRule>
  </conditionalFormatting>
  <conditionalFormatting sqref="C14:C17">
    <cfRule type="expression" dxfId="55" priority="18">
      <formula>WEEKDAY(B14,2)=6</formula>
    </cfRule>
  </conditionalFormatting>
  <conditionalFormatting sqref="D14:D17">
    <cfRule type="expression" dxfId="54" priority="17">
      <formula>WEEKDAY(B14,2)=6</formula>
    </cfRule>
  </conditionalFormatting>
  <conditionalFormatting sqref="C20">
    <cfRule type="expression" dxfId="53" priority="16">
      <formula>OR(WEEKDAY(B20,2)=1,WEEKDAY(B20,2)=2,WEEKDAY(B20,2)=3,WEEKDAY(B20,2)=4,WEEKDAY(B20,2)=5)</formula>
    </cfRule>
  </conditionalFormatting>
  <conditionalFormatting sqref="D20">
    <cfRule type="expression" dxfId="52" priority="15">
      <formula>OR(WEEKDAY(B20,2)=1,WEEKDAY(B20,2)=2,WEEKDAY(B20,2)=3,WEEKDAY(B20,2)=4,WEEKDAY(B20,2)=5)</formula>
    </cfRule>
  </conditionalFormatting>
  <conditionalFormatting sqref="C20">
    <cfRule type="expression" dxfId="51" priority="14">
      <formula>WEEKDAY(B20,2)=6</formula>
    </cfRule>
  </conditionalFormatting>
  <conditionalFormatting sqref="D20">
    <cfRule type="expression" dxfId="50" priority="13">
      <formula>WEEKDAY(B20,2)=6</formula>
    </cfRule>
  </conditionalFormatting>
  <conditionalFormatting sqref="C21:C24">
    <cfRule type="expression" dxfId="49" priority="12">
      <formula>OR(WEEKDAY(B21,2)=1,WEEKDAY(B21,2)=2,WEEKDAY(B21,2)=3,WEEKDAY(B21,2)=4,WEEKDAY(B21,2)=5)</formula>
    </cfRule>
  </conditionalFormatting>
  <conditionalFormatting sqref="D21:D24">
    <cfRule type="expression" dxfId="48" priority="11">
      <formula>OR(WEEKDAY(B21,2)=1,WEEKDAY(B21,2)=2,WEEKDAY(B21,2)=3,WEEKDAY(B21,2)=4,WEEKDAY(B21,2)=5)</formula>
    </cfRule>
  </conditionalFormatting>
  <conditionalFormatting sqref="C21:C24">
    <cfRule type="expression" dxfId="47" priority="10">
      <formula>WEEKDAY(B21,2)=6</formula>
    </cfRule>
  </conditionalFormatting>
  <conditionalFormatting sqref="D21:D24">
    <cfRule type="expression" dxfId="46" priority="9">
      <formula>WEEKDAY(B21,2)=6</formula>
    </cfRule>
  </conditionalFormatting>
  <conditionalFormatting sqref="C27:C31">
    <cfRule type="expression" dxfId="45" priority="8">
      <formula>OR(WEEKDAY(B27,2)=1,WEEKDAY(B27,2)=2,WEEKDAY(B27,2)=3,WEEKDAY(B27,2)=4,WEEKDAY(B27,2)=5)</formula>
    </cfRule>
  </conditionalFormatting>
  <conditionalFormatting sqref="D27:D31">
    <cfRule type="expression" dxfId="44" priority="7">
      <formula>OR(WEEKDAY(B27,2)=1,WEEKDAY(B27,2)=2,WEEKDAY(B27,2)=3,WEEKDAY(B27,2)=4,WEEKDAY(B27,2)=5)</formula>
    </cfRule>
  </conditionalFormatting>
  <conditionalFormatting sqref="C27:C31">
    <cfRule type="expression" dxfId="43" priority="6">
      <formula>WEEKDAY(B27,2)=6</formula>
    </cfRule>
  </conditionalFormatting>
  <conditionalFormatting sqref="D27:D31">
    <cfRule type="expression" dxfId="42" priority="5">
      <formula>WEEKDAY(B27,2)=6</formula>
    </cfRule>
  </conditionalFormatting>
  <conditionalFormatting sqref="A3:A33">
    <cfRule type="expression" dxfId="41" priority="3">
      <formula>AND($A3&lt;&gt;"",MOD(WEEKDAY($B3),7)&gt;2,ROW()&gt;3)</formula>
    </cfRule>
    <cfRule type="expression" dxfId="40" priority="2">
      <formula>AND($A3&lt;&gt;"",MOD(WEEKDAY($B3),7)&lt;2,ROW()&gt;3)</formula>
    </cfRule>
    <cfRule type="expression" dxfId="39" priority="1">
      <formula>AND($A3&lt;&gt;"",OR(WEEKDAY($B3)=2,AND(ROW()=3,MOD(WEEKDAY($B3),7)&gt;1)))</formula>
    </cfRule>
  </conditionalFormatting>
  <dataValidations count="1">
    <dataValidation type="list" allowBlank="1" showInputMessage="1" showErrorMessage="1" sqref="C1">
      <formula1>"Janvier,Février,Mars,Avril,Mai,Juin,Juillet,Août,Septembre,Octobre,Novembre,Décembre"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>
    <tabColor theme="5"/>
  </sheetPr>
  <dimension ref="A1:C20"/>
  <sheetViews>
    <sheetView showGridLines="0" workbookViewId="0">
      <selection activeCell="A12" sqref="A12"/>
    </sheetView>
  </sheetViews>
  <sheetFormatPr baseColWidth="10" defaultRowHeight="15" x14ac:dyDescent="0.25"/>
  <cols>
    <col min="1" max="1" width="13" customWidth="1"/>
    <col min="2" max="2" width="31.42578125" customWidth="1"/>
    <col min="3" max="3" width="15.85546875" customWidth="1"/>
  </cols>
  <sheetData>
    <row r="1" spans="1:3" x14ac:dyDescent="0.25">
      <c r="A1" s="4" t="s">
        <v>7</v>
      </c>
      <c r="B1" s="4" t="s">
        <v>8</v>
      </c>
      <c r="C1" s="4" t="s">
        <v>9</v>
      </c>
    </row>
    <row r="2" spans="1:3" x14ac:dyDescent="0.2">
      <c r="A2" s="5">
        <v>42370</v>
      </c>
      <c r="B2" s="3" t="s">
        <v>10</v>
      </c>
      <c r="C2" s="3" t="s">
        <v>11</v>
      </c>
    </row>
    <row r="3" spans="1:3" x14ac:dyDescent="0.25">
      <c r="A3" s="5">
        <v>42375</v>
      </c>
      <c r="B3" s="3" t="s">
        <v>12</v>
      </c>
      <c r="C3" s="3" t="s">
        <v>13</v>
      </c>
    </row>
    <row r="4" spans="1:3" x14ac:dyDescent="0.2">
      <c r="A4" s="5">
        <v>42409</v>
      </c>
      <c r="B4" s="3" t="s">
        <v>14</v>
      </c>
      <c r="C4" s="3" t="s">
        <v>15</v>
      </c>
    </row>
    <row r="5" spans="1:3" x14ac:dyDescent="0.2">
      <c r="A5" s="5">
        <v>42414</v>
      </c>
      <c r="B5" s="3" t="s">
        <v>16</v>
      </c>
      <c r="C5" s="3" t="s">
        <v>17</v>
      </c>
    </row>
    <row r="6" spans="1:3" x14ac:dyDescent="0.25">
      <c r="A6" s="5">
        <v>42456</v>
      </c>
      <c r="B6" s="3" t="s">
        <v>18</v>
      </c>
      <c r="C6" s="3" t="s">
        <v>17</v>
      </c>
    </row>
    <row r="7" spans="1:3" x14ac:dyDescent="0.25">
      <c r="A7" s="5">
        <v>42456</v>
      </c>
      <c r="B7" s="3" t="s">
        <v>19</v>
      </c>
      <c r="C7" s="3" t="s">
        <v>17</v>
      </c>
    </row>
    <row r="8" spans="1:3" x14ac:dyDescent="0.25">
      <c r="A8" s="5">
        <v>42457</v>
      </c>
      <c r="B8" s="3" t="s">
        <v>20</v>
      </c>
      <c r="C8" s="3" t="s">
        <v>21</v>
      </c>
    </row>
    <row r="9" spans="1:3" x14ac:dyDescent="0.25">
      <c r="A9" s="5">
        <v>42491</v>
      </c>
      <c r="B9" s="3" t="s">
        <v>22</v>
      </c>
      <c r="C9" s="3" t="s">
        <v>17</v>
      </c>
    </row>
    <row r="10" spans="1:3" x14ac:dyDescent="0.2">
      <c r="A10" s="5">
        <v>42495</v>
      </c>
      <c r="B10" s="3" t="s">
        <v>23</v>
      </c>
      <c r="C10" s="3" t="s">
        <v>24</v>
      </c>
    </row>
    <row r="11" spans="1:3" x14ac:dyDescent="0.2">
      <c r="A11" s="5">
        <v>42498</v>
      </c>
      <c r="B11" s="3" t="s">
        <v>25</v>
      </c>
      <c r="C11" s="3" t="s">
        <v>17</v>
      </c>
    </row>
    <row r="12" spans="1:3" x14ac:dyDescent="0.25">
      <c r="A12" s="5">
        <v>42505</v>
      </c>
      <c r="B12" s="3" t="s">
        <v>26</v>
      </c>
      <c r="C12" s="3" t="s">
        <v>17</v>
      </c>
    </row>
    <row r="13" spans="1:3" x14ac:dyDescent="0.25">
      <c r="A13" s="5">
        <v>42505</v>
      </c>
      <c r="B13" s="3" t="s">
        <v>27</v>
      </c>
      <c r="C13" s="3" t="s">
        <v>17</v>
      </c>
    </row>
    <row r="14" spans="1:3" x14ac:dyDescent="0.25">
      <c r="A14" s="5">
        <v>42506</v>
      </c>
      <c r="B14" s="3" t="s">
        <v>28</v>
      </c>
      <c r="C14" s="3" t="s">
        <v>21</v>
      </c>
    </row>
    <row r="15" spans="1:3" x14ac:dyDescent="0.25">
      <c r="A15" s="5">
        <v>42565</v>
      </c>
      <c r="B15" s="3" t="s">
        <v>29</v>
      </c>
      <c r="C15" s="3" t="s">
        <v>24</v>
      </c>
    </row>
    <row r="16" spans="1:3" x14ac:dyDescent="0.2">
      <c r="A16" s="5">
        <v>42597</v>
      </c>
      <c r="B16" s="3" t="s">
        <v>30</v>
      </c>
      <c r="C16" s="3" t="s">
        <v>21</v>
      </c>
    </row>
    <row r="17" spans="1:3" x14ac:dyDescent="0.2">
      <c r="A17" s="5">
        <v>42675</v>
      </c>
      <c r="B17" s="3" t="s">
        <v>31</v>
      </c>
      <c r="C17" s="3" t="s">
        <v>15</v>
      </c>
    </row>
    <row r="18" spans="1:3" x14ac:dyDescent="0.2">
      <c r="A18" s="5">
        <v>42685</v>
      </c>
      <c r="B18" s="3" t="s">
        <v>32</v>
      </c>
      <c r="C18" s="3" t="s">
        <v>11</v>
      </c>
    </row>
    <row r="19" spans="1:3" x14ac:dyDescent="0.25">
      <c r="A19" s="5">
        <v>42729</v>
      </c>
      <c r="B19" s="3" t="s">
        <v>33</v>
      </c>
      <c r="C19" s="3" t="s">
        <v>17</v>
      </c>
    </row>
    <row r="20" spans="1:3" x14ac:dyDescent="0.2">
      <c r="A20" s="5">
        <v>42735</v>
      </c>
      <c r="B20" s="3" t="s">
        <v>34</v>
      </c>
      <c r="C20" s="3" t="s">
        <v>35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MOIS</vt:lpstr>
      <vt:lpstr>Jours feriés 2016</vt:lpstr>
      <vt:lpstr>MOIS!Zone_d_impression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WEINTZ</dc:creator>
  <cp:lastModifiedBy> </cp:lastModifiedBy>
  <cp:lastPrinted>2016-04-17T17:43:46Z</cp:lastPrinted>
  <dcterms:created xsi:type="dcterms:W3CDTF">2016-04-13T22:47:54Z</dcterms:created>
  <dcterms:modified xsi:type="dcterms:W3CDTF">2016-04-22T18:25:22Z</dcterms:modified>
</cp:coreProperties>
</file>