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20730" windowHeight="11760" activeTab="1"/>
  </bookViews>
  <sheets>
    <sheet name="Bdd Factures" sheetId="2" r:id="rId1"/>
    <sheet name="Facture" sheetId="1" r:id="rId2"/>
  </sheets>
  <definedNames>
    <definedName name="Factures">OFFSET('Bdd Factures'!$A$2,,,COUNTA('Bdd Factures'!$A:$A),COUNTA('Bdd Factures'!$1:$1))</definedName>
  </definedNames>
  <calcPr calcId="145621"/>
</workbook>
</file>

<file path=xl/calcChain.xml><?xml version="1.0" encoding="utf-8"?>
<calcChain xmlns="http://schemas.openxmlformats.org/spreadsheetml/2006/main">
  <c r="B13" i="1" l="1"/>
  <c r="B14" i="1"/>
  <c r="B15" i="1"/>
  <c r="B16" i="1"/>
  <c r="B17" i="1"/>
  <c r="B18" i="1"/>
  <c r="B19" i="1"/>
  <c r="B20" i="1"/>
  <c r="B21" i="1"/>
  <c r="B12" i="1"/>
  <c r="K2" i="1"/>
  <c r="I7" i="1"/>
  <c r="K7" i="1"/>
  <c r="I5" i="1"/>
  <c r="I3" i="1"/>
  <c r="J13" i="1"/>
  <c r="K13" i="1" s="1"/>
  <c r="J14" i="1"/>
  <c r="K14" i="1" s="1"/>
  <c r="J15" i="1"/>
  <c r="K15" i="1" s="1"/>
  <c r="J16" i="1"/>
  <c r="K16" i="1" s="1"/>
  <c r="J17" i="1"/>
  <c r="K17" i="1" s="1"/>
  <c r="J18" i="1"/>
  <c r="K18" i="1" s="1"/>
  <c r="J19" i="1"/>
  <c r="K19" i="1" s="1"/>
  <c r="J20" i="1"/>
  <c r="K20" i="1" s="1"/>
  <c r="J21" i="1"/>
  <c r="K21" i="1" s="1"/>
  <c r="J12" i="1"/>
  <c r="K12" i="1" s="1"/>
  <c r="C13" i="1"/>
  <c r="C14" i="1"/>
  <c r="C15" i="1"/>
  <c r="C16" i="1"/>
  <c r="C17" i="1"/>
  <c r="C18" i="1"/>
  <c r="C19" i="1"/>
  <c r="C20" i="1"/>
  <c r="C21" i="1"/>
  <c r="C12" i="1"/>
  <c r="K23" i="1" l="1"/>
</calcChain>
</file>

<file path=xl/sharedStrings.xml><?xml version="1.0" encoding="utf-8"?>
<sst xmlns="http://schemas.openxmlformats.org/spreadsheetml/2006/main" count="52" uniqueCount="52">
  <si>
    <t xml:space="preserve">Adresse : </t>
  </si>
  <si>
    <t xml:space="preserve">Téléphone : </t>
  </si>
  <si>
    <t xml:space="preserve">Courriel : </t>
  </si>
  <si>
    <t>FACTURE N°</t>
  </si>
  <si>
    <t xml:space="preserve">Arcachon le : </t>
  </si>
  <si>
    <t>Total T.T.C.</t>
  </si>
  <si>
    <t>Facture N°</t>
  </si>
  <si>
    <t>Date</t>
  </si>
  <si>
    <t>Client</t>
  </si>
  <si>
    <t>Adresse</t>
  </si>
  <si>
    <t>CP</t>
  </si>
  <si>
    <t>Ville</t>
  </si>
  <si>
    <t>L1-1</t>
  </si>
  <si>
    <t>L1-2</t>
  </si>
  <si>
    <t>L1-3</t>
  </si>
  <si>
    <t>L2-1</t>
  </si>
  <si>
    <t>L2-2</t>
  </si>
  <si>
    <t>L2-3</t>
  </si>
  <si>
    <t>L3-1</t>
  </si>
  <si>
    <t>L3-2</t>
  </si>
  <si>
    <t>L3-3</t>
  </si>
  <si>
    <t>L4-1</t>
  </si>
  <si>
    <t>L4-2</t>
  </si>
  <si>
    <t>L4-3</t>
  </si>
  <si>
    <t>L5-1</t>
  </si>
  <si>
    <t>L5-2</t>
  </si>
  <si>
    <t>L5-3</t>
  </si>
  <si>
    <t>L6-1</t>
  </si>
  <si>
    <t>L6-2</t>
  </si>
  <si>
    <t>L6-3</t>
  </si>
  <si>
    <t>L7-1</t>
  </si>
  <si>
    <t>L7-2</t>
  </si>
  <si>
    <t>L7-3</t>
  </si>
  <si>
    <t>L8-1</t>
  </si>
  <si>
    <t>L8-2</t>
  </si>
  <si>
    <t>L8-3</t>
  </si>
  <si>
    <t>L9-1</t>
  </si>
  <si>
    <t>L9-2</t>
  </si>
  <si>
    <t>L9-3</t>
  </si>
  <si>
    <t>L10-1</t>
  </si>
  <si>
    <t>L10-2</t>
  </si>
  <si>
    <t>L10-3</t>
  </si>
  <si>
    <t>Quantité (heure)</t>
  </si>
  <si>
    <t xml:space="preserve">Siren: </t>
  </si>
  <si>
    <t>Prix H.T.</t>
  </si>
  <si>
    <t>Prix T.T.C.</t>
  </si>
  <si>
    <t>22/10/2015</t>
  </si>
  <si>
    <t>MACHIN Truc</t>
  </si>
  <si>
    <t>13 rue Longue</t>
  </si>
  <si>
    <t>CHATEAU-THIERRY</t>
  </si>
  <si>
    <t>Essai de facturation</t>
  </si>
  <si>
    <t>2e ligne (pour addition !)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</si>
</sst>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6" formatCode="0000"/>
    <numFmt numFmtId="167" formatCode="#,##0.00\ &quot;€&quot;;\-#,##0.00\ &quot;€&quot;;&quot;-&quot;"/>
    <numFmt numFmtId="168" formatCode="[$-40C]d\ mmmm\ yyyy;;"/>
    <numFmt numFmtId="169" formatCode="00000"/>
    <numFmt numFmtId="170" formatCode="General;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Palatino Linotype"/>
      <family val="1"/>
    </font>
    <font>
      <b/>
      <sz val="11"/>
      <color theme="1"/>
      <name val="Palatino Linotype"/>
      <family val="1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Palatino Linotype"/>
      <family val="1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76">
    <xf numFmtId="0" fontId="0" fillId="0" borderId="0" xfId="0"/>
    <xf numFmtId="0" fontId="4" fillId="2" borderId="0" xfId="0" applyFont="1" applyFill="1" applyBorder="1" applyAlignment="1" applyProtection="1">
      <alignment wrapText="1"/>
    </xf>
    <xf numFmtId="0" fontId="4" fillId="2" borderId="0" xfId="0" applyFont="1" applyFill="1" applyBorder="1" applyAlignment="1" applyProtection="1"/>
    <xf numFmtId="0" fontId="4" fillId="2" borderId="0" xfId="0" applyFont="1" applyFill="1" applyBorder="1" applyAlignment="1" applyProtection="1">
      <alignment vertical="center" wrapText="1"/>
    </xf>
    <xf numFmtId="0" fontId="0" fillId="0" borderId="0" xfId="0" applyProtection="1"/>
    <xf numFmtId="0" fontId="2" fillId="2" borderId="0" xfId="0" applyFont="1" applyFill="1" applyBorder="1" applyAlignment="1" applyProtection="1"/>
    <xf numFmtId="0" fontId="0" fillId="0" borderId="9" xfId="0" applyBorder="1" applyProtection="1"/>
    <xf numFmtId="0" fontId="0" fillId="0" borderId="0" xfId="0" applyBorder="1" applyAlignment="1" applyProtection="1">
      <alignment horizontal="left"/>
    </xf>
    <xf numFmtId="0" fontId="0" fillId="2" borderId="0" xfId="0" applyFill="1" applyBorder="1" applyAlignment="1" applyProtection="1">
      <alignment horizontal="left"/>
    </xf>
    <xf numFmtId="0" fontId="0" fillId="0" borderId="0" xfId="0" applyBorder="1" applyProtection="1"/>
    <xf numFmtId="0" fontId="0" fillId="2" borderId="0" xfId="0" applyFill="1" applyBorder="1" applyProtection="1"/>
    <xf numFmtId="0" fontId="2" fillId="2" borderId="0" xfId="0" applyFont="1" applyFill="1" applyBorder="1" applyAlignment="1" applyProtection="1">
      <alignment horizontal="left"/>
    </xf>
    <xf numFmtId="0" fontId="2" fillId="2" borderId="0" xfId="2" applyFont="1" applyFill="1" applyBorder="1" applyProtection="1"/>
    <xf numFmtId="0" fontId="0" fillId="2" borderId="12" xfId="0" applyFill="1" applyBorder="1" applyProtection="1"/>
    <xf numFmtId="44" fontId="0" fillId="3" borderId="7" xfId="1" applyFont="1" applyFill="1" applyBorder="1" applyAlignment="1" applyProtection="1">
      <alignment vertical="center"/>
    </xf>
    <xf numFmtId="44" fontId="0" fillId="3" borderId="5" xfId="1" applyFont="1" applyFill="1" applyBorder="1" applyAlignment="1" applyProtection="1">
      <alignment vertical="center"/>
    </xf>
    <xf numFmtId="44" fontId="0" fillId="3" borderId="11" xfId="1" applyFont="1" applyFill="1" applyBorder="1" applyAlignment="1" applyProtection="1">
      <alignment vertical="center"/>
    </xf>
    <xf numFmtId="44" fontId="0" fillId="3" borderId="12" xfId="1" applyFont="1" applyFill="1" applyBorder="1" applyAlignment="1" applyProtection="1">
      <alignment vertical="center"/>
    </xf>
    <xf numFmtId="0" fontId="11" fillId="0" borderId="0" xfId="0" applyFont="1" applyAlignment="1">
      <alignment horizontal="center" vertical="center"/>
    </xf>
    <xf numFmtId="44" fontId="7" fillId="4" borderId="7" xfId="1" applyFont="1" applyFill="1" applyBorder="1" applyAlignment="1" applyProtection="1">
      <alignment horizontal="center" vertical="center"/>
    </xf>
    <xf numFmtId="44" fontId="7" fillId="4" borderId="8" xfId="1" applyFont="1" applyFill="1" applyBorder="1" applyAlignment="1" applyProtection="1">
      <alignment horizontal="center" vertical="center"/>
    </xf>
    <xf numFmtId="44" fontId="7" fillId="4" borderId="11" xfId="1" applyFont="1" applyFill="1" applyBorder="1" applyAlignment="1" applyProtection="1">
      <alignment horizontal="center" vertical="center"/>
    </xf>
    <xf numFmtId="44" fontId="7" fillId="4" borderId="13" xfId="1" applyFont="1" applyFill="1" applyBorder="1" applyAlignment="1" applyProtection="1">
      <alignment horizontal="center" vertical="center"/>
    </xf>
    <xf numFmtId="44" fontId="7" fillId="4" borderId="6" xfId="1" applyFont="1" applyFill="1" applyBorder="1" applyAlignment="1" applyProtection="1">
      <alignment horizontal="left" vertical="center" indent="1"/>
    </xf>
    <xf numFmtId="44" fontId="7" fillId="4" borderId="14" xfId="1" applyFont="1" applyFill="1" applyBorder="1" applyAlignment="1" applyProtection="1">
      <alignment horizontal="left" vertical="center" indent="1"/>
    </xf>
    <xf numFmtId="0" fontId="4" fillId="2" borderId="5" xfId="0" applyFont="1" applyFill="1" applyBorder="1" applyAlignment="1" applyProtection="1">
      <alignment horizontal="center" vertical="center" wrapText="1"/>
    </xf>
    <xf numFmtId="0" fontId="4" fillId="2" borderId="0" xfId="0" applyFont="1" applyFill="1" applyBorder="1" applyAlignment="1" applyProtection="1">
      <alignment horizontal="center" vertical="center" wrapText="1"/>
    </xf>
    <xf numFmtId="44" fontId="0" fillId="2" borderId="0" xfId="1" applyFont="1" applyFill="1" applyAlignment="1" applyProtection="1">
      <alignment horizontal="center"/>
    </xf>
    <xf numFmtId="44" fontId="0" fillId="2" borderId="5" xfId="1" applyFont="1" applyFill="1" applyBorder="1" applyAlignment="1" applyProtection="1">
      <alignment horizontal="center"/>
    </xf>
    <xf numFmtId="44" fontId="0" fillId="0" borderId="3" xfId="1" applyFont="1" applyBorder="1" applyAlignment="1" applyProtection="1">
      <alignment horizontal="center"/>
    </xf>
    <xf numFmtId="44" fontId="2" fillId="3" borderId="6" xfId="1" applyFont="1" applyFill="1" applyBorder="1" applyAlignment="1" applyProtection="1">
      <alignment horizontal="center" vertical="center" wrapText="1"/>
    </xf>
    <xf numFmtId="44" fontId="2" fillId="3" borderId="14" xfId="1" applyFont="1" applyFill="1" applyBorder="1" applyAlignment="1" applyProtection="1">
      <alignment horizontal="center" vertical="center" wrapText="1"/>
    </xf>
    <xf numFmtId="0" fontId="0" fillId="2" borderId="2" xfId="1" applyNumberFormat="1" applyFont="1" applyFill="1" applyBorder="1" applyAlignment="1" applyProtection="1">
      <alignment horizontal="center" vertical="center"/>
    </xf>
    <xf numFmtId="0" fontId="0" fillId="2" borderId="3" xfId="1" applyNumberFormat="1" applyFont="1" applyFill="1" applyBorder="1" applyAlignment="1" applyProtection="1">
      <alignment horizontal="center" vertical="center"/>
    </xf>
    <xf numFmtId="0" fontId="6" fillId="2" borderId="9" xfId="0" applyFont="1" applyFill="1" applyBorder="1" applyAlignment="1" applyProtection="1">
      <alignment horizontal="center"/>
    </xf>
    <xf numFmtId="0" fontId="6" fillId="2" borderId="0" xfId="0" applyFont="1" applyFill="1" applyBorder="1" applyAlignment="1" applyProtection="1">
      <alignment horizontal="center"/>
    </xf>
    <xf numFmtId="0" fontId="6" fillId="2" borderId="0" xfId="0" applyFont="1" applyFill="1" applyBorder="1" applyAlignment="1" applyProtection="1">
      <alignment horizontal="left"/>
    </xf>
    <xf numFmtId="0" fontId="3" fillId="2" borderId="7" xfId="0" applyFont="1" applyFill="1" applyBorder="1" applyAlignment="1" applyProtection="1">
      <alignment horizontal="center"/>
    </xf>
    <xf numFmtId="0" fontId="3" fillId="2" borderId="5" xfId="0" applyFont="1" applyFill="1" applyBorder="1" applyAlignment="1" applyProtection="1">
      <alignment horizontal="center"/>
    </xf>
    <xf numFmtId="0" fontId="3" fillId="2" borderId="9" xfId="0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/>
    </xf>
    <xf numFmtId="0" fontId="10" fillId="2" borderId="2" xfId="0" applyFont="1" applyFill="1" applyBorder="1" applyAlignment="1" applyProtection="1">
      <alignment horizontal="right" indent="1"/>
    </xf>
    <xf numFmtId="0" fontId="10" fillId="2" borderId="3" xfId="0" applyFont="1" applyFill="1" applyBorder="1" applyAlignment="1" applyProtection="1">
      <alignment horizontal="right" indent="1"/>
    </xf>
    <xf numFmtId="0" fontId="8" fillId="2" borderId="7" xfId="0" applyFont="1" applyFill="1" applyBorder="1" applyAlignment="1" applyProtection="1">
      <alignment horizontal="center"/>
    </xf>
    <xf numFmtId="0" fontId="8" fillId="2" borderId="5" xfId="0" applyFont="1" applyFill="1" applyBorder="1" applyAlignment="1" applyProtection="1">
      <alignment horizontal="center"/>
    </xf>
    <xf numFmtId="0" fontId="7" fillId="3" borderId="9" xfId="0" applyFont="1" applyFill="1" applyBorder="1" applyAlignment="1" applyProtection="1">
      <alignment horizontal="center" vertical="center"/>
    </xf>
    <xf numFmtId="0" fontId="7" fillId="3" borderId="0" xfId="0" applyFont="1" applyFill="1" applyBorder="1" applyAlignment="1" applyProtection="1">
      <alignment horizontal="center" vertical="center"/>
    </xf>
    <xf numFmtId="0" fontId="7" fillId="3" borderId="10" xfId="0" applyFont="1" applyFill="1" applyBorder="1" applyAlignment="1" applyProtection="1">
      <alignment horizontal="center" vertical="center"/>
    </xf>
    <xf numFmtId="0" fontId="0" fillId="3" borderId="9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10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left" vertical="top" wrapText="1"/>
    </xf>
    <xf numFmtId="0" fontId="0" fillId="3" borderId="13" xfId="0" applyFill="1" applyBorder="1" applyAlignment="1" applyProtection="1">
      <alignment horizontal="left" vertical="top" wrapText="1"/>
    </xf>
    <xf numFmtId="44" fontId="2" fillId="3" borderId="6" xfId="1" applyFont="1" applyFill="1" applyBorder="1" applyAlignment="1" applyProtection="1">
      <alignment horizontal="center" vertical="center"/>
    </xf>
    <xf numFmtId="44" fontId="2" fillId="3" borderId="14" xfId="1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top" wrapText="1"/>
    </xf>
    <xf numFmtId="0" fontId="4" fillId="2" borderId="0" xfId="0" applyFont="1" applyFill="1" applyBorder="1" applyAlignment="1" applyProtection="1">
      <alignment horizontal="center" vertical="top" wrapText="1"/>
    </xf>
    <xf numFmtId="0" fontId="4" fillId="2" borderId="11" xfId="0" applyFont="1" applyFill="1" applyBorder="1" applyAlignment="1" applyProtection="1">
      <alignment horizontal="center" vertical="top" wrapText="1"/>
    </xf>
    <xf numFmtId="0" fontId="4" fillId="2" borderId="12" xfId="0" applyFont="1" applyFill="1" applyBorder="1" applyAlignment="1" applyProtection="1">
      <alignment horizontal="center" vertical="top" wrapText="1"/>
    </xf>
    <xf numFmtId="0" fontId="6" fillId="2" borderId="0" xfId="0" applyFont="1" applyFill="1" applyBorder="1" applyAlignment="1" applyProtection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 vertical="center"/>
    </xf>
    <xf numFmtId="0" fontId="0" fillId="2" borderId="13" xfId="0" applyFill="1" applyBorder="1" applyAlignment="1" applyProtection="1">
      <alignment horizontal="center" vertical="center"/>
    </xf>
    <xf numFmtId="166" fontId="8" fillId="2" borderId="7" xfId="0" applyNumberFormat="1" applyFont="1" applyFill="1" applyBorder="1" applyAlignment="1" applyProtection="1">
      <alignment horizontal="center" vertical="center"/>
      <protection locked="0"/>
    </xf>
    <xf numFmtId="166" fontId="8" fillId="2" borderId="8" xfId="0" applyNumberFormat="1" applyFont="1" applyFill="1" applyBorder="1" applyAlignment="1" applyProtection="1">
      <alignment horizontal="center" vertical="center"/>
      <protection locked="0"/>
    </xf>
    <xf numFmtId="167" fontId="0" fillId="2" borderId="6" xfId="1" applyNumberFormat="1" applyFont="1" applyFill="1" applyBorder="1" applyAlignment="1" applyProtection="1">
      <alignment horizontal="center" vertical="center"/>
    </xf>
    <xf numFmtId="167" fontId="0" fillId="2" borderId="1" xfId="1" applyNumberFormat="1" applyFont="1" applyFill="1" applyBorder="1" applyAlignment="1" applyProtection="1">
      <alignment horizontal="center" vertical="center"/>
    </xf>
    <xf numFmtId="168" fontId="9" fillId="2" borderId="2" xfId="0" applyNumberFormat="1" applyFont="1" applyFill="1" applyBorder="1" applyAlignment="1" applyProtection="1">
      <alignment horizontal="center" vertical="center"/>
    </xf>
    <xf numFmtId="168" fontId="9" fillId="2" borderId="4" xfId="0" applyNumberFormat="1" applyFont="1" applyFill="1" applyBorder="1" applyAlignment="1" applyProtection="1">
      <alignment horizontal="center" vertical="center"/>
    </xf>
    <xf numFmtId="14" fontId="0" fillId="0" borderId="0" xfId="0" applyNumberFormat="1"/>
    <xf numFmtId="169" fontId="0" fillId="0" borderId="0" xfId="0" applyNumberFormat="1"/>
    <xf numFmtId="169" fontId="0" fillId="3" borderId="11" xfId="0" applyNumberFormat="1" applyFill="1" applyBorder="1" applyAlignment="1" applyProtection="1">
      <alignment horizontal="right" vertical="top" indent="1"/>
    </xf>
    <xf numFmtId="169" fontId="0" fillId="3" borderId="12" xfId="0" applyNumberFormat="1" applyFill="1" applyBorder="1" applyAlignment="1" applyProtection="1">
      <alignment horizontal="right" vertical="top" indent="1"/>
    </xf>
    <xf numFmtId="170" fontId="0" fillId="2" borderId="6" xfId="1" applyNumberFormat="1" applyFont="1" applyFill="1" applyBorder="1" applyAlignment="1" applyProtection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295275</xdr:colOff>
          <xdr:row>0</xdr:row>
          <xdr:rowOff>276225</xdr:rowOff>
        </xdr:from>
        <xdr:to>
          <xdr:col>13</xdr:col>
          <xdr:colOff>542925</xdr:colOff>
          <xdr:row>1</xdr:row>
          <xdr:rowOff>200025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342900</xdr:colOff>
          <xdr:row>1</xdr:row>
          <xdr:rowOff>352424</xdr:rowOff>
        </xdr:from>
        <xdr:to>
          <xdr:col>13</xdr:col>
          <xdr:colOff>542925</xdr:colOff>
          <xdr:row>4</xdr:row>
          <xdr:rowOff>57149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AJ2"/>
  <sheetViews>
    <sheetView workbookViewId="0">
      <selection activeCell="A2" sqref="A2"/>
    </sheetView>
  </sheetViews>
  <sheetFormatPr baseColWidth="10" defaultRowHeight="15" x14ac:dyDescent="0.25"/>
  <cols>
    <col min="1" max="1" width="13.28515625" bestFit="1" customWidth="1"/>
    <col min="2" max="2" width="15" bestFit="1" customWidth="1"/>
    <col min="3" max="3" width="23.28515625" bestFit="1" customWidth="1"/>
    <col min="4" max="4" width="32.140625" bestFit="1" customWidth="1"/>
    <col min="5" max="5" width="6" bestFit="1" customWidth="1"/>
    <col min="6" max="6" width="26.5703125" bestFit="1" customWidth="1"/>
    <col min="7" max="36" width="34.28515625" customWidth="1"/>
  </cols>
  <sheetData>
    <row r="1" spans="1:36" s="18" customFormat="1" ht="18.75" x14ac:dyDescent="0.25">
      <c r="A1" s="18" t="s">
        <v>6</v>
      </c>
      <c r="B1" s="18" t="s">
        <v>7</v>
      </c>
      <c r="C1" s="18" t="s">
        <v>8</v>
      </c>
      <c r="D1" s="18" t="s">
        <v>9</v>
      </c>
      <c r="E1" s="18" t="s">
        <v>10</v>
      </c>
      <c r="F1" s="18" t="s">
        <v>11</v>
      </c>
      <c r="G1" s="18" t="s">
        <v>12</v>
      </c>
      <c r="H1" s="18" t="s">
        <v>13</v>
      </c>
      <c r="I1" s="18" t="s">
        <v>14</v>
      </c>
      <c r="J1" s="18" t="s">
        <v>15</v>
      </c>
      <c r="K1" s="18" t="s">
        <v>16</v>
      </c>
      <c r="L1" s="18" t="s">
        <v>17</v>
      </c>
      <c r="M1" s="18" t="s">
        <v>18</v>
      </c>
      <c r="N1" s="18" t="s">
        <v>19</v>
      </c>
      <c r="O1" s="18" t="s">
        <v>20</v>
      </c>
      <c r="P1" s="18" t="s">
        <v>21</v>
      </c>
      <c r="Q1" s="18" t="s">
        <v>22</v>
      </c>
      <c r="R1" s="18" t="s">
        <v>23</v>
      </c>
      <c r="S1" s="18" t="s">
        <v>24</v>
      </c>
      <c r="T1" s="18" t="s">
        <v>25</v>
      </c>
      <c r="U1" s="18" t="s">
        <v>26</v>
      </c>
      <c r="V1" s="18" t="s">
        <v>27</v>
      </c>
      <c r="W1" s="18" t="s">
        <v>28</v>
      </c>
      <c r="X1" s="18" t="s">
        <v>29</v>
      </c>
      <c r="Y1" s="18" t="s">
        <v>30</v>
      </c>
      <c r="Z1" s="18" t="s">
        <v>31</v>
      </c>
      <c r="AA1" s="18" t="s">
        <v>32</v>
      </c>
      <c r="AB1" s="18" t="s">
        <v>33</v>
      </c>
      <c r="AC1" s="18" t="s">
        <v>34</v>
      </c>
      <c r="AD1" s="18" t="s">
        <v>35</v>
      </c>
      <c r="AE1" s="18" t="s">
        <v>36</v>
      </c>
      <c r="AF1" s="18" t="s">
        <v>37</v>
      </c>
      <c r="AG1" s="18" t="s">
        <v>38</v>
      </c>
      <c r="AH1" s="18" t="s">
        <v>39</v>
      </c>
      <c r="AI1" s="18" t="s">
        <v>40</v>
      </c>
      <c r="AJ1" s="18" t="s">
        <v>41</v>
      </c>
    </row>
    <row r="2" spans="1:36" x14ac:dyDescent="0.25">
      <c r="A2">
        <v>1</v>
      </c>
      <c r="B2" s="71" t="s">
        <v>46</v>
      </c>
      <c r="C2" t="s">
        <v>47</v>
      </c>
      <c r="D2" t="s">
        <v>48</v>
      </c>
      <c r="E2" s="72">
        <v>2400</v>
      </c>
      <c r="F2" t="s">
        <v>49</v>
      </c>
      <c r="G2">
        <v>2</v>
      </c>
      <c r="H2" t="s">
        <v>50</v>
      </c>
      <c r="I2">
        <v>163.26</v>
      </c>
      <c r="K2" t="s">
        <v>51</v>
      </c>
      <c r="L2">
        <v>133.19999999999999</v>
      </c>
    </row>
  </sheetData>
  <sheetProtection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L29"/>
  <sheetViews>
    <sheetView tabSelected="1" topLeftCell="A13" workbookViewId="0">
      <selection activeCell="M8" sqref="M8"/>
    </sheetView>
  </sheetViews>
  <sheetFormatPr baseColWidth="10" defaultRowHeight="15" x14ac:dyDescent="0.25"/>
  <cols>
    <col min="1" max="1" width="11.42578125" style="4"/>
    <col min="2" max="2" width="13.7109375" style="4" customWidth="1"/>
    <col min="3" max="3" width="11.42578125" style="4" customWidth="1"/>
    <col min="4" max="10" width="11.42578125" style="4"/>
    <col min="11" max="11" width="15.7109375" style="4" bestFit="1" customWidth="1"/>
    <col min="12" max="16384" width="11.42578125" style="4"/>
  </cols>
  <sheetData>
    <row r="1" spans="1:12" ht="38.25" thickBot="1" x14ac:dyDescent="0.7">
      <c r="A1" s="37"/>
      <c r="B1" s="38"/>
      <c r="C1" s="38"/>
      <c r="D1" s="38"/>
      <c r="E1" s="38"/>
      <c r="F1" s="38"/>
      <c r="G1" s="38"/>
      <c r="H1" s="38"/>
      <c r="I1" s="43" t="s">
        <v>3</v>
      </c>
      <c r="J1" s="44"/>
      <c r="K1" s="65">
        <v>1</v>
      </c>
      <c r="L1" s="66"/>
    </row>
    <row r="2" spans="1:12" ht="27.75" customHeight="1" thickBot="1" x14ac:dyDescent="0.7">
      <c r="A2" s="39"/>
      <c r="B2" s="40"/>
      <c r="C2" s="40"/>
      <c r="D2" s="40"/>
      <c r="E2" s="40"/>
      <c r="F2" s="40"/>
      <c r="G2" s="40"/>
      <c r="H2" s="40"/>
      <c r="I2" s="41" t="s">
        <v>4</v>
      </c>
      <c r="J2" s="42"/>
      <c r="K2" s="69" t="str">
        <f ca="1">IFERROR(VLOOKUP($K$1,Factures,2,FALSE),"")</f>
        <v>22/10/2015</v>
      </c>
      <c r="L2" s="70"/>
    </row>
    <row r="3" spans="1:12" ht="17.25" customHeight="1" x14ac:dyDescent="0.35">
      <c r="A3" s="34" t="s">
        <v>0</v>
      </c>
      <c r="B3" s="35"/>
      <c r="C3" s="5"/>
      <c r="D3" s="36" t="s">
        <v>1</v>
      </c>
      <c r="E3" s="36"/>
      <c r="F3" s="35" t="s">
        <v>2</v>
      </c>
      <c r="G3" s="35"/>
      <c r="H3" s="2"/>
      <c r="I3" s="45" t="str">
        <f ca="1">IFERROR(T(VLOOKUP($K$1,Factures,3,FALSE)),"")</f>
        <v>MACHIN Truc</v>
      </c>
      <c r="J3" s="46"/>
      <c r="K3" s="46"/>
      <c r="L3" s="47"/>
    </row>
    <row r="4" spans="1:12" ht="15" customHeight="1" x14ac:dyDescent="0.35">
      <c r="A4" s="6"/>
      <c r="B4" s="3"/>
      <c r="C4" s="1"/>
      <c r="D4" s="7"/>
      <c r="E4" s="8"/>
      <c r="F4" s="9"/>
      <c r="G4" s="10"/>
      <c r="H4" s="10"/>
      <c r="I4" s="45"/>
      <c r="J4" s="46"/>
      <c r="K4" s="46"/>
      <c r="L4" s="47"/>
    </row>
    <row r="5" spans="1:12" ht="15" customHeight="1" x14ac:dyDescent="0.35">
      <c r="A5" s="55"/>
      <c r="B5" s="56"/>
      <c r="C5" s="1"/>
      <c r="D5" s="11"/>
      <c r="E5" s="8"/>
      <c r="F5" s="12"/>
      <c r="G5" s="10"/>
      <c r="H5" s="10"/>
      <c r="I5" s="48" t="str">
        <f ca="1">IFERROR(T(VLOOKUP($K$1,Factures,4,FALSE)),"")</f>
        <v>13 rue Longue</v>
      </c>
      <c r="J5" s="49"/>
      <c r="K5" s="49"/>
      <c r="L5" s="50"/>
    </row>
    <row r="6" spans="1:12" ht="15" customHeight="1" x14ac:dyDescent="0.35">
      <c r="A6" s="55"/>
      <c r="B6" s="56"/>
      <c r="C6" s="1"/>
      <c r="D6" s="10"/>
      <c r="E6" s="59" t="s">
        <v>43</v>
      </c>
      <c r="F6" s="59"/>
      <c r="G6" s="61"/>
      <c r="H6" s="62"/>
      <c r="I6" s="48"/>
      <c r="J6" s="49"/>
      <c r="K6" s="49"/>
      <c r="L6" s="50"/>
    </row>
    <row r="7" spans="1:12" ht="30.75" customHeight="1" thickBot="1" x14ac:dyDescent="0.3">
      <c r="A7" s="57"/>
      <c r="B7" s="58"/>
      <c r="C7" s="13"/>
      <c r="D7" s="13"/>
      <c r="E7" s="60"/>
      <c r="F7" s="60"/>
      <c r="G7" s="63"/>
      <c r="H7" s="64"/>
      <c r="I7" s="73">
        <f ca="1">IFERROR(VLOOKUP($K$1,Factures,5,FALSE),"")</f>
        <v>2400</v>
      </c>
      <c r="J7" s="74"/>
      <c r="K7" s="51" t="str">
        <f ca="1">IFERROR(T(VLOOKUP($K$1,Factures,6,FALSE)),"")</f>
        <v>CHATEAU-THIERRY</v>
      </c>
      <c r="L7" s="52"/>
    </row>
    <row r="8" spans="1:12" ht="30.75" customHeight="1" x14ac:dyDescent="0.25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</row>
    <row r="9" spans="1:12" ht="15.75" thickBot="1" x14ac:dyDescent="0.3">
      <c r="A9" s="26"/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</row>
    <row r="10" spans="1:12" x14ac:dyDescent="0.25">
      <c r="A10" s="27"/>
      <c r="B10" s="30" t="s">
        <v>42</v>
      </c>
      <c r="C10" s="14"/>
      <c r="D10" s="15"/>
      <c r="E10" s="15"/>
      <c r="F10" s="15"/>
      <c r="G10" s="15"/>
      <c r="H10" s="15"/>
      <c r="I10" s="15"/>
      <c r="J10" s="53" t="s">
        <v>44</v>
      </c>
      <c r="K10" s="53" t="s">
        <v>45</v>
      </c>
      <c r="L10" s="27"/>
    </row>
    <row r="11" spans="1:12" ht="15.75" thickBot="1" x14ac:dyDescent="0.3">
      <c r="A11" s="27"/>
      <c r="B11" s="31"/>
      <c r="C11" s="16"/>
      <c r="D11" s="17"/>
      <c r="E11" s="17"/>
      <c r="F11" s="17"/>
      <c r="G11" s="17"/>
      <c r="H11" s="17"/>
      <c r="I11" s="17"/>
      <c r="J11" s="54"/>
      <c r="K11" s="54"/>
      <c r="L11" s="27"/>
    </row>
    <row r="12" spans="1:12" ht="23.1" customHeight="1" thickBot="1" x14ac:dyDescent="0.3">
      <c r="A12" s="27"/>
      <c r="B12" s="75">
        <f ca="1">IFERROR(VLOOKUP($K$1,Factures,ROW(2:2)*3+1,FALSE),"")</f>
        <v>2</v>
      </c>
      <c r="C12" s="32" t="str">
        <f ca="1">IFERROR(T(VLOOKUP($K$1,Factures,ROW(2:2)*3+2,FALSE)),"")</f>
        <v>Essai de facturation</v>
      </c>
      <c r="D12" s="33"/>
      <c r="E12" s="33"/>
      <c r="F12" s="33"/>
      <c r="G12" s="33"/>
      <c r="H12" s="33"/>
      <c r="I12" s="33"/>
      <c r="J12" s="67">
        <f ca="1">IFERROR(VLOOKUP($K$1,Factures,ROW(2:2)*3+3,FALSE),"")</f>
        <v>163.26</v>
      </c>
      <c r="K12" s="68">
        <f ca="1">IF(J12&lt;&gt;"",J12*1.2,"")</f>
        <v>195.91199999999998</v>
      </c>
      <c r="L12" s="27"/>
    </row>
    <row r="13" spans="1:12" ht="23.1" customHeight="1" thickBot="1" x14ac:dyDescent="0.3">
      <c r="A13" s="27"/>
      <c r="B13" s="75">
        <f ca="1">IFERROR(VLOOKUP($K$1,Factures,ROW(3:3)*3+1,FALSE),"")</f>
        <v>0</v>
      </c>
      <c r="C13" s="32" t="str">
        <f ca="1">IFERROR(T(VLOOKUP($K$1,Factures,ROW(3:3)*3+2,FALSE)),"")</f>
        <v>2e ligne (pour addition !)</v>
      </c>
      <c r="D13" s="33"/>
      <c r="E13" s="33"/>
      <c r="F13" s="33"/>
      <c r="G13" s="33"/>
      <c r="H13" s="33"/>
      <c r="I13" s="33"/>
      <c r="J13" s="67">
        <f ca="1">IFERROR(VLOOKUP($K$1,Factures,ROW(3:3)*3+3,FALSE),"")</f>
        <v>133.19999999999999</v>
      </c>
      <c r="K13" s="68">
        <f t="shared" ref="K13:K21" ca="1" si="0">IF(J13&lt;&gt;"",J13*1.2,"")</f>
        <v>159.83999999999997</v>
      </c>
      <c r="L13" s="27"/>
    </row>
    <row r="14" spans="1:12" ht="23.1" customHeight="1" thickBot="1" x14ac:dyDescent="0.3">
      <c r="A14" s="27"/>
      <c r="B14" s="75">
        <f ca="1">IFERROR(VLOOKUP($K$1,Factures,ROW(4:4)*3+1,FALSE),"")</f>
        <v>0</v>
      </c>
      <c r="C14" s="32" t="str">
        <f ca="1">IFERROR(T(VLOOKUP($K$1,Factures,ROW(4:4)*3+2,FALSE)),"")</f>
        <v/>
      </c>
      <c r="D14" s="33"/>
      <c r="E14" s="33"/>
      <c r="F14" s="33"/>
      <c r="G14" s="33"/>
      <c r="H14" s="33"/>
      <c r="I14" s="33"/>
      <c r="J14" s="67">
        <f ca="1">IFERROR(VLOOKUP($K$1,Factures,ROW(4:4)*3+3,FALSE),"")</f>
        <v>0</v>
      </c>
      <c r="K14" s="68">
        <f t="shared" ca="1" si="0"/>
        <v>0</v>
      </c>
      <c r="L14" s="27"/>
    </row>
    <row r="15" spans="1:12" ht="23.1" customHeight="1" thickBot="1" x14ac:dyDescent="0.3">
      <c r="A15" s="27"/>
      <c r="B15" s="75">
        <f ca="1">IFERROR(VLOOKUP($K$1,Factures,ROW(5:5)*3+1,FALSE),"")</f>
        <v>0</v>
      </c>
      <c r="C15" s="32" t="str">
        <f ca="1">IFERROR(T(VLOOKUP($K$1,Factures,ROW(5:5)*3+2,FALSE)),"")</f>
        <v/>
      </c>
      <c r="D15" s="33"/>
      <c r="E15" s="33"/>
      <c r="F15" s="33"/>
      <c r="G15" s="33"/>
      <c r="H15" s="33"/>
      <c r="I15" s="33"/>
      <c r="J15" s="67">
        <f ca="1">IFERROR(VLOOKUP($K$1,Factures,ROW(5:5)*3+3,FALSE),"")</f>
        <v>0</v>
      </c>
      <c r="K15" s="68">
        <f t="shared" ca="1" si="0"/>
        <v>0</v>
      </c>
      <c r="L15" s="27"/>
    </row>
    <row r="16" spans="1:12" ht="23.1" customHeight="1" thickBot="1" x14ac:dyDescent="0.3">
      <c r="A16" s="27"/>
      <c r="B16" s="75">
        <f ca="1">IFERROR(VLOOKUP($K$1,Factures,ROW(6:6)*3+1,FALSE),"")</f>
        <v>0</v>
      </c>
      <c r="C16" s="32" t="str">
        <f ca="1">IFERROR(T(VLOOKUP($K$1,Factures,ROW(6:6)*3+2,FALSE)),"")</f>
        <v/>
      </c>
      <c r="D16" s="33"/>
      <c r="E16" s="33"/>
      <c r="F16" s="33"/>
      <c r="G16" s="33"/>
      <c r="H16" s="33"/>
      <c r="I16" s="33"/>
      <c r="J16" s="67">
        <f ca="1">IFERROR(VLOOKUP($K$1,Factures,ROW(6:6)*3+3,FALSE),"")</f>
        <v>0</v>
      </c>
      <c r="K16" s="68">
        <f t="shared" ca="1" si="0"/>
        <v>0</v>
      </c>
      <c r="L16" s="27"/>
    </row>
    <row r="17" spans="1:12" ht="23.1" customHeight="1" thickBot="1" x14ac:dyDescent="0.3">
      <c r="A17" s="27"/>
      <c r="B17" s="75">
        <f ca="1">IFERROR(VLOOKUP($K$1,Factures,ROW(7:7)*3+1,FALSE),"")</f>
        <v>0</v>
      </c>
      <c r="C17" s="32" t="str">
        <f ca="1">IFERROR(T(VLOOKUP($K$1,Factures,ROW(7:7)*3+2,FALSE)),"")</f>
        <v/>
      </c>
      <c r="D17" s="33"/>
      <c r="E17" s="33"/>
      <c r="F17" s="33"/>
      <c r="G17" s="33"/>
      <c r="H17" s="33"/>
      <c r="I17" s="33"/>
      <c r="J17" s="67">
        <f ca="1">IFERROR(VLOOKUP($K$1,Factures,ROW(7:7)*3+3,FALSE),"")</f>
        <v>0</v>
      </c>
      <c r="K17" s="68">
        <f t="shared" ca="1" si="0"/>
        <v>0</v>
      </c>
      <c r="L17" s="27"/>
    </row>
    <row r="18" spans="1:12" ht="23.1" customHeight="1" thickBot="1" x14ac:dyDescent="0.3">
      <c r="A18" s="27"/>
      <c r="B18" s="75">
        <f ca="1">IFERROR(VLOOKUP($K$1,Factures,ROW(8:8)*3+1,FALSE),"")</f>
        <v>0</v>
      </c>
      <c r="C18" s="32" t="str">
        <f ca="1">IFERROR(T(VLOOKUP($K$1,Factures,ROW(8:8)*3+2,FALSE)),"")</f>
        <v/>
      </c>
      <c r="D18" s="33"/>
      <c r="E18" s="33"/>
      <c r="F18" s="33"/>
      <c r="G18" s="33"/>
      <c r="H18" s="33"/>
      <c r="I18" s="33"/>
      <c r="J18" s="67">
        <f ca="1">IFERROR(VLOOKUP($K$1,Factures,ROW(8:8)*3+3,FALSE),"")</f>
        <v>0</v>
      </c>
      <c r="K18" s="68">
        <f t="shared" ca="1" si="0"/>
        <v>0</v>
      </c>
      <c r="L18" s="27"/>
    </row>
    <row r="19" spans="1:12" ht="23.1" customHeight="1" thickBot="1" x14ac:dyDescent="0.3">
      <c r="A19" s="27"/>
      <c r="B19" s="75">
        <f ca="1">IFERROR(VLOOKUP($K$1,Factures,ROW(9:9)*3+1,FALSE),"")</f>
        <v>0</v>
      </c>
      <c r="C19" s="32" t="str">
        <f ca="1">IFERROR(T(VLOOKUP($K$1,Factures,ROW(9:9)*3+2,FALSE)),"")</f>
        <v/>
      </c>
      <c r="D19" s="33"/>
      <c r="E19" s="33"/>
      <c r="F19" s="33"/>
      <c r="G19" s="33"/>
      <c r="H19" s="33"/>
      <c r="I19" s="33"/>
      <c r="J19" s="67">
        <f ca="1">IFERROR(VLOOKUP($K$1,Factures,ROW(9:9)*3+3,FALSE),"")</f>
        <v>0</v>
      </c>
      <c r="K19" s="68">
        <f t="shared" ca="1" si="0"/>
        <v>0</v>
      </c>
      <c r="L19" s="27"/>
    </row>
    <row r="20" spans="1:12" ht="23.1" customHeight="1" thickBot="1" x14ac:dyDescent="0.3">
      <c r="A20" s="27"/>
      <c r="B20" s="75">
        <f ca="1">IFERROR(VLOOKUP($K$1,Factures,ROW(10:10)*3+1,FALSE),"")</f>
        <v>0</v>
      </c>
      <c r="C20" s="32" t="str">
        <f ca="1">IFERROR(T(VLOOKUP($K$1,Factures,ROW(10:10)*3+2,FALSE)),"")</f>
        <v/>
      </c>
      <c r="D20" s="33"/>
      <c r="E20" s="33"/>
      <c r="F20" s="33"/>
      <c r="G20" s="33"/>
      <c r="H20" s="33"/>
      <c r="I20" s="33"/>
      <c r="J20" s="67">
        <f ca="1">IFERROR(VLOOKUP($K$1,Factures,ROW(10:10)*3+3,FALSE),"")</f>
        <v>0</v>
      </c>
      <c r="K20" s="68">
        <f t="shared" ca="1" si="0"/>
        <v>0</v>
      </c>
      <c r="L20" s="27"/>
    </row>
    <row r="21" spans="1:12" ht="23.1" customHeight="1" thickBot="1" x14ac:dyDescent="0.3">
      <c r="A21" s="27"/>
      <c r="B21" s="75">
        <f ca="1">IFERROR(VLOOKUP($K$1,Factures,ROW(11:11)*3+1,FALSE),"")</f>
        <v>0</v>
      </c>
      <c r="C21" s="32" t="str">
        <f ca="1">IFERROR(T(VLOOKUP($K$1,Factures,ROW(11:11)*3+2,FALSE)),"")</f>
        <v/>
      </c>
      <c r="D21" s="33"/>
      <c r="E21" s="33"/>
      <c r="F21" s="33"/>
      <c r="G21" s="33"/>
      <c r="H21" s="33"/>
      <c r="I21" s="33"/>
      <c r="J21" s="67">
        <f ca="1">IFERROR(VLOOKUP($K$1,Factures,ROW(11:11)*3+3,FALSE),"")</f>
        <v>0</v>
      </c>
      <c r="K21" s="68">
        <f t="shared" ca="1" si="0"/>
        <v>0</v>
      </c>
      <c r="L21" s="27"/>
    </row>
    <row r="22" spans="1:12" ht="15" customHeight="1" thickBot="1" x14ac:dyDescent="0.3">
      <c r="A22" s="27"/>
      <c r="B22" s="28"/>
      <c r="C22" s="28"/>
      <c r="D22" s="28"/>
      <c r="E22" s="28"/>
      <c r="F22" s="28"/>
      <c r="G22" s="28"/>
      <c r="H22" s="28"/>
      <c r="I22" s="29"/>
      <c r="J22" s="29"/>
      <c r="K22" s="29"/>
      <c r="L22" s="27"/>
    </row>
    <row r="23" spans="1:12" ht="8.25" customHeight="1" x14ac:dyDescent="0.25">
      <c r="A23" s="27"/>
      <c r="B23" s="27"/>
      <c r="C23" s="27"/>
      <c r="D23" s="27"/>
      <c r="E23" s="27"/>
      <c r="F23" s="27"/>
      <c r="G23" s="27"/>
      <c r="H23" s="27"/>
      <c r="I23" s="19" t="s">
        <v>5</v>
      </c>
      <c r="J23" s="20"/>
      <c r="K23" s="23">
        <f ca="1">SUM(K12:K21)</f>
        <v>355.75199999999995</v>
      </c>
      <c r="L23" s="27"/>
    </row>
    <row r="24" spans="1:12" ht="15.75" thickBot="1" x14ac:dyDescent="0.3">
      <c r="A24" s="27"/>
      <c r="B24" s="27"/>
      <c r="C24" s="27"/>
      <c r="D24" s="27"/>
      <c r="E24" s="27"/>
      <c r="F24" s="27"/>
      <c r="G24" s="27"/>
      <c r="H24" s="27"/>
      <c r="I24" s="21"/>
      <c r="J24" s="22"/>
      <c r="K24" s="24"/>
      <c r="L24" s="27"/>
    </row>
    <row r="25" spans="1:12" x14ac:dyDescent="0.25">
      <c r="A25" s="27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</row>
    <row r="26" spans="1:12" x14ac:dyDescent="0.25">
      <c r="A26" s="27"/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</row>
    <row r="27" spans="1:12" x14ac:dyDescent="0.25">
      <c r="A27" s="27"/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</row>
    <row r="28" spans="1:12" x14ac:dyDescent="0.25">
      <c r="A28" s="27"/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</row>
    <row r="29" spans="1:12" x14ac:dyDescent="0.25">
      <c r="A29" s="27"/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</row>
  </sheetData>
  <sheetProtection selectLockedCells="1"/>
  <mergeCells count="37">
    <mergeCell ref="A5:B7"/>
    <mergeCell ref="E6:F7"/>
    <mergeCell ref="G6:H7"/>
    <mergeCell ref="C12:I12"/>
    <mergeCell ref="C13:I13"/>
    <mergeCell ref="C16:I16"/>
    <mergeCell ref="I5:L6"/>
    <mergeCell ref="I7:J7"/>
    <mergeCell ref="K7:L7"/>
    <mergeCell ref="K10:K11"/>
    <mergeCell ref="J10:J11"/>
    <mergeCell ref="I2:J2"/>
    <mergeCell ref="I1:J1"/>
    <mergeCell ref="K1:L1"/>
    <mergeCell ref="K2:L2"/>
    <mergeCell ref="I3:L4"/>
    <mergeCell ref="A3:B3"/>
    <mergeCell ref="D3:E3"/>
    <mergeCell ref="F3:G3"/>
    <mergeCell ref="A1:H1"/>
    <mergeCell ref="A2:H2"/>
    <mergeCell ref="I23:J24"/>
    <mergeCell ref="K23:K24"/>
    <mergeCell ref="A8:L9"/>
    <mergeCell ref="L10:L29"/>
    <mergeCell ref="A25:K29"/>
    <mergeCell ref="A10:A24"/>
    <mergeCell ref="B22:H24"/>
    <mergeCell ref="I22:K22"/>
    <mergeCell ref="B10:B11"/>
    <mergeCell ref="C17:I17"/>
    <mergeCell ref="C18:I18"/>
    <mergeCell ref="C19:I19"/>
    <mergeCell ref="C20:I20"/>
    <mergeCell ref="C21:I21"/>
    <mergeCell ref="C14:I14"/>
    <mergeCell ref="C15:I15"/>
  </mergeCells>
  <printOptions horizontalCentered="1" verticalCentered="1"/>
  <pageMargins left="3.937007874015748E-2" right="3.937007874015748E-2" top="3.937007874015748E-2" bottom="3.937007874015748E-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nregFacture">
                <anchor>
                  <from>
                    <xdr:col>12</xdr:col>
                    <xdr:colOff>295275</xdr:colOff>
                    <xdr:row>0</xdr:row>
                    <xdr:rowOff>276225</xdr:rowOff>
                  </from>
                  <to>
                    <xdr:col>13</xdr:col>
                    <xdr:colOff>542925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Facturation">
                <anchor>
                  <from>
                    <xdr:col>12</xdr:col>
                    <xdr:colOff>342900</xdr:colOff>
                    <xdr:row>1</xdr:row>
                    <xdr:rowOff>352425</xdr:rowOff>
                  </from>
                  <to>
                    <xdr:col>13</xdr:col>
                    <xdr:colOff>542925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Factures</vt:lpstr>
      <vt:lpstr>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</dc:creator>
  <cp:lastModifiedBy>     </cp:lastModifiedBy>
  <cp:lastPrinted>2015-10-22T01:31:52Z</cp:lastPrinted>
  <dcterms:created xsi:type="dcterms:W3CDTF">2015-10-18T14:01:38Z</dcterms:created>
  <dcterms:modified xsi:type="dcterms:W3CDTF">2015-10-22T01:34:39Z</dcterms:modified>
</cp:coreProperties>
</file>