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P:\"/>
    </mc:Choice>
  </mc:AlternateContent>
  <xr:revisionPtr revIDLastSave="0" documentId="13_ncr:1_{EF2D379B-2F71-4E64-940E-DE37C999CA33}" xr6:coauthVersionLast="45" xr6:coauthVersionMax="45" xr10:uidLastSave="{00000000-0000-0000-0000-000000000000}"/>
  <bookViews>
    <workbookView xWindow="-120" yWindow="-120" windowWidth="29040" windowHeight="17640" tabRatio="500" xr2:uid="{00000000-000D-0000-FFFF-FFFF00000000}"/>
  </bookViews>
  <sheets>
    <sheet name="Eprouvettes" sheetId="1" r:id="rId1"/>
    <sheet name="Contrôle masse volumique" sheetId="2" r:id="rId2"/>
    <sheet name="Contrôle des consistances" sheetId="3" r:id="rId3"/>
    <sheet name="Consistances Wattmètre" sheetId="4" r:id="rId4"/>
  </sheets>
  <definedNames>
    <definedName name="_xlnm._FilterDatabase" localSheetId="0" hidden="1">Eprouvettes!$B$3:$AF$3</definedName>
  </definedNames>
  <calcPr calcId="181029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AE27" i="1" l="1"/>
  <c r="AE26" i="1" l="1"/>
  <c r="AE25" i="1" l="1"/>
  <c r="AH24" i="1" l="1"/>
  <c r="AE24" i="1"/>
  <c r="AE23" i="1" l="1"/>
  <c r="AE22" i="1" l="1"/>
  <c r="AE21" i="1" l="1"/>
  <c r="AH21" i="1" l="1"/>
  <c r="AE20" i="1" l="1"/>
  <c r="AE19" i="1" l="1"/>
  <c r="AE18" i="1" l="1"/>
  <c r="AE17" i="1" l="1"/>
  <c r="AE16" i="1" l="1"/>
  <c r="AE15" i="1" l="1"/>
  <c r="AE14" i="1" l="1"/>
  <c r="AE13" i="1" l="1"/>
  <c r="AE12" i="1" l="1"/>
  <c r="AE11" i="1"/>
  <c r="AE10" i="1" l="1"/>
  <c r="AE9" i="1" l="1"/>
  <c r="A7" i="2" l="1"/>
  <c r="AE8" i="1"/>
  <c r="S100" i="4" l="1"/>
  <c r="J100" i="4"/>
  <c r="H100" i="4"/>
  <c r="G100" i="4"/>
  <c r="F100" i="4"/>
  <c r="E100" i="4"/>
  <c r="D100" i="4"/>
  <c r="C100" i="4"/>
  <c r="B100" i="4"/>
  <c r="A100" i="4"/>
  <c r="S99" i="4"/>
  <c r="J99" i="4"/>
  <c r="H99" i="4"/>
  <c r="G99" i="4"/>
  <c r="F99" i="4"/>
  <c r="E99" i="4"/>
  <c r="D99" i="4"/>
  <c r="C99" i="4"/>
  <c r="B99" i="4"/>
  <c r="A99" i="4"/>
  <c r="S98" i="4"/>
  <c r="J98" i="4"/>
  <c r="H98" i="4"/>
  <c r="G98" i="4"/>
  <c r="F98" i="4"/>
  <c r="E98" i="4"/>
  <c r="D98" i="4"/>
  <c r="C98" i="4"/>
  <c r="B98" i="4"/>
  <c r="A98" i="4"/>
  <c r="S97" i="4"/>
  <c r="J97" i="4"/>
  <c r="H97" i="4"/>
  <c r="G97" i="4"/>
  <c r="F97" i="4"/>
  <c r="E97" i="4"/>
  <c r="D97" i="4"/>
  <c r="C97" i="4"/>
  <c r="B97" i="4"/>
  <c r="A97" i="4"/>
  <c r="S96" i="4"/>
  <c r="J96" i="4"/>
  <c r="H96" i="4"/>
  <c r="G96" i="4"/>
  <c r="F96" i="4"/>
  <c r="E96" i="4"/>
  <c r="D96" i="4"/>
  <c r="C96" i="4"/>
  <c r="B96" i="4"/>
  <c r="A96" i="4"/>
  <c r="S95" i="4"/>
  <c r="J95" i="4"/>
  <c r="H95" i="4"/>
  <c r="G95" i="4"/>
  <c r="F95" i="4"/>
  <c r="E95" i="4"/>
  <c r="D95" i="4"/>
  <c r="C95" i="4"/>
  <c r="B95" i="4"/>
  <c r="A95" i="4"/>
  <c r="S94" i="4"/>
  <c r="J94" i="4"/>
  <c r="H94" i="4"/>
  <c r="G94" i="4"/>
  <c r="F94" i="4"/>
  <c r="E94" i="4"/>
  <c r="D94" i="4"/>
  <c r="C94" i="4"/>
  <c r="B94" i="4"/>
  <c r="A94" i="4"/>
  <c r="S93" i="4"/>
  <c r="J93" i="4"/>
  <c r="H93" i="4"/>
  <c r="G93" i="4"/>
  <c r="F93" i="4"/>
  <c r="E93" i="4"/>
  <c r="D93" i="4"/>
  <c r="C93" i="4"/>
  <c r="B93" i="4"/>
  <c r="A93" i="4"/>
  <c r="S92" i="4"/>
  <c r="J92" i="4"/>
  <c r="H92" i="4"/>
  <c r="G92" i="4"/>
  <c r="F92" i="4"/>
  <c r="E92" i="4"/>
  <c r="D92" i="4"/>
  <c r="C92" i="4"/>
  <c r="B92" i="4"/>
  <c r="A92" i="4"/>
  <c r="S91" i="4"/>
  <c r="J91" i="4"/>
  <c r="H91" i="4"/>
  <c r="G91" i="4"/>
  <c r="F91" i="4"/>
  <c r="E91" i="4"/>
  <c r="D91" i="4"/>
  <c r="C91" i="4"/>
  <c r="B91" i="4"/>
  <c r="A91" i="4"/>
  <c r="S90" i="4"/>
  <c r="J90" i="4"/>
  <c r="H90" i="4"/>
  <c r="G90" i="4"/>
  <c r="F90" i="4"/>
  <c r="E90" i="4"/>
  <c r="D90" i="4"/>
  <c r="C90" i="4"/>
  <c r="B90" i="4"/>
  <c r="A90" i="4"/>
  <c r="S89" i="4"/>
  <c r="J89" i="4"/>
  <c r="H89" i="4"/>
  <c r="G89" i="4"/>
  <c r="F89" i="4"/>
  <c r="E89" i="4"/>
  <c r="D89" i="4"/>
  <c r="C89" i="4"/>
  <c r="B89" i="4"/>
  <c r="A89" i="4"/>
  <c r="S88" i="4"/>
  <c r="J88" i="4"/>
  <c r="H88" i="4"/>
  <c r="G88" i="4"/>
  <c r="F88" i="4"/>
  <c r="E88" i="4"/>
  <c r="D88" i="4"/>
  <c r="C88" i="4"/>
  <c r="B88" i="4"/>
  <c r="A88" i="4"/>
  <c r="S87" i="4"/>
  <c r="J87" i="4"/>
  <c r="H87" i="4"/>
  <c r="G87" i="4"/>
  <c r="F87" i="4"/>
  <c r="E87" i="4"/>
  <c r="D87" i="4"/>
  <c r="C87" i="4"/>
  <c r="B87" i="4"/>
  <c r="A87" i="4"/>
  <c r="S86" i="4"/>
  <c r="J86" i="4"/>
  <c r="H86" i="4"/>
  <c r="G86" i="4"/>
  <c r="F86" i="4"/>
  <c r="E86" i="4"/>
  <c r="D86" i="4"/>
  <c r="C86" i="4"/>
  <c r="B86" i="4"/>
  <c r="A86" i="4"/>
  <c r="S85" i="4"/>
  <c r="J85" i="4"/>
  <c r="H85" i="4"/>
  <c r="G85" i="4"/>
  <c r="F85" i="4"/>
  <c r="E85" i="4"/>
  <c r="D85" i="4"/>
  <c r="C85" i="4"/>
  <c r="B85" i="4"/>
  <c r="A85" i="4"/>
  <c r="S84" i="4"/>
  <c r="J84" i="4"/>
  <c r="H84" i="4"/>
  <c r="G84" i="4"/>
  <c r="F84" i="4"/>
  <c r="E84" i="4"/>
  <c r="D84" i="4"/>
  <c r="C84" i="4"/>
  <c r="B84" i="4"/>
  <c r="A84" i="4"/>
  <c r="S83" i="4"/>
  <c r="J83" i="4"/>
  <c r="H83" i="4"/>
  <c r="G83" i="4"/>
  <c r="F83" i="4"/>
  <c r="E83" i="4"/>
  <c r="D83" i="4"/>
  <c r="C83" i="4"/>
  <c r="B83" i="4"/>
  <c r="A83" i="4"/>
  <c r="S82" i="4"/>
  <c r="J82" i="4"/>
  <c r="H82" i="4"/>
  <c r="G82" i="4"/>
  <c r="F82" i="4"/>
  <c r="E82" i="4"/>
  <c r="D82" i="4"/>
  <c r="C82" i="4"/>
  <c r="B82" i="4"/>
  <c r="A82" i="4"/>
  <c r="S81" i="4"/>
  <c r="J81" i="4"/>
  <c r="H81" i="4"/>
  <c r="G81" i="4"/>
  <c r="F81" i="4"/>
  <c r="E81" i="4"/>
  <c r="D81" i="4"/>
  <c r="C81" i="4"/>
  <c r="B81" i="4"/>
  <c r="A81" i="4"/>
  <c r="S80" i="4"/>
  <c r="J80" i="4"/>
  <c r="H80" i="4"/>
  <c r="G80" i="4"/>
  <c r="F80" i="4"/>
  <c r="E80" i="4"/>
  <c r="D80" i="4"/>
  <c r="C80" i="4"/>
  <c r="B80" i="4"/>
  <c r="A80" i="4"/>
  <c r="S79" i="4"/>
  <c r="J79" i="4"/>
  <c r="H79" i="4"/>
  <c r="G79" i="4"/>
  <c r="F79" i="4"/>
  <c r="E79" i="4"/>
  <c r="D79" i="4"/>
  <c r="C79" i="4"/>
  <c r="B79" i="4"/>
  <c r="A79" i="4"/>
  <c r="S78" i="4"/>
  <c r="J78" i="4"/>
  <c r="H78" i="4"/>
  <c r="G78" i="4"/>
  <c r="F78" i="4"/>
  <c r="E78" i="4"/>
  <c r="D78" i="4"/>
  <c r="C78" i="4"/>
  <c r="B78" i="4"/>
  <c r="A78" i="4"/>
  <c r="S77" i="4"/>
  <c r="J77" i="4"/>
  <c r="H77" i="4"/>
  <c r="G77" i="4"/>
  <c r="F77" i="4"/>
  <c r="E77" i="4"/>
  <c r="D77" i="4"/>
  <c r="C77" i="4"/>
  <c r="B77" i="4"/>
  <c r="A77" i="4"/>
  <c r="S76" i="4"/>
  <c r="J76" i="4"/>
  <c r="H76" i="4"/>
  <c r="G76" i="4"/>
  <c r="F76" i="4"/>
  <c r="E76" i="4"/>
  <c r="D76" i="4"/>
  <c r="C76" i="4"/>
  <c r="B76" i="4"/>
  <c r="A76" i="4"/>
  <c r="S75" i="4"/>
  <c r="J75" i="4"/>
  <c r="H75" i="4"/>
  <c r="G75" i="4"/>
  <c r="F75" i="4"/>
  <c r="E75" i="4"/>
  <c r="D75" i="4"/>
  <c r="C75" i="4"/>
  <c r="B75" i="4"/>
  <c r="A75" i="4"/>
  <c r="S74" i="4"/>
  <c r="J74" i="4"/>
  <c r="H74" i="4"/>
  <c r="G74" i="4"/>
  <c r="F74" i="4"/>
  <c r="E74" i="4"/>
  <c r="D74" i="4"/>
  <c r="C74" i="4"/>
  <c r="B74" i="4"/>
  <c r="A74" i="4"/>
  <c r="S73" i="4"/>
  <c r="J73" i="4"/>
  <c r="H73" i="4"/>
  <c r="G73" i="4"/>
  <c r="F73" i="4"/>
  <c r="E73" i="4"/>
  <c r="D73" i="4"/>
  <c r="C73" i="4"/>
  <c r="B73" i="4"/>
  <c r="A73" i="4"/>
  <c r="S72" i="4"/>
  <c r="J72" i="4"/>
  <c r="H72" i="4"/>
  <c r="G72" i="4"/>
  <c r="F72" i="4"/>
  <c r="E72" i="4"/>
  <c r="D72" i="4"/>
  <c r="C72" i="4"/>
  <c r="B72" i="4"/>
  <c r="A72" i="4"/>
  <c r="S71" i="4"/>
  <c r="J71" i="4"/>
  <c r="H71" i="4"/>
  <c r="G71" i="4"/>
  <c r="F71" i="4"/>
  <c r="E71" i="4"/>
  <c r="D71" i="4"/>
  <c r="C71" i="4"/>
  <c r="B71" i="4"/>
  <c r="A71" i="4"/>
  <c r="S70" i="4"/>
  <c r="J70" i="4"/>
  <c r="H70" i="4"/>
  <c r="G70" i="4"/>
  <c r="F70" i="4"/>
  <c r="E70" i="4"/>
  <c r="D70" i="4"/>
  <c r="C70" i="4"/>
  <c r="B70" i="4"/>
  <c r="A70" i="4"/>
  <c r="S69" i="4"/>
  <c r="J69" i="4"/>
  <c r="H69" i="4"/>
  <c r="G69" i="4"/>
  <c r="F69" i="4"/>
  <c r="E69" i="4"/>
  <c r="D69" i="4"/>
  <c r="C69" i="4"/>
  <c r="B69" i="4"/>
  <c r="A69" i="4"/>
  <c r="S68" i="4"/>
  <c r="J68" i="4"/>
  <c r="H68" i="4"/>
  <c r="G68" i="4"/>
  <c r="F68" i="4"/>
  <c r="E68" i="4"/>
  <c r="D68" i="4"/>
  <c r="C68" i="4"/>
  <c r="B68" i="4"/>
  <c r="A68" i="4"/>
  <c r="S67" i="4"/>
  <c r="J67" i="4"/>
  <c r="H67" i="4"/>
  <c r="G67" i="4"/>
  <c r="F67" i="4"/>
  <c r="E67" i="4"/>
  <c r="D67" i="4"/>
  <c r="C67" i="4"/>
  <c r="B67" i="4"/>
  <c r="A67" i="4"/>
  <c r="S66" i="4"/>
  <c r="J66" i="4"/>
  <c r="H66" i="4"/>
  <c r="G66" i="4"/>
  <c r="F66" i="4"/>
  <c r="E66" i="4"/>
  <c r="D66" i="4"/>
  <c r="C66" i="4"/>
  <c r="B66" i="4"/>
  <c r="A66" i="4"/>
  <c r="S65" i="4"/>
  <c r="J65" i="4"/>
  <c r="H65" i="4"/>
  <c r="G65" i="4"/>
  <c r="F65" i="4"/>
  <c r="E65" i="4"/>
  <c r="D65" i="4"/>
  <c r="C65" i="4"/>
  <c r="B65" i="4"/>
  <c r="A65" i="4"/>
  <c r="S64" i="4"/>
  <c r="J64" i="4"/>
  <c r="H64" i="4"/>
  <c r="G64" i="4"/>
  <c r="F64" i="4"/>
  <c r="E64" i="4"/>
  <c r="D64" i="4"/>
  <c r="C64" i="4"/>
  <c r="B64" i="4"/>
  <c r="A64" i="4"/>
  <c r="S63" i="4"/>
  <c r="J63" i="4"/>
  <c r="H63" i="4"/>
  <c r="G63" i="4"/>
  <c r="F63" i="4"/>
  <c r="E63" i="4"/>
  <c r="D63" i="4"/>
  <c r="C63" i="4"/>
  <c r="B63" i="4"/>
  <c r="A63" i="4"/>
  <c r="S62" i="4"/>
  <c r="J62" i="4"/>
  <c r="H62" i="4"/>
  <c r="G62" i="4"/>
  <c r="F62" i="4"/>
  <c r="E62" i="4"/>
  <c r="D62" i="4"/>
  <c r="C62" i="4"/>
  <c r="B62" i="4"/>
  <c r="A62" i="4"/>
  <c r="S61" i="4"/>
  <c r="J61" i="4"/>
  <c r="H61" i="4"/>
  <c r="G61" i="4"/>
  <c r="F61" i="4"/>
  <c r="E61" i="4"/>
  <c r="D61" i="4"/>
  <c r="C61" i="4"/>
  <c r="B61" i="4"/>
  <c r="A61" i="4"/>
  <c r="S60" i="4"/>
  <c r="J60" i="4"/>
  <c r="H60" i="4"/>
  <c r="G60" i="4"/>
  <c r="F60" i="4"/>
  <c r="E60" i="4"/>
  <c r="D60" i="4"/>
  <c r="C60" i="4"/>
  <c r="B60" i="4"/>
  <c r="A60" i="4"/>
  <c r="S59" i="4"/>
  <c r="J59" i="4"/>
  <c r="H59" i="4"/>
  <c r="G59" i="4"/>
  <c r="F59" i="4"/>
  <c r="E59" i="4"/>
  <c r="D59" i="4"/>
  <c r="C59" i="4"/>
  <c r="B59" i="4"/>
  <c r="A59" i="4"/>
  <c r="S58" i="4"/>
  <c r="J58" i="4"/>
  <c r="H58" i="4"/>
  <c r="G58" i="4"/>
  <c r="F58" i="4"/>
  <c r="E58" i="4"/>
  <c r="D58" i="4"/>
  <c r="C58" i="4"/>
  <c r="B58" i="4"/>
  <c r="A58" i="4"/>
  <c r="S57" i="4"/>
  <c r="J57" i="4"/>
  <c r="H57" i="4"/>
  <c r="G57" i="4"/>
  <c r="F57" i="4"/>
  <c r="E57" i="4"/>
  <c r="D57" i="4"/>
  <c r="C57" i="4"/>
  <c r="B57" i="4"/>
  <c r="A57" i="4"/>
  <c r="S56" i="4"/>
  <c r="J56" i="4"/>
  <c r="H56" i="4"/>
  <c r="G56" i="4"/>
  <c r="F56" i="4"/>
  <c r="E56" i="4"/>
  <c r="D56" i="4"/>
  <c r="C56" i="4"/>
  <c r="B56" i="4"/>
  <c r="A56" i="4"/>
  <c r="S55" i="4"/>
  <c r="J55" i="4"/>
  <c r="H55" i="4"/>
  <c r="G55" i="4"/>
  <c r="F55" i="4"/>
  <c r="E55" i="4"/>
  <c r="D55" i="4"/>
  <c r="C55" i="4"/>
  <c r="B55" i="4"/>
  <c r="A55" i="4"/>
  <c r="S54" i="4"/>
  <c r="J54" i="4"/>
  <c r="H54" i="4"/>
  <c r="G54" i="4"/>
  <c r="F54" i="4"/>
  <c r="E54" i="4"/>
  <c r="D54" i="4"/>
  <c r="C54" i="4"/>
  <c r="B54" i="4"/>
  <c r="A54" i="4"/>
  <c r="S53" i="4"/>
  <c r="J53" i="4"/>
  <c r="H53" i="4"/>
  <c r="G53" i="4"/>
  <c r="F53" i="4"/>
  <c r="E53" i="4"/>
  <c r="D53" i="4"/>
  <c r="C53" i="4"/>
  <c r="B53" i="4"/>
  <c r="A53" i="4"/>
  <c r="S52" i="4"/>
  <c r="J52" i="4"/>
  <c r="H52" i="4"/>
  <c r="G52" i="4"/>
  <c r="F52" i="4"/>
  <c r="E52" i="4"/>
  <c r="D52" i="4"/>
  <c r="C52" i="4"/>
  <c r="B52" i="4"/>
  <c r="A52" i="4"/>
  <c r="S51" i="4"/>
  <c r="J51" i="4"/>
  <c r="H51" i="4"/>
  <c r="G51" i="4"/>
  <c r="F51" i="4"/>
  <c r="E51" i="4"/>
  <c r="D51" i="4"/>
  <c r="C51" i="4"/>
  <c r="B51" i="4"/>
  <c r="A51" i="4"/>
  <c r="S50" i="4"/>
  <c r="J50" i="4"/>
  <c r="H50" i="4"/>
  <c r="G50" i="4"/>
  <c r="F50" i="4"/>
  <c r="E50" i="4"/>
  <c r="D50" i="4"/>
  <c r="C50" i="4"/>
  <c r="B50" i="4"/>
  <c r="A50" i="4"/>
  <c r="S49" i="4"/>
  <c r="J49" i="4"/>
  <c r="H49" i="4"/>
  <c r="G49" i="4"/>
  <c r="F49" i="4"/>
  <c r="E49" i="4"/>
  <c r="D49" i="4"/>
  <c r="C49" i="4"/>
  <c r="B49" i="4"/>
  <c r="A49" i="4"/>
  <c r="S48" i="4"/>
  <c r="J48" i="4"/>
  <c r="H48" i="4"/>
  <c r="G48" i="4"/>
  <c r="F48" i="4"/>
  <c r="E48" i="4"/>
  <c r="D48" i="4"/>
  <c r="C48" i="4"/>
  <c r="B48" i="4"/>
  <c r="A48" i="4"/>
  <c r="S47" i="4"/>
  <c r="J47" i="4"/>
  <c r="H47" i="4"/>
  <c r="G47" i="4"/>
  <c r="F47" i="4"/>
  <c r="E47" i="4"/>
  <c r="D47" i="4"/>
  <c r="C47" i="4"/>
  <c r="B47" i="4"/>
  <c r="A47" i="4"/>
  <c r="S46" i="4"/>
  <c r="J46" i="4"/>
  <c r="H46" i="4"/>
  <c r="G46" i="4"/>
  <c r="F46" i="4"/>
  <c r="E46" i="4"/>
  <c r="D46" i="4"/>
  <c r="C46" i="4"/>
  <c r="B46" i="4"/>
  <c r="A46" i="4"/>
  <c r="S45" i="4"/>
  <c r="J45" i="4"/>
  <c r="H45" i="4"/>
  <c r="G45" i="4"/>
  <c r="F45" i="4"/>
  <c r="E45" i="4"/>
  <c r="D45" i="4"/>
  <c r="C45" i="4"/>
  <c r="B45" i="4"/>
  <c r="A45" i="4"/>
  <c r="S44" i="4"/>
  <c r="J44" i="4"/>
  <c r="H44" i="4"/>
  <c r="G44" i="4"/>
  <c r="F44" i="4"/>
  <c r="E44" i="4"/>
  <c r="D44" i="4"/>
  <c r="C44" i="4"/>
  <c r="B44" i="4"/>
  <c r="A44" i="4"/>
  <c r="S43" i="4"/>
  <c r="J43" i="4"/>
  <c r="H43" i="4"/>
  <c r="G43" i="4"/>
  <c r="F43" i="4"/>
  <c r="E43" i="4"/>
  <c r="D43" i="4"/>
  <c r="C43" i="4"/>
  <c r="B43" i="4"/>
  <c r="A43" i="4"/>
  <c r="S42" i="4"/>
  <c r="J42" i="4"/>
  <c r="H42" i="4"/>
  <c r="G42" i="4"/>
  <c r="F42" i="4"/>
  <c r="E42" i="4"/>
  <c r="D42" i="4"/>
  <c r="C42" i="4"/>
  <c r="B42" i="4"/>
  <c r="A42" i="4"/>
  <c r="S41" i="4"/>
  <c r="J41" i="4"/>
  <c r="H41" i="4"/>
  <c r="G41" i="4"/>
  <c r="F41" i="4"/>
  <c r="E41" i="4"/>
  <c r="D41" i="4"/>
  <c r="C41" i="4"/>
  <c r="B41" i="4"/>
  <c r="A41" i="4"/>
  <c r="S40" i="4"/>
  <c r="J40" i="4"/>
  <c r="H40" i="4"/>
  <c r="G40" i="4"/>
  <c r="F40" i="4"/>
  <c r="E40" i="4"/>
  <c r="D40" i="4"/>
  <c r="C40" i="4"/>
  <c r="B40" i="4"/>
  <c r="A40" i="4"/>
  <c r="S39" i="4"/>
  <c r="J39" i="4"/>
  <c r="H39" i="4"/>
  <c r="G39" i="4"/>
  <c r="F39" i="4"/>
  <c r="E39" i="4"/>
  <c r="D39" i="4"/>
  <c r="C39" i="4"/>
  <c r="B39" i="4"/>
  <c r="A39" i="4"/>
  <c r="S38" i="4"/>
  <c r="J38" i="4"/>
  <c r="H38" i="4"/>
  <c r="G38" i="4"/>
  <c r="F38" i="4"/>
  <c r="E38" i="4"/>
  <c r="D38" i="4"/>
  <c r="C38" i="4"/>
  <c r="B38" i="4"/>
  <c r="A38" i="4"/>
  <c r="S37" i="4"/>
  <c r="J37" i="4"/>
  <c r="H37" i="4"/>
  <c r="G37" i="4"/>
  <c r="F37" i="4"/>
  <c r="E37" i="4"/>
  <c r="D37" i="4"/>
  <c r="C37" i="4"/>
  <c r="B37" i="4"/>
  <c r="A37" i="4"/>
  <c r="S36" i="4"/>
  <c r="J36" i="4"/>
  <c r="H36" i="4"/>
  <c r="G36" i="4"/>
  <c r="F36" i="4"/>
  <c r="E36" i="4"/>
  <c r="D36" i="4"/>
  <c r="C36" i="4"/>
  <c r="B36" i="4"/>
  <c r="A36" i="4"/>
  <c r="S35" i="4"/>
  <c r="J35" i="4"/>
  <c r="H35" i="4"/>
  <c r="G35" i="4"/>
  <c r="F35" i="4"/>
  <c r="E35" i="4"/>
  <c r="D35" i="4"/>
  <c r="C35" i="4"/>
  <c r="B35" i="4"/>
  <c r="A35" i="4"/>
  <c r="S34" i="4"/>
  <c r="J34" i="4"/>
  <c r="H34" i="4"/>
  <c r="G34" i="4"/>
  <c r="F34" i="4"/>
  <c r="E34" i="4"/>
  <c r="D34" i="4"/>
  <c r="C34" i="4"/>
  <c r="B34" i="4"/>
  <c r="A34" i="4"/>
  <c r="S33" i="4"/>
  <c r="J33" i="4"/>
  <c r="H33" i="4"/>
  <c r="G33" i="4"/>
  <c r="F33" i="4"/>
  <c r="E33" i="4"/>
  <c r="D33" i="4"/>
  <c r="C33" i="4"/>
  <c r="B33" i="4"/>
  <c r="A33" i="4"/>
  <c r="S32" i="4"/>
  <c r="J32" i="4"/>
  <c r="H32" i="4"/>
  <c r="G32" i="4"/>
  <c r="F32" i="4"/>
  <c r="E32" i="4"/>
  <c r="D32" i="4"/>
  <c r="C32" i="4"/>
  <c r="B32" i="4"/>
  <c r="A32" i="4"/>
  <c r="S31" i="4"/>
  <c r="J31" i="4"/>
  <c r="H31" i="4"/>
  <c r="G31" i="4"/>
  <c r="F31" i="4"/>
  <c r="E31" i="4"/>
  <c r="D31" i="4"/>
  <c r="C31" i="4"/>
  <c r="B31" i="4"/>
  <c r="A31" i="4"/>
  <c r="S30" i="4"/>
  <c r="J30" i="4"/>
  <c r="H30" i="4"/>
  <c r="G30" i="4"/>
  <c r="F30" i="4"/>
  <c r="E30" i="4"/>
  <c r="D30" i="4"/>
  <c r="C30" i="4"/>
  <c r="B30" i="4"/>
  <c r="A30" i="4"/>
  <c r="S29" i="4"/>
  <c r="J29" i="4"/>
  <c r="H29" i="4"/>
  <c r="G29" i="4"/>
  <c r="F29" i="4"/>
  <c r="E29" i="4"/>
  <c r="D29" i="4"/>
  <c r="C29" i="4"/>
  <c r="B29" i="4"/>
  <c r="A29" i="4"/>
  <c r="S28" i="4"/>
  <c r="J28" i="4"/>
  <c r="H28" i="4"/>
  <c r="G28" i="4"/>
  <c r="F28" i="4"/>
  <c r="E28" i="4"/>
  <c r="D28" i="4"/>
  <c r="C28" i="4"/>
  <c r="B28" i="4"/>
  <c r="A28" i="4"/>
  <c r="S27" i="4"/>
  <c r="J27" i="4"/>
  <c r="H27" i="4"/>
  <c r="G27" i="4"/>
  <c r="F27" i="4"/>
  <c r="E27" i="4"/>
  <c r="D27" i="4"/>
  <c r="C27" i="4"/>
  <c r="B27" i="4"/>
  <c r="A27" i="4"/>
  <c r="S26" i="4"/>
  <c r="J26" i="4"/>
  <c r="H26" i="4"/>
  <c r="G26" i="4"/>
  <c r="F26" i="4"/>
  <c r="E26" i="4"/>
  <c r="D26" i="4"/>
  <c r="C26" i="4"/>
  <c r="B26" i="4"/>
  <c r="A26" i="4"/>
  <c r="S25" i="4"/>
  <c r="J25" i="4"/>
  <c r="H25" i="4"/>
  <c r="G25" i="4"/>
  <c r="F25" i="4"/>
  <c r="E25" i="4"/>
  <c r="D25" i="4"/>
  <c r="C25" i="4"/>
  <c r="B25" i="4"/>
  <c r="A25" i="4"/>
  <c r="S24" i="4"/>
  <c r="J24" i="4"/>
  <c r="H24" i="4"/>
  <c r="G24" i="4"/>
  <c r="F24" i="4"/>
  <c r="E24" i="4"/>
  <c r="D24" i="4"/>
  <c r="C24" i="4"/>
  <c r="B24" i="4"/>
  <c r="A24" i="4"/>
  <c r="S23" i="4"/>
  <c r="J23" i="4"/>
  <c r="H23" i="4"/>
  <c r="G23" i="4"/>
  <c r="F23" i="4"/>
  <c r="E23" i="4"/>
  <c r="D23" i="4"/>
  <c r="C23" i="4"/>
  <c r="B23" i="4"/>
  <c r="A23" i="4"/>
  <c r="S22" i="4"/>
  <c r="J22" i="4"/>
  <c r="H22" i="4"/>
  <c r="G22" i="4"/>
  <c r="F22" i="4"/>
  <c r="E22" i="4"/>
  <c r="D22" i="4"/>
  <c r="C22" i="4"/>
  <c r="B22" i="4"/>
  <c r="A22" i="4"/>
  <c r="S21" i="4"/>
  <c r="J21" i="4"/>
  <c r="H21" i="4"/>
  <c r="G21" i="4"/>
  <c r="F21" i="4"/>
  <c r="E21" i="4"/>
  <c r="D21" i="4"/>
  <c r="C21" i="4"/>
  <c r="B21" i="4"/>
  <c r="A21" i="4"/>
  <c r="S20" i="4"/>
  <c r="J20" i="4"/>
  <c r="H20" i="4"/>
  <c r="G20" i="4"/>
  <c r="F20" i="4"/>
  <c r="E20" i="4"/>
  <c r="D20" i="4"/>
  <c r="C20" i="4"/>
  <c r="B20" i="4"/>
  <c r="A20" i="4"/>
  <c r="S19" i="4"/>
  <c r="J19" i="4"/>
  <c r="H19" i="4"/>
  <c r="G19" i="4"/>
  <c r="F19" i="4"/>
  <c r="E19" i="4"/>
  <c r="D19" i="4"/>
  <c r="C19" i="4"/>
  <c r="B19" i="4"/>
  <c r="A19" i="4"/>
  <c r="S18" i="4"/>
  <c r="J18" i="4"/>
  <c r="H18" i="4"/>
  <c r="G18" i="4"/>
  <c r="F18" i="4"/>
  <c r="E18" i="4"/>
  <c r="D18" i="4"/>
  <c r="C18" i="4"/>
  <c r="B18" i="4"/>
  <c r="A18" i="4"/>
  <c r="S17" i="4"/>
  <c r="J17" i="4"/>
  <c r="H17" i="4"/>
  <c r="G17" i="4"/>
  <c r="F17" i="4"/>
  <c r="E17" i="4"/>
  <c r="D17" i="4"/>
  <c r="C17" i="4"/>
  <c r="B17" i="4"/>
  <c r="A17" i="4"/>
  <c r="S16" i="4"/>
  <c r="J16" i="4"/>
  <c r="H16" i="4"/>
  <c r="G16" i="4"/>
  <c r="F16" i="4"/>
  <c r="E16" i="4"/>
  <c r="D16" i="4"/>
  <c r="C16" i="4"/>
  <c r="B16" i="4"/>
  <c r="A16" i="4"/>
  <c r="S15" i="4"/>
  <c r="J15" i="4"/>
  <c r="H15" i="4"/>
  <c r="G15" i="4"/>
  <c r="F15" i="4"/>
  <c r="E15" i="4"/>
  <c r="D15" i="4"/>
  <c r="C15" i="4"/>
  <c r="B15" i="4"/>
  <c r="A15" i="4"/>
  <c r="S14" i="4"/>
  <c r="J14" i="4"/>
  <c r="H14" i="4"/>
  <c r="G14" i="4"/>
  <c r="F14" i="4"/>
  <c r="E14" i="4"/>
  <c r="D14" i="4"/>
  <c r="C14" i="4"/>
  <c r="B14" i="4"/>
  <c r="A14" i="4"/>
  <c r="S13" i="4"/>
  <c r="J13" i="4"/>
  <c r="H13" i="4"/>
  <c r="G13" i="4"/>
  <c r="F13" i="4"/>
  <c r="E13" i="4"/>
  <c r="D13" i="4"/>
  <c r="C13" i="4"/>
  <c r="B13" i="4"/>
  <c r="A13" i="4"/>
  <c r="S12" i="4"/>
  <c r="J12" i="4"/>
  <c r="H12" i="4"/>
  <c r="G12" i="4"/>
  <c r="F12" i="4"/>
  <c r="E12" i="4"/>
  <c r="D12" i="4"/>
  <c r="C12" i="4"/>
  <c r="B12" i="4"/>
  <c r="A12" i="4"/>
  <c r="S11" i="4"/>
  <c r="J11" i="4"/>
  <c r="H11" i="4"/>
  <c r="G11" i="4"/>
  <c r="F11" i="4"/>
  <c r="E11" i="4"/>
  <c r="D11" i="4"/>
  <c r="C11" i="4"/>
  <c r="B11" i="4"/>
  <c r="A11" i="4"/>
  <c r="S10" i="4"/>
  <c r="J10" i="4"/>
  <c r="H10" i="4"/>
  <c r="G10" i="4"/>
  <c r="F10" i="4"/>
  <c r="E10" i="4"/>
  <c r="D10" i="4"/>
  <c r="C10" i="4"/>
  <c r="B10" i="4"/>
  <c r="A10" i="4"/>
  <c r="S9" i="4"/>
  <c r="J9" i="4"/>
  <c r="H9" i="4"/>
  <c r="G9" i="4"/>
  <c r="F9" i="4"/>
  <c r="E9" i="4"/>
  <c r="D9" i="4"/>
  <c r="C9" i="4"/>
  <c r="B9" i="4"/>
  <c r="A9" i="4"/>
  <c r="S8" i="4"/>
  <c r="J8" i="4"/>
  <c r="H8" i="4"/>
  <c r="G8" i="4"/>
  <c r="F8" i="4"/>
  <c r="E8" i="4"/>
  <c r="D8" i="4"/>
  <c r="C8" i="4"/>
  <c r="B8" i="4"/>
  <c r="A8" i="4"/>
  <c r="S7" i="4"/>
  <c r="J7" i="4"/>
  <c r="H7" i="4"/>
  <c r="G7" i="4"/>
  <c r="F7" i="4"/>
  <c r="E7" i="4"/>
  <c r="D7" i="4"/>
  <c r="C7" i="4"/>
  <c r="B7" i="4"/>
  <c r="A7" i="4"/>
  <c r="S6" i="4"/>
  <c r="J6" i="4"/>
  <c r="H6" i="4"/>
  <c r="G6" i="4"/>
  <c r="F6" i="4"/>
  <c r="E6" i="4"/>
  <c r="D6" i="4"/>
  <c r="C6" i="4"/>
  <c r="B6" i="4"/>
  <c r="A6" i="4"/>
  <c r="S5" i="4"/>
  <c r="J5" i="4"/>
  <c r="I5" i="4"/>
  <c r="H5" i="4"/>
  <c r="G5" i="4"/>
  <c r="F5" i="4"/>
  <c r="E5" i="4"/>
  <c r="D5" i="4"/>
  <c r="C5" i="4"/>
  <c r="B5" i="4"/>
  <c r="A5" i="4"/>
  <c r="S4" i="4"/>
  <c r="J4" i="4"/>
  <c r="I4" i="4"/>
  <c r="H4" i="4"/>
  <c r="G4" i="4"/>
  <c r="F4" i="4"/>
  <c r="E4" i="4"/>
  <c r="D4" i="4"/>
  <c r="C4" i="4"/>
  <c r="A4" i="4"/>
  <c r="J101" i="3"/>
  <c r="I101" i="3"/>
  <c r="H101" i="3"/>
  <c r="G101" i="3"/>
  <c r="F101" i="3"/>
  <c r="E101" i="3"/>
  <c r="D101" i="3"/>
  <c r="C101" i="3"/>
  <c r="B101" i="3"/>
  <c r="A101" i="3"/>
  <c r="J100" i="3"/>
  <c r="H100" i="3"/>
  <c r="G100" i="3"/>
  <c r="F100" i="3"/>
  <c r="E100" i="3"/>
  <c r="D100" i="3"/>
  <c r="C100" i="3"/>
  <c r="B100" i="3"/>
  <c r="A100" i="3"/>
  <c r="J99" i="3"/>
  <c r="H99" i="3"/>
  <c r="G99" i="3"/>
  <c r="F99" i="3"/>
  <c r="E99" i="3"/>
  <c r="D99" i="3"/>
  <c r="C99" i="3"/>
  <c r="B99" i="3"/>
  <c r="A99" i="3"/>
  <c r="J98" i="3"/>
  <c r="H98" i="3"/>
  <c r="G98" i="3"/>
  <c r="F98" i="3"/>
  <c r="E98" i="3"/>
  <c r="D98" i="3"/>
  <c r="C98" i="3"/>
  <c r="B98" i="3"/>
  <c r="A98" i="3"/>
  <c r="J97" i="3"/>
  <c r="H97" i="3"/>
  <c r="G97" i="3"/>
  <c r="F97" i="3"/>
  <c r="E97" i="3"/>
  <c r="D97" i="3"/>
  <c r="C97" i="3"/>
  <c r="B97" i="3"/>
  <c r="A97" i="3"/>
  <c r="J96" i="3"/>
  <c r="H96" i="3"/>
  <c r="G96" i="3"/>
  <c r="F96" i="3"/>
  <c r="E96" i="3"/>
  <c r="D96" i="3"/>
  <c r="C96" i="3"/>
  <c r="B96" i="3"/>
  <c r="A96" i="3"/>
  <c r="J95" i="3"/>
  <c r="H95" i="3"/>
  <c r="G95" i="3"/>
  <c r="F95" i="3"/>
  <c r="E95" i="3"/>
  <c r="D95" i="3"/>
  <c r="C95" i="3"/>
  <c r="B95" i="3"/>
  <c r="A95" i="3"/>
  <c r="J94" i="3"/>
  <c r="H94" i="3"/>
  <c r="G94" i="3"/>
  <c r="F94" i="3"/>
  <c r="E94" i="3"/>
  <c r="D94" i="3"/>
  <c r="C94" i="3"/>
  <c r="B94" i="3"/>
  <c r="A94" i="3"/>
  <c r="J93" i="3"/>
  <c r="H93" i="3"/>
  <c r="G93" i="3"/>
  <c r="F93" i="3"/>
  <c r="E93" i="3"/>
  <c r="D93" i="3"/>
  <c r="C93" i="3"/>
  <c r="B93" i="3"/>
  <c r="A93" i="3"/>
  <c r="J92" i="3"/>
  <c r="H92" i="3"/>
  <c r="G92" i="3"/>
  <c r="F92" i="3"/>
  <c r="E92" i="3"/>
  <c r="D92" i="3"/>
  <c r="C92" i="3"/>
  <c r="B92" i="3"/>
  <c r="A92" i="3"/>
  <c r="J91" i="3"/>
  <c r="H91" i="3"/>
  <c r="G91" i="3"/>
  <c r="F91" i="3"/>
  <c r="E91" i="3"/>
  <c r="D91" i="3"/>
  <c r="C91" i="3"/>
  <c r="B91" i="3"/>
  <c r="A91" i="3"/>
  <c r="J90" i="3"/>
  <c r="H90" i="3"/>
  <c r="G90" i="3"/>
  <c r="F90" i="3"/>
  <c r="E90" i="3"/>
  <c r="D90" i="3"/>
  <c r="C90" i="3"/>
  <c r="B90" i="3"/>
  <c r="A90" i="3"/>
  <c r="J89" i="3"/>
  <c r="H89" i="3"/>
  <c r="G89" i="3"/>
  <c r="F89" i="3"/>
  <c r="E89" i="3"/>
  <c r="D89" i="3"/>
  <c r="C89" i="3"/>
  <c r="B89" i="3"/>
  <c r="A89" i="3"/>
  <c r="J88" i="3"/>
  <c r="H88" i="3"/>
  <c r="G88" i="3"/>
  <c r="F88" i="3"/>
  <c r="E88" i="3"/>
  <c r="D88" i="3"/>
  <c r="C88" i="3"/>
  <c r="B88" i="3"/>
  <c r="A88" i="3"/>
  <c r="J87" i="3"/>
  <c r="H87" i="3"/>
  <c r="G87" i="3"/>
  <c r="F87" i="3"/>
  <c r="E87" i="3"/>
  <c r="D87" i="3"/>
  <c r="C87" i="3"/>
  <c r="B87" i="3"/>
  <c r="A87" i="3"/>
  <c r="J86" i="3"/>
  <c r="H86" i="3"/>
  <c r="G86" i="3"/>
  <c r="F86" i="3"/>
  <c r="E86" i="3"/>
  <c r="D86" i="3"/>
  <c r="C86" i="3"/>
  <c r="B86" i="3"/>
  <c r="A86" i="3"/>
  <c r="J85" i="3"/>
  <c r="H85" i="3"/>
  <c r="G85" i="3"/>
  <c r="F85" i="3"/>
  <c r="E85" i="3"/>
  <c r="D85" i="3"/>
  <c r="C85" i="3"/>
  <c r="B85" i="3"/>
  <c r="A85" i="3"/>
  <c r="J84" i="3"/>
  <c r="H84" i="3"/>
  <c r="G84" i="3"/>
  <c r="F84" i="3"/>
  <c r="E84" i="3"/>
  <c r="D84" i="3"/>
  <c r="C84" i="3"/>
  <c r="B84" i="3"/>
  <c r="A84" i="3"/>
  <c r="J83" i="3"/>
  <c r="H83" i="3"/>
  <c r="G83" i="3"/>
  <c r="F83" i="3"/>
  <c r="E83" i="3"/>
  <c r="D83" i="3"/>
  <c r="C83" i="3"/>
  <c r="B83" i="3"/>
  <c r="A83" i="3"/>
  <c r="J82" i="3"/>
  <c r="H82" i="3"/>
  <c r="G82" i="3"/>
  <c r="F82" i="3"/>
  <c r="E82" i="3"/>
  <c r="D82" i="3"/>
  <c r="C82" i="3"/>
  <c r="B82" i="3"/>
  <c r="A82" i="3"/>
  <c r="J81" i="3"/>
  <c r="H81" i="3"/>
  <c r="G81" i="3"/>
  <c r="F81" i="3"/>
  <c r="E81" i="3"/>
  <c r="D81" i="3"/>
  <c r="C81" i="3"/>
  <c r="B81" i="3"/>
  <c r="A81" i="3"/>
  <c r="J80" i="3"/>
  <c r="H80" i="3"/>
  <c r="G80" i="3"/>
  <c r="F80" i="3"/>
  <c r="E80" i="3"/>
  <c r="D80" i="3"/>
  <c r="C80" i="3"/>
  <c r="B80" i="3"/>
  <c r="A80" i="3"/>
  <c r="J79" i="3"/>
  <c r="H79" i="3"/>
  <c r="G79" i="3"/>
  <c r="F79" i="3"/>
  <c r="E79" i="3"/>
  <c r="D79" i="3"/>
  <c r="C79" i="3"/>
  <c r="B79" i="3"/>
  <c r="A79" i="3"/>
  <c r="J78" i="3"/>
  <c r="H78" i="3"/>
  <c r="G78" i="3"/>
  <c r="F78" i="3"/>
  <c r="E78" i="3"/>
  <c r="D78" i="3"/>
  <c r="C78" i="3"/>
  <c r="B78" i="3"/>
  <c r="A78" i="3"/>
  <c r="J77" i="3"/>
  <c r="H77" i="3"/>
  <c r="G77" i="3"/>
  <c r="F77" i="3"/>
  <c r="E77" i="3"/>
  <c r="D77" i="3"/>
  <c r="C77" i="3"/>
  <c r="B77" i="3"/>
  <c r="A77" i="3"/>
  <c r="J76" i="3"/>
  <c r="H76" i="3"/>
  <c r="G76" i="3"/>
  <c r="F76" i="3"/>
  <c r="E76" i="3"/>
  <c r="D76" i="3"/>
  <c r="C76" i="3"/>
  <c r="B76" i="3"/>
  <c r="A76" i="3"/>
  <c r="J75" i="3"/>
  <c r="H75" i="3"/>
  <c r="G75" i="3"/>
  <c r="F75" i="3"/>
  <c r="E75" i="3"/>
  <c r="D75" i="3"/>
  <c r="C75" i="3"/>
  <c r="B75" i="3"/>
  <c r="A75" i="3"/>
  <c r="J74" i="3"/>
  <c r="H74" i="3"/>
  <c r="G74" i="3"/>
  <c r="F74" i="3"/>
  <c r="E74" i="3"/>
  <c r="D74" i="3"/>
  <c r="C74" i="3"/>
  <c r="B74" i="3"/>
  <c r="A74" i="3"/>
  <c r="J73" i="3"/>
  <c r="H73" i="3"/>
  <c r="G73" i="3"/>
  <c r="F73" i="3"/>
  <c r="E73" i="3"/>
  <c r="D73" i="3"/>
  <c r="C73" i="3"/>
  <c r="B73" i="3"/>
  <c r="A73" i="3"/>
  <c r="J72" i="3"/>
  <c r="H72" i="3"/>
  <c r="G72" i="3"/>
  <c r="F72" i="3"/>
  <c r="E72" i="3"/>
  <c r="D72" i="3"/>
  <c r="C72" i="3"/>
  <c r="B72" i="3"/>
  <c r="A72" i="3"/>
  <c r="J71" i="3"/>
  <c r="H71" i="3"/>
  <c r="G71" i="3"/>
  <c r="F71" i="3"/>
  <c r="E71" i="3"/>
  <c r="D71" i="3"/>
  <c r="C71" i="3"/>
  <c r="B71" i="3"/>
  <c r="A71" i="3"/>
  <c r="J70" i="3"/>
  <c r="H70" i="3"/>
  <c r="G70" i="3"/>
  <c r="F70" i="3"/>
  <c r="E70" i="3"/>
  <c r="D70" i="3"/>
  <c r="C70" i="3"/>
  <c r="B70" i="3"/>
  <c r="A70" i="3"/>
  <c r="J69" i="3"/>
  <c r="H69" i="3"/>
  <c r="G69" i="3"/>
  <c r="F69" i="3"/>
  <c r="E69" i="3"/>
  <c r="D69" i="3"/>
  <c r="C69" i="3"/>
  <c r="B69" i="3"/>
  <c r="A69" i="3"/>
  <c r="J68" i="3"/>
  <c r="H68" i="3"/>
  <c r="G68" i="3"/>
  <c r="F68" i="3"/>
  <c r="E68" i="3"/>
  <c r="D68" i="3"/>
  <c r="C68" i="3"/>
  <c r="B68" i="3"/>
  <c r="A68" i="3"/>
  <c r="J67" i="3"/>
  <c r="H67" i="3"/>
  <c r="G67" i="3"/>
  <c r="F67" i="3"/>
  <c r="E67" i="3"/>
  <c r="D67" i="3"/>
  <c r="C67" i="3"/>
  <c r="B67" i="3"/>
  <c r="A67" i="3"/>
  <c r="J66" i="3"/>
  <c r="H66" i="3"/>
  <c r="G66" i="3"/>
  <c r="F66" i="3"/>
  <c r="E66" i="3"/>
  <c r="D66" i="3"/>
  <c r="C66" i="3"/>
  <c r="B66" i="3"/>
  <c r="A66" i="3"/>
  <c r="J65" i="3"/>
  <c r="H65" i="3"/>
  <c r="G65" i="3"/>
  <c r="F65" i="3"/>
  <c r="E65" i="3"/>
  <c r="D65" i="3"/>
  <c r="C65" i="3"/>
  <c r="B65" i="3"/>
  <c r="A65" i="3"/>
  <c r="J64" i="3"/>
  <c r="H64" i="3"/>
  <c r="G64" i="3"/>
  <c r="F64" i="3"/>
  <c r="E64" i="3"/>
  <c r="D64" i="3"/>
  <c r="C64" i="3"/>
  <c r="B64" i="3"/>
  <c r="A64" i="3"/>
  <c r="J63" i="3"/>
  <c r="H63" i="3"/>
  <c r="G63" i="3"/>
  <c r="F63" i="3"/>
  <c r="E63" i="3"/>
  <c r="D63" i="3"/>
  <c r="C63" i="3"/>
  <c r="B63" i="3"/>
  <c r="A63" i="3"/>
  <c r="J62" i="3"/>
  <c r="H62" i="3"/>
  <c r="G62" i="3"/>
  <c r="F62" i="3"/>
  <c r="E62" i="3"/>
  <c r="D62" i="3"/>
  <c r="C62" i="3"/>
  <c r="B62" i="3"/>
  <c r="A62" i="3"/>
  <c r="J61" i="3"/>
  <c r="H61" i="3"/>
  <c r="G61" i="3"/>
  <c r="F61" i="3"/>
  <c r="E61" i="3"/>
  <c r="D61" i="3"/>
  <c r="C61" i="3"/>
  <c r="B61" i="3"/>
  <c r="A61" i="3"/>
  <c r="J60" i="3"/>
  <c r="H60" i="3"/>
  <c r="G60" i="3"/>
  <c r="F60" i="3"/>
  <c r="E60" i="3"/>
  <c r="D60" i="3"/>
  <c r="C60" i="3"/>
  <c r="B60" i="3"/>
  <c r="A60" i="3"/>
  <c r="J59" i="3"/>
  <c r="H59" i="3"/>
  <c r="G59" i="3"/>
  <c r="F59" i="3"/>
  <c r="E59" i="3"/>
  <c r="D59" i="3"/>
  <c r="C59" i="3"/>
  <c r="B59" i="3"/>
  <c r="A59" i="3"/>
  <c r="J58" i="3"/>
  <c r="H58" i="3"/>
  <c r="G58" i="3"/>
  <c r="F58" i="3"/>
  <c r="E58" i="3"/>
  <c r="D58" i="3"/>
  <c r="C58" i="3"/>
  <c r="B58" i="3"/>
  <c r="A58" i="3"/>
  <c r="J57" i="3"/>
  <c r="H57" i="3"/>
  <c r="G57" i="3"/>
  <c r="F57" i="3"/>
  <c r="E57" i="3"/>
  <c r="D57" i="3"/>
  <c r="C57" i="3"/>
  <c r="B57" i="3"/>
  <c r="A57" i="3"/>
  <c r="J56" i="3"/>
  <c r="H56" i="3"/>
  <c r="G56" i="3"/>
  <c r="F56" i="3"/>
  <c r="E56" i="3"/>
  <c r="D56" i="3"/>
  <c r="C56" i="3"/>
  <c r="B56" i="3"/>
  <c r="A56" i="3"/>
  <c r="J55" i="3"/>
  <c r="H55" i="3"/>
  <c r="G55" i="3"/>
  <c r="F55" i="3"/>
  <c r="E55" i="3"/>
  <c r="D55" i="3"/>
  <c r="C55" i="3"/>
  <c r="B55" i="3"/>
  <c r="A55" i="3"/>
  <c r="J54" i="3"/>
  <c r="H54" i="3"/>
  <c r="G54" i="3"/>
  <c r="F54" i="3"/>
  <c r="E54" i="3"/>
  <c r="D54" i="3"/>
  <c r="C54" i="3"/>
  <c r="B54" i="3"/>
  <c r="A54" i="3"/>
  <c r="J53" i="3"/>
  <c r="H53" i="3"/>
  <c r="G53" i="3"/>
  <c r="F53" i="3"/>
  <c r="E53" i="3"/>
  <c r="D53" i="3"/>
  <c r="C53" i="3"/>
  <c r="B53" i="3"/>
  <c r="A53" i="3"/>
  <c r="J52" i="3"/>
  <c r="H52" i="3"/>
  <c r="G52" i="3"/>
  <c r="F52" i="3"/>
  <c r="E52" i="3"/>
  <c r="D52" i="3"/>
  <c r="C52" i="3"/>
  <c r="B52" i="3"/>
  <c r="A52" i="3"/>
  <c r="J51" i="3"/>
  <c r="H51" i="3"/>
  <c r="G51" i="3"/>
  <c r="F51" i="3"/>
  <c r="E51" i="3"/>
  <c r="D51" i="3"/>
  <c r="C51" i="3"/>
  <c r="B51" i="3"/>
  <c r="A51" i="3"/>
  <c r="J50" i="3"/>
  <c r="H50" i="3"/>
  <c r="G50" i="3"/>
  <c r="F50" i="3"/>
  <c r="E50" i="3"/>
  <c r="D50" i="3"/>
  <c r="C50" i="3"/>
  <c r="B50" i="3"/>
  <c r="A50" i="3"/>
  <c r="J49" i="3"/>
  <c r="H49" i="3"/>
  <c r="G49" i="3"/>
  <c r="F49" i="3"/>
  <c r="E49" i="3"/>
  <c r="D49" i="3"/>
  <c r="C49" i="3"/>
  <c r="B49" i="3"/>
  <c r="A49" i="3"/>
  <c r="J48" i="3"/>
  <c r="H48" i="3"/>
  <c r="G48" i="3"/>
  <c r="F48" i="3"/>
  <c r="E48" i="3"/>
  <c r="D48" i="3"/>
  <c r="C48" i="3"/>
  <c r="B48" i="3"/>
  <c r="A48" i="3"/>
  <c r="J47" i="3"/>
  <c r="H47" i="3"/>
  <c r="G47" i="3"/>
  <c r="F47" i="3"/>
  <c r="E47" i="3"/>
  <c r="D47" i="3"/>
  <c r="C47" i="3"/>
  <c r="B47" i="3"/>
  <c r="A47" i="3"/>
  <c r="J46" i="3"/>
  <c r="H46" i="3"/>
  <c r="G46" i="3"/>
  <c r="F46" i="3"/>
  <c r="E46" i="3"/>
  <c r="D46" i="3"/>
  <c r="C46" i="3"/>
  <c r="B46" i="3"/>
  <c r="A46" i="3"/>
  <c r="J45" i="3"/>
  <c r="H45" i="3"/>
  <c r="G45" i="3"/>
  <c r="F45" i="3"/>
  <c r="E45" i="3"/>
  <c r="D45" i="3"/>
  <c r="C45" i="3"/>
  <c r="B45" i="3"/>
  <c r="A45" i="3"/>
  <c r="J44" i="3"/>
  <c r="H44" i="3"/>
  <c r="G44" i="3"/>
  <c r="F44" i="3"/>
  <c r="E44" i="3"/>
  <c r="D44" i="3"/>
  <c r="C44" i="3"/>
  <c r="B44" i="3"/>
  <c r="A44" i="3"/>
  <c r="J43" i="3"/>
  <c r="H43" i="3"/>
  <c r="G43" i="3"/>
  <c r="F43" i="3"/>
  <c r="E43" i="3"/>
  <c r="D43" i="3"/>
  <c r="C43" i="3"/>
  <c r="B43" i="3"/>
  <c r="A43" i="3"/>
  <c r="J42" i="3"/>
  <c r="H42" i="3"/>
  <c r="G42" i="3"/>
  <c r="F42" i="3"/>
  <c r="E42" i="3"/>
  <c r="D42" i="3"/>
  <c r="C42" i="3"/>
  <c r="B42" i="3"/>
  <c r="A42" i="3"/>
  <c r="J41" i="3"/>
  <c r="H41" i="3"/>
  <c r="G41" i="3"/>
  <c r="F41" i="3"/>
  <c r="E41" i="3"/>
  <c r="D41" i="3"/>
  <c r="C41" i="3"/>
  <c r="B41" i="3"/>
  <c r="A41" i="3"/>
  <c r="J40" i="3"/>
  <c r="H40" i="3"/>
  <c r="G40" i="3"/>
  <c r="F40" i="3"/>
  <c r="E40" i="3"/>
  <c r="D40" i="3"/>
  <c r="C40" i="3"/>
  <c r="B40" i="3"/>
  <c r="A40" i="3"/>
  <c r="J39" i="3"/>
  <c r="H39" i="3"/>
  <c r="G39" i="3"/>
  <c r="F39" i="3"/>
  <c r="E39" i="3"/>
  <c r="D39" i="3"/>
  <c r="C39" i="3"/>
  <c r="B39" i="3"/>
  <c r="A39" i="3"/>
  <c r="J38" i="3"/>
  <c r="H38" i="3"/>
  <c r="G38" i="3"/>
  <c r="F38" i="3"/>
  <c r="E38" i="3"/>
  <c r="D38" i="3"/>
  <c r="C38" i="3"/>
  <c r="B38" i="3"/>
  <c r="A38" i="3"/>
  <c r="J37" i="3"/>
  <c r="H37" i="3"/>
  <c r="G37" i="3"/>
  <c r="F37" i="3"/>
  <c r="E37" i="3"/>
  <c r="D37" i="3"/>
  <c r="C37" i="3"/>
  <c r="B37" i="3"/>
  <c r="A37" i="3"/>
  <c r="J36" i="3"/>
  <c r="H36" i="3"/>
  <c r="G36" i="3"/>
  <c r="F36" i="3"/>
  <c r="E36" i="3"/>
  <c r="D36" i="3"/>
  <c r="C36" i="3"/>
  <c r="B36" i="3"/>
  <c r="A36" i="3"/>
  <c r="J35" i="3"/>
  <c r="H35" i="3"/>
  <c r="G35" i="3"/>
  <c r="F35" i="3"/>
  <c r="E35" i="3"/>
  <c r="D35" i="3"/>
  <c r="C35" i="3"/>
  <c r="B35" i="3"/>
  <c r="A35" i="3"/>
  <c r="J34" i="3"/>
  <c r="H34" i="3"/>
  <c r="G34" i="3"/>
  <c r="F34" i="3"/>
  <c r="E34" i="3"/>
  <c r="D34" i="3"/>
  <c r="C34" i="3"/>
  <c r="B34" i="3"/>
  <c r="A34" i="3"/>
  <c r="J33" i="3"/>
  <c r="H33" i="3"/>
  <c r="G33" i="3"/>
  <c r="F33" i="3"/>
  <c r="E33" i="3"/>
  <c r="D33" i="3"/>
  <c r="C33" i="3"/>
  <c r="B33" i="3"/>
  <c r="A33" i="3"/>
  <c r="J32" i="3"/>
  <c r="H32" i="3"/>
  <c r="G32" i="3"/>
  <c r="F32" i="3"/>
  <c r="E32" i="3"/>
  <c r="D32" i="3"/>
  <c r="C32" i="3"/>
  <c r="B32" i="3"/>
  <c r="A32" i="3"/>
  <c r="J31" i="3"/>
  <c r="H31" i="3"/>
  <c r="G31" i="3"/>
  <c r="F31" i="3"/>
  <c r="E31" i="3"/>
  <c r="D31" i="3"/>
  <c r="C31" i="3"/>
  <c r="B31" i="3"/>
  <c r="A31" i="3"/>
  <c r="J30" i="3"/>
  <c r="H30" i="3"/>
  <c r="G30" i="3"/>
  <c r="F30" i="3"/>
  <c r="E30" i="3"/>
  <c r="D30" i="3"/>
  <c r="C30" i="3"/>
  <c r="B30" i="3"/>
  <c r="A30" i="3"/>
  <c r="J29" i="3"/>
  <c r="H29" i="3"/>
  <c r="G29" i="3"/>
  <c r="F29" i="3"/>
  <c r="E29" i="3"/>
  <c r="D29" i="3"/>
  <c r="C29" i="3"/>
  <c r="B29" i="3"/>
  <c r="A29" i="3"/>
  <c r="J28" i="3"/>
  <c r="H28" i="3"/>
  <c r="G28" i="3"/>
  <c r="F28" i="3"/>
  <c r="E28" i="3"/>
  <c r="D28" i="3"/>
  <c r="C28" i="3"/>
  <c r="B28" i="3"/>
  <c r="A28" i="3"/>
  <c r="J27" i="3"/>
  <c r="H27" i="3"/>
  <c r="G27" i="3"/>
  <c r="F27" i="3"/>
  <c r="E27" i="3"/>
  <c r="D27" i="3"/>
  <c r="C27" i="3"/>
  <c r="B27" i="3"/>
  <c r="A27" i="3"/>
  <c r="J26" i="3"/>
  <c r="H26" i="3"/>
  <c r="G26" i="3"/>
  <c r="F26" i="3"/>
  <c r="E26" i="3"/>
  <c r="D26" i="3"/>
  <c r="C26" i="3"/>
  <c r="B26" i="3"/>
  <c r="A26" i="3"/>
  <c r="J25" i="3"/>
  <c r="H25" i="3"/>
  <c r="G25" i="3"/>
  <c r="F25" i="3"/>
  <c r="E25" i="3"/>
  <c r="D25" i="3"/>
  <c r="C25" i="3"/>
  <c r="B25" i="3"/>
  <c r="A25" i="3"/>
  <c r="J24" i="3"/>
  <c r="H24" i="3"/>
  <c r="G24" i="3"/>
  <c r="F24" i="3"/>
  <c r="E24" i="3"/>
  <c r="D24" i="3"/>
  <c r="C24" i="3"/>
  <c r="B24" i="3"/>
  <c r="A24" i="3"/>
  <c r="J23" i="3"/>
  <c r="H23" i="3"/>
  <c r="G23" i="3"/>
  <c r="F23" i="3"/>
  <c r="E23" i="3"/>
  <c r="D23" i="3"/>
  <c r="C23" i="3"/>
  <c r="B23" i="3"/>
  <c r="A23" i="3"/>
  <c r="J22" i="3"/>
  <c r="H22" i="3"/>
  <c r="G22" i="3"/>
  <c r="F22" i="3"/>
  <c r="E22" i="3"/>
  <c r="D22" i="3"/>
  <c r="C22" i="3"/>
  <c r="B22" i="3"/>
  <c r="A22" i="3"/>
  <c r="J21" i="3"/>
  <c r="H21" i="3"/>
  <c r="G21" i="3"/>
  <c r="F21" i="3"/>
  <c r="E21" i="3"/>
  <c r="D21" i="3"/>
  <c r="C21" i="3"/>
  <c r="B21" i="3"/>
  <c r="A21" i="3"/>
  <c r="J20" i="3"/>
  <c r="H20" i="3"/>
  <c r="G20" i="3"/>
  <c r="F20" i="3"/>
  <c r="E20" i="3"/>
  <c r="D20" i="3"/>
  <c r="C20" i="3"/>
  <c r="B20" i="3"/>
  <c r="A20" i="3"/>
  <c r="J19" i="3"/>
  <c r="H19" i="3"/>
  <c r="G19" i="3"/>
  <c r="F19" i="3"/>
  <c r="E19" i="3"/>
  <c r="D19" i="3"/>
  <c r="C19" i="3"/>
  <c r="B19" i="3"/>
  <c r="A19" i="3"/>
  <c r="J18" i="3"/>
  <c r="H18" i="3"/>
  <c r="G18" i="3"/>
  <c r="F18" i="3"/>
  <c r="E18" i="3"/>
  <c r="D18" i="3"/>
  <c r="C18" i="3"/>
  <c r="B18" i="3"/>
  <c r="A18" i="3"/>
  <c r="J17" i="3"/>
  <c r="H17" i="3"/>
  <c r="G17" i="3"/>
  <c r="F17" i="3"/>
  <c r="E17" i="3"/>
  <c r="D17" i="3"/>
  <c r="C17" i="3"/>
  <c r="B17" i="3"/>
  <c r="A17" i="3"/>
  <c r="J16" i="3"/>
  <c r="H16" i="3"/>
  <c r="G16" i="3"/>
  <c r="F16" i="3"/>
  <c r="E16" i="3"/>
  <c r="D16" i="3"/>
  <c r="C16" i="3"/>
  <c r="B16" i="3"/>
  <c r="A16" i="3"/>
  <c r="J15" i="3"/>
  <c r="H15" i="3"/>
  <c r="G15" i="3"/>
  <c r="F15" i="3"/>
  <c r="E15" i="3"/>
  <c r="D15" i="3"/>
  <c r="C15" i="3"/>
  <c r="B15" i="3"/>
  <c r="A15" i="3"/>
  <c r="J14" i="3"/>
  <c r="H14" i="3"/>
  <c r="G14" i="3"/>
  <c r="F14" i="3"/>
  <c r="E14" i="3"/>
  <c r="D14" i="3"/>
  <c r="C14" i="3"/>
  <c r="B14" i="3"/>
  <c r="A14" i="3"/>
  <c r="J13" i="3"/>
  <c r="H13" i="3"/>
  <c r="G13" i="3"/>
  <c r="F13" i="3"/>
  <c r="E13" i="3"/>
  <c r="D13" i="3"/>
  <c r="C13" i="3"/>
  <c r="B13" i="3"/>
  <c r="A13" i="3"/>
  <c r="J12" i="3"/>
  <c r="H12" i="3"/>
  <c r="G12" i="3"/>
  <c r="F12" i="3"/>
  <c r="E12" i="3"/>
  <c r="D12" i="3"/>
  <c r="C12" i="3"/>
  <c r="B12" i="3"/>
  <c r="A12" i="3"/>
  <c r="J11" i="3"/>
  <c r="H11" i="3"/>
  <c r="G11" i="3"/>
  <c r="F11" i="3"/>
  <c r="E11" i="3"/>
  <c r="D11" i="3"/>
  <c r="C11" i="3"/>
  <c r="B11" i="3"/>
  <c r="A11" i="3"/>
  <c r="J10" i="3"/>
  <c r="H10" i="3"/>
  <c r="G10" i="3"/>
  <c r="F10" i="3"/>
  <c r="E10" i="3"/>
  <c r="D10" i="3"/>
  <c r="C10" i="3"/>
  <c r="B10" i="3"/>
  <c r="A10" i="3"/>
  <c r="J9" i="3"/>
  <c r="H9" i="3"/>
  <c r="G9" i="3"/>
  <c r="F9" i="3"/>
  <c r="E9" i="3"/>
  <c r="D9" i="3"/>
  <c r="C9" i="3"/>
  <c r="B9" i="3"/>
  <c r="A9" i="3"/>
  <c r="J8" i="3"/>
  <c r="H8" i="3"/>
  <c r="G8" i="3"/>
  <c r="F8" i="3"/>
  <c r="E8" i="3"/>
  <c r="D8" i="3"/>
  <c r="C8" i="3"/>
  <c r="B8" i="3"/>
  <c r="A8" i="3"/>
  <c r="J7" i="3"/>
  <c r="H7" i="3"/>
  <c r="G7" i="3"/>
  <c r="F7" i="3"/>
  <c r="E7" i="3"/>
  <c r="D7" i="3"/>
  <c r="C7" i="3"/>
  <c r="B7" i="3"/>
  <c r="A7" i="3"/>
  <c r="J6" i="3"/>
  <c r="H6" i="3"/>
  <c r="G6" i="3"/>
  <c r="F6" i="3"/>
  <c r="E6" i="3"/>
  <c r="D6" i="3"/>
  <c r="C6" i="3"/>
  <c r="B6" i="3"/>
  <c r="A6" i="3"/>
  <c r="J5" i="3"/>
  <c r="I5" i="3"/>
  <c r="H5" i="3"/>
  <c r="G5" i="3"/>
  <c r="F5" i="3"/>
  <c r="E5" i="3"/>
  <c r="D5" i="3"/>
  <c r="C5" i="3"/>
  <c r="B5" i="3"/>
  <c r="A5" i="3"/>
  <c r="J4" i="3"/>
  <c r="I4" i="3"/>
  <c r="H4" i="3"/>
  <c r="G4" i="3"/>
  <c r="F4" i="3"/>
  <c r="E4" i="3"/>
  <c r="D4" i="3"/>
  <c r="C4" i="3"/>
  <c r="B4" i="3"/>
  <c r="A4" i="3"/>
  <c r="D102" i="2"/>
  <c r="G101" i="2"/>
  <c r="E101" i="2"/>
  <c r="D101" i="2"/>
  <c r="C101" i="2"/>
  <c r="B101" i="2"/>
  <c r="A101" i="2"/>
  <c r="G100" i="2"/>
  <c r="E100" i="2"/>
  <c r="D100" i="2"/>
  <c r="C100" i="2"/>
  <c r="B100" i="2"/>
  <c r="A100" i="2"/>
  <c r="G99" i="2"/>
  <c r="E99" i="2"/>
  <c r="D99" i="2"/>
  <c r="C99" i="2"/>
  <c r="B99" i="2"/>
  <c r="A99" i="2"/>
  <c r="G98" i="2"/>
  <c r="E98" i="2"/>
  <c r="D98" i="2"/>
  <c r="C98" i="2"/>
  <c r="B98" i="2"/>
  <c r="A98" i="2"/>
  <c r="G97" i="2"/>
  <c r="E97" i="2"/>
  <c r="D97" i="2"/>
  <c r="C97" i="2"/>
  <c r="B97" i="2"/>
  <c r="A97" i="2"/>
  <c r="G96" i="2"/>
  <c r="E96" i="2"/>
  <c r="D96" i="2"/>
  <c r="C96" i="2"/>
  <c r="B96" i="2"/>
  <c r="A96" i="2"/>
  <c r="G95" i="2"/>
  <c r="E95" i="2"/>
  <c r="D95" i="2"/>
  <c r="C95" i="2"/>
  <c r="B95" i="2"/>
  <c r="A95" i="2"/>
  <c r="G94" i="2"/>
  <c r="E94" i="2"/>
  <c r="D94" i="2"/>
  <c r="C94" i="2"/>
  <c r="B94" i="2"/>
  <c r="A94" i="2"/>
  <c r="G93" i="2"/>
  <c r="E93" i="2"/>
  <c r="D93" i="2"/>
  <c r="C93" i="2"/>
  <c r="B93" i="2"/>
  <c r="A93" i="2"/>
  <c r="G92" i="2"/>
  <c r="E92" i="2"/>
  <c r="D92" i="2"/>
  <c r="C92" i="2"/>
  <c r="B92" i="2"/>
  <c r="A92" i="2"/>
  <c r="G91" i="2"/>
  <c r="E91" i="2"/>
  <c r="D91" i="2"/>
  <c r="C91" i="2"/>
  <c r="B91" i="2"/>
  <c r="A91" i="2"/>
  <c r="G90" i="2"/>
  <c r="E90" i="2"/>
  <c r="D90" i="2"/>
  <c r="C90" i="2"/>
  <c r="B90" i="2"/>
  <c r="A90" i="2"/>
  <c r="G89" i="2"/>
  <c r="E89" i="2"/>
  <c r="D89" i="2"/>
  <c r="C89" i="2"/>
  <c r="B89" i="2"/>
  <c r="A89" i="2"/>
  <c r="G88" i="2"/>
  <c r="E88" i="2"/>
  <c r="D88" i="2"/>
  <c r="C88" i="2"/>
  <c r="B88" i="2"/>
  <c r="A88" i="2"/>
  <c r="G87" i="2"/>
  <c r="E87" i="2"/>
  <c r="D87" i="2"/>
  <c r="C87" i="2"/>
  <c r="B87" i="2"/>
  <c r="A87" i="2"/>
  <c r="G86" i="2"/>
  <c r="E86" i="2"/>
  <c r="D86" i="2"/>
  <c r="C86" i="2"/>
  <c r="B86" i="2"/>
  <c r="A86" i="2"/>
  <c r="G85" i="2"/>
  <c r="E85" i="2"/>
  <c r="D85" i="2"/>
  <c r="C85" i="2"/>
  <c r="B85" i="2"/>
  <c r="A85" i="2"/>
  <c r="G84" i="2"/>
  <c r="E84" i="2"/>
  <c r="D84" i="2"/>
  <c r="C84" i="2"/>
  <c r="B84" i="2"/>
  <c r="A84" i="2"/>
  <c r="G83" i="2"/>
  <c r="E83" i="2"/>
  <c r="D83" i="2"/>
  <c r="C83" i="2"/>
  <c r="B83" i="2"/>
  <c r="A83" i="2"/>
  <c r="G82" i="2"/>
  <c r="E82" i="2"/>
  <c r="D82" i="2"/>
  <c r="C82" i="2"/>
  <c r="B82" i="2"/>
  <c r="A82" i="2"/>
  <c r="G81" i="2"/>
  <c r="E81" i="2"/>
  <c r="D81" i="2"/>
  <c r="C81" i="2"/>
  <c r="B81" i="2"/>
  <c r="A81" i="2"/>
  <c r="G80" i="2"/>
  <c r="E80" i="2"/>
  <c r="D80" i="2"/>
  <c r="C80" i="2"/>
  <c r="B80" i="2"/>
  <c r="A80" i="2"/>
  <c r="G79" i="2"/>
  <c r="E79" i="2"/>
  <c r="D79" i="2"/>
  <c r="C79" i="2"/>
  <c r="B79" i="2"/>
  <c r="A79" i="2"/>
  <c r="G78" i="2"/>
  <c r="E78" i="2"/>
  <c r="D78" i="2"/>
  <c r="C78" i="2"/>
  <c r="B78" i="2"/>
  <c r="A78" i="2"/>
  <c r="G77" i="2"/>
  <c r="E77" i="2"/>
  <c r="D77" i="2"/>
  <c r="C77" i="2"/>
  <c r="B77" i="2"/>
  <c r="A77" i="2"/>
  <c r="G76" i="2"/>
  <c r="E76" i="2"/>
  <c r="D76" i="2"/>
  <c r="C76" i="2"/>
  <c r="B76" i="2"/>
  <c r="A76" i="2"/>
  <c r="G75" i="2"/>
  <c r="E75" i="2"/>
  <c r="D75" i="2"/>
  <c r="C75" i="2"/>
  <c r="B75" i="2"/>
  <c r="A75" i="2"/>
  <c r="G74" i="2"/>
  <c r="E74" i="2"/>
  <c r="D74" i="2"/>
  <c r="C74" i="2"/>
  <c r="B74" i="2"/>
  <c r="A74" i="2"/>
  <c r="G73" i="2"/>
  <c r="E73" i="2"/>
  <c r="D73" i="2"/>
  <c r="C73" i="2"/>
  <c r="B73" i="2"/>
  <c r="A73" i="2"/>
  <c r="G72" i="2"/>
  <c r="E72" i="2"/>
  <c r="D72" i="2"/>
  <c r="C72" i="2"/>
  <c r="B72" i="2"/>
  <c r="A72" i="2"/>
  <c r="G71" i="2"/>
  <c r="E71" i="2"/>
  <c r="D71" i="2"/>
  <c r="C71" i="2"/>
  <c r="B71" i="2"/>
  <c r="A71" i="2"/>
  <c r="G70" i="2"/>
  <c r="E70" i="2"/>
  <c r="D70" i="2"/>
  <c r="C70" i="2"/>
  <c r="B70" i="2"/>
  <c r="A70" i="2"/>
  <c r="G69" i="2"/>
  <c r="E69" i="2"/>
  <c r="D69" i="2"/>
  <c r="C69" i="2"/>
  <c r="B69" i="2"/>
  <c r="A69" i="2"/>
  <c r="G68" i="2"/>
  <c r="E68" i="2"/>
  <c r="D68" i="2"/>
  <c r="C68" i="2"/>
  <c r="B68" i="2"/>
  <c r="A68" i="2"/>
  <c r="G67" i="2"/>
  <c r="E67" i="2"/>
  <c r="D67" i="2"/>
  <c r="C67" i="2"/>
  <c r="B67" i="2"/>
  <c r="A67" i="2"/>
  <c r="G66" i="2"/>
  <c r="E66" i="2"/>
  <c r="D66" i="2"/>
  <c r="C66" i="2"/>
  <c r="B66" i="2"/>
  <c r="A66" i="2"/>
  <c r="G65" i="2"/>
  <c r="E65" i="2"/>
  <c r="D65" i="2"/>
  <c r="C65" i="2"/>
  <c r="B65" i="2"/>
  <c r="A65" i="2"/>
  <c r="G64" i="2"/>
  <c r="E64" i="2"/>
  <c r="D64" i="2"/>
  <c r="C64" i="2"/>
  <c r="B64" i="2"/>
  <c r="A64" i="2"/>
  <c r="G63" i="2"/>
  <c r="E63" i="2"/>
  <c r="D63" i="2"/>
  <c r="C63" i="2"/>
  <c r="B63" i="2"/>
  <c r="A63" i="2"/>
  <c r="G62" i="2"/>
  <c r="E62" i="2"/>
  <c r="D62" i="2"/>
  <c r="C62" i="2"/>
  <c r="B62" i="2"/>
  <c r="A62" i="2"/>
  <c r="G61" i="2"/>
  <c r="E61" i="2"/>
  <c r="D61" i="2"/>
  <c r="C61" i="2"/>
  <c r="B61" i="2"/>
  <c r="A61" i="2"/>
  <c r="G60" i="2"/>
  <c r="E60" i="2"/>
  <c r="D60" i="2"/>
  <c r="C60" i="2"/>
  <c r="B60" i="2"/>
  <c r="A60" i="2"/>
  <c r="G59" i="2"/>
  <c r="E59" i="2"/>
  <c r="D59" i="2"/>
  <c r="C59" i="2"/>
  <c r="B59" i="2"/>
  <c r="A59" i="2"/>
  <c r="G58" i="2"/>
  <c r="E58" i="2"/>
  <c r="D58" i="2"/>
  <c r="C58" i="2"/>
  <c r="B58" i="2"/>
  <c r="A58" i="2"/>
  <c r="G57" i="2"/>
  <c r="E57" i="2"/>
  <c r="D57" i="2"/>
  <c r="C57" i="2"/>
  <c r="B57" i="2"/>
  <c r="A57" i="2"/>
  <c r="G56" i="2"/>
  <c r="E56" i="2"/>
  <c r="D56" i="2"/>
  <c r="C56" i="2"/>
  <c r="B56" i="2"/>
  <c r="A56" i="2"/>
  <c r="G55" i="2"/>
  <c r="E55" i="2"/>
  <c r="D55" i="2"/>
  <c r="C55" i="2"/>
  <c r="B55" i="2"/>
  <c r="A55" i="2"/>
  <c r="G54" i="2"/>
  <c r="E54" i="2"/>
  <c r="D54" i="2"/>
  <c r="C54" i="2"/>
  <c r="B54" i="2"/>
  <c r="A54" i="2"/>
  <c r="G53" i="2"/>
  <c r="E53" i="2"/>
  <c r="D53" i="2"/>
  <c r="C53" i="2"/>
  <c r="B53" i="2"/>
  <c r="A53" i="2"/>
  <c r="G52" i="2"/>
  <c r="E52" i="2"/>
  <c r="D52" i="2"/>
  <c r="C52" i="2"/>
  <c r="B52" i="2"/>
  <c r="A52" i="2"/>
  <c r="G51" i="2"/>
  <c r="E51" i="2"/>
  <c r="D51" i="2"/>
  <c r="C51" i="2"/>
  <c r="B51" i="2"/>
  <c r="A51" i="2"/>
  <c r="G50" i="2"/>
  <c r="E50" i="2"/>
  <c r="D50" i="2"/>
  <c r="C50" i="2"/>
  <c r="B50" i="2"/>
  <c r="A50" i="2"/>
  <c r="G49" i="2"/>
  <c r="E49" i="2"/>
  <c r="D49" i="2"/>
  <c r="C49" i="2"/>
  <c r="B49" i="2"/>
  <c r="A49" i="2"/>
  <c r="G48" i="2"/>
  <c r="E48" i="2"/>
  <c r="D48" i="2"/>
  <c r="C48" i="2"/>
  <c r="B48" i="2"/>
  <c r="A48" i="2"/>
  <c r="G47" i="2"/>
  <c r="E47" i="2"/>
  <c r="D47" i="2"/>
  <c r="C47" i="2"/>
  <c r="B47" i="2"/>
  <c r="A47" i="2"/>
  <c r="G46" i="2"/>
  <c r="E46" i="2"/>
  <c r="D46" i="2"/>
  <c r="C46" i="2"/>
  <c r="B46" i="2"/>
  <c r="A46" i="2"/>
  <c r="G45" i="2"/>
  <c r="E45" i="2"/>
  <c r="D45" i="2"/>
  <c r="C45" i="2"/>
  <c r="B45" i="2"/>
  <c r="A45" i="2"/>
  <c r="G44" i="2"/>
  <c r="E44" i="2"/>
  <c r="D44" i="2"/>
  <c r="C44" i="2"/>
  <c r="B44" i="2"/>
  <c r="A44" i="2"/>
  <c r="G43" i="2"/>
  <c r="E43" i="2"/>
  <c r="D43" i="2"/>
  <c r="C43" i="2"/>
  <c r="B43" i="2"/>
  <c r="A43" i="2"/>
  <c r="G42" i="2"/>
  <c r="E42" i="2"/>
  <c r="D42" i="2"/>
  <c r="C42" i="2"/>
  <c r="B42" i="2"/>
  <c r="A42" i="2"/>
  <c r="G41" i="2"/>
  <c r="E41" i="2"/>
  <c r="D41" i="2"/>
  <c r="C41" i="2"/>
  <c r="B41" i="2"/>
  <c r="A41" i="2"/>
  <c r="G40" i="2"/>
  <c r="E40" i="2"/>
  <c r="D40" i="2"/>
  <c r="C40" i="2"/>
  <c r="B40" i="2"/>
  <c r="A40" i="2"/>
  <c r="G39" i="2"/>
  <c r="E39" i="2"/>
  <c r="D39" i="2"/>
  <c r="C39" i="2"/>
  <c r="B39" i="2"/>
  <c r="A39" i="2"/>
  <c r="G38" i="2"/>
  <c r="E38" i="2"/>
  <c r="D38" i="2"/>
  <c r="C38" i="2"/>
  <c r="B38" i="2"/>
  <c r="A38" i="2"/>
  <c r="G37" i="2"/>
  <c r="E37" i="2"/>
  <c r="D37" i="2"/>
  <c r="C37" i="2"/>
  <c r="B37" i="2"/>
  <c r="A37" i="2"/>
  <c r="G36" i="2"/>
  <c r="E36" i="2"/>
  <c r="D36" i="2"/>
  <c r="C36" i="2"/>
  <c r="B36" i="2"/>
  <c r="A36" i="2"/>
  <c r="G35" i="2"/>
  <c r="E35" i="2"/>
  <c r="D35" i="2"/>
  <c r="C35" i="2"/>
  <c r="B35" i="2"/>
  <c r="A35" i="2"/>
  <c r="G34" i="2"/>
  <c r="E34" i="2"/>
  <c r="D34" i="2"/>
  <c r="C34" i="2"/>
  <c r="B34" i="2"/>
  <c r="A34" i="2"/>
  <c r="G33" i="2"/>
  <c r="E33" i="2"/>
  <c r="D33" i="2"/>
  <c r="C33" i="2"/>
  <c r="B33" i="2"/>
  <c r="A33" i="2"/>
  <c r="G32" i="2"/>
  <c r="E32" i="2"/>
  <c r="D32" i="2"/>
  <c r="C32" i="2"/>
  <c r="B32" i="2"/>
  <c r="A32" i="2"/>
  <c r="G31" i="2"/>
  <c r="E31" i="2"/>
  <c r="D31" i="2"/>
  <c r="C31" i="2"/>
  <c r="B31" i="2"/>
  <c r="A31" i="2"/>
  <c r="G30" i="2"/>
  <c r="E30" i="2"/>
  <c r="D30" i="2"/>
  <c r="C30" i="2"/>
  <c r="B30" i="2"/>
  <c r="A30" i="2"/>
  <c r="G29" i="2"/>
  <c r="E29" i="2"/>
  <c r="D29" i="2"/>
  <c r="C29" i="2"/>
  <c r="B29" i="2"/>
  <c r="A29" i="2"/>
  <c r="G28" i="2"/>
  <c r="E28" i="2"/>
  <c r="D28" i="2"/>
  <c r="C28" i="2"/>
  <c r="B28" i="2"/>
  <c r="A28" i="2"/>
  <c r="G27" i="2"/>
  <c r="E27" i="2"/>
  <c r="D27" i="2"/>
  <c r="C27" i="2"/>
  <c r="B27" i="2"/>
  <c r="A27" i="2"/>
  <c r="G26" i="2"/>
  <c r="E26" i="2"/>
  <c r="D26" i="2"/>
  <c r="C26" i="2"/>
  <c r="B26" i="2"/>
  <c r="A26" i="2"/>
  <c r="G25" i="2"/>
  <c r="E25" i="2"/>
  <c r="D25" i="2"/>
  <c r="C25" i="2"/>
  <c r="B25" i="2"/>
  <c r="A25" i="2"/>
  <c r="G24" i="2"/>
  <c r="E24" i="2"/>
  <c r="D24" i="2"/>
  <c r="C24" i="2"/>
  <c r="B24" i="2"/>
  <c r="A24" i="2"/>
  <c r="G23" i="2"/>
  <c r="E23" i="2"/>
  <c r="D23" i="2"/>
  <c r="C23" i="2"/>
  <c r="B23" i="2"/>
  <c r="A23" i="2"/>
  <c r="G22" i="2"/>
  <c r="E22" i="2"/>
  <c r="D22" i="2"/>
  <c r="C22" i="2"/>
  <c r="B22" i="2"/>
  <c r="A22" i="2"/>
  <c r="G21" i="2"/>
  <c r="E21" i="2"/>
  <c r="D21" i="2"/>
  <c r="C21" i="2"/>
  <c r="B21" i="2"/>
  <c r="A21" i="2"/>
  <c r="G20" i="2"/>
  <c r="E20" i="2"/>
  <c r="D20" i="2"/>
  <c r="C20" i="2"/>
  <c r="B20" i="2"/>
  <c r="A20" i="2"/>
  <c r="G19" i="2"/>
  <c r="E19" i="2"/>
  <c r="D19" i="2"/>
  <c r="C19" i="2"/>
  <c r="B19" i="2"/>
  <c r="A19" i="2"/>
  <c r="G18" i="2"/>
  <c r="E18" i="2"/>
  <c r="D18" i="2"/>
  <c r="C18" i="2"/>
  <c r="B18" i="2"/>
  <c r="A18" i="2"/>
  <c r="G17" i="2"/>
  <c r="E17" i="2"/>
  <c r="D17" i="2"/>
  <c r="C17" i="2"/>
  <c r="B17" i="2"/>
  <c r="A17" i="2"/>
  <c r="G16" i="2"/>
  <c r="E16" i="2"/>
  <c r="D16" i="2"/>
  <c r="C16" i="2"/>
  <c r="B16" i="2"/>
  <c r="A16" i="2"/>
  <c r="G15" i="2"/>
  <c r="E15" i="2"/>
  <c r="D15" i="2"/>
  <c r="C15" i="2"/>
  <c r="B15" i="2"/>
  <c r="A15" i="2"/>
  <c r="G14" i="2"/>
  <c r="E14" i="2"/>
  <c r="D14" i="2"/>
  <c r="C14" i="2"/>
  <c r="B14" i="2"/>
  <c r="A14" i="2"/>
  <c r="G13" i="2"/>
  <c r="E13" i="2"/>
  <c r="D13" i="2"/>
  <c r="C13" i="2"/>
  <c r="B13" i="2"/>
  <c r="A13" i="2"/>
  <c r="G12" i="2"/>
  <c r="E12" i="2"/>
  <c r="D12" i="2"/>
  <c r="C12" i="2"/>
  <c r="B12" i="2"/>
  <c r="A12" i="2"/>
  <c r="G11" i="2"/>
  <c r="E11" i="2"/>
  <c r="D11" i="2"/>
  <c r="C11" i="2"/>
  <c r="B11" i="2"/>
  <c r="A11" i="2"/>
  <c r="G10" i="2"/>
  <c r="E10" i="2"/>
  <c r="D10" i="2"/>
  <c r="C10" i="2"/>
  <c r="B10" i="2"/>
  <c r="A10" i="2"/>
  <c r="G9" i="2"/>
  <c r="E9" i="2"/>
  <c r="D9" i="2"/>
  <c r="C9" i="2"/>
  <c r="B9" i="2"/>
  <c r="A9" i="2"/>
  <c r="G8" i="2"/>
  <c r="E8" i="2"/>
  <c r="D8" i="2"/>
  <c r="C8" i="2"/>
  <c r="B8" i="2"/>
  <c r="A8" i="2"/>
  <c r="G7" i="2"/>
  <c r="E7" i="2"/>
  <c r="D7" i="2"/>
  <c r="C7" i="2"/>
  <c r="B7" i="2"/>
  <c r="G6" i="2"/>
  <c r="E6" i="2"/>
  <c r="D6" i="2"/>
  <c r="C6" i="2"/>
  <c r="B6" i="2"/>
  <c r="A6" i="2"/>
  <c r="G5" i="2"/>
  <c r="E5" i="2"/>
  <c r="D5" i="2"/>
  <c r="C5" i="2"/>
  <c r="B5" i="2"/>
  <c r="A5" i="2"/>
  <c r="G4" i="2"/>
  <c r="E4" i="2"/>
  <c r="D4" i="2"/>
  <c r="C4" i="2"/>
  <c r="B4" i="2"/>
  <c r="A4" i="2"/>
  <c r="X101" i="1"/>
  <c r="I101" i="2" s="1"/>
  <c r="W101" i="1"/>
  <c r="H101" i="2" s="1"/>
  <c r="U101" i="1"/>
  <c r="F101" i="2" s="1"/>
  <c r="X100" i="1"/>
  <c r="I100" i="2" s="1"/>
  <c r="W100" i="1"/>
  <c r="H100" i="2" s="1"/>
  <c r="U100" i="1"/>
  <c r="F100" i="2" s="1"/>
  <c r="S100" i="1"/>
  <c r="X99" i="1"/>
  <c r="I99" i="2" s="1"/>
  <c r="W99" i="1"/>
  <c r="H99" i="2" s="1"/>
  <c r="U99" i="1"/>
  <c r="F99" i="2" s="1"/>
  <c r="S99" i="1"/>
  <c r="X98" i="1"/>
  <c r="I98" i="2" s="1"/>
  <c r="W98" i="1"/>
  <c r="H98" i="2" s="1"/>
  <c r="U98" i="1"/>
  <c r="F98" i="2" s="1"/>
  <c r="S98" i="1"/>
  <c r="X97" i="1"/>
  <c r="I97" i="2" s="1"/>
  <c r="W97" i="1"/>
  <c r="H97" i="2" s="1"/>
  <c r="U97" i="1"/>
  <c r="F97" i="2" s="1"/>
  <c r="S97" i="1"/>
  <c r="X96" i="1"/>
  <c r="I96" i="2" s="1"/>
  <c r="W96" i="1"/>
  <c r="H96" i="2" s="1"/>
  <c r="U96" i="1"/>
  <c r="F96" i="2" s="1"/>
  <c r="S96" i="1"/>
  <c r="X95" i="1"/>
  <c r="I95" i="2" s="1"/>
  <c r="W95" i="1"/>
  <c r="H95" i="2" s="1"/>
  <c r="U95" i="1"/>
  <c r="F95" i="2" s="1"/>
  <c r="S95" i="1"/>
  <c r="X94" i="1"/>
  <c r="I94" i="2" s="1"/>
  <c r="W94" i="1"/>
  <c r="H94" i="2" s="1"/>
  <c r="U94" i="1"/>
  <c r="F94" i="2" s="1"/>
  <c r="S94" i="1"/>
  <c r="X93" i="1"/>
  <c r="I93" i="2" s="1"/>
  <c r="W93" i="1"/>
  <c r="H93" i="2" s="1"/>
  <c r="U93" i="1"/>
  <c r="F93" i="2" s="1"/>
  <c r="S93" i="1"/>
  <c r="X92" i="1"/>
  <c r="I92" i="2" s="1"/>
  <c r="W92" i="1"/>
  <c r="H92" i="2" s="1"/>
  <c r="U92" i="1"/>
  <c r="F92" i="2" s="1"/>
  <c r="S92" i="1"/>
  <c r="X91" i="1"/>
  <c r="I91" i="2" s="1"/>
  <c r="W91" i="1"/>
  <c r="H91" i="2" s="1"/>
  <c r="U91" i="1"/>
  <c r="F91" i="2" s="1"/>
  <c r="S91" i="1"/>
  <c r="X90" i="1"/>
  <c r="I90" i="2" s="1"/>
  <c r="W90" i="1"/>
  <c r="H90" i="2" s="1"/>
  <c r="U90" i="1"/>
  <c r="F90" i="2" s="1"/>
  <c r="S90" i="1"/>
  <c r="X89" i="1"/>
  <c r="I89" i="2" s="1"/>
  <c r="W89" i="1"/>
  <c r="H89" i="2" s="1"/>
  <c r="U89" i="1"/>
  <c r="F89" i="2" s="1"/>
  <c r="S89" i="1"/>
  <c r="X88" i="1"/>
  <c r="I88" i="2" s="1"/>
  <c r="W88" i="1"/>
  <c r="H88" i="2" s="1"/>
  <c r="U88" i="1"/>
  <c r="F88" i="2" s="1"/>
  <c r="S88" i="1"/>
  <c r="X87" i="1"/>
  <c r="I87" i="2" s="1"/>
  <c r="W87" i="1"/>
  <c r="H87" i="2" s="1"/>
  <c r="U87" i="1"/>
  <c r="F87" i="2" s="1"/>
  <c r="S87" i="1"/>
  <c r="X86" i="1"/>
  <c r="I86" i="2" s="1"/>
  <c r="W86" i="1"/>
  <c r="H86" i="2" s="1"/>
  <c r="U86" i="1"/>
  <c r="F86" i="2" s="1"/>
  <c r="S86" i="1"/>
  <c r="X85" i="1"/>
  <c r="I85" i="2" s="1"/>
  <c r="W85" i="1"/>
  <c r="H85" i="2" s="1"/>
  <c r="U85" i="1"/>
  <c r="F85" i="2" s="1"/>
  <c r="S85" i="1"/>
  <c r="X84" i="1"/>
  <c r="I84" i="2" s="1"/>
  <c r="W84" i="1"/>
  <c r="H84" i="2" s="1"/>
  <c r="U84" i="1"/>
  <c r="F84" i="2" s="1"/>
  <c r="S84" i="1"/>
  <c r="X83" i="1"/>
  <c r="I83" i="2" s="1"/>
  <c r="W83" i="1"/>
  <c r="H83" i="2" s="1"/>
  <c r="U83" i="1"/>
  <c r="F83" i="2" s="1"/>
  <c r="S83" i="1"/>
  <c r="X82" i="1"/>
  <c r="I82" i="2" s="1"/>
  <c r="W82" i="1"/>
  <c r="H82" i="2" s="1"/>
  <c r="U82" i="1"/>
  <c r="F82" i="2" s="1"/>
  <c r="S82" i="1"/>
  <c r="X81" i="1"/>
  <c r="I81" i="2" s="1"/>
  <c r="W81" i="1"/>
  <c r="H81" i="2" s="1"/>
  <c r="U81" i="1"/>
  <c r="F81" i="2" s="1"/>
  <c r="S81" i="1"/>
  <c r="X80" i="1"/>
  <c r="I80" i="2" s="1"/>
  <c r="W80" i="1"/>
  <c r="H80" i="2" s="1"/>
  <c r="U80" i="1"/>
  <c r="F80" i="2" s="1"/>
  <c r="S80" i="1"/>
  <c r="X79" i="1"/>
  <c r="I79" i="2" s="1"/>
  <c r="W79" i="1"/>
  <c r="H79" i="2" s="1"/>
  <c r="U79" i="1"/>
  <c r="F79" i="2" s="1"/>
  <c r="S79" i="1"/>
  <c r="X78" i="1"/>
  <c r="I78" i="2" s="1"/>
  <c r="W78" i="1"/>
  <c r="H78" i="2" s="1"/>
  <c r="U78" i="1"/>
  <c r="F78" i="2" s="1"/>
  <c r="S78" i="1"/>
  <c r="X77" i="1"/>
  <c r="I77" i="2" s="1"/>
  <c r="W77" i="1"/>
  <c r="H77" i="2" s="1"/>
  <c r="U77" i="1"/>
  <c r="F77" i="2" s="1"/>
  <c r="S77" i="1"/>
  <c r="X76" i="1"/>
  <c r="I76" i="2" s="1"/>
  <c r="W76" i="1"/>
  <c r="H76" i="2" s="1"/>
  <c r="U76" i="1"/>
  <c r="F76" i="2" s="1"/>
  <c r="S76" i="1"/>
  <c r="X75" i="1"/>
  <c r="I75" i="2" s="1"/>
  <c r="W75" i="1"/>
  <c r="H75" i="2" s="1"/>
  <c r="U75" i="1"/>
  <c r="F75" i="2" s="1"/>
  <c r="S75" i="1"/>
  <c r="X74" i="1"/>
  <c r="I74" i="2" s="1"/>
  <c r="W74" i="1"/>
  <c r="H74" i="2" s="1"/>
  <c r="U74" i="1"/>
  <c r="F74" i="2" s="1"/>
  <c r="S74" i="1"/>
  <c r="X73" i="1"/>
  <c r="I73" i="2" s="1"/>
  <c r="W73" i="1"/>
  <c r="H73" i="2" s="1"/>
  <c r="U73" i="1"/>
  <c r="F73" i="2" s="1"/>
  <c r="S73" i="1"/>
  <c r="X72" i="1"/>
  <c r="I72" i="2" s="1"/>
  <c r="W72" i="1"/>
  <c r="H72" i="2" s="1"/>
  <c r="U72" i="1"/>
  <c r="F72" i="2" s="1"/>
  <c r="S72" i="1"/>
  <c r="X71" i="1"/>
  <c r="I71" i="2" s="1"/>
  <c r="W71" i="1"/>
  <c r="H71" i="2" s="1"/>
  <c r="U71" i="1"/>
  <c r="F71" i="2" s="1"/>
  <c r="S71" i="1"/>
  <c r="X70" i="1"/>
  <c r="I70" i="2" s="1"/>
  <c r="W70" i="1"/>
  <c r="H70" i="2" s="1"/>
  <c r="U70" i="1"/>
  <c r="F70" i="2" s="1"/>
  <c r="S70" i="1"/>
  <c r="X69" i="1"/>
  <c r="I69" i="2" s="1"/>
  <c r="W69" i="1"/>
  <c r="H69" i="2" s="1"/>
  <c r="U69" i="1"/>
  <c r="F69" i="2" s="1"/>
  <c r="S69" i="1"/>
  <c r="X68" i="1"/>
  <c r="I68" i="2" s="1"/>
  <c r="W68" i="1"/>
  <c r="H68" i="2" s="1"/>
  <c r="U68" i="1"/>
  <c r="F68" i="2" s="1"/>
  <c r="S68" i="1"/>
  <c r="X67" i="1"/>
  <c r="I67" i="2" s="1"/>
  <c r="W67" i="1"/>
  <c r="H67" i="2" s="1"/>
  <c r="U67" i="1"/>
  <c r="F67" i="2" s="1"/>
  <c r="S67" i="1"/>
  <c r="X66" i="1"/>
  <c r="I66" i="2" s="1"/>
  <c r="W66" i="1"/>
  <c r="H66" i="2" s="1"/>
  <c r="U66" i="1"/>
  <c r="F66" i="2" s="1"/>
  <c r="S66" i="1"/>
  <c r="X65" i="1"/>
  <c r="I65" i="2" s="1"/>
  <c r="W65" i="1"/>
  <c r="H65" i="2" s="1"/>
  <c r="U65" i="1"/>
  <c r="F65" i="2" s="1"/>
  <c r="S65" i="1"/>
  <c r="X64" i="1"/>
  <c r="I64" i="2" s="1"/>
  <c r="W64" i="1"/>
  <c r="H64" i="2" s="1"/>
  <c r="U64" i="1"/>
  <c r="F64" i="2" s="1"/>
  <c r="S64" i="1"/>
  <c r="X63" i="1"/>
  <c r="I63" i="2" s="1"/>
  <c r="W63" i="1"/>
  <c r="H63" i="2" s="1"/>
  <c r="U63" i="1"/>
  <c r="F63" i="2" s="1"/>
  <c r="S63" i="1"/>
  <c r="X62" i="1"/>
  <c r="I62" i="2" s="1"/>
  <c r="W62" i="1"/>
  <c r="H62" i="2" s="1"/>
  <c r="U62" i="1"/>
  <c r="F62" i="2" s="1"/>
  <c r="S62" i="1"/>
  <c r="X61" i="1"/>
  <c r="I61" i="2" s="1"/>
  <c r="W61" i="1"/>
  <c r="H61" i="2" s="1"/>
  <c r="U61" i="1"/>
  <c r="F61" i="2" s="1"/>
  <c r="S61" i="1"/>
  <c r="X60" i="1"/>
  <c r="I60" i="2" s="1"/>
  <c r="W60" i="1"/>
  <c r="H60" i="2" s="1"/>
  <c r="U60" i="1"/>
  <c r="F60" i="2" s="1"/>
  <c r="S60" i="1"/>
  <c r="X59" i="1"/>
  <c r="I59" i="2" s="1"/>
  <c r="W59" i="1"/>
  <c r="H59" i="2" s="1"/>
  <c r="U59" i="1"/>
  <c r="F59" i="2" s="1"/>
  <c r="S59" i="1"/>
  <c r="X58" i="1"/>
  <c r="I58" i="2" s="1"/>
  <c r="W58" i="1"/>
  <c r="H58" i="2" s="1"/>
  <c r="U58" i="1"/>
  <c r="F58" i="2" s="1"/>
  <c r="S58" i="1"/>
  <c r="X57" i="1"/>
  <c r="I57" i="2" s="1"/>
  <c r="W57" i="1"/>
  <c r="H57" i="2" s="1"/>
  <c r="U57" i="1"/>
  <c r="F57" i="2" s="1"/>
  <c r="S57" i="1"/>
  <c r="X56" i="1"/>
  <c r="I56" i="2" s="1"/>
  <c r="W56" i="1"/>
  <c r="H56" i="2" s="1"/>
  <c r="U56" i="1"/>
  <c r="F56" i="2" s="1"/>
  <c r="S56" i="1"/>
  <c r="X55" i="1"/>
  <c r="I55" i="2" s="1"/>
  <c r="W55" i="1"/>
  <c r="H55" i="2" s="1"/>
  <c r="U55" i="1"/>
  <c r="F55" i="2" s="1"/>
  <c r="S55" i="1"/>
  <c r="X54" i="1"/>
  <c r="I54" i="2" s="1"/>
  <c r="W54" i="1"/>
  <c r="H54" i="2" s="1"/>
  <c r="U54" i="1"/>
  <c r="F54" i="2" s="1"/>
  <c r="S54" i="1"/>
  <c r="X53" i="1"/>
  <c r="I53" i="2" s="1"/>
  <c r="W53" i="1"/>
  <c r="H53" i="2" s="1"/>
  <c r="U53" i="1"/>
  <c r="F53" i="2" s="1"/>
  <c r="S53" i="1"/>
  <c r="X52" i="1"/>
  <c r="I52" i="2" s="1"/>
  <c r="W52" i="1"/>
  <c r="H52" i="2" s="1"/>
  <c r="U52" i="1"/>
  <c r="F52" i="2" s="1"/>
  <c r="S52" i="1"/>
  <c r="X51" i="1"/>
  <c r="I51" i="2" s="1"/>
  <c r="W51" i="1"/>
  <c r="H51" i="2" s="1"/>
  <c r="U51" i="1"/>
  <c r="F51" i="2" s="1"/>
  <c r="S51" i="1"/>
  <c r="X50" i="1"/>
  <c r="I50" i="2" s="1"/>
  <c r="W50" i="1"/>
  <c r="H50" i="2" s="1"/>
  <c r="U50" i="1"/>
  <c r="F50" i="2" s="1"/>
  <c r="S50" i="1"/>
  <c r="X49" i="1"/>
  <c r="I49" i="2" s="1"/>
  <c r="W49" i="1"/>
  <c r="H49" i="2" s="1"/>
  <c r="U49" i="1"/>
  <c r="F49" i="2" s="1"/>
  <c r="S49" i="1"/>
  <c r="X48" i="1"/>
  <c r="I48" i="2" s="1"/>
  <c r="W48" i="1"/>
  <c r="H48" i="2" s="1"/>
  <c r="U48" i="1"/>
  <c r="F48" i="2" s="1"/>
  <c r="S48" i="1"/>
  <c r="I48" i="3" s="1"/>
  <c r="X47" i="1"/>
  <c r="I47" i="2" s="1"/>
  <c r="W47" i="1"/>
  <c r="H47" i="2" s="1"/>
  <c r="U47" i="1"/>
  <c r="F47" i="2" s="1"/>
  <c r="S47" i="1"/>
  <c r="X46" i="1"/>
  <c r="I46" i="2" s="1"/>
  <c r="W46" i="1"/>
  <c r="H46" i="2" s="1"/>
  <c r="U46" i="1"/>
  <c r="F46" i="2" s="1"/>
  <c r="S46" i="1"/>
  <c r="X45" i="1"/>
  <c r="I45" i="2" s="1"/>
  <c r="W45" i="1"/>
  <c r="H45" i="2" s="1"/>
  <c r="U45" i="1"/>
  <c r="F45" i="2" s="1"/>
  <c r="S45" i="1"/>
  <c r="X44" i="1"/>
  <c r="I44" i="2" s="1"/>
  <c r="W44" i="1"/>
  <c r="H44" i="2" s="1"/>
  <c r="U44" i="1"/>
  <c r="F44" i="2" s="1"/>
  <c r="S44" i="1"/>
  <c r="I44" i="3" s="1"/>
  <c r="X43" i="1"/>
  <c r="I43" i="2" s="1"/>
  <c r="W43" i="1"/>
  <c r="H43" i="2" s="1"/>
  <c r="U43" i="1"/>
  <c r="F43" i="2" s="1"/>
  <c r="S43" i="1"/>
  <c r="X42" i="1"/>
  <c r="I42" i="2" s="1"/>
  <c r="W42" i="1"/>
  <c r="H42" i="2" s="1"/>
  <c r="U42" i="1"/>
  <c r="F42" i="2" s="1"/>
  <c r="S42" i="1"/>
  <c r="X41" i="1"/>
  <c r="I41" i="2" s="1"/>
  <c r="W41" i="1"/>
  <c r="H41" i="2" s="1"/>
  <c r="U41" i="1"/>
  <c r="F41" i="2" s="1"/>
  <c r="S41" i="1"/>
  <c r="X40" i="1"/>
  <c r="I40" i="2" s="1"/>
  <c r="W40" i="1"/>
  <c r="H40" i="2" s="1"/>
  <c r="U40" i="1"/>
  <c r="F40" i="2" s="1"/>
  <c r="S40" i="1"/>
  <c r="I40" i="3" s="1"/>
  <c r="X39" i="1"/>
  <c r="I39" i="2" s="1"/>
  <c r="W39" i="1"/>
  <c r="H39" i="2" s="1"/>
  <c r="U39" i="1"/>
  <c r="F39" i="2" s="1"/>
  <c r="S39" i="1"/>
  <c r="X38" i="1"/>
  <c r="I38" i="2" s="1"/>
  <c r="W38" i="1"/>
  <c r="H38" i="2" s="1"/>
  <c r="U38" i="1"/>
  <c r="F38" i="2" s="1"/>
  <c r="S38" i="1"/>
  <c r="X37" i="1"/>
  <c r="I37" i="2" s="1"/>
  <c r="W37" i="1"/>
  <c r="H37" i="2" s="1"/>
  <c r="U37" i="1"/>
  <c r="F37" i="2" s="1"/>
  <c r="S37" i="1"/>
  <c r="X36" i="1"/>
  <c r="I36" i="2" s="1"/>
  <c r="W36" i="1"/>
  <c r="H36" i="2" s="1"/>
  <c r="U36" i="1"/>
  <c r="F36" i="2" s="1"/>
  <c r="S36" i="1"/>
  <c r="I36" i="3" s="1"/>
  <c r="X35" i="1"/>
  <c r="I35" i="2" s="1"/>
  <c r="W35" i="1"/>
  <c r="H35" i="2" s="1"/>
  <c r="U35" i="1"/>
  <c r="F35" i="2" s="1"/>
  <c r="S35" i="1"/>
  <c r="X34" i="1"/>
  <c r="I34" i="2" s="1"/>
  <c r="W34" i="1"/>
  <c r="H34" i="2" s="1"/>
  <c r="U34" i="1"/>
  <c r="F34" i="2" s="1"/>
  <c r="S34" i="1"/>
  <c r="X33" i="1"/>
  <c r="I33" i="2" s="1"/>
  <c r="W33" i="1"/>
  <c r="H33" i="2" s="1"/>
  <c r="U33" i="1"/>
  <c r="F33" i="2" s="1"/>
  <c r="S33" i="1"/>
  <c r="X32" i="1"/>
  <c r="I32" i="2" s="1"/>
  <c r="W32" i="1"/>
  <c r="H32" i="2" s="1"/>
  <c r="U32" i="1"/>
  <c r="F32" i="2" s="1"/>
  <c r="S32" i="1"/>
  <c r="I32" i="3" s="1"/>
  <c r="X31" i="1"/>
  <c r="I31" i="2" s="1"/>
  <c r="W31" i="1"/>
  <c r="H31" i="2" s="1"/>
  <c r="U31" i="1"/>
  <c r="F31" i="2" s="1"/>
  <c r="S31" i="1"/>
  <c r="X30" i="1"/>
  <c r="I30" i="2" s="1"/>
  <c r="W30" i="1"/>
  <c r="H30" i="2" s="1"/>
  <c r="U30" i="1"/>
  <c r="F30" i="2" s="1"/>
  <c r="S30" i="1"/>
  <c r="U29" i="1"/>
  <c r="F29" i="2" s="1"/>
  <c r="S29" i="1"/>
  <c r="X28" i="1"/>
  <c r="I28" i="2" s="1"/>
  <c r="U28" i="1"/>
  <c r="F28" i="2" s="1"/>
  <c r="S28" i="1"/>
  <c r="X27" i="1"/>
  <c r="I27" i="2" s="1"/>
  <c r="U27" i="1"/>
  <c r="F27" i="2" s="1"/>
  <c r="S27" i="1"/>
  <c r="U26" i="1"/>
  <c r="F26" i="2" s="1"/>
  <c r="S26" i="1"/>
  <c r="U25" i="1"/>
  <c r="F25" i="2" s="1"/>
  <c r="S25" i="1"/>
  <c r="U24" i="1"/>
  <c r="F24" i="2" s="1"/>
  <c r="S24" i="1"/>
  <c r="U23" i="1"/>
  <c r="F23" i="2" s="1"/>
  <c r="S23" i="1"/>
  <c r="U22" i="1"/>
  <c r="F22" i="2" s="1"/>
  <c r="S22" i="1"/>
  <c r="U21" i="1"/>
  <c r="F21" i="2" s="1"/>
  <c r="S21" i="1"/>
  <c r="U20" i="1"/>
  <c r="F20" i="2" s="1"/>
  <c r="S20" i="1"/>
  <c r="U19" i="1"/>
  <c r="F19" i="2" s="1"/>
  <c r="S19" i="1"/>
  <c r="U18" i="1"/>
  <c r="F18" i="2" s="1"/>
  <c r="S18" i="1"/>
  <c r="U17" i="1"/>
  <c r="F17" i="2" s="1"/>
  <c r="S17" i="1"/>
  <c r="U16" i="1"/>
  <c r="F16" i="2" s="1"/>
  <c r="S16" i="1"/>
  <c r="U15" i="1"/>
  <c r="F15" i="2" s="1"/>
  <c r="S15" i="1"/>
  <c r="U14" i="1"/>
  <c r="F14" i="2" s="1"/>
  <c r="S14" i="1"/>
  <c r="U13" i="1"/>
  <c r="F13" i="2" s="1"/>
  <c r="S13" i="1"/>
  <c r="U12" i="1"/>
  <c r="F12" i="2" s="1"/>
  <c r="S12" i="1"/>
  <c r="U11" i="1"/>
  <c r="F11" i="2" s="1"/>
  <c r="S11" i="1"/>
  <c r="U10" i="1"/>
  <c r="F10" i="2" s="1"/>
  <c r="S10" i="1"/>
  <c r="U9" i="1"/>
  <c r="F9" i="2" s="1"/>
  <c r="S9" i="1"/>
  <c r="U8" i="1"/>
  <c r="F8" i="2" s="1"/>
  <c r="S8" i="1"/>
  <c r="AE7" i="1"/>
  <c r="U7" i="1"/>
  <c r="F7" i="2" s="1"/>
  <c r="S7" i="1"/>
  <c r="AE6" i="1"/>
  <c r="U6" i="1"/>
  <c r="F6" i="2" s="1"/>
  <c r="S6" i="1"/>
  <c r="AE5" i="1"/>
  <c r="U5" i="1"/>
  <c r="X5" i="1" s="1"/>
  <c r="I5" i="2" s="1"/>
  <c r="AE4" i="1"/>
  <c r="U4" i="1"/>
  <c r="F4" i="2" s="1"/>
  <c r="X29" i="1" l="1"/>
  <c r="I29" i="2" s="1"/>
  <c r="W28" i="1"/>
  <c r="H28" i="2" s="1"/>
  <c r="W29" i="1"/>
  <c r="H29" i="2" s="1"/>
  <c r="X26" i="1"/>
  <c r="I26" i="2" s="1"/>
  <c r="X25" i="1"/>
  <c r="I25" i="2" s="1"/>
  <c r="W25" i="1"/>
  <c r="H25" i="2" s="1"/>
  <c r="W26" i="1"/>
  <c r="H26" i="2" s="1"/>
  <c r="W27" i="1"/>
  <c r="H27" i="2" s="1"/>
  <c r="X24" i="1"/>
  <c r="I24" i="2" s="1"/>
  <c r="W24" i="1"/>
  <c r="H24" i="2" s="1"/>
  <c r="W21" i="1"/>
  <c r="H21" i="2" s="1"/>
  <c r="W22" i="1"/>
  <c r="H22" i="2" s="1"/>
  <c r="W23" i="1"/>
  <c r="H23" i="2" s="1"/>
  <c r="X20" i="1"/>
  <c r="I20" i="2" s="1"/>
  <c r="X22" i="1"/>
  <c r="I22" i="2" s="1"/>
  <c r="W20" i="1"/>
  <c r="H20" i="2" s="1"/>
  <c r="X19" i="1"/>
  <c r="I19" i="2" s="1"/>
  <c r="X21" i="1"/>
  <c r="I21" i="2" s="1"/>
  <c r="X23" i="1"/>
  <c r="I23" i="2" s="1"/>
  <c r="X18" i="1"/>
  <c r="I18" i="2" s="1"/>
  <c r="X17" i="1"/>
  <c r="I17" i="2" s="1"/>
  <c r="W18" i="1"/>
  <c r="H18" i="2" s="1"/>
  <c r="W19" i="1"/>
  <c r="H19" i="2" s="1"/>
  <c r="W17" i="1"/>
  <c r="H17" i="2" s="1"/>
  <c r="W16" i="1"/>
  <c r="H16" i="2" s="1"/>
  <c r="W15" i="1"/>
  <c r="H15" i="2" s="1"/>
  <c r="X16" i="1"/>
  <c r="I16" i="2" s="1"/>
  <c r="W14" i="1"/>
  <c r="H14" i="2" s="1"/>
  <c r="X13" i="1"/>
  <c r="I13" i="2" s="1"/>
  <c r="X14" i="1"/>
  <c r="I14" i="2" s="1"/>
  <c r="X15" i="1"/>
  <c r="I15" i="2" s="1"/>
  <c r="W10" i="1"/>
  <c r="H10" i="2" s="1"/>
  <c r="W11" i="1"/>
  <c r="H11" i="2" s="1"/>
  <c r="W12" i="1"/>
  <c r="H12" i="2" s="1"/>
  <c r="X10" i="1"/>
  <c r="I10" i="2" s="1"/>
  <c r="X11" i="1"/>
  <c r="I11" i="2" s="1"/>
  <c r="X12" i="1"/>
  <c r="I12" i="2" s="1"/>
  <c r="W13" i="1"/>
  <c r="H13" i="2" s="1"/>
  <c r="W7" i="1"/>
  <c r="H7" i="2" s="1"/>
  <c r="X6" i="1"/>
  <c r="I6" i="2" s="1"/>
  <c r="X9" i="1"/>
  <c r="I9" i="2" s="1"/>
  <c r="X7" i="1"/>
  <c r="I7" i="2" s="1"/>
  <c r="W9" i="1"/>
  <c r="H9" i="2" s="1"/>
  <c r="F5" i="2"/>
  <c r="I6" i="4"/>
  <c r="I6" i="3"/>
  <c r="I7" i="4"/>
  <c r="I7" i="3"/>
  <c r="W8" i="1"/>
  <c r="H8" i="2" s="1"/>
  <c r="W4" i="1"/>
  <c r="H4" i="2" s="1"/>
  <c r="W5" i="1"/>
  <c r="H5" i="2" s="1"/>
  <c r="X8" i="1"/>
  <c r="I8" i="2" s="1"/>
  <c r="X4" i="1"/>
  <c r="I4" i="2" s="1"/>
  <c r="W6" i="1"/>
  <c r="H6" i="2" s="1"/>
  <c r="I8" i="3"/>
  <c r="I8" i="4"/>
  <c r="I9" i="4"/>
  <c r="I9" i="3"/>
  <c r="I10" i="4"/>
  <c r="I10" i="3"/>
  <c r="I11" i="4"/>
  <c r="I11" i="3"/>
  <c r="I12" i="3"/>
  <c r="I12" i="4"/>
  <c r="I13" i="4"/>
  <c r="I13" i="3"/>
  <c r="I14" i="4"/>
  <c r="I14" i="3"/>
  <c r="I15" i="4"/>
  <c r="I15" i="3"/>
  <c r="I16" i="3"/>
  <c r="I16" i="4"/>
  <c r="I17" i="4"/>
  <c r="I17" i="3"/>
  <c r="I18" i="4"/>
  <c r="I18" i="3"/>
  <c r="I19" i="4"/>
  <c r="I19" i="3"/>
  <c r="I20" i="3"/>
  <c r="I20" i="4"/>
  <c r="I21" i="4"/>
  <c r="I21" i="3"/>
  <c r="I22" i="4"/>
  <c r="I22" i="3"/>
  <c r="I23" i="4"/>
  <c r="I23" i="3"/>
  <c r="I24" i="3"/>
  <c r="I24" i="4"/>
  <c r="I25" i="4"/>
  <c r="I25" i="3"/>
  <c r="I26" i="4"/>
  <c r="I26" i="3"/>
  <c r="I27" i="4"/>
  <c r="I27" i="3"/>
  <c r="I28" i="3"/>
  <c r="I28" i="4"/>
  <c r="I29" i="4"/>
  <c r="I29" i="3"/>
  <c r="I30" i="4"/>
  <c r="I30" i="3"/>
  <c r="I31" i="4"/>
  <c r="I31" i="3"/>
  <c r="I33" i="4"/>
  <c r="I33" i="3"/>
  <c r="I34" i="4"/>
  <c r="I34" i="3"/>
  <c r="I35" i="4"/>
  <c r="I35" i="3"/>
  <c r="I37" i="4"/>
  <c r="I37" i="3"/>
  <c r="I38" i="4"/>
  <c r="I38" i="3"/>
  <c r="I39" i="4"/>
  <c r="I39" i="3"/>
  <c r="I41" i="4"/>
  <c r="I41" i="3"/>
  <c r="I42" i="4"/>
  <c r="I42" i="3"/>
  <c r="I43" i="4"/>
  <c r="I43" i="3"/>
  <c r="I45" i="4"/>
  <c r="I45" i="3"/>
  <c r="I46" i="4"/>
  <c r="I46" i="3"/>
  <c r="I47" i="4"/>
  <c r="I47" i="3"/>
  <c r="I49" i="4"/>
  <c r="I49" i="3"/>
  <c r="I50" i="4"/>
  <c r="I50" i="3"/>
  <c r="I51" i="4"/>
  <c r="I51" i="3"/>
  <c r="I52" i="3"/>
  <c r="I52" i="4"/>
  <c r="I53" i="4"/>
  <c r="I53" i="3"/>
  <c r="I54" i="4"/>
  <c r="I54" i="3"/>
  <c r="I55" i="4"/>
  <c r="I55" i="3"/>
  <c r="I56" i="3"/>
  <c r="I56" i="4"/>
  <c r="I57" i="4"/>
  <c r="I57" i="3"/>
  <c r="I58" i="4"/>
  <c r="I58" i="3"/>
  <c r="I59" i="4"/>
  <c r="I59" i="3"/>
  <c r="I60" i="3"/>
  <c r="I60" i="4"/>
  <c r="I61" i="4"/>
  <c r="I61" i="3"/>
  <c r="I62" i="4"/>
  <c r="I62" i="3"/>
  <c r="I63" i="4"/>
  <c r="I63" i="3"/>
  <c r="I64" i="3"/>
  <c r="I64" i="4"/>
  <c r="I65" i="4"/>
  <c r="I65" i="3"/>
  <c r="I66" i="4"/>
  <c r="I66" i="3"/>
  <c r="I67" i="4"/>
  <c r="I67" i="3"/>
  <c r="I68" i="3"/>
  <c r="I68" i="4"/>
  <c r="I69" i="4"/>
  <c r="I69" i="3"/>
  <c r="I70" i="4"/>
  <c r="I70" i="3"/>
  <c r="I71" i="4"/>
  <c r="I71" i="3"/>
  <c r="I72" i="3"/>
  <c r="I72" i="4"/>
  <c r="I73" i="4"/>
  <c r="I73" i="3"/>
  <c r="I74" i="4"/>
  <c r="I74" i="3"/>
  <c r="I75" i="4"/>
  <c r="I75" i="3"/>
  <c r="I76" i="3"/>
  <c r="I76" i="4"/>
  <c r="I77" i="4"/>
  <c r="I77" i="3"/>
  <c r="I78" i="4"/>
  <c r="I78" i="3"/>
  <c r="I79" i="4"/>
  <c r="I79" i="3"/>
  <c r="I80" i="3"/>
  <c r="I80" i="4"/>
  <c r="I81" i="4"/>
  <c r="I81" i="3"/>
  <c r="I82" i="4"/>
  <c r="I82" i="3"/>
  <c r="I83" i="4"/>
  <c r="I83" i="3"/>
  <c r="I84" i="3"/>
  <c r="I84" i="4"/>
  <c r="I85" i="4"/>
  <c r="I85" i="3"/>
  <c r="I86" i="4"/>
  <c r="I86" i="3"/>
  <c r="I87" i="4"/>
  <c r="I87" i="3"/>
  <c r="I88" i="3"/>
  <c r="I88" i="4"/>
  <c r="I89" i="4"/>
  <c r="I89" i="3"/>
  <c r="I90" i="4"/>
  <c r="I90" i="3"/>
  <c r="I91" i="4"/>
  <c r="I91" i="3"/>
  <c r="I92" i="3"/>
  <c r="I92" i="4"/>
  <c r="I93" i="4"/>
  <c r="I93" i="3"/>
  <c r="I94" i="4"/>
  <c r="I94" i="3"/>
  <c r="I95" i="4"/>
  <c r="I95" i="3"/>
  <c r="I96" i="3"/>
  <c r="I96" i="4"/>
  <c r="I97" i="4"/>
  <c r="I97" i="3"/>
  <c r="I98" i="4"/>
  <c r="I98" i="3"/>
  <c r="I99" i="4"/>
  <c r="I99" i="3"/>
  <c r="I100" i="3"/>
  <c r="I100" i="4"/>
  <c r="I44" i="4"/>
  <c r="I32" i="4"/>
  <c r="I48" i="4"/>
  <c r="I36" i="4"/>
  <c r="I40" i="4"/>
</calcChain>
</file>

<file path=xl/sharedStrings.xml><?xml version="1.0" encoding="utf-8"?>
<sst xmlns="http://schemas.openxmlformats.org/spreadsheetml/2006/main" count="320" uniqueCount="151">
  <si>
    <t>Date</t>
  </si>
  <si>
    <t>Nombre d'éprouvettes  confectionnées</t>
  </si>
  <si>
    <t>Demande Clients
OUI/NON</t>
  </si>
  <si>
    <t>BL</t>
  </si>
  <si>
    <t>Opérateur</t>
  </si>
  <si>
    <t>CLIENT</t>
  </si>
  <si>
    <t>Chantier</t>
  </si>
  <si>
    <t>Lieu</t>
  </si>
  <si>
    <t>Désignation Béton</t>
  </si>
  <si>
    <t>N° formule</t>
  </si>
  <si>
    <t>Affaissement / Etalement (mm)</t>
  </si>
  <si>
    <t>Consistance de la formule</t>
  </si>
  <si>
    <t>Masse de l'éprouvette (kg)</t>
  </si>
  <si>
    <r>
      <rPr>
        <b/>
        <sz val="10"/>
        <rFont val="Calibri"/>
        <family val="2"/>
        <charset val="1"/>
      </rPr>
      <t>Masse volumique réelle (kg/m</t>
    </r>
    <r>
      <rPr>
        <b/>
        <vertAlign val="superscript"/>
        <sz val="12"/>
        <rFont val="Calibri"/>
        <family val="2"/>
        <charset val="1"/>
      </rPr>
      <t>3</t>
    </r>
    <r>
      <rPr>
        <b/>
        <sz val="12"/>
        <rFont val="Calibri"/>
        <family val="2"/>
        <charset val="1"/>
      </rPr>
      <t>)</t>
    </r>
  </si>
  <si>
    <r>
      <rPr>
        <b/>
        <sz val="10"/>
        <rFont val="Calibri"/>
        <family val="2"/>
        <charset val="1"/>
      </rPr>
      <t>Masse volumique sur bon de pesées (kg/m</t>
    </r>
    <r>
      <rPr>
        <b/>
        <vertAlign val="superscript"/>
        <sz val="12"/>
        <rFont val="Calibri"/>
        <family val="2"/>
        <charset val="1"/>
      </rPr>
      <t>3</t>
    </r>
    <r>
      <rPr>
        <b/>
        <sz val="12"/>
        <rFont val="Calibri"/>
        <family val="2"/>
        <charset val="1"/>
      </rPr>
      <t>)</t>
    </r>
  </si>
  <si>
    <t>écart en kg</t>
  </si>
  <si>
    <t>écart en %</t>
  </si>
  <si>
    <t>température exterieure
(°C)</t>
  </si>
  <si>
    <t>température béton
(°C)</t>
  </si>
  <si>
    <r>
      <rPr>
        <b/>
        <sz val="10"/>
        <rFont val="Calibri"/>
        <family val="2"/>
        <charset val="1"/>
      </rPr>
      <t>Air  /  m</t>
    </r>
    <r>
      <rPr>
        <b/>
        <vertAlign val="superscript"/>
        <sz val="10"/>
        <rFont val="Calibri"/>
        <family val="2"/>
        <charset val="1"/>
      </rPr>
      <t xml:space="preserve">3
</t>
    </r>
    <r>
      <rPr>
        <b/>
        <sz val="10"/>
        <rFont val="Calibri"/>
        <family val="2"/>
        <charset val="1"/>
      </rPr>
      <t>(en %)</t>
    </r>
  </si>
  <si>
    <t>Rc 2 jours (MPa)</t>
  </si>
  <si>
    <t>Rc 7 jours (MPa)</t>
  </si>
  <si>
    <t>Rc 14 jours (MPa)</t>
  </si>
  <si>
    <t>Rc 28 jours (MPa)</t>
  </si>
  <si>
    <t>Rc 90 jours (MPa)</t>
  </si>
  <si>
    <t>COMMENTAIRES</t>
  </si>
  <si>
    <t>Classe d'exposition</t>
  </si>
  <si>
    <t>Résistance caractéristique</t>
  </si>
  <si>
    <t>DMAX</t>
  </si>
  <si>
    <t>Consistance</t>
  </si>
  <si>
    <t>NON</t>
  </si>
  <si>
    <t>DENIS</t>
  </si>
  <si>
    <t>BOYER YVON SARL</t>
  </si>
  <si>
    <t>RUE DAPHNE DU MORIER</t>
  </si>
  <si>
    <t>ST CHRISTOPHE/NAIS</t>
  </si>
  <si>
    <t>XC1</t>
  </si>
  <si>
    <t>C25/30</t>
  </si>
  <si>
    <t>S3</t>
  </si>
  <si>
    <t>DAVID</t>
  </si>
  <si>
    <t>BERNEUX</t>
  </si>
  <si>
    <t>PARC POLAXIS</t>
  </si>
  <si>
    <t>NEUILLE PONT PIERRE</t>
  </si>
  <si>
    <t>NS FONDATION</t>
  </si>
  <si>
    <t xml:space="preserve">ROUTE DE REUGNY </t>
  </si>
  <si>
    <t>MONNAIE</t>
  </si>
  <si>
    <t>ANTONIN C</t>
  </si>
  <si>
    <t>RUE DE L’ANCIENNE ECOLE</t>
  </si>
  <si>
    <t>SAINT ROCH</t>
  </si>
  <si>
    <t>MDT MACONNERIE</t>
  </si>
  <si>
    <t>SAVIGNE SUR LATHAN</t>
  </si>
  <si>
    <t>LE BOIS GAUTHIER</t>
  </si>
  <si>
    <t>MISE A L’EAU LE 08/04</t>
  </si>
  <si>
    <r>
      <rPr>
        <b/>
        <sz val="24"/>
        <rFont val="Calibri"/>
        <family val="2"/>
        <charset val="1"/>
      </rPr>
      <t xml:space="preserve">Contrôle masse volumique sur béton frais
</t>
    </r>
    <r>
      <rPr>
        <b/>
        <sz val="24"/>
        <color rgb="FF595959"/>
        <rFont val="Calibri"/>
        <family val="2"/>
        <charset val="1"/>
      </rPr>
      <t>Année 2020</t>
    </r>
  </si>
  <si>
    <t>à chaque prelevement</t>
  </si>
  <si>
    <t>Valeur écart individuel</t>
  </si>
  <si>
    <t>Valeur écart moyenne mensuelle</t>
  </si>
  <si>
    <t>N° Formule</t>
  </si>
  <si>
    <t>N° Bon de livraison</t>
  </si>
  <si>
    <t>Masse de l'eprouvette (kg)</t>
  </si>
  <si>
    <r>
      <rPr>
        <b/>
        <sz val="20"/>
        <rFont val="Calibri"/>
        <family val="2"/>
        <charset val="1"/>
      </rPr>
      <t xml:space="preserve">Contrôle des consistances
</t>
    </r>
    <r>
      <rPr>
        <b/>
        <sz val="20"/>
        <color rgb="FF595959"/>
        <rFont val="Calibri"/>
        <family val="2"/>
        <charset val="1"/>
      </rPr>
      <t>Année 2020</t>
    </r>
  </si>
  <si>
    <t xml:space="preserve">A chaque
 prélèvement
</t>
  </si>
  <si>
    <t>date</t>
  </si>
  <si>
    <t>N° BL</t>
  </si>
  <si>
    <t>conformité</t>
  </si>
  <si>
    <t>N° de FNC</t>
  </si>
  <si>
    <t>Température du local de confection des éprouvette</t>
  </si>
  <si>
    <t>Affaissement (mm)</t>
  </si>
  <si>
    <t>S1</t>
  </si>
  <si>
    <t>S2</t>
  </si>
  <si>
    <t>S4</t>
  </si>
  <si>
    <t>S5</t>
  </si>
  <si>
    <t>Etalement (mm)</t>
  </si>
  <si>
    <t>SF1</t>
  </si>
  <si>
    <t>SF2</t>
  </si>
  <si>
    <t>SF3</t>
  </si>
  <si>
    <r>
      <rPr>
        <b/>
        <sz val="26"/>
        <rFont val="Calibri"/>
        <family val="2"/>
        <charset val="1"/>
      </rPr>
      <t xml:space="preserve">Correspondance Consistance / Wattmètre
</t>
    </r>
    <r>
      <rPr>
        <b/>
        <sz val="26"/>
        <color rgb="FF595959"/>
        <rFont val="Calibri"/>
        <family val="2"/>
        <charset val="1"/>
      </rPr>
      <t>Année 2020</t>
    </r>
  </si>
  <si>
    <t>Valeurs wattmétriques (%)</t>
  </si>
  <si>
    <t>Volume gâchées (L)</t>
  </si>
  <si>
    <t>Gâchée 1</t>
  </si>
  <si>
    <t>Gâchée 2</t>
  </si>
  <si>
    <t>Gâchée 3</t>
  </si>
  <si>
    <t>Gâchée 4</t>
  </si>
  <si>
    <t>Gâchée 5</t>
  </si>
  <si>
    <t>Gâchée 6</t>
  </si>
  <si>
    <t>Gâchée 7</t>
  </si>
  <si>
    <t>Gâchée 8</t>
  </si>
  <si>
    <t>Moyenne</t>
  </si>
  <si>
    <t>GUIGNARD</t>
  </si>
  <si>
    <t>SONZAY</t>
  </si>
  <si>
    <t>LES GRANDES RIVIERES</t>
  </si>
  <si>
    <t>BATIPOSE</t>
  </si>
  <si>
    <t>LA FLEUR DE VIGNE</t>
  </si>
  <si>
    <t>PERNAY</t>
  </si>
  <si>
    <t>SARL GIRARDOT</t>
  </si>
  <si>
    <t>LES BOIS</t>
  </si>
  <si>
    <t>VILLEBOURG</t>
  </si>
  <si>
    <t>COLAS</t>
  </si>
  <si>
    <t>STADE DE FOOT</t>
  </si>
  <si>
    <t>LA MEMBROLLE</t>
  </si>
  <si>
    <t>XF1</t>
  </si>
  <si>
    <t>ANTONIN</t>
  </si>
  <si>
    <t>RUE DES BORDIERS</t>
  </si>
  <si>
    <t>TOURS</t>
  </si>
  <si>
    <t>PASSAGE 4/10 LA BRUERE</t>
  </si>
  <si>
    <t>EPROUVETTES NON VIBREES</t>
  </si>
  <si>
    <t>562 S3</t>
  </si>
  <si>
    <t>ZULIANI</t>
  </si>
  <si>
    <t>1 RUE DES 3 VOLETS</t>
  </si>
  <si>
    <t>INGRANDES DE TOURAINE</t>
  </si>
  <si>
    <t>522 S4</t>
  </si>
  <si>
    <t>MISE A L'EAU LE 05/08</t>
  </si>
  <si>
    <t>BATI POSE</t>
  </si>
  <si>
    <t>LOTISSEMENT LE CARRE D'ARCHE</t>
  </si>
  <si>
    <t>CHARENTILLY</t>
  </si>
  <si>
    <t>512 S3</t>
  </si>
  <si>
    <t>MENDES</t>
  </si>
  <si>
    <t>AV DES VALLEES</t>
  </si>
  <si>
    <t>C30/37</t>
  </si>
  <si>
    <t>XF2</t>
  </si>
  <si>
    <t>AER 0,08 %</t>
  </si>
  <si>
    <t>RTE DE COURCELLES</t>
  </si>
  <si>
    <t>AMBILLOU</t>
  </si>
  <si>
    <t>C20/25</t>
  </si>
  <si>
    <t>SARL PINTO GOMES</t>
  </si>
  <si>
    <t>51 RUE DE LA BRUZETTE</t>
  </si>
  <si>
    <t>FONDETTES</t>
  </si>
  <si>
    <t>RUE ALEXANDRE CALDER</t>
  </si>
  <si>
    <t>NOTRE DAME D OE</t>
  </si>
  <si>
    <t>TBC CONSTRUCTION</t>
  </si>
  <si>
    <t>A COTE DES POMPIER</t>
  </si>
  <si>
    <t>SOGEA NORD-OUEST</t>
  </si>
  <si>
    <t>STATION EPURATION</t>
  </si>
  <si>
    <t>PRTNAY</t>
  </si>
  <si>
    <t>XA2</t>
  </si>
  <si>
    <t>C35/45</t>
  </si>
  <si>
    <t>SARL ALBCONSTRUCTION</t>
  </si>
  <si>
    <t>RUE DES MOULINS MOREAUX</t>
  </si>
  <si>
    <t>MISE A L'EAU LE 27/10</t>
  </si>
  <si>
    <t>BAUDOUIN CHRISTOPHE</t>
  </si>
  <si>
    <t>LA CHAUMINE</t>
  </si>
  <si>
    <t>CONSEIL GENERAL</t>
  </si>
  <si>
    <t>RD69 RD3 RD34</t>
  </si>
  <si>
    <t>FIBRE ANTIFISSURE</t>
  </si>
  <si>
    <t>SV GAS</t>
  </si>
  <si>
    <t xml:space="preserve">LE HARROIR </t>
  </si>
  <si>
    <r>
      <t xml:space="preserve">Contrôle des consistances/masses volumiques
</t>
    </r>
    <r>
      <rPr>
        <b/>
        <sz val="26"/>
        <color rgb="FF595959"/>
        <rFont val="Calibri"/>
        <family val="2"/>
        <charset val="1"/>
      </rPr>
      <t>Année 2021</t>
    </r>
  </si>
  <si>
    <t>à 7 j</t>
  </si>
  <si>
    <t>à 28 j</t>
  </si>
  <si>
    <t>à 90 j</t>
  </si>
  <si>
    <t>Nom de la centrale</t>
  </si>
  <si>
    <t>en haut à droite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</si>
</sst>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d\-mmm\-yy;@"/>
    <numFmt numFmtId="165" formatCode="_-* #,##0.00\ _€_-;\-* #,##0.00\ _€_-;_-* \-??\ _€_-;_-@_-"/>
    <numFmt numFmtId="166" formatCode="0.0"/>
    <numFmt numFmtId="167" formatCode="dd/mm/yy;@"/>
    <numFmt numFmtId="168" formatCode="0.000"/>
    <numFmt numFmtId="169" formatCode="0\ %"/>
    <numFmt numFmtId="170" formatCode="0.00\ %"/>
  </numFmts>
  <fonts count="27" x14ac:knownFonts="1">
    <font>
      <sz val="11"/>
      <color rgb="FF000000"/>
      <name val="Calibri"/>
      <family val="2"/>
      <charset val="1"/>
    </font>
    <font>
      <sz val="9"/>
      <color rgb="FF000000"/>
      <name val="Calibri"/>
      <family val="2"/>
      <charset val="1"/>
    </font>
    <font>
      <b/>
      <sz val="26"/>
      <name val="Calibri"/>
      <family val="2"/>
      <charset val="1"/>
    </font>
    <font>
      <b/>
      <sz val="26"/>
      <color rgb="FF595959"/>
      <name val="Calibri"/>
      <family val="2"/>
      <charset val="1"/>
    </font>
    <font>
      <b/>
      <sz val="10"/>
      <name val="Calibri"/>
      <family val="2"/>
      <charset val="1"/>
    </font>
    <font>
      <b/>
      <sz val="9"/>
      <name val="Calibri"/>
      <family val="2"/>
      <charset val="1"/>
    </font>
    <font>
      <b/>
      <vertAlign val="superscript"/>
      <sz val="12"/>
      <name val="Calibri"/>
      <family val="2"/>
      <charset val="1"/>
    </font>
    <font>
      <b/>
      <sz val="12"/>
      <name val="Calibri"/>
      <family val="2"/>
      <charset val="1"/>
    </font>
    <font>
      <b/>
      <vertAlign val="superscript"/>
      <sz val="10"/>
      <name val="Calibri"/>
      <family val="2"/>
      <charset val="1"/>
    </font>
    <font>
      <b/>
      <sz val="8"/>
      <name val="Calibri"/>
      <family val="2"/>
      <charset val="1"/>
    </font>
    <font>
      <sz val="9"/>
      <color rgb="FF404040"/>
      <name val="Calibri"/>
      <family val="2"/>
      <charset val="1"/>
    </font>
    <font>
      <b/>
      <sz val="9"/>
      <color rgb="FF000000"/>
      <name val="Calibri"/>
      <family val="2"/>
      <charset val="1"/>
    </font>
    <font>
      <sz val="10"/>
      <name val="Calibri"/>
      <family val="2"/>
      <charset val="1"/>
    </font>
    <font>
      <b/>
      <sz val="24"/>
      <name val="Calibri"/>
      <family val="2"/>
      <charset val="1"/>
    </font>
    <font>
      <b/>
      <sz val="24"/>
      <color rgb="FF595959"/>
      <name val="Calibri"/>
      <family val="2"/>
      <charset val="1"/>
    </font>
    <font>
      <b/>
      <sz val="16"/>
      <name val="Calibri"/>
      <family val="2"/>
      <charset val="1"/>
    </font>
    <font>
      <b/>
      <sz val="14"/>
      <name val="Calibri"/>
      <family val="2"/>
      <charset val="1"/>
    </font>
    <font>
      <sz val="10"/>
      <color rgb="FF000000"/>
      <name val="Calibri"/>
      <family val="2"/>
      <charset val="1"/>
    </font>
    <font>
      <b/>
      <sz val="20"/>
      <name val="Calibri"/>
      <family val="2"/>
      <charset val="1"/>
    </font>
    <font>
      <b/>
      <sz val="20"/>
      <color rgb="FF595959"/>
      <name val="Calibri"/>
      <family val="2"/>
      <charset val="1"/>
    </font>
    <font>
      <sz val="11"/>
      <color rgb="FF000000"/>
      <name val="Calibri"/>
      <family val="2"/>
      <charset val="1"/>
    </font>
    <font>
      <b/>
      <sz val="14"/>
      <color rgb="FFFF0000"/>
      <name val="Calibri"/>
      <family val="2"/>
    </font>
    <font>
      <b/>
      <sz val="10"/>
      <name val="Calibri"/>
      <family val="2"/>
    </font>
    <font>
      <b/>
      <sz val="9"/>
      <color rgb="FFFF0000"/>
      <name val="Calibri"/>
      <family val="2"/>
    </font>
    <font>
      <b/>
      <sz val="9"/>
      <color rgb="FF000000"/>
      <name val="Calibri"/>
      <family val="2"/>
    </font>
    <font>
      <b/>
      <sz val="11"/>
      <color rgb="FF000000"/>
      <name val="Calibri"/>
      <family val="2"/>
    </font>
    <font>
      <b/>
      <sz val="9"/>
      <color theme="1" tint="0.34998626667073579"/>
      <name val="Calibri"/>
      <family val="2"/>
    </font>
  </fonts>
  <fills count="27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  <fill>
      <patternFill patternType="solid">
        <fgColor rgb="FFFFFF99"/>
        <bgColor rgb="FFFFFFCC"/>
      </patternFill>
    </fill>
    <fill>
      <patternFill patternType="solid">
        <fgColor rgb="FFBDD7EE"/>
        <bgColor rgb="FFCCCCFF"/>
      </patternFill>
    </fill>
    <fill>
      <patternFill patternType="solid">
        <fgColor rgb="FF339966"/>
        <bgColor rgb="FF008080"/>
      </patternFill>
    </fill>
    <fill>
      <patternFill patternType="solid">
        <fgColor rgb="FF00FFFF"/>
        <bgColor rgb="FF00FFFF"/>
      </patternFill>
    </fill>
    <fill>
      <patternFill patternType="solid">
        <fgColor rgb="FF99FF33"/>
        <bgColor rgb="FF65C783"/>
      </patternFill>
    </fill>
    <fill>
      <patternFill patternType="solid">
        <fgColor rgb="FFB3B3CD"/>
        <bgColor rgb="FFC0C0C0"/>
      </patternFill>
    </fill>
    <fill>
      <patternFill patternType="solid">
        <fgColor rgb="FFD9D9D9"/>
        <bgColor rgb="FFE8D1FF"/>
      </patternFill>
    </fill>
    <fill>
      <patternFill patternType="solid">
        <fgColor rgb="FFCCCCFF"/>
        <bgColor rgb="FFBDD7EE"/>
      </patternFill>
    </fill>
    <fill>
      <patternFill patternType="solid">
        <fgColor rgb="FFF8CBAD"/>
        <bgColor rgb="FFFFCC99"/>
      </patternFill>
    </fill>
    <fill>
      <patternFill patternType="solid">
        <fgColor rgb="FF00FF00"/>
        <bgColor rgb="FF65C783"/>
      </patternFill>
    </fill>
    <fill>
      <patternFill patternType="solid">
        <fgColor rgb="FFFF6600"/>
        <bgColor rgb="FFFF9900"/>
      </patternFill>
    </fill>
    <fill>
      <patternFill patternType="solid">
        <fgColor rgb="FFFFFFCC"/>
        <bgColor rgb="FFFFFFFF"/>
      </patternFill>
    </fill>
    <fill>
      <patternFill patternType="solid">
        <fgColor rgb="FFFFCC99"/>
        <bgColor rgb="FFF8CBAD"/>
      </patternFill>
    </fill>
    <fill>
      <patternFill patternType="solid">
        <fgColor rgb="FFE8D1FF"/>
        <bgColor rgb="FFCCCCFF"/>
      </patternFill>
    </fill>
    <fill>
      <patternFill patternType="solid">
        <fgColor rgb="FF65C783"/>
        <bgColor rgb="FF339966"/>
      </patternFill>
    </fill>
    <fill>
      <patternFill patternType="solid">
        <fgColor rgb="FFDEBDFF"/>
        <bgColor rgb="FFCCCCFF"/>
      </patternFill>
    </fill>
    <fill>
      <patternFill patternType="solid">
        <fgColor rgb="FFCC99FF"/>
        <bgColor rgb="FF9999FF"/>
      </patternFill>
    </fill>
    <fill>
      <patternFill patternType="solid">
        <fgColor rgb="FFC0C0C0"/>
        <bgColor rgb="FFB3B3CD"/>
      </patternFill>
    </fill>
    <fill>
      <patternFill patternType="solid">
        <fgColor rgb="FFF4D80C"/>
        <bgColor rgb="FFFFFF00"/>
      </patternFill>
    </fill>
    <fill>
      <patternFill patternType="solid">
        <fgColor rgb="FFFF99CC"/>
        <bgColor rgb="FFCC99FF"/>
      </patternFill>
    </fill>
    <fill>
      <patternFill patternType="solid">
        <fgColor rgb="FF9999FF"/>
        <bgColor rgb="FFCC99FF"/>
      </patternFill>
    </fill>
    <fill>
      <patternFill patternType="solid">
        <fgColor rgb="FFE2F0D9"/>
        <bgColor rgb="FFD9D9D9"/>
      </patternFill>
    </fill>
    <fill>
      <patternFill patternType="solid">
        <fgColor rgb="FF92D050"/>
        <bgColor rgb="FF339966"/>
      </patternFill>
    </fill>
    <fill>
      <patternFill patternType="solid">
        <fgColor theme="2" tint="-9.9978637043366805E-2"/>
        <bgColor indexed="64"/>
      </patternFill>
    </fill>
  </fills>
  <borders count="4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thin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/>
      <right/>
      <top style="thin">
        <color auto="1"/>
      </top>
      <bottom style="hair">
        <color auto="1"/>
      </bottom>
      <diagonal/>
    </border>
    <border>
      <left/>
      <right style="hair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/>
      <right style="hair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/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/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hair">
        <color auto="1"/>
      </top>
      <bottom style="thin">
        <color auto="1"/>
      </bottom>
      <diagonal/>
    </border>
  </borders>
  <cellStyleXfs count="3">
    <xf numFmtId="0" fontId="0" fillId="0" borderId="0"/>
    <xf numFmtId="165" fontId="20" fillId="0" borderId="0" applyBorder="0" applyProtection="0"/>
    <xf numFmtId="169" fontId="20" fillId="0" borderId="0" applyBorder="0" applyProtection="0"/>
  </cellStyleXfs>
  <cellXfs count="270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2" fontId="0" fillId="0" borderId="0" xfId="0" applyNumberFormat="1"/>
    <xf numFmtId="2" fontId="2" fillId="2" borderId="1" xfId="0" applyNumberFormat="1" applyFont="1" applyFill="1" applyBorder="1" applyAlignment="1">
      <alignment vertical="center"/>
    </xf>
    <xf numFmtId="2" fontId="2" fillId="2" borderId="0" xfId="0" applyNumberFormat="1" applyFont="1" applyFill="1" applyBorder="1" applyAlignment="1">
      <alignment vertical="center"/>
    </xf>
    <xf numFmtId="164" fontId="4" fillId="3" borderId="2" xfId="0" applyNumberFormat="1" applyFont="1" applyFill="1" applyBorder="1" applyAlignment="1">
      <alignment horizontal="center" vertical="center" wrapText="1"/>
    </xf>
    <xf numFmtId="164" fontId="5" fillId="4" borderId="2" xfId="0" applyNumberFormat="1" applyFont="1" applyFill="1" applyBorder="1" applyAlignment="1">
      <alignment horizontal="center" vertical="center" wrapText="1"/>
    </xf>
    <xf numFmtId="0" fontId="4" fillId="5" borderId="2" xfId="0" applyFont="1" applyFill="1" applyBorder="1" applyAlignment="1">
      <alignment horizontal="center" vertical="center" wrapText="1"/>
    </xf>
    <xf numFmtId="0" fontId="4" fillId="7" borderId="2" xfId="0" applyFont="1" applyFill="1" applyBorder="1" applyAlignment="1">
      <alignment horizontal="center" vertical="center" wrapText="1"/>
    </xf>
    <xf numFmtId="0" fontId="4" fillId="8" borderId="2" xfId="0" applyFont="1" applyFill="1" applyBorder="1" applyAlignment="1">
      <alignment horizontal="center" vertical="center" wrapText="1"/>
    </xf>
    <xf numFmtId="0" fontId="4" fillId="9" borderId="2" xfId="0" applyFont="1" applyFill="1" applyBorder="1" applyAlignment="1">
      <alignment horizontal="center" vertical="center" wrapText="1"/>
    </xf>
    <xf numFmtId="0" fontId="4" fillId="10" borderId="2" xfId="0" applyFont="1" applyFill="1" applyBorder="1" applyAlignment="1">
      <alignment horizontal="center" vertical="center" wrapText="1"/>
    </xf>
    <xf numFmtId="1" fontId="4" fillId="11" borderId="2" xfId="1" applyNumberFormat="1" applyFont="1" applyFill="1" applyBorder="1" applyAlignment="1" applyProtection="1">
      <alignment horizontal="center" vertical="center" wrapText="1"/>
    </xf>
    <xf numFmtId="1" fontId="5" fillId="9" borderId="2" xfId="1" applyNumberFormat="1" applyFont="1" applyFill="1" applyBorder="1" applyAlignment="1" applyProtection="1">
      <alignment horizontal="center" vertical="center" wrapText="1"/>
    </xf>
    <xf numFmtId="1" fontId="4" fillId="10" borderId="2" xfId="0" applyNumberFormat="1" applyFont="1" applyFill="1" applyBorder="1" applyAlignment="1">
      <alignment horizontal="center" vertical="center" wrapText="1"/>
    </xf>
    <xf numFmtId="166" fontId="4" fillId="10" borderId="2" xfId="0" applyNumberFormat="1" applyFont="1" applyFill="1" applyBorder="1" applyAlignment="1">
      <alignment horizontal="center" vertical="center" wrapText="1"/>
    </xf>
    <xf numFmtId="1" fontId="4" fillId="12" borderId="2" xfId="0" applyNumberFormat="1" applyFont="1" applyFill="1" applyBorder="1" applyAlignment="1">
      <alignment horizontal="center" vertical="center" wrapText="1"/>
    </xf>
    <xf numFmtId="1" fontId="4" fillId="13" borderId="2" xfId="0" applyNumberFormat="1" applyFont="1" applyFill="1" applyBorder="1" applyAlignment="1">
      <alignment horizontal="center" vertical="center" wrapText="1"/>
    </xf>
    <xf numFmtId="0" fontId="4" fillId="14" borderId="2" xfId="0" applyFont="1" applyFill="1" applyBorder="1" applyAlignment="1">
      <alignment horizontal="center" vertical="center" wrapText="1"/>
    </xf>
    <xf numFmtId="0" fontId="4" fillId="15" borderId="2" xfId="0" applyFont="1" applyFill="1" applyBorder="1" applyAlignment="1">
      <alignment horizontal="center" vertical="center" wrapText="1"/>
    </xf>
    <xf numFmtId="166" fontId="4" fillId="16" borderId="2" xfId="0" applyNumberFormat="1" applyFont="1" applyFill="1" applyBorder="1" applyAlignment="1">
      <alignment horizontal="center" vertical="center" wrapText="1"/>
    </xf>
    <xf numFmtId="2" fontId="4" fillId="17" borderId="2" xfId="0" applyNumberFormat="1" applyFont="1" applyFill="1" applyBorder="1" applyAlignment="1">
      <alignment horizontal="center" vertical="center" wrapText="1"/>
    </xf>
    <xf numFmtId="164" fontId="4" fillId="3" borderId="4" xfId="0" applyNumberFormat="1" applyFont="1" applyFill="1" applyBorder="1" applyAlignment="1">
      <alignment horizontal="center" vertical="center" wrapText="1"/>
    </xf>
    <xf numFmtId="164" fontId="5" fillId="4" borderId="4" xfId="0" applyNumberFormat="1" applyFont="1" applyFill="1" applyBorder="1" applyAlignment="1">
      <alignment horizontal="center" vertical="center" wrapText="1"/>
    </xf>
    <xf numFmtId="0" fontId="4" fillId="5" borderId="4" xfId="0" applyFont="1" applyFill="1" applyBorder="1" applyAlignment="1">
      <alignment horizontal="center" vertical="center" wrapText="1"/>
    </xf>
    <xf numFmtId="0" fontId="4" fillId="7" borderId="4" xfId="0" applyFont="1" applyFill="1" applyBorder="1" applyAlignment="1">
      <alignment horizontal="center" vertical="center" wrapText="1"/>
    </xf>
    <xf numFmtId="0" fontId="4" fillId="8" borderId="4" xfId="0" applyFont="1" applyFill="1" applyBorder="1" applyAlignment="1">
      <alignment horizontal="center" vertical="center" wrapText="1"/>
    </xf>
    <xf numFmtId="0" fontId="4" fillId="8" borderId="5" xfId="0" applyFont="1" applyFill="1" applyBorder="1" applyAlignment="1">
      <alignment horizontal="center" vertical="center" wrapText="1"/>
    </xf>
    <xf numFmtId="0" fontId="9" fillId="9" borderId="6" xfId="0" applyFont="1" applyFill="1" applyBorder="1" applyAlignment="1">
      <alignment horizontal="center" vertical="top" wrapText="1"/>
    </xf>
    <xf numFmtId="0" fontId="4" fillId="10" borderId="7" xfId="0" applyFont="1" applyFill="1" applyBorder="1" applyAlignment="1">
      <alignment horizontal="center" vertical="center" wrapText="1"/>
    </xf>
    <xf numFmtId="1" fontId="4" fillId="11" borderId="4" xfId="1" applyNumberFormat="1" applyFont="1" applyFill="1" applyBorder="1" applyAlignment="1" applyProtection="1">
      <alignment horizontal="center" vertical="center" wrapText="1"/>
    </xf>
    <xf numFmtId="1" fontId="4" fillId="9" borderId="4" xfId="1" applyNumberFormat="1" applyFont="1" applyFill="1" applyBorder="1" applyAlignment="1" applyProtection="1">
      <alignment horizontal="center" vertical="center" wrapText="1"/>
    </xf>
    <xf numFmtId="1" fontId="4" fillId="10" borderId="4" xfId="0" applyNumberFormat="1" applyFont="1" applyFill="1" applyBorder="1" applyAlignment="1">
      <alignment horizontal="center" vertical="center" wrapText="1"/>
    </xf>
    <xf numFmtId="166" fontId="4" fillId="10" borderId="4" xfId="0" applyNumberFormat="1" applyFont="1" applyFill="1" applyBorder="1" applyAlignment="1">
      <alignment horizontal="center" vertical="center" wrapText="1"/>
    </xf>
    <xf numFmtId="0" fontId="4" fillId="14" borderId="4" xfId="0" applyFont="1" applyFill="1" applyBorder="1" applyAlignment="1">
      <alignment horizontal="center" vertical="center" wrapText="1"/>
    </xf>
    <xf numFmtId="0" fontId="4" fillId="15" borderId="4" xfId="0" applyFont="1" applyFill="1" applyBorder="1" applyAlignment="1">
      <alignment horizontal="center" vertical="center" wrapText="1"/>
    </xf>
    <xf numFmtId="166" fontId="4" fillId="16" borderId="4" xfId="0" applyNumberFormat="1" applyFont="1" applyFill="1" applyBorder="1" applyAlignment="1">
      <alignment horizontal="center" vertical="center" wrapText="1"/>
    </xf>
    <xf numFmtId="2" fontId="4" fillId="17" borderId="4" xfId="0" applyNumberFormat="1" applyFont="1" applyFill="1" applyBorder="1" applyAlignment="1">
      <alignment horizontal="center" vertical="center" wrapText="1"/>
    </xf>
    <xf numFmtId="167" fontId="1" fillId="3" borderId="8" xfId="0" applyNumberFormat="1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1" fillId="7" borderId="9" xfId="0" applyFont="1" applyFill="1" applyBorder="1" applyAlignment="1">
      <alignment horizontal="center" vertical="center"/>
    </xf>
    <xf numFmtId="0" fontId="1" fillId="8" borderId="9" xfId="0" applyFont="1" applyFill="1" applyBorder="1" applyAlignment="1">
      <alignment vertical="center"/>
    </xf>
    <xf numFmtId="0" fontId="1" fillId="9" borderId="9" xfId="0" applyFont="1" applyFill="1" applyBorder="1" applyAlignment="1">
      <alignment horizontal="center" vertical="center"/>
    </xf>
    <xf numFmtId="0" fontId="1" fillId="10" borderId="9" xfId="0" applyFont="1" applyFill="1" applyBorder="1" applyAlignment="1">
      <alignment horizontal="center" vertical="center"/>
    </xf>
    <xf numFmtId="0" fontId="1" fillId="11" borderId="9" xfId="0" applyFont="1" applyFill="1" applyBorder="1" applyAlignment="1">
      <alignment horizontal="center" vertical="center"/>
    </xf>
    <xf numFmtId="168" fontId="1" fillId="10" borderId="9" xfId="0" applyNumberFormat="1" applyFont="1" applyFill="1" applyBorder="1" applyAlignment="1">
      <alignment horizontal="center" vertical="center"/>
    </xf>
    <xf numFmtId="2" fontId="10" fillId="10" borderId="9" xfId="0" applyNumberFormat="1" applyFont="1" applyFill="1" applyBorder="1" applyAlignment="1">
      <alignment horizontal="center" vertical="center"/>
    </xf>
    <xf numFmtId="2" fontId="1" fillId="10" borderId="9" xfId="0" applyNumberFormat="1" applyFont="1" applyFill="1" applyBorder="1" applyAlignment="1">
      <alignment horizontal="center" vertical="center"/>
    </xf>
    <xf numFmtId="2" fontId="1" fillId="14" borderId="9" xfId="0" applyNumberFormat="1" applyFont="1" applyFill="1" applyBorder="1" applyAlignment="1">
      <alignment horizontal="center" vertical="center"/>
    </xf>
    <xf numFmtId="0" fontId="1" fillId="15" borderId="9" xfId="0" applyFont="1" applyFill="1" applyBorder="1" applyAlignment="1">
      <alignment horizontal="center" vertical="center"/>
    </xf>
    <xf numFmtId="2" fontId="1" fillId="16" borderId="9" xfId="0" applyNumberFormat="1" applyFont="1" applyFill="1" applyBorder="1" applyAlignment="1">
      <alignment horizontal="center" vertical="center"/>
    </xf>
    <xf numFmtId="2" fontId="1" fillId="17" borderId="9" xfId="0" applyNumberFormat="1" applyFont="1" applyFill="1" applyBorder="1" applyAlignment="1">
      <alignment horizontal="center" vertical="center"/>
    </xf>
    <xf numFmtId="2" fontId="1" fillId="17" borderId="10" xfId="0" applyNumberFormat="1" applyFont="1" applyFill="1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  <xf numFmtId="0" fontId="1" fillId="7" borderId="11" xfId="0" applyFont="1" applyFill="1" applyBorder="1" applyAlignment="1">
      <alignment horizontal="center" vertical="center"/>
    </xf>
    <xf numFmtId="0" fontId="1" fillId="8" borderId="11" xfId="0" applyFont="1" applyFill="1" applyBorder="1" applyAlignment="1">
      <alignment vertical="center"/>
    </xf>
    <xf numFmtId="0" fontId="1" fillId="9" borderId="11" xfId="0" applyFont="1" applyFill="1" applyBorder="1" applyAlignment="1">
      <alignment horizontal="center" vertical="center"/>
    </xf>
    <xf numFmtId="0" fontId="1" fillId="10" borderId="11" xfId="0" applyFont="1" applyFill="1" applyBorder="1" applyAlignment="1">
      <alignment horizontal="center" vertical="center"/>
    </xf>
    <xf numFmtId="0" fontId="1" fillId="11" borderId="11" xfId="0" applyFont="1" applyFill="1" applyBorder="1" applyAlignment="1">
      <alignment horizontal="center" vertical="center"/>
    </xf>
    <xf numFmtId="168" fontId="1" fillId="10" borderId="11" xfId="0" applyNumberFormat="1" applyFont="1" applyFill="1" applyBorder="1" applyAlignment="1">
      <alignment horizontal="center" vertical="center"/>
    </xf>
    <xf numFmtId="2" fontId="1" fillId="10" borderId="11" xfId="0" applyNumberFormat="1" applyFont="1" applyFill="1" applyBorder="1" applyAlignment="1">
      <alignment horizontal="center" vertical="center"/>
    </xf>
    <xf numFmtId="2" fontId="1" fillId="16" borderId="11" xfId="0" applyNumberFormat="1" applyFont="1" applyFill="1" applyBorder="1" applyAlignment="1">
      <alignment horizontal="center" vertical="center"/>
    </xf>
    <xf numFmtId="2" fontId="1" fillId="17" borderId="11" xfId="0" applyNumberFormat="1" applyFont="1" applyFill="1" applyBorder="1" applyAlignment="1">
      <alignment horizontal="center" vertical="center"/>
    </xf>
    <xf numFmtId="2" fontId="1" fillId="17" borderId="12" xfId="0" applyNumberFormat="1" applyFont="1" applyFill="1" applyBorder="1" applyAlignment="1">
      <alignment horizontal="center" vertical="center"/>
    </xf>
    <xf numFmtId="2" fontId="5" fillId="17" borderId="11" xfId="0" applyNumberFormat="1" applyFont="1" applyFill="1" applyBorder="1" applyAlignment="1">
      <alignment horizontal="center" vertical="center"/>
    </xf>
    <xf numFmtId="2" fontId="11" fillId="17" borderId="11" xfId="0" applyNumberFormat="1" applyFont="1" applyFill="1" applyBorder="1" applyAlignment="1">
      <alignment horizontal="center" vertical="center"/>
    </xf>
    <xf numFmtId="0" fontId="1" fillId="5" borderId="13" xfId="0" applyFont="1" applyFill="1" applyBorder="1" applyAlignment="1">
      <alignment horizontal="center" vertical="center"/>
    </xf>
    <xf numFmtId="0" fontId="1" fillId="7" borderId="13" xfId="0" applyFont="1" applyFill="1" applyBorder="1" applyAlignment="1">
      <alignment horizontal="center" vertical="center"/>
    </xf>
    <xf numFmtId="0" fontId="1" fillId="8" borderId="13" xfId="0" applyFont="1" applyFill="1" applyBorder="1" applyAlignment="1">
      <alignment vertical="center"/>
    </xf>
    <xf numFmtId="0" fontId="1" fillId="9" borderId="13" xfId="0" applyFont="1" applyFill="1" applyBorder="1" applyAlignment="1">
      <alignment horizontal="center" vertical="center"/>
    </xf>
    <xf numFmtId="0" fontId="1" fillId="10" borderId="13" xfId="0" applyFont="1" applyFill="1" applyBorder="1" applyAlignment="1">
      <alignment horizontal="center" vertical="center"/>
    </xf>
    <xf numFmtId="0" fontId="1" fillId="11" borderId="13" xfId="0" applyFont="1" applyFill="1" applyBorder="1" applyAlignment="1">
      <alignment horizontal="center" vertical="center"/>
    </xf>
    <xf numFmtId="168" fontId="1" fillId="10" borderId="13" xfId="0" applyNumberFormat="1" applyFont="1" applyFill="1" applyBorder="1" applyAlignment="1">
      <alignment horizontal="center" vertical="center"/>
    </xf>
    <xf numFmtId="2" fontId="10" fillId="10" borderId="13" xfId="0" applyNumberFormat="1" applyFont="1" applyFill="1" applyBorder="1" applyAlignment="1">
      <alignment horizontal="center" vertical="center"/>
    </xf>
    <xf numFmtId="2" fontId="1" fillId="10" borderId="13" xfId="0" applyNumberFormat="1" applyFont="1" applyFill="1" applyBorder="1" applyAlignment="1">
      <alignment horizontal="center" vertical="center"/>
    </xf>
    <xf numFmtId="2" fontId="1" fillId="14" borderId="13" xfId="0" applyNumberFormat="1" applyFont="1" applyFill="1" applyBorder="1" applyAlignment="1">
      <alignment horizontal="center" vertical="center"/>
    </xf>
    <xf numFmtId="0" fontId="1" fillId="15" borderId="13" xfId="0" applyFont="1" applyFill="1" applyBorder="1" applyAlignment="1">
      <alignment horizontal="center" vertical="center"/>
    </xf>
    <xf numFmtId="2" fontId="1" fillId="16" borderId="13" xfId="0" applyNumberFormat="1" applyFont="1" applyFill="1" applyBorder="1" applyAlignment="1">
      <alignment horizontal="center" vertical="center"/>
    </xf>
    <xf numFmtId="2" fontId="1" fillId="17" borderId="13" xfId="0" applyNumberFormat="1" applyFont="1" applyFill="1" applyBorder="1" applyAlignment="1">
      <alignment horizontal="center" vertical="center"/>
    </xf>
    <xf numFmtId="2" fontId="11" fillId="17" borderId="13" xfId="0" applyNumberFormat="1" applyFont="1" applyFill="1" applyBorder="1" applyAlignment="1">
      <alignment horizontal="center" vertical="center"/>
    </xf>
    <xf numFmtId="2" fontId="1" fillId="17" borderId="14" xfId="0" applyNumberFormat="1" applyFont="1" applyFill="1" applyBorder="1" applyAlignment="1">
      <alignment horizontal="center" vertical="center"/>
    </xf>
    <xf numFmtId="0" fontId="12" fillId="2" borderId="0" xfId="0" applyFont="1" applyFill="1" applyAlignment="1">
      <alignment horizontal="center" vertical="center"/>
    </xf>
    <xf numFmtId="164" fontId="12" fillId="2" borderId="0" xfId="0" applyNumberFormat="1" applyFont="1" applyFill="1" applyBorder="1" applyAlignment="1">
      <alignment horizontal="center" vertical="center"/>
    </xf>
    <xf numFmtId="1" fontId="12" fillId="2" borderId="0" xfId="0" applyNumberFormat="1" applyFont="1" applyFill="1" applyBorder="1" applyAlignment="1">
      <alignment horizontal="center" vertical="center"/>
    </xf>
    <xf numFmtId="164" fontId="12" fillId="2" borderId="15" xfId="0" applyNumberFormat="1" applyFont="1" applyFill="1" applyBorder="1" applyAlignment="1">
      <alignment horizontal="center" vertical="center"/>
    </xf>
    <xf numFmtId="1" fontId="15" fillId="2" borderId="16" xfId="0" applyNumberFormat="1" applyFont="1" applyFill="1" applyBorder="1" applyAlignment="1">
      <alignment horizontal="center" vertical="center"/>
    </xf>
    <xf numFmtId="1" fontId="12" fillId="2" borderId="17" xfId="0" applyNumberFormat="1" applyFont="1" applyFill="1" applyBorder="1" applyAlignment="1">
      <alignment horizontal="center" vertical="center"/>
    </xf>
    <xf numFmtId="0" fontId="4" fillId="7" borderId="15" xfId="0" applyFont="1" applyFill="1" applyBorder="1" applyAlignment="1">
      <alignment horizontal="center" vertical="center" wrapText="1"/>
    </xf>
    <xf numFmtId="165" fontId="17" fillId="18" borderId="2" xfId="1" applyFont="1" applyFill="1" applyBorder="1" applyAlignment="1" applyProtection="1">
      <alignment vertical="center" wrapText="1"/>
    </xf>
    <xf numFmtId="1" fontId="4" fillId="6" borderId="2" xfId="0" applyNumberFormat="1" applyFont="1" applyFill="1" applyBorder="1" applyAlignment="1">
      <alignment horizontal="center" vertical="center" wrapText="1"/>
    </xf>
    <xf numFmtId="1" fontId="4" fillId="10" borderId="18" xfId="0" applyNumberFormat="1" applyFont="1" applyFill="1" applyBorder="1" applyAlignment="1">
      <alignment horizontal="center" vertical="center" wrapText="1"/>
    </xf>
    <xf numFmtId="166" fontId="4" fillId="0" borderId="2" xfId="0" applyNumberFormat="1" applyFont="1" applyBorder="1" applyAlignment="1">
      <alignment horizontal="center" vertical="center" wrapText="1"/>
    </xf>
    <xf numFmtId="166" fontId="4" fillId="0" borderId="19" xfId="0" applyNumberFormat="1" applyFont="1" applyBorder="1" applyAlignment="1">
      <alignment horizontal="center" vertical="center" wrapText="1"/>
    </xf>
    <xf numFmtId="1" fontId="4" fillId="19" borderId="2" xfId="0" applyNumberFormat="1" applyFont="1" applyFill="1" applyBorder="1" applyAlignment="1">
      <alignment horizontal="center" vertical="center" wrapText="1"/>
    </xf>
    <xf numFmtId="0" fontId="17" fillId="7" borderId="20" xfId="0" applyFont="1" applyFill="1" applyBorder="1" applyAlignment="1">
      <alignment horizontal="center" vertical="center"/>
    </xf>
    <xf numFmtId="167" fontId="17" fillId="3" borderId="21" xfId="0" applyNumberFormat="1" applyFont="1" applyFill="1" applyBorder="1" applyAlignment="1">
      <alignment horizontal="center" vertical="center"/>
    </xf>
    <xf numFmtId="0" fontId="17" fillId="18" borderId="22" xfId="0" applyFont="1" applyFill="1" applyBorder="1" applyAlignment="1">
      <alignment horizontal="center" vertical="center"/>
    </xf>
    <xf numFmtId="0" fontId="17" fillId="6" borderId="23" xfId="0" applyFont="1" applyFill="1" applyBorder="1" applyAlignment="1">
      <alignment horizontal="center" vertical="center"/>
    </xf>
    <xf numFmtId="0" fontId="17" fillId="10" borderId="24" xfId="0" applyFont="1" applyFill="1" applyBorder="1" applyAlignment="1">
      <alignment horizontal="center" vertical="center"/>
    </xf>
    <xf numFmtId="2" fontId="17" fillId="0" borderId="21" xfId="0" applyNumberFormat="1" applyFont="1" applyBorder="1" applyAlignment="1">
      <alignment horizontal="center" vertical="center"/>
    </xf>
    <xf numFmtId="2" fontId="17" fillId="0" borderId="22" xfId="0" applyNumberFormat="1" applyFont="1" applyBorder="1" applyAlignment="1">
      <alignment horizontal="center" vertical="center"/>
    </xf>
    <xf numFmtId="2" fontId="17" fillId="12" borderId="22" xfId="0" applyNumberFormat="1" applyFont="1" applyFill="1" applyBorder="1" applyAlignment="1">
      <alignment horizontal="center" vertical="center"/>
    </xf>
    <xf numFmtId="170" fontId="17" fillId="13" borderId="23" xfId="0" applyNumberFormat="1" applyFont="1" applyFill="1" applyBorder="1" applyAlignment="1">
      <alignment horizontal="center" vertical="center"/>
    </xf>
    <xf numFmtId="0" fontId="17" fillId="0" borderId="25" xfId="0" applyFont="1" applyBorder="1" applyAlignment="1">
      <alignment horizontal="center" vertical="center"/>
    </xf>
    <xf numFmtId="0" fontId="17" fillId="0" borderId="22" xfId="0" applyFont="1" applyBorder="1" applyAlignment="1">
      <alignment horizontal="center" vertical="center"/>
    </xf>
    <xf numFmtId="0" fontId="17" fillId="12" borderId="22" xfId="0" applyFont="1" applyFill="1" applyBorder="1" applyAlignment="1">
      <alignment horizontal="center" vertical="center"/>
    </xf>
    <xf numFmtId="0" fontId="17" fillId="0" borderId="23" xfId="0" applyFont="1" applyBorder="1" applyAlignment="1">
      <alignment horizontal="center" vertical="center"/>
    </xf>
    <xf numFmtId="0" fontId="17" fillId="7" borderId="26" xfId="0" applyFont="1" applyFill="1" applyBorder="1" applyAlignment="1">
      <alignment horizontal="center" vertical="center"/>
    </xf>
    <xf numFmtId="167" fontId="17" fillId="3" borderId="27" xfId="0" applyNumberFormat="1" applyFont="1" applyFill="1" applyBorder="1" applyAlignment="1">
      <alignment horizontal="center" vertical="center"/>
    </xf>
    <xf numFmtId="0" fontId="17" fillId="18" borderId="11" xfId="0" applyFont="1" applyFill="1" applyBorder="1" applyAlignment="1">
      <alignment horizontal="center" vertical="center"/>
    </xf>
    <xf numFmtId="0" fontId="17" fillId="6" borderId="12" xfId="0" applyFont="1" applyFill="1" applyBorder="1" applyAlignment="1">
      <alignment horizontal="center" vertical="center"/>
    </xf>
    <xf numFmtId="0" fontId="17" fillId="10" borderId="28" xfId="0" applyFont="1" applyFill="1" applyBorder="1" applyAlignment="1">
      <alignment horizontal="center" vertical="center"/>
    </xf>
    <xf numFmtId="2" fontId="17" fillId="0" borderId="27" xfId="0" applyNumberFormat="1" applyFont="1" applyBorder="1" applyAlignment="1">
      <alignment horizontal="center" vertical="center"/>
    </xf>
    <xf numFmtId="2" fontId="17" fillId="0" borderId="11" xfId="0" applyNumberFormat="1" applyFont="1" applyBorder="1" applyAlignment="1">
      <alignment horizontal="center" vertical="center"/>
    </xf>
    <xf numFmtId="2" fontId="17" fillId="12" borderId="11" xfId="0" applyNumberFormat="1" applyFont="1" applyFill="1" applyBorder="1" applyAlignment="1">
      <alignment horizontal="center" vertical="center"/>
    </xf>
    <xf numFmtId="170" fontId="17" fillId="13" borderId="12" xfId="2" applyNumberFormat="1" applyFont="1" applyFill="1" applyBorder="1" applyAlignment="1" applyProtection="1">
      <alignment horizontal="center" vertical="center"/>
    </xf>
    <xf numFmtId="0" fontId="17" fillId="0" borderId="29" xfId="0" applyFont="1" applyBorder="1" applyAlignment="1">
      <alignment horizontal="center" vertical="center"/>
    </xf>
    <xf numFmtId="0" fontId="17" fillId="0" borderId="11" xfId="0" applyFont="1" applyBorder="1" applyAlignment="1">
      <alignment horizontal="center" vertical="center"/>
    </xf>
    <xf numFmtId="0" fontId="17" fillId="12" borderId="11" xfId="0" applyFont="1" applyFill="1" applyBorder="1" applyAlignment="1">
      <alignment horizontal="center" vertical="center"/>
    </xf>
    <xf numFmtId="0" fontId="17" fillId="0" borderId="12" xfId="0" applyFont="1" applyBorder="1" applyAlignment="1">
      <alignment horizontal="center" vertical="center"/>
    </xf>
    <xf numFmtId="0" fontId="17" fillId="18" borderId="13" xfId="0" applyFont="1" applyFill="1" applyBorder="1" applyAlignment="1">
      <alignment horizontal="center" vertical="center"/>
    </xf>
    <xf numFmtId="0" fontId="17" fillId="6" borderId="14" xfId="0" applyFont="1" applyFill="1" applyBorder="1" applyAlignment="1">
      <alignment horizontal="center" vertical="center"/>
    </xf>
    <xf numFmtId="0" fontId="17" fillId="10" borderId="30" xfId="0" applyFont="1" applyFill="1" applyBorder="1" applyAlignment="1">
      <alignment horizontal="center" vertical="center"/>
    </xf>
    <xf numFmtId="2" fontId="17" fillId="0" borderId="31" xfId="0" applyNumberFormat="1" applyFont="1" applyBorder="1" applyAlignment="1">
      <alignment horizontal="center" vertical="center"/>
    </xf>
    <xf numFmtId="2" fontId="17" fillId="0" borderId="13" xfId="0" applyNumberFormat="1" applyFont="1" applyBorder="1" applyAlignment="1">
      <alignment horizontal="center" vertical="center"/>
    </xf>
    <xf numFmtId="2" fontId="17" fillId="12" borderId="13" xfId="0" applyNumberFormat="1" applyFont="1" applyFill="1" applyBorder="1" applyAlignment="1">
      <alignment horizontal="center" vertical="center"/>
    </xf>
    <xf numFmtId="0" fontId="17" fillId="0" borderId="32" xfId="0" applyFont="1" applyBorder="1" applyAlignment="1">
      <alignment horizontal="center" vertical="center"/>
    </xf>
    <xf numFmtId="0" fontId="17" fillId="0" borderId="13" xfId="0" applyFont="1" applyBorder="1" applyAlignment="1">
      <alignment horizontal="center" vertical="center"/>
    </xf>
    <xf numFmtId="0" fontId="17" fillId="12" borderId="13" xfId="0" applyFont="1" applyFill="1" applyBorder="1" applyAlignment="1">
      <alignment horizontal="center" vertical="center"/>
    </xf>
    <xf numFmtId="0" fontId="17" fillId="0" borderId="14" xfId="0" applyFont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164" fontId="12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2" fillId="2" borderId="0" xfId="0" applyFont="1" applyFill="1" applyAlignment="1">
      <alignment horizontal="center" vertical="center" wrapText="1"/>
    </xf>
    <xf numFmtId="0" fontId="4" fillId="7" borderId="2" xfId="0" applyFont="1" applyFill="1" applyBorder="1" applyAlignment="1">
      <alignment horizontal="center" vertical="center"/>
    </xf>
    <xf numFmtId="164" fontId="4" fillId="3" borderId="2" xfId="0" applyNumberFormat="1" applyFont="1" applyFill="1" applyBorder="1" applyAlignment="1">
      <alignment horizontal="center" vertical="center"/>
    </xf>
    <xf numFmtId="0" fontId="4" fillId="6" borderId="2" xfId="0" applyFont="1" applyFill="1" applyBorder="1" applyAlignment="1">
      <alignment horizontal="center" vertical="center"/>
    </xf>
    <xf numFmtId="0" fontId="4" fillId="18" borderId="2" xfId="0" applyFont="1" applyFill="1" applyBorder="1" applyAlignment="1">
      <alignment horizontal="center" vertical="center"/>
    </xf>
    <xf numFmtId="0" fontId="4" fillId="20" borderId="33" xfId="0" applyFont="1" applyFill="1" applyBorder="1" applyAlignment="1">
      <alignment horizontal="center" vertical="center" wrapText="1"/>
    </xf>
    <xf numFmtId="0" fontId="4" fillId="11" borderId="2" xfId="0" applyFont="1" applyFill="1" applyBorder="1" applyAlignment="1">
      <alignment horizontal="center" vertical="center" wrapText="1"/>
    </xf>
    <xf numFmtId="0" fontId="4" fillId="21" borderId="19" xfId="0" applyFont="1" applyFill="1" applyBorder="1" applyAlignment="1">
      <alignment horizontal="center" vertical="center"/>
    </xf>
    <xf numFmtId="0" fontId="4" fillId="22" borderId="2" xfId="0" applyFont="1" applyFill="1" applyBorder="1" applyAlignment="1">
      <alignment horizontal="center" vertical="center"/>
    </xf>
    <xf numFmtId="0" fontId="4" fillId="7" borderId="34" xfId="0" applyFont="1" applyFill="1" applyBorder="1" applyAlignment="1">
      <alignment horizontal="center" vertical="center"/>
    </xf>
    <xf numFmtId="164" fontId="4" fillId="3" borderId="34" xfId="0" applyNumberFormat="1" applyFont="1" applyFill="1" applyBorder="1" applyAlignment="1">
      <alignment horizontal="center" vertical="center"/>
    </xf>
    <xf numFmtId="0" fontId="4" fillId="6" borderId="34" xfId="0" applyFont="1" applyFill="1" applyBorder="1" applyAlignment="1">
      <alignment horizontal="center" vertical="center"/>
    </xf>
    <xf numFmtId="0" fontId="9" fillId="9" borderId="2" xfId="0" applyFont="1" applyFill="1" applyBorder="1" applyAlignment="1">
      <alignment horizontal="center" vertical="center" wrapText="1"/>
    </xf>
    <xf numFmtId="0" fontId="9" fillId="9" borderId="33" xfId="0" applyFont="1" applyFill="1" applyBorder="1" applyAlignment="1">
      <alignment horizontal="center" vertical="center" wrapText="1"/>
    </xf>
    <xf numFmtId="0" fontId="4" fillId="18" borderId="34" xfId="0" applyFont="1" applyFill="1" applyBorder="1" applyAlignment="1">
      <alignment horizontal="center" vertical="center"/>
    </xf>
    <xf numFmtId="0" fontId="4" fillId="20" borderId="5" xfId="0" applyFont="1" applyFill="1" applyBorder="1" applyAlignment="1">
      <alignment horizontal="center" vertical="center" wrapText="1"/>
    </xf>
    <xf numFmtId="0" fontId="4" fillId="11" borderId="4" xfId="0" applyFont="1" applyFill="1" applyBorder="1" applyAlignment="1">
      <alignment horizontal="center" vertical="center" wrapText="1"/>
    </xf>
    <xf numFmtId="0" fontId="4" fillId="21" borderId="7" xfId="0" applyFont="1" applyFill="1" applyBorder="1" applyAlignment="1">
      <alignment horizontal="center" vertical="center"/>
    </xf>
    <xf numFmtId="0" fontId="4" fillId="22" borderId="4" xfId="0" applyFont="1" applyFill="1" applyBorder="1" applyAlignment="1">
      <alignment horizontal="center" vertical="center"/>
    </xf>
    <xf numFmtId="0" fontId="4" fillId="9" borderId="4" xfId="0" applyFont="1" applyFill="1" applyBorder="1" applyAlignment="1">
      <alignment horizontal="center" vertical="center" wrapText="1"/>
    </xf>
    <xf numFmtId="167" fontId="0" fillId="7" borderId="21" xfId="0" applyNumberFormat="1" applyFill="1" applyBorder="1" applyAlignment="1">
      <alignment horizontal="center" vertical="center"/>
    </xf>
    <xf numFmtId="167" fontId="0" fillId="3" borderId="22" xfId="0" applyNumberFormat="1" applyFill="1" applyBorder="1" applyAlignment="1">
      <alignment horizontal="center" vertical="center"/>
    </xf>
    <xf numFmtId="0" fontId="0" fillId="6" borderId="22" xfId="0" applyFill="1" applyBorder="1" applyAlignment="1">
      <alignment horizontal="center" vertical="center"/>
    </xf>
    <xf numFmtId="0" fontId="0" fillId="9" borderId="22" xfId="0" applyFill="1" applyBorder="1" applyAlignment="1">
      <alignment horizontal="center" vertical="center"/>
    </xf>
    <xf numFmtId="0" fontId="0" fillId="18" borderId="22" xfId="0" applyFill="1" applyBorder="1" applyAlignment="1">
      <alignment horizontal="center" vertical="center"/>
    </xf>
    <xf numFmtId="0" fontId="0" fillId="11" borderId="22" xfId="0" applyFill="1" applyBorder="1" applyAlignment="1">
      <alignment horizontal="center" vertical="center"/>
    </xf>
    <xf numFmtId="0" fontId="0" fillId="21" borderId="22" xfId="0" applyFill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9" borderId="23" xfId="0" applyFill="1" applyBorder="1" applyAlignment="1">
      <alignment horizontal="center" vertical="center"/>
    </xf>
    <xf numFmtId="167" fontId="0" fillId="7" borderId="8" xfId="0" applyNumberFormat="1" applyFill="1" applyBorder="1" applyAlignment="1">
      <alignment horizontal="center" vertical="center"/>
    </xf>
    <xf numFmtId="167" fontId="0" fillId="3" borderId="9" xfId="0" applyNumberFormat="1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center"/>
    </xf>
    <xf numFmtId="0" fontId="0" fillId="9" borderId="9" xfId="0" applyFill="1" applyBorder="1" applyAlignment="1">
      <alignment horizontal="center" vertical="center"/>
    </xf>
    <xf numFmtId="0" fontId="0" fillId="18" borderId="9" xfId="0" applyFill="1" applyBorder="1" applyAlignment="1">
      <alignment horizontal="center" vertical="center"/>
    </xf>
    <xf numFmtId="0" fontId="0" fillId="11" borderId="9" xfId="0" applyFill="1" applyBorder="1" applyAlignment="1">
      <alignment horizontal="center" vertical="center"/>
    </xf>
    <xf numFmtId="0" fontId="0" fillId="21" borderId="9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9" borderId="10" xfId="0" applyFill="1" applyBorder="1" applyAlignment="1">
      <alignment horizontal="center" vertical="center"/>
    </xf>
    <xf numFmtId="0" fontId="12" fillId="0" borderId="35" xfId="0" applyFont="1" applyBorder="1" applyAlignment="1">
      <alignment horizontal="center" vertical="center"/>
    </xf>
    <xf numFmtId="167" fontId="0" fillId="7" borderId="27" xfId="0" applyNumberFormat="1" applyFill="1" applyBorder="1" applyAlignment="1">
      <alignment horizontal="center" vertical="center"/>
    </xf>
    <xf numFmtId="167" fontId="0" fillId="3" borderId="11" xfId="0" applyNumberFormat="1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0" fillId="9" borderId="11" xfId="0" applyFill="1" applyBorder="1" applyAlignment="1">
      <alignment horizontal="center" vertical="center"/>
    </xf>
    <xf numFmtId="0" fontId="0" fillId="18" borderId="11" xfId="0" applyFill="1" applyBorder="1" applyAlignment="1">
      <alignment horizontal="center" vertical="center"/>
    </xf>
    <xf numFmtId="0" fontId="0" fillId="11" borderId="11" xfId="0" applyFill="1" applyBorder="1" applyAlignment="1">
      <alignment horizontal="center" vertical="center"/>
    </xf>
    <xf numFmtId="0" fontId="0" fillId="21" borderId="11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9" borderId="12" xfId="0" applyFill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12" fillId="0" borderId="6" xfId="0" applyFont="1" applyBorder="1" applyAlignment="1">
      <alignment horizontal="center" vertical="center"/>
    </xf>
    <xf numFmtId="0" fontId="12" fillId="0" borderId="19" xfId="0" applyFont="1" applyBorder="1" applyAlignment="1">
      <alignment horizontal="center" vertical="center"/>
    </xf>
    <xf numFmtId="0" fontId="12" fillId="0" borderId="7" xfId="0" applyFont="1" applyBorder="1" applyAlignment="1">
      <alignment horizontal="center" vertical="center"/>
    </xf>
    <xf numFmtId="0" fontId="4" fillId="18" borderId="34" xfId="0" applyFont="1" applyFill="1" applyBorder="1" applyAlignment="1">
      <alignment horizontal="center" vertical="center" wrapText="1"/>
    </xf>
    <xf numFmtId="0" fontId="4" fillId="20" borderId="34" xfId="0" applyFont="1" applyFill="1" applyBorder="1" applyAlignment="1">
      <alignment horizontal="center" vertical="center" wrapText="1"/>
    </xf>
    <xf numFmtId="0" fontId="4" fillId="11" borderId="35" xfId="0" applyFont="1" applyFill="1" applyBorder="1" applyAlignment="1">
      <alignment horizontal="center" vertical="center" wrapText="1"/>
    </xf>
    <xf numFmtId="0" fontId="4" fillId="19" borderId="34" xfId="0" applyFont="1" applyFill="1" applyBorder="1" applyAlignment="1">
      <alignment horizontal="center" vertical="center" wrapText="1"/>
    </xf>
    <xf numFmtId="0" fontId="4" fillId="6" borderId="3" xfId="0" applyFont="1" applyFill="1" applyBorder="1" applyAlignment="1">
      <alignment horizontal="center" vertical="center"/>
    </xf>
    <xf numFmtId="0" fontId="0" fillId="11" borderId="35" xfId="0" applyFill="1" applyBorder="1"/>
    <xf numFmtId="0" fontId="4" fillId="20" borderId="2" xfId="0" applyFont="1" applyFill="1" applyBorder="1" applyAlignment="1">
      <alignment horizontal="center" vertical="center" wrapText="1"/>
    </xf>
    <xf numFmtId="2" fontId="4" fillId="24" borderId="2" xfId="0" applyNumberFormat="1" applyFont="1" applyFill="1" applyBorder="1" applyAlignment="1">
      <alignment horizontal="center" vertical="center" wrapText="1"/>
    </xf>
    <xf numFmtId="0" fontId="0" fillId="19" borderId="34" xfId="0" applyFill="1" applyBorder="1"/>
    <xf numFmtId="0" fontId="17" fillId="7" borderId="36" xfId="0" applyFont="1" applyFill="1" applyBorder="1" applyAlignment="1">
      <alignment horizontal="center" vertical="center"/>
    </xf>
    <xf numFmtId="167" fontId="17" fillId="3" borderId="36" xfId="0" applyNumberFormat="1" applyFont="1" applyFill="1" applyBorder="1" applyAlignment="1">
      <alignment horizontal="center" vertical="center"/>
    </xf>
    <xf numFmtId="0" fontId="17" fillId="6" borderId="36" xfId="0" applyFont="1" applyFill="1" applyBorder="1" applyAlignment="1">
      <alignment horizontal="center" vertical="center"/>
    </xf>
    <xf numFmtId="0" fontId="17" fillId="9" borderId="21" xfId="0" applyFont="1" applyFill="1" applyBorder="1" applyAlignment="1">
      <alignment horizontal="center" vertical="center"/>
    </xf>
    <xf numFmtId="0" fontId="17" fillId="9" borderId="22" xfId="0" applyFont="1" applyFill="1" applyBorder="1" applyAlignment="1">
      <alignment horizontal="center" vertical="center"/>
    </xf>
    <xf numFmtId="0" fontId="17" fillId="9" borderId="23" xfId="0" applyFont="1" applyFill="1" applyBorder="1" applyAlignment="1">
      <alignment horizontal="center" vertical="center"/>
    </xf>
    <xf numFmtId="0" fontId="17" fillId="18" borderId="36" xfId="0" applyFont="1" applyFill="1" applyBorder="1" applyAlignment="1">
      <alignment horizontal="center" vertical="center"/>
    </xf>
    <xf numFmtId="0" fontId="17" fillId="9" borderId="36" xfId="0" applyFont="1" applyFill="1" applyBorder="1" applyAlignment="1">
      <alignment horizontal="center" vertical="center"/>
    </xf>
    <xf numFmtId="0" fontId="17" fillId="11" borderId="24" xfId="0" applyFont="1" applyFill="1" applyBorder="1" applyAlignment="1">
      <alignment horizontal="center" vertical="center"/>
    </xf>
    <xf numFmtId="0" fontId="17" fillId="9" borderId="37" xfId="0" applyFont="1" applyFill="1" applyBorder="1" applyAlignment="1">
      <alignment horizontal="center" vertical="center"/>
    </xf>
    <xf numFmtId="2" fontId="17" fillId="24" borderId="36" xfId="0" applyNumberFormat="1" applyFont="1" applyFill="1" applyBorder="1" applyAlignment="1">
      <alignment horizontal="center" vertical="center"/>
    </xf>
    <xf numFmtId="0" fontId="17" fillId="19" borderId="38" xfId="0" applyFont="1" applyFill="1" applyBorder="1" applyAlignment="1">
      <alignment horizontal="center" vertical="center"/>
    </xf>
    <xf numFmtId="0" fontId="17" fillId="7" borderId="39" xfId="0" applyFont="1" applyFill="1" applyBorder="1" applyAlignment="1">
      <alignment horizontal="center" vertical="center"/>
    </xf>
    <xf numFmtId="167" fontId="17" fillId="3" borderId="39" xfId="0" applyNumberFormat="1" applyFont="1" applyFill="1" applyBorder="1" applyAlignment="1">
      <alignment horizontal="center" vertical="center"/>
    </xf>
    <xf numFmtId="0" fontId="17" fillId="6" borderId="39" xfId="0" applyFont="1" applyFill="1" applyBorder="1" applyAlignment="1">
      <alignment horizontal="center" vertical="center"/>
    </xf>
    <xf numFmtId="0" fontId="17" fillId="9" borderId="27" xfId="0" applyFont="1" applyFill="1" applyBorder="1" applyAlignment="1">
      <alignment horizontal="center" vertical="center"/>
    </xf>
    <xf numFmtId="0" fontId="17" fillId="9" borderId="11" xfId="0" applyFont="1" applyFill="1" applyBorder="1" applyAlignment="1">
      <alignment horizontal="center" vertical="center"/>
    </xf>
    <xf numFmtId="0" fontId="17" fillId="9" borderId="12" xfId="0" applyFont="1" applyFill="1" applyBorder="1" applyAlignment="1">
      <alignment horizontal="center" vertical="center"/>
    </xf>
    <xf numFmtId="0" fontId="17" fillId="18" borderId="39" xfId="0" applyFont="1" applyFill="1" applyBorder="1" applyAlignment="1">
      <alignment horizontal="center" vertical="center"/>
    </xf>
    <xf numFmtId="0" fontId="17" fillId="9" borderId="39" xfId="0" applyFont="1" applyFill="1" applyBorder="1" applyAlignment="1">
      <alignment horizontal="center" vertical="center"/>
    </xf>
    <xf numFmtId="0" fontId="17" fillId="11" borderId="28" xfId="0" applyFont="1" applyFill="1" applyBorder="1" applyAlignment="1">
      <alignment horizontal="center" vertical="center"/>
    </xf>
    <xf numFmtId="0" fontId="17" fillId="9" borderId="40" xfId="0" applyFont="1" applyFill="1" applyBorder="1" applyAlignment="1">
      <alignment horizontal="center" vertical="center"/>
    </xf>
    <xf numFmtId="2" fontId="17" fillId="24" borderId="41" xfId="0" applyNumberFormat="1" applyFont="1" applyFill="1" applyBorder="1" applyAlignment="1">
      <alignment horizontal="center" vertical="center"/>
    </xf>
    <xf numFmtId="0" fontId="17" fillId="19" borderId="42" xfId="0" applyFont="1" applyFill="1" applyBorder="1" applyAlignment="1">
      <alignment horizontal="center" vertical="center"/>
    </xf>
    <xf numFmtId="2" fontId="17" fillId="24" borderId="39" xfId="0" applyNumberFormat="1" applyFont="1" applyFill="1" applyBorder="1" applyAlignment="1">
      <alignment horizontal="center" vertical="center"/>
    </xf>
    <xf numFmtId="0" fontId="17" fillId="7" borderId="43" xfId="0" applyFont="1" applyFill="1" applyBorder="1" applyAlignment="1">
      <alignment horizontal="center" vertical="center"/>
    </xf>
    <xf numFmtId="167" fontId="17" fillId="3" borderId="43" xfId="0" applyNumberFormat="1" applyFont="1" applyFill="1" applyBorder="1" applyAlignment="1">
      <alignment horizontal="center" vertical="center"/>
    </xf>
    <xf numFmtId="0" fontId="17" fillId="6" borderId="43" xfId="0" applyFont="1" applyFill="1" applyBorder="1" applyAlignment="1">
      <alignment horizontal="center" vertical="center"/>
    </xf>
    <xf numFmtId="0" fontId="17" fillId="9" borderId="31" xfId="0" applyFont="1" applyFill="1" applyBorder="1" applyAlignment="1">
      <alignment horizontal="center" vertical="center"/>
    </xf>
    <xf numFmtId="0" fontId="17" fillId="9" borderId="13" xfId="0" applyFont="1" applyFill="1" applyBorder="1" applyAlignment="1">
      <alignment horizontal="center" vertical="center"/>
    </xf>
    <xf numFmtId="0" fontId="17" fillId="9" borderId="14" xfId="0" applyFont="1" applyFill="1" applyBorder="1" applyAlignment="1">
      <alignment horizontal="center" vertical="center"/>
    </xf>
    <xf numFmtId="0" fontId="17" fillId="18" borderId="43" xfId="0" applyFont="1" applyFill="1" applyBorder="1" applyAlignment="1">
      <alignment horizontal="center" vertical="center"/>
    </xf>
    <xf numFmtId="0" fontId="17" fillId="9" borderId="43" xfId="0" applyFont="1" applyFill="1" applyBorder="1" applyAlignment="1">
      <alignment horizontal="center" vertical="center"/>
    </xf>
    <xf numFmtId="0" fontId="17" fillId="11" borderId="30" xfId="0" applyFont="1" applyFill="1" applyBorder="1" applyAlignment="1">
      <alignment horizontal="center" vertical="center"/>
    </xf>
    <xf numFmtId="0" fontId="17" fillId="9" borderId="44" xfId="0" applyFont="1" applyFill="1" applyBorder="1" applyAlignment="1">
      <alignment horizontal="center" vertical="center"/>
    </xf>
    <xf numFmtId="2" fontId="17" fillId="24" borderId="43" xfId="0" applyNumberFormat="1" applyFont="1" applyFill="1" applyBorder="1" applyAlignment="1">
      <alignment horizontal="center" vertical="center"/>
    </xf>
    <xf numFmtId="0" fontId="17" fillId="19" borderId="45" xfId="0" applyFont="1" applyFill="1" applyBorder="1" applyAlignment="1">
      <alignment horizontal="center" vertical="center"/>
    </xf>
    <xf numFmtId="2" fontId="21" fillId="17" borderId="11" xfId="0" applyNumberFormat="1" applyFont="1" applyFill="1" applyBorder="1" applyAlignment="1">
      <alignment horizontal="center" vertical="center"/>
    </xf>
    <xf numFmtId="0" fontId="22" fillId="6" borderId="2" xfId="0" applyFont="1" applyFill="1" applyBorder="1" applyAlignment="1">
      <alignment horizontal="center" vertical="center" wrapText="1"/>
    </xf>
    <xf numFmtId="0" fontId="22" fillId="6" borderId="4" xfId="0" applyFont="1" applyFill="1" applyBorder="1" applyAlignment="1">
      <alignment horizontal="center" vertical="center" wrapText="1"/>
    </xf>
    <xf numFmtId="0" fontId="23" fillId="6" borderId="9" xfId="0" applyFont="1" applyFill="1" applyBorder="1" applyAlignment="1">
      <alignment horizontal="center" vertical="center"/>
    </xf>
    <xf numFmtId="0" fontId="23" fillId="6" borderId="11" xfId="0" applyFont="1" applyFill="1" applyBorder="1" applyAlignment="1">
      <alignment horizontal="center" vertical="center"/>
    </xf>
    <xf numFmtId="0" fontId="24" fillId="6" borderId="11" xfId="0" applyFont="1" applyFill="1" applyBorder="1" applyAlignment="1">
      <alignment horizontal="center" vertical="center"/>
    </xf>
    <xf numFmtId="0" fontId="24" fillId="6" borderId="13" xfId="0" applyFont="1" applyFill="1" applyBorder="1" applyAlignment="1">
      <alignment horizontal="center" vertical="center"/>
    </xf>
    <xf numFmtId="0" fontId="25" fillId="0" borderId="0" xfId="0" applyFont="1" applyAlignment="1">
      <alignment horizontal="center" vertical="center"/>
    </xf>
    <xf numFmtId="2" fontId="1" fillId="25" borderId="12" xfId="0" applyNumberFormat="1" applyFont="1" applyFill="1" applyBorder="1" applyAlignment="1">
      <alignment horizontal="center" vertical="center"/>
    </xf>
    <xf numFmtId="167" fontId="0" fillId="0" borderId="0" xfId="0" applyNumberFormat="1"/>
    <xf numFmtId="166" fontId="26" fillId="10" borderId="4" xfId="0" applyNumberFormat="1" applyFont="1" applyFill="1" applyBorder="1" applyAlignment="1">
      <alignment horizontal="center" vertical="center" wrapText="1"/>
    </xf>
    <xf numFmtId="2" fontId="1" fillId="0" borderId="9" xfId="0" applyNumberFormat="1" applyFont="1" applyFill="1" applyBorder="1" applyAlignment="1">
      <alignment horizontal="center" vertical="center"/>
    </xf>
    <xf numFmtId="170" fontId="1" fillId="0" borderId="9" xfId="2" applyNumberFormat="1" applyFont="1" applyFill="1" applyBorder="1" applyAlignment="1" applyProtection="1">
      <alignment horizontal="center" vertical="center"/>
    </xf>
    <xf numFmtId="170" fontId="1" fillId="0" borderId="13" xfId="2" applyNumberFormat="1" applyFont="1" applyFill="1" applyBorder="1" applyAlignment="1" applyProtection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center"/>
    </xf>
    <xf numFmtId="1" fontId="4" fillId="26" borderId="2" xfId="0" applyNumberFormat="1" applyFont="1" applyFill="1" applyBorder="1" applyAlignment="1">
      <alignment horizontal="center" vertical="center" wrapText="1"/>
    </xf>
    <xf numFmtId="1" fontId="4" fillId="26" borderId="4" xfId="0" applyNumberFormat="1" applyFont="1" applyFill="1" applyBorder="1" applyAlignment="1">
      <alignment horizontal="center" vertical="center" wrapText="1"/>
    </xf>
    <xf numFmtId="1" fontId="4" fillId="26" borderId="4" xfId="0" applyNumberFormat="1" applyFont="1" applyFill="1" applyBorder="1" applyAlignment="1">
      <alignment horizontal="center" wrapText="1"/>
    </xf>
    <xf numFmtId="2" fontId="1" fillId="0" borderId="13" xfId="0" applyNumberFormat="1" applyFont="1" applyFill="1" applyBorder="1" applyAlignment="1">
      <alignment horizontal="center" vertical="center"/>
    </xf>
    <xf numFmtId="167" fontId="1" fillId="3" borderId="31" xfId="0" applyNumberFormat="1" applyFont="1" applyFill="1" applyBorder="1" applyAlignment="1">
      <alignment horizontal="center" vertical="center"/>
    </xf>
    <xf numFmtId="0" fontId="1" fillId="4" borderId="13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4" fillId="9" borderId="2" xfId="0" applyFont="1" applyFill="1" applyBorder="1" applyAlignment="1">
      <alignment horizontal="center" vertical="center" wrapText="1"/>
    </xf>
    <xf numFmtId="2" fontId="4" fillId="17" borderId="3" xfId="0" applyNumberFormat="1" applyFont="1" applyFill="1" applyBorder="1" applyAlignment="1">
      <alignment horizontal="center" vertical="center" wrapText="1"/>
    </xf>
    <xf numFmtId="0" fontId="13" fillId="2" borderId="0" xfId="0" applyFont="1" applyFill="1" applyBorder="1" applyAlignment="1">
      <alignment horizontal="center" vertical="center" wrapText="1"/>
    </xf>
    <xf numFmtId="0" fontId="16" fillId="2" borderId="6" xfId="0" applyFont="1" applyFill="1" applyBorder="1" applyAlignment="1">
      <alignment horizontal="center" vertical="center"/>
    </xf>
    <xf numFmtId="0" fontId="16" fillId="2" borderId="17" xfId="0" applyFont="1" applyFill="1" applyBorder="1" applyAlignment="1">
      <alignment horizontal="center" vertical="center"/>
    </xf>
    <xf numFmtId="0" fontId="18" fillId="2" borderId="0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wrapText="1"/>
    </xf>
    <xf numFmtId="0" fontId="4" fillId="9" borderId="6" xfId="0" applyFont="1" applyFill="1" applyBorder="1" applyAlignment="1">
      <alignment horizontal="center" vertical="center"/>
    </xf>
    <xf numFmtId="0" fontId="4" fillId="0" borderId="6" xfId="0" applyFont="1" applyBorder="1" applyAlignment="1">
      <alignment horizontal="center" vertical="center" wrapText="1"/>
    </xf>
    <xf numFmtId="0" fontId="2" fillId="23" borderId="3" xfId="0" applyFont="1" applyFill="1" applyBorder="1" applyAlignment="1">
      <alignment horizontal="center" vertical="center" wrapText="1"/>
    </xf>
    <xf numFmtId="0" fontId="4" fillId="20" borderId="4" xfId="0" applyFont="1" applyFill="1" applyBorder="1" applyAlignment="1">
      <alignment horizontal="center" vertical="center"/>
    </xf>
    <xf numFmtId="0" fontId="4" fillId="24" borderId="6" xfId="0" applyFont="1" applyFill="1" applyBorder="1" applyAlignment="1">
      <alignment horizontal="center" vertical="center" wrapText="1"/>
    </xf>
  </cellXfs>
  <cellStyles count="3">
    <cellStyle name="Milliers" xfId="1" builtinId="3"/>
    <cellStyle name="Normal" xfId="0" builtinId="0"/>
    <cellStyle name="Pourcentage" xfId="2" builtinId="5"/>
  </cellStyles>
  <dxfs count="16">
    <dxf>
      <fill>
        <patternFill>
          <bgColor rgb="FF92D05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ont>
        <color auto="1"/>
      </font>
      <fill>
        <patternFill>
          <bgColor rgb="FF92D050"/>
        </patternFill>
      </fill>
    </dxf>
    <dxf>
      <font>
        <b/>
        <i val="0"/>
        <color rgb="FFFFFF00"/>
      </font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DEBDFF"/>
      <rgbColor rgb="FF9999FF"/>
      <rgbColor rgb="FF993366"/>
      <rgbColor rgb="FFFFFFCC"/>
      <rgbColor rgb="FFD9D9D9"/>
      <rgbColor rgb="FF660066"/>
      <rgbColor rgb="FFF8CBAD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E8D1FF"/>
      <rgbColor rgb="FFE2F0D9"/>
      <rgbColor rgb="FFFFFF99"/>
      <rgbColor rgb="FFBDD7EE"/>
      <rgbColor rgb="FFFF99CC"/>
      <rgbColor rgb="FFCC99FF"/>
      <rgbColor rgb="FFFFCC99"/>
      <rgbColor rgb="FF3366FF"/>
      <rgbColor rgb="FF65C783"/>
      <rgbColor rgb="FF99FF33"/>
      <rgbColor rgb="FFF4D80C"/>
      <rgbColor rgb="FFFF9900"/>
      <rgbColor rgb="FFFF6600"/>
      <rgbColor rgb="FF595959"/>
      <rgbColor rgb="FFB3B3CD"/>
      <rgbColor rgb="FF003366"/>
      <rgbColor rgb="FF339966"/>
      <rgbColor rgb="FF003300"/>
      <rgbColor rgb="FF333300"/>
      <rgbColor rgb="FF993300"/>
      <rgbColor rgb="FF993366"/>
      <rgbColor rgb="FF333399"/>
      <rgbColor rgb="FF404040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6</xdr:col>
      <xdr:colOff>570960</xdr:colOff>
      <xdr:row>0</xdr:row>
      <xdr:rowOff>666000</xdr:rowOff>
    </xdr:to>
    <xdr:pic>
      <xdr:nvPicPr>
        <xdr:cNvPr id="2" name="Image 3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/>
      </xdr:nvPicPr>
      <xdr:blipFill>
        <a:blip xmlns:r="http://schemas.openxmlformats.org/officeDocument/2006/relationships" r:embed="rId1"/>
        <a:stretch/>
      </xdr:blipFill>
      <xdr:spPr>
        <a:xfrm>
          <a:off x="0" y="0"/>
          <a:ext cx="2092320" cy="666000"/>
        </a:xfrm>
        <a:prstGeom prst="rect">
          <a:avLst/>
        </a:prstGeom>
        <a:ln>
          <a:noFill/>
        </a:ln>
      </xdr:spPr>
    </xdr:pic>
    <xdr:clientData/>
  </xdr:twoCellAnchor>
  <xdr:twoCellAnchor>
    <xdr:from>
      <xdr:col>9</xdr:col>
      <xdr:colOff>656167</xdr:colOff>
      <xdr:row>11</xdr:row>
      <xdr:rowOff>179917</xdr:rowOff>
    </xdr:from>
    <xdr:to>
      <xdr:col>16</xdr:col>
      <xdr:colOff>95250</xdr:colOff>
      <xdr:row>23</xdr:row>
      <xdr:rowOff>42333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B41FA9C5-758A-4F2F-B300-01D1A2C91211}"/>
            </a:ext>
          </a:extLst>
        </xdr:cNvPr>
        <xdr:cNvSpPr txBox="1"/>
      </xdr:nvSpPr>
      <xdr:spPr>
        <a:xfrm>
          <a:off x="6223000" y="3386667"/>
          <a:ext cx="6995583" cy="278341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souhaite mettre une mise en forme</a:t>
          </a:r>
          <a:r>
            <a:rPr lang="fr-FR" sz="1100" baseline="0"/>
            <a:t> conditionnelle sur la plage R4:R29</a:t>
          </a:r>
        </a:p>
        <a:p>
          <a:endParaRPr lang="fr-FR" sz="1100" baseline="0"/>
        </a:p>
        <a:p>
          <a:r>
            <a:rPr lang="fr-FR" sz="1100" baseline="0"/>
            <a:t>Exemple </a:t>
          </a:r>
        </a:p>
        <a:p>
          <a:r>
            <a:rPr lang="fr-FR" sz="1100" baseline="0"/>
            <a:t>Si P4=S3 et que R4&lt;100 alors R4 colorier en rouge</a:t>
          </a:r>
        </a:p>
        <a:p>
          <a:r>
            <a:rPr lang="fr-FR" sz="1100" baseline="0"/>
            <a:t>Si P4=S3 et que R4&gt;150 alors R4 colorier en rouge</a:t>
          </a:r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</xdr:col>
      <xdr:colOff>713520</xdr:colOff>
      <xdr:row>0</xdr:row>
      <xdr:rowOff>656640</xdr:rowOff>
    </xdr:to>
    <xdr:pic>
      <xdr:nvPicPr>
        <xdr:cNvPr id="2" name="Image 3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/>
      </xdr:nvPicPr>
      <xdr:blipFill>
        <a:blip xmlns:r="http://schemas.openxmlformats.org/officeDocument/2006/relationships" r:embed="rId1"/>
        <a:stretch/>
      </xdr:blipFill>
      <xdr:spPr>
        <a:xfrm>
          <a:off x="0" y="0"/>
          <a:ext cx="2224800" cy="656640"/>
        </a:xfrm>
        <a:prstGeom prst="rect">
          <a:avLst/>
        </a:prstGeom>
        <a:ln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01"/>
  <sheetViews>
    <sheetView tabSelected="1" zoomScale="90" zoomScaleNormal="90" workbookViewId="0">
      <pane xSplit="9" ySplit="3" topLeftCell="J4" activePane="bottomRight" state="frozen"/>
      <selection pane="topRight" activeCell="O1" sqref="O1"/>
      <selection pane="bottomLeft" activeCell="A4" sqref="A4"/>
      <selection pane="bottomRight" activeCell="R9" sqref="R9"/>
    </sheetView>
  </sheetViews>
  <sheetFormatPr baseColWidth="10" defaultColWidth="9.140625" defaultRowHeight="15" x14ac:dyDescent="0.25"/>
  <cols>
    <col min="1" max="1" width="10.140625" style="1" hidden="1" customWidth="1"/>
    <col min="2" max="2" width="10.140625" style="1" customWidth="1"/>
    <col min="3" max="3" width="11.42578125" style="2"/>
    <col min="4" max="6" width="9.140625" style="2"/>
    <col min="7" max="7" width="11.42578125" style="2"/>
    <col min="8" max="8" width="11.42578125" style="242"/>
    <col min="9" max="9" width="11.42578125" style="2"/>
    <col min="10" max="10" width="21.5703125" style="3" customWidth="1"/>
    <col min="11" max="11" width="25.5703125" style="3" customWidth="1"/>
    <col min="12" max="12" width="19" style="3" customWidth="1"/>
    <col min="13" max="13" width="11.28515625" style="4" customWidth="1"/>
    <col min="14" max="14" width="14.28515625" style="4" customWidth="1"/>
    <col min="15" max="15" width="10.140625" style="4" customWidth="1"/>
    <col min="16" max="16" width="11.42578125" style="4"/>
    <col min="17" max="18" width="11.42578125" style="2"/>
    <col min="19" max="19" width="9.7109375" style="2" customWidth="1"/>
    <col min="20" max="21" width="10.7109375" customWidth="1"/>
    <col min="22" max="22" width="11.42578125" style="2"/>
    <col min="23" max="23" width="11.42578125" style="249"/>
    <col min="24" max="24" width="11.42578125" style="250"/>
    <col min="25" max="27" width="11.42578125" style="2"/>
    <col min="28" max="32" width="11.42578125" style="5" hidden="1" customWidth="1"/>
    <col min="33" max="33" width="45.85546875" customWidth="1"/>
    <col min="34" max="1029" width="10.7109375" customWidth="1"/>
  </cols>
  <sheetData>
    <row r="1" spans="1:33" ht="65.25" hidden="1" customHeight="1" x14ac:dyDescent="0.25">
      <c r="A1"/>
      <c r="B1" s="257" t="s">
        <v>145</v>
      </c>
      <c r="C1" s="257"/>
      <c r="D1" s="257"/>
      <c r="E1" s="257"/>
      <c r="F1" s="257"/>
      <c r="G1" s="257"/>
      <c r="H1" s="257"/>
      <c r="I1" s="257"/>
      <c r="J1" s="257"/>
      <c r="K1" s="257"/>
      <c r="L1" s="257"/>
      <c r="M1" s="257"/>
      <c r="N1" s="257"/>
      <c r="O1" s="257"/>
      <c r="P1" s="257"/>
      <c r="Q1" s="257"/>
      <c r="R1" s="257"/>
      <c r="S1" s="257"/>
      <c r="T1" s="257"/>
      <c r="U1" s="257"/>
      <c r="V1" s="257"/>
      <c r="W1" s="257"/>
      <c r="X1" s="257"/>
      <c r="Y1" s="257"/>
      <c r="Z1" s="257"/>
      <c r="AA1" s="257"/>
      <c r="AB1" s="6"/>
      <c r="AC1" s="6"/>
      <c r="AD1" s="6"/>
      <c r="AE1" s="6"/>
      <c r="AF1" s="7"/>
    </row>
    <row r="2" spans="1:33" ht="69" customHeight="1" x14ac:dyDescent="0.25">
      <c r="A2" s="8" t="s">
        <v>149</v>
      </c>
      <c r="B2" s="8" t="s">
        <v>0</v>
      </c>
      <c r="C2" s="9" t="s">
        <v>1</v>
      </c>
      <c r="D2" s="9"/>
      <c r="E2" s="9"/>
      <c r="F2" s="9"/>
      <c r="G2" s="10" t="s">
        <v>2</v>
      </c>
      <c r="H2" s="236" t="s">
        <v>3</v>
      </c>
      <c r="I2" s="11" t="s">
        <v>4</v>
      </c>
      <c r="J2" s="12" t="s">
        <v>5</v>
      </c>
      <c r="K2" s="12" t="s">
        <v>6</v>
      </c>
      <c r="L2" s="12" t="s">
        <v>7</v>
      </c>
      <c r="M2" s="258" t="s">
        <v>8</v>
      </c>
      <c r="N2" s="258"/>
      <c r="O2" s="258"/>
      <c r="P2" s="258"/>
      <c r="Q2" s="14" t="s">
        <v>9</v>
      </c>
      <c r="R2" s="15" t="s">
        <v>10</v>
      </c>
      <c r="S2" s="16" t="s">
        <v>11</v>
      </c>
      <c r="T2" s="17" t="s">
        <v>12</v>
      </c>
      <c r="U2" s="18" t="s">
        <v>13</v>
      </c>
      <c r="V2" s="18" t="s">
        <v>14</v>
      </c>
      <c r="W2" s="251" t="s">
        <v>15</v>
      </c>
      <c r="X2" s="251" t="s">
        <v>16</v>
      </c>
      <c r="Y2" s="21" t="s">
        <v>17</v>
      </c>
      <c r="Z2" s="22" t="s">
        <v>18</v>
      </c>
      <c r="AA2" s="23" t="s">
        <v>19</v>
      </c>
      <c r="AB2" s="24" t="s">
        <v>20</v>
      </c>
      <c r="AC2" s="24" t="s">
        <v>21</v>
      </c>
      <c r="AD2" s="24" t="s">
        <v>22</v>
      </c>
      <c r="AE2" s="24" t="s">
        <v>23</v>
      </c>
      <c r="AF2" s="24" t="s">
        <v>24</v>
      </c>
      <c r="AG2" s="259" t="s">
        <v>25</v>
      </c>
    </row>
    <row r="3" spans="1:33" ht="30" customHeight="1" x14ac:dyDescent="0.25">
      <c r="A3" s="25"/>
      <c r="B3" s="25"/>
      <c r="C3" s="26" t="s">
        <v>146</v>
      </c>
      <c r="D3" s="26" t="s">
        <v>147</v>
      </c>
      <c r="E3" s="26" t="s">
        <v>148</v>
      </c>
      <c r="F3" s="26"/>
      <c r="G3" s="27"/>
      <c r="H3" s="237"/>
      <c r="I3" s="28"/>
      <c r="J3" s="29"/>
      <c r="K3" s="29"/>
      <c r="L3" s="30"/>
      <c r="M3" s="31" t="s">
        <v>26</v>
      </c>
      <c r="N3" s="31" t="s">
        <v>27</v>
      </c>
      <c r="O3" s="31" t="s">
        <v>28</v>
      </c>
      <c r="P3" s="31" t="s">
        <v>29</v>
      </c>
      <c r="Q3" s="32"/>
      <c r="R3" s="33"/>
      <c r="S3" s="34"/>
      <c r="T3" s="35"/>
      <c r="U3" s="36"/>
      <c r="V3" s="245" t="s">
        <v>150</v>
      </c>
      <c r="W3" s="252"/>
      <c r="X3" s="253"/>
      <c r="Y3" s="37"/>
      <c r="Z3" s="38"/>
      <c r="AA3" s="39"/>
      <c r="AB3" s="40"/>
      <c r="AC3" s="40"/>
      <c r="AD3" s="40"/>
      <c r="AE3" s="40"/>
      <c r="AF3" s="40"/>
      <c r="AG3" s="259"/>
    </row>
    <row r="4" spans="1:33" ht="19.5" customHeight="1" x14ac:dyDescent="0.25">
      <c r="A4" s="41"/>
      <c r="B4" s="41">
        <v>43482</v>
      </c>
      <c r="C4" s="42">
        <v>3</v>
      </c>
      <c r="D4" s="42"/>
      <c r="E4" s="42"/>
      <c r="F4" s="42"/>
      <c r="G4" s="43" t="s">
        <v>30</v>
      </c>
      <c r="H4" s="238">
        <v>706429</v>
      </c>
      <c r="I4" s="44" t="s">
        <v>31</v>
      </c>
      <c r="J4" s="45" t="s">
        <v>32</v>
      </c>
      <c r="K4" s="45" t="s">
        <v>33</v>
      </c>
      <c r="L4" s="45" t="s">
        <v>34</v>
      </c>
      <c r="M4" s="46" t="s">
        <v>35</v>
      </c>
      <c r="N4" s="46" t="s">
        <v>36</v>
      </c>
      <c r="O4" s="46">
        <v>20</v>
      </c>
      <c r="P4" s="46" t="s">
        <v>37</v>
      </c>
      <c r="Q4" s="47">
        <v>562</v>
      </c>
      <c r="R4" s="48">
        <v>80</v>
      </c>
      <c r="S4" s="46" t="s">
        <v>37</v>
      </c>
      <c r="T4" s="49">
        <v>5.3049999999999997</v>
      </c>
      <c r="U4" s="50">
        <f t="shared" ref="U4:U35" si="0">IF(T4=0,"",1000*T4/2.28)</f>
        <v>2326.7543859649127</v>
      </c>
      <c r="V4" s="51">
        <v>2353.4</v>
      </c>
      <c r="W4" s="246">
        <f t="shared" ref="W4:W35" si="1">IF(V4=0,"",V4-U4)</f>
        <v>26.645614035087419</v>
      </c>
      <c r="X4" s="247">
        <f t="shared" ref="X4:X35" si="2">IF(V4=0,"",(V4-U4)/V4)</f>
        <v>1.1322178140174818E-2</v>
      </c>
      <c r="Y4" s="52">
        <v>8.9</v>
      </c>
      <c r="Z4" s="53">
        <v>13.1</v>
      </c>
      <c r="AA4" s="54"/>
      <c r="AB4" s="55"/>
      <c r="AC4" s="55"/>
      <c r="AD4" s="55"/>
      <c r="AE4" s="55">
        <f>(30.7+31.4+31.4)/3-1</f>
        <v>30.166666666666668</v>
      </c>
      <c r="AF4" s="56"/>
    </row>
    <row r="5" spans="1:33" ht="19.5" customHeight="1" x14ac:dyDescent="0.25">
      <c r="A5" s="41"/>
      <c r="B5" s="41">
        <v>43861</v>
      </c>
      <c r="C5" s="42">
        <v>3</v>
      </c>
      <c r="D5" s="42"/>
      <c r="E5" s="42"/>
      <c r="F5" s="42"/>
      <c r="G5" s="57" t="s">
        <v>30</v>
      </c>
      <c r="H5" s="239">
        <v>706574</v>
      </c>
      <c r="I5" s="58" t="s">
        <v>38</v>
      </c>
      <c r="J5" s="59" t="s">
        <v>39</v>
      </c>
      <c r="K5" s="59" t="s">
        <v>40</v>
      </c>
      <c r="L5" s="59" t="s">
        <v>41</v>
      </c>
      <c r="M5" s="60" t="s">
        <v>35</v>
      </c>
      <c r="N5" s="60" t="s">
        <v>36</v>
      </c>
      <c r="O5" s="60">
        <v>20</v>
      </c>
      <c r="P5" s="60" t="s">
        <v>37</v>
      </c>
      <c r="Q5" s="61">
        <v>562</v>
      </c>
      <c r="R5" s="62">
        <v>150</v>
      </c>
      <c r="S5" s="60" t="s">
        <v>37</v>
      </c>
      <c r="T5" s="63">
        <v>5.4009999999999998</v>
      </c>
      <c r="U5" s="50">
        <f t="shared" si="0"/>
        <v>2368.8596491228072</v>
      </c>
      <c r="V5" s="64">
        <v>2353.4</v>
      </c>
      <c r="W5" s="246">
        <f t="shared" si="1"/>
        <v>-15.45964912280715</v>
      </c>
      <c r="X5" s="247">
        <f t="shared" si="2"/>
        <v>-6.5690699085608692E-3</v>
      </c>
      <c r="Y5" s="52">
        <v>12.8</v>
      </c>
      <c r="Z5" s="53">
        <v>15.2</v>
      </c>
      <c r="AA5" s="65">
        <v>2.6</v>
      </c>
      <c r="AB5" s="66"/>
      <c r="AC5" s="66"/>
      <c r="AD5" s="66"/>
      <c r="AE5" s="66">
        <f>(33.6+33.7+26.6)/3-1</f>
        <v>30.3</v>
      </c>
      <c r="AF5" s="67"/>
    </row>
    <row r="6" spans="1:33" ht="19.5" customHeight="1" x14ac:dyDescent="0.25">
      <c r="A6" s="41"/>
      <c r="B6" s="41">
        <v>43886</v>
      </c>
      <c r="C6" s="42">
        <v>3</v>
      </c>
      <c r="D6" s="42"/>
      <c r="E6" s="42"/>
      <c r="F6" s="42"/>
      <c r="G6" s="57" t="s">
        <v>30</v>
      </c>
      <c r="H6" s="239">
        <v>706874</v>
      </c>
      <c r="I6" s="58" t="s">
        <v>31</v>
      </c>
      <c r="J6" s="59" t="s">
        <v>42</v>
      </c>
      <c r="K6" s="59" t="s">
        <v>43</v>
      </c>
      <c r="L6" s="59" t="s">
        <v>44</v>
      </c>
      <c r="M6" s="60" t="s">
        <v>35</v>
      </c>
      <c r="N6" s="60" t="s">
        <v>36</v>
      </c>
      <c r="O6" s="60">
        <v>10</v>
      </c>
      <c r="P6" s="60" t="s">
        <v>37</v>
      </c>
      <c r="Q6" s="61">
        <v>512</v>
      </c>
      <c r="R6" s="62">
        <v>175</v>
      </c>
      <c r="S6" s="60" t="str">
        <f t="shared" ref="S6:S37" si="3">IF(P6="","",P6)</f>
        <v>S3</v>
      </c>
      <c r="T6" s="63">
        <v>5.38</v>
      </c>
      <c r="U6" s="50">
        <f t="shared" si="0"/>
        <v>2359.6491228070176</v>
      </c>
      <c r="V6" s="64">
        <v>2389</v>
      </c>
      <c r="W6" s="246">
        <f t="shared" si="1"/>
        <v>29.350877192982352</v>
      </c>
      <c r="X6" s="247">
        <f t="shared" si="2"/>
        <v>1.2285842274165907E-2</v>
      </c>
      <c r="Y6" s="52">
        <v>10.199999999999999</v>
      </c>
      <c r="Z6" s="53">
        <v>14.2</v>
      </c>
      <c r="AA6" s="65"/>
      <c r="AB6" s="66"/>
      <c r="AC6" s="66"/>
      <c r="AD6" s="68"/>
      <c r="AE6" s="66">
        <f>(36.9+36.1+36.4)/3-1</f>
        <v>35.466666666666669</v>
      </c>
      <c r="AF6" s="67"/>
    </row>
    <row r="7" spans="1:33" ht="19.5" customHeight="1" x14ac:dyDescent="0.25">
      <c r="A7" s="41"/>
      <c r="B7" s="41">
        <v>43896</v>
      </c>
      <c r="C7" s="42">
        <v>3</v>
      </c>
      <c r="D7" s="42"/>
      <c r="E7" s="42"/>
      <c r="F7" s="42"/>
      <c r="G7" s="57" t="s">
        <v>30</v>
      </c>
      <c r="H7" s="239">
        <v>707007</v>
      </c>
      <c r="I7" s="58" t="s">
        <v>45</v>
      </c>
      <c r="J7" s="59" t="s">
        <v>39</v>
      </c>
      <c r="K7" s="59" t="s">
        <v>46</v>
      </c>
      <c r="L7" s="59" t="s">
        <v>47</v>
      </c>
      <c r="M7" s="60" t="s">
        <v>35</v>
      </c>
      <c r="N7" s="60" t="s">
        <v>36</v>
      </c>
      <c r="O7" s="60">
        <v>20</v>
      </c>
      <c r="P7" s="60" t="s">
        <v>37</v>
      </c>
      <c r="Q7" s="61">
        <v>562</v>
      </c>
      <c r="R7" s="62">
        <v>140</v>
      </c>
      <c r="S7" s="60" t="str">
        <f t="shared" si="3"/>
        <v>S3</v>
      </c>
      <c r="T7" s="63">
        <v>5.2480000000000002</v>
      </c>
      <c r="U7" s="50">
        <f t="shared" si="0"/>
        <v>2301.7543859649127</v>
      </c>
      <c r="V7" s="64">
        <v>2354.8000000000002</v>
      </c>
      <c r="W7" s="246">
        <f t="shared" si="1"/>
        <v>53.04561403508751</v>
      </c>
      <c r="X7" s="247">
        <f t="shared" si="2"/>
        <v>2.2526589958844701E-2</v>
      </c>
      <c r="Y7" s="52">
        <v>7</v>
      </c>
      <c r="Z7" s="53">
        <v>12</v>
      </c>
      <c r="AA7" s="65"/>
      <c r="AB7" s="66"/>
      <c r="AC7" s="66"/>
      <c r="AD7" s="68"/>
      <c r="AE7" s="66">
        <f>(30.8+31.52+18.98)/3-1</f>
        <v>26.099999999999998</v>
      </c>
      <c r="AF7" s="67"/>
    </row>
    <row r="8" spans="1:33" ht="19.5" customHeight="1" x14ac:dyDescent="0.25">
      <c r="A8" s="41"/>
      <c r="B8" s="41">
        <v>43922</v>
      </c>
      <c r="C8" s="42">
        <v>3</v>
      </c>
      <c r="D8" s="42"/>
      <c r="E8" s="42"/>
      <c r="F8" s="42"/>
      <c r="G8" s="57" t="s">
        <v>30</v>
      </c>
      <c r="H8" s="239">
        <v>707083</v>
      </c>
      <c r="I8" s="58" t="s">
        <v>38</v>
      </c>
      <c r="J8" s="59" t="s">
        <v>48</v>
      </c>
      <c r="K8" s="59" t="s">
        <v>49</v>
      </c>
      <c r="L8" s="59" t="s">
        <v>50</v>
      </c>
      <c r="M8" s="60" t="s">
        <v>35</v>
      </c>
      <c r="N8" s="60" t="s">
        <v>36</v>
      </c>
      <c r="O8" s="60">
        <v>10</v>
      </c>
      <c r="P8" s="60" t="s">
        <v>37</v>
      </c>
      <c r="Q8" s="61">
        <v>512</v>
      </c>
      <c r="R8" s="62">
        <v>85</v>
      </c>
      <c r="S8" s="60" t="str">
        <f t="shared" si="3"/>
        <v>S3</v>
      </c>
      <c r="T8" s="63">
        <v>5.3550000000000004</v>
      </c>
      <c r="U8" s="50">
        <f t="shared" si="0"/>
        <v>2348.6842105263158</v>
      </c>
      <c r="V8" s="64">
        <v>2333.8000000000002</v>
      </c>
      <c r="W8" s="246">
        <f t="shared" si="1"/>
        <v>-14.884210526315655</v>
      </c>
      <c r="X8" s="247">
        <f t="shared" si="2"/>
        <v>-6.3776718340541839E-3</v>
      </c>
      <c r="Y8" s="52">
        <v>8.3000000000000007</v>
      </c>
      <c r="Z8" s="53">
        <v>9.6</v>
      </c>
      <c r="AA8" s="65"/>
      <c r="AB8" s="66"/>
      <c r="AC8" s="66"/>
      <c r="AD8" s="68"/>
      <c r="AE8" s="66">
        <f>(37.94+39.07+37.68)/3-1</f>
        <v>37.229999999999997</v>
      </c>
      <c r="AF8" s="67"/>
      <c r="AG8" t="s">
        <v>51</v>
      </c>
    </row>
    <row r="9" spans="1:33" ht="19.5" customHeight="1" x14ac:dyDescent="0.25">
      <c r="A9" s="41"/>
      <c r="B9" s="41">
        <v>43938</v>
      </c>
      <c r="C9" s="42">
        <v>3</v>
      </c>
      <c r="D9" s="42"/>
      <c r="E9" s="42"/>
      <c r="F9" s="42"/>
      <c r="G9" s="57" t="s">
        <v>30</v>
      </c>
      <c r="H9" s="239">
        <v>707139</v>
      </c>
      <c r="I9" s="58" t="s">
        <v>38</v>
      </c>
      <c r="J9" s="59" t="s">
        <v>87</v>
      </c>
      <c r="K9" s="59" t="s">
        <v>88</v>
      </c>
      <c r="L9" s="59" t="s">
        <v>89</v>
      </c>
      <c r="M9" s="60" t="s">
        <v>35</v>
      </c>
      <c r="N9" s="60" t="s">
        <v>36</v>
      </c>
      <c r="O9" s="60">
        <v>22</v>
      </c>
      <c r="P9" s="60" t="s">
        <v>37</v>
      </c>
      <c r="Q9" s="61">
        <v>562</v>
      </c>
      <c r="R9" s="62">
        <v>165</v>
      </c>
      <c r="S9" s="60" t="str">
        <f t="shared" si="3"/>
        <v>S3</v>
      </c>
      <c r="T9" s="63">
        <v>5.2130000000000001</v>
      </c>
      <c r="U9" s="50">
        <f t="shared" si="0"/>
        <v>2286.4035087719299</v>
      </c>
      <c r="V9" s="64">
        <v>2325.6999999999998</v>
      </c>
      <c r="W9" s="246">
        <f t="shared" si="1"/>
        <v>39.296491228069954</v>
      </c>
      <c r="X9" s="247">
        <f t="shared" si="2"/>
        <v>1.6896629499965583E-2</v>
      </c>
      <c r="Y9" s="52">
        <v>13</v>
      </c>
      <c r="Z9" s="53">
        <v>16.8</v>
      </c>
      <c r="AA9" s="65"/>
      <c r="AB9" s="66"/>
      <c r="AC9" s="66"/>
      <c r="AD9" s="68"/>
      <c r="AE9" s="66">
        <f>(27.33+27.04+27.87)/3-1</f>
        <v>26.41333333333333</v>
      </c>
      <c r="AF9" s="67"/>
    </row>
    <row r="10" spans="1:33" ht="19.5" customHeight="1" x14ac:dyDescent="0.25">
      <c r="A10" s="41"/>
      <c r="B10" s="41">
        <v>43964</v>
      </c>
      <c r="C10" s="42">
        <v>3</v>
      </c>
      <c r="D10" s="42"/>
      <c r="E10" s="42"/>
      <c r="F10" s="42"/>
      <c r="G10" s="57" t="s">
        <v>30</v>
      </c>
      <c r="H10" s="239">
        <v>707321</v>
      </c>
      <c r="I10" s="58" t="s">
        <v>45</v>
      </c>
      <c r="J10" s="59" t="s">
        <v>90</v>
      </c>
      <c r="K10" s="59" t="s">
        <v>91</v>
      </c>
      <c r="L10" s="59" t="s">
        <v>92</v>
      </c>
      <c r="M10" s="60" t="s">
        <v>35</v>
      </c>
      <c r="N10" s="60" t="s">
        <v>36</v>
      </c>
      <c r="O10" s="60">
        <v>11.2</v>
      </c>
      <c r="P10" s="60" t="s">
        <v>37</v>
      </c>
      <c r="Q10" s="61">
        <v>512</v>
      </c>
      <c r="R10" s="62">
        <v>170</v>
      </c>
      <c r="S10" s="60" t="str">
        <f t="shared" si="3"/>
        <v>S3</v>
      </c>
      <c r="T10" s="63">
        <v>5.2249999999999996</v>
      </c>
      <c r="U10" s="50">
        <f t="shared" si="0"/>
        <v>2291.666666666667</v>
      </c>
      <c r="V10" s="64">
        <v>2348.9</v>
      </c>
      <c r="W10" s="246">
        <f t="shared" si="1"/>
        <v>57.233333333333121</v>
      </c>
      <c r="X10" s="247">
        <f t="shared" si="2"/>
        <v>2.4366015297940788E-2</v>
      </c>
      <c r="Y10" s="52">
        <v>17.7</v>
      </c>
      <c r="Z10" s="53">
        <v>18.2</v>
      </c>
      <c r="AA10" s="65"/>
      <c r="AB10" s="66"/>
      <c r="AC10" s="66"/>
      <c r="AD10" s="68"/>
      <c r="AE10" s="235">
        <f>(20.93+22.44+15.7)/3-1</f>
        <v>18.690000000000001</v>
      </c>
      <c r="AF10" s="67"/>
      <c r="AG10" t="s">
        <v>104</v>
      </c>
    </row>
    <row r="11" spans="1:33" ht="19.5" customHeight="1" x14ac:dyDescent="0.25">
      <c r="A11" s="41"/>
      <c r="B11" s="41">
        <v>43965</v>
      </c>
      <c r="C11" s="42">
        <v>3</v>
      </c>
      <c r="D11" s="42"/>
      <c r="E11" s="42"/>
      <c r="F11" s="42"/>
      <c r="G11" s="57" t="s">
        <v>30</v>
      </c>
      <c r="H11" s="239">
        <v>707324</v>
      </c>
      <c r="I11" s="58" t="s">
        <v>31</v>
      </c>
      <c r="J11" s="59" t="s">
        <v>93</v>
      </c>
      <c r="K11" s="59" t="s">
        <v>94</v>
      </c>
      <c r="L11" s="59" t="s">
        <v>95</v>
      </c>
      <c r="M11" s="60" t="s">
        <v>35</v>
      </c>
      <c r="N11" s="60" t="s">
        <v>36</v>
      </c>
      <c r="O11" s="60">
        <v>22</v>
      </c>
      <c r="P11" s="60" t="s">
        <v>37</v>
      </c>
      <c r="Q11" s="61">
        <v>562</v>
      </c>
      <c r="R11" s="62">
        <v>175</v>
      </c>
      <c r="S11" s="60" t="str">
        <f t="shared" si="3"/>
        <v>S3</v>
      </c>
      <c r="T11" s="63">
        <v>5.2370000000000001</v>
      </c>
      <c r="U11" s="50">
        <f t="shared" si="0"/>
        <v>2296.9298245614036</v>
      </c>
      <c r="V11" s="64">
        <v>2325.8000000000002</v>
      </c>
      <c r="W11" s="246">
        <f t="shared" si="1"/>
        <v>28.870175438596561</v>
      </c>
      <c r="X11" s="247">
        <f t="shared" si="2"/>
        <v>1.2413008615786637E-2</v>
      </c>
      <c r="Y11" s="52">
        <v>5.2</v>
      </c>
      <c r="Z11" s="53">
        <v>14.5</v>
      </c>
      <c r="AA11" s="65"/>
      <c r="AB11" s="66"/>
      <c r="AC11" s="66"/>
      <c r="AD11" s="69"/>
      <c r="AE11" s="66">
        <f>(32.4+31.85+32.61)/3-1</f>
        <v>31.286666666666669</v>
      </c>
      <c r="AF11" s="67"/>
    </row>
    <row r="12" spans="1:33" ht="19.5" customHeight="1" x14ac:dyDescent="0.25">
      <c r="A12" s="41"/>
      <c r="B12" s="41">
        <v>43965</v>
      </c>
      <c r="C12" s="42">
        <v>3</v>
      </c>
      <c r="D12" s="42"/>
      <c r="E12" s="42"/>
      <c r="F12" s="42"/>
      <c r="G12" s="57" t="s">
        <v>30</v>
      </c>
      <c r="H12" s="239">
        <v>707325</v>
      </c>
      <c r="I12" s="58" t="s">
        <v>31</v>
      </c>
      <c r="J12" s="59" t="s">
        <v>96</v>
      </c>
      <c r="K12" s="59" t="s">
        <v>97</v>
      </c>
      <c r="L12" s="59" t="s">
        <v>98</v>
      </c>
      <c r="M12" s="60" t="s">
        <v>99</v>
      </c>
      <c r="N12" s="60" t="s">
        <v>36</v>
      </c>
      <c r="O12" s="60">
        <v>22</v>
      </c>
      <c r="P12" s="60" t="s">
        <v>37</v>
      </c>
      <c r="Q12" s="61">
        <v>572</v>
      </c>
      <c r="R12" s="62">
        <v>160</v>
      </c>
      <c r="S12" s="60" t="str">
        <f t="shared" si="3"/>
        <v>S3</v>
      </c>
      <c r="T12" s="63">
        <v>5.1859999999999999</v>
      </c>
      <c r="U12" s="50">
        <f t="shared" si="0"/>
        <v>2274.5614035087719</v>
      </c>
      <c r="V12" s="64">
        <v>2299.9</v>
      </c>
      <c r="W12" s="246">
        <f t="shared" si="1"/>
        <v>25.338596491228145</v>
      </c>
      <c r="X12" s="247">
        <f t="shared" si="2"/>
        <v>1.1017260094451125E-2</v>
      </c>
      <c r="Y12" s="52">
        <v>5.6</v>
      </c>
      <c r="Z12" s="53">
        <v>16.3</v>
      </c>
      <c r="AA12" s="65"/>
      <c r="AB12" s="66"/>
      <c r="AC12" s="66"/>
      <c r="AD12" s="69"/>
      <c r="AE12" s="66">
        <f>(35.21+32.57+31.69)/3-1</f>
        <v>32.156666666666666</v>
      </c>
      <c r="AF12" s="67"/>
    </row>
    <row r="13" spans="1:33" ht="19.5" customHeight="1" x14ac:dyDescent="0.25">
      <c r="A13" s="41"/>
      <c r="B13" s="41">
        <v>43984</v>
      </c>
      <c r="C13" s="42">
        <v>3</v>
      </c>
      <c r="D13" s="42"/>
      <c r="E13" s="42"/>
      <c r="F13" s="42"/>
      <c r="G13" s="57" t="s">
        <v>30</v>
      </c>
      <c r="H13" s="239">
        <v>707542</v>
      </c>
      <c r="I13" s="58" t="s">
        <v>100</v>
      </c>
      <c r="J13" s="59" t="s">
        <v>39</v>
      </c>
      <c r="K13" s="59" t="s">
        <v>101</v>
      </c>
      <c r="L13" s="59" t="s">
        <v>102</v>
      </c>
      <c r="M13" s="60" t="s">
        <v>35</v>
      </c>
      <c r="N13" s="60" t="s">
        <v>36</v>
      </c>
      <c r="O13" s="60">
        <v>22</v>
      </c>
      <c r="P13" s="60" t="s">
        <v>37</v>
      </c>
      <c r="Q13" s="61">
        <v>562</v>
      </c>
      <c r="R13" s="62">
        <v>160</v>
      </c>
      <c r="S13" s="60" t="str">
        <f t="shared" si="3"/>
        <v>S3</v>
      </c>
      <c r="T13" s="63">
        <v>5.3239999999999998</v>
      </c>
      <c r="U13" s="50">
        <f t="shared" si="0"/>
        <v>2335.0877192982457</v>
      </c>
      <c r="V13" s="64">
        <v>2325.6999999999998</v>
      </c>
      <c r="W13" s="246">
        <f t="shared" si="1"/>
        <v>-9.3877192982458837</v>
      </c>
      <c r="X13" s="247">
        <f t="shared" si="2"/>
        <v>-4.0365134360604909E-3</v>
      </c>
      <c r="Y13" s="52">
        <v>30</v>
      </c>
      <c r="Z13" s="53">
        <v>27</v>
      </c>
      <c r="AA13" s="65"/>
      <c r="AB13" s="66"/>
      <c r="AC13" s="66"/>
      <c r="AD13" s="69"/>
      <c r="AE13" s="66">
        <f>(30.5+29.92+30.12)/3-1</f>
        <v>29.180000000000003</v>
      </c>
      <c r="AF13" s="67"/>
    </row>
    <row r="14" spans="1:33" ht="19.5" customHeight="1" x14ac:dyDescent="0.25">
      <c r="A14" s="41"/>
      <c r="B14" s="41">
        <v>43986</v>
      </c>
      <c r="C14" s="42">
        <v>3</v>
      </c>
      <c r="D14" s="42"/>
      <c r="E14" s="42"/>
      <c r="F14" s="42"/>
      <c r="G14" s="57" t="s">
        <v>30</v>
      </c>
      <c r="H14" s="239">
        <v>707571</v>
      </c>
      <c r="I14" s="58" t="s">
        <v>38</v>
      </c>
      <c r="J14" s="59" t="s">
        <v>39</v>
      </c>
      <c r="K14" s="59" t="s">
        <v>46</v>
      </c>
      <c r="L14" s="59" t="s">
        <v>47</v>
      </c>
      <c r="M14" s="60" t="s">
        <v>35</v>
      </c>
      <c r="N14" s="60" t="s">
        <v>36</v>
      </c>
      <c r="O14" s="60">
        <v>22</v>
      </c>
      <c r="P14" s="60" t="s">
        <v>37</v>
      </c>
      <c r="Q14" s="61">
        <v>562</v>
      </c>
      <c r="R14" s="62">
        <v>150</v>
      </c>
      <c r="S14" s="60" t="str">
        <f t="shared" si="3"/>
        <v>S3</v>
      </c>
      <c r="T14" s="63">
        <v>5.2350000000000003</v>
      </c>
      <c r="U14" s="50">
        <f t="shared" si="0"/>
        <v>2296.0526315789475</v>
      </c>
      <c r="V14" s="64">
        <v>2312.1999999999998</v>
      </c>
      <c r="W14" s="246">
        <f t="shared" si="1"/>
        <v>16.147368421052306</v>
      </c>
      <c r="X14" s="247">
        <f t="shared" si="2"/>
        <v>6.9835517779830063E-3</v>
      </c>
      <c r="Y14" s="52">
        <v>15</v>
      </c>
      <c r="Z14" s="53">
        <v>22.6</v>
      </c>
      <c r="AA14" s="65"/>
      <c r="AB14" s="66"/>
      <c r="AC14" s="66"/>
      <c r="AD14" s="69"/>
      <c r="AE14" s="66">
        <f>(34.6+33.3+29.7)/3-1</f>
        <v>31.533333333333339</v>
      </c>
      <c r="AF14" s="67"/>
      <c r="AG14" t="s">
        <v>103</v>
      </c>
    </row>
    <row r="15" spans="1:33" ht="19.5" customHeight="1" x14ac:dyDescent="0.25">
      <c r="A15" s="41"/>
      <c r="B15" s="41">
        <v>44027</v>
      </c>
      <c r="C15" s="42">
        <v>3</v>
      </c>
      <c r="D15" s="42"/>
      <c r="E15" s="42"/>
      <c r="F15" s="42"/>
      <c r="G15" s="57" t="s">
        <v>30</v>
      </c>
      <c r="H15" s="239">
        <v>708104</v>
      </c>
      <c r="I15" s="58" t="s">
        <v>38</v>
      </c>
      <c r="J15" s="59" t="s">
        <v>39</v>
      </c>
      <c r="K15" s="59" t="s">
        <v>101</v>
      </c>
      <c r="L15" s="59" t="s">
        <v>102</v>
      </c>
      <c r="M15" s="60" t="s">
        <v>35</v>
      </c>
      <c r="N15" s="60" t="s">
        <v>36</v>
      </c>
      <c r="O15" s="60">
        <v>22</v>
      </c>
      <c r="P15" s="60" t="s">
        <v>37</v>
      </c>
      <c r="Q15" s="61" t="s">
        <v>105</v>
      </c>
      <c r="R15" s="62">
        <v>170</v>
      </c>
      <c r="S15" s="60" t="str">
        <f t="shared" si="3"/>
        <v>S3</v>
      </c>
      <c r="T15" s="63">
        <v>5.2089999999999996</v>
      </c>
      <c r="U15" s="50">
        <f t="shared" si="0"/>
        <v>2284.6491228070176</v>
      </c>
      <c r="V15" s="64">
        <v>2312.1</v>
      </c>
      <c r="W15" s="246">
        <f t="shared" si="1"/>
        <v>27.450877192982261</v>
      </c>
      <c r="X15" s="247">
        <f t="shared" si="2"/>
        <v>1.1872703253744329E-2</v>
      </c>
      <c r="Y15" s="52">
        <v>17.600000000000001</v>
      </c>
      <c r="Z15" s="53">
        <v>23.2</v>
      </c>
      <c r="AA15" s="65"/>
      <c r="AB15" s="66"/>
      <c r="AC15" s="66"/>
      <c r="AD15" s="69"/>
      <c r="AE15" s="66">
        <f>(28.2+30.02+28.25)/3-1</f>
        <v>27.823333333333334</v>
      </c>
      <c r="AF15" s="67"/>
    </row>
    <row r="16" spans="1:33" ht="19.5" customHeight="1" x14ac:dyDescent="0.25">
      <c r="A16" s="41"/>
      <c r="B16" s="41">
        <v>44041</v>
      </c>
      <c r="C16" s="42">
        <v>3</v>
      </c>
      <c r="D16" s="42"/>
      <c r="E16" s="42"/>
      <c r="F16" s="42"/>
      <c r="G16" s="57" t="s">
        <v>30</v>
      </c>
      <c r="H16" s="239">
        <v>708265</v>
      </c>
      <c r="I16" s="58" t="s">
        <v>38</v>
      </c>
      <c r="J16" s="59" t="s">
        <v>106</v>
      </c>
      <c r="K16" s="59" t="s">
        <v>107</v>
      </c>
      <c r="L16" s="59" t="s">
        <v>108</v>
      </c>
      <c r="M16" s="60" t="s">
        <v>99</v>
      </c>
      <c r="N16" s="60" t="s">
        <v>36</v>
      </c>
      <c r="O16" s="60">
        <v>10</v>
      </c>
      <c r="P16" s="60" t="s">
        <v>69</v>
      </c>
      <c r="Q16" s="61" t="s">
        <v>109</v>
      </c>
      <c r="R16" s="62">
        <v>220</v>
      </c>
      <c r="S16" s="60" t="str">
        <f t="shared" si="3"/>
        <v>S4</v>
      </c>
      <c r="T16" s="63">
        <v>4.6980000000000004</v>
      </c>
      <c r="U16" s="50">
        <f t="shared" si="0"/>
        <v>2060.5263157894738</v>
      </c>
      <c r="V16" s="64">
        <v>2317</v>
      </c>
      <c r="W16" s="246">
        <f t="shared" si="1"/>
        <v>256.47368421052624</v>
      </c>
      <c r="X16" s="247">
        <f t="shared" si="2"/>
        <v>0.11069213820048608</v>
      </c>
      <c r="Y16" s="52">
        <v>20.8</v>
      </c>
      <c r="Z16" s="53">
        <v>26.4</v>
      </c>
      <c r="AA16" s="65"/>
      <c r="AB16" s="66"/>
      <c r="AC16" s="66"/>
      <c r="AD16" s="69"/>
      <c r="AE16" s="235">
        <f>(22.45+22.2+22.36)/3-1</f>
        <v>21.336666666666662</v>
      </c>
      <c r="AF16" s="67"/>
      <c r="AG16" t="s">
        <v>110</v>
      </c>
    </row>
    <row r="17" spans="1:34" ht="19.5" customHeight="1" x14ac:dyDescent="0.25">
      <c r="A17" s="41"/>
      <c r="B17" s="41">
        <v>44055</v>
      </c>
      <c r="C17" s="42">
        <v>3</v>
      </c>
      <c r="D17" s="42"/>
      <c r="E17" s="42"/>
      <c r="F17" s="42"/>
      <c r="G17" s="57" t="s">
        <v>30</v>
      </c>
      <c r="H17" s="239">
        <v>708378</v>
      </c>
      <c r="I17" s="58" t="s">
        <v>38</v>
      </c>
      <c r="J17" s="59" t="s">
        <v>111</v>
      </c>
      <c r="K17" s="59" t="s">
        <v>112</v>
      </c>
      <c r="L17" s="59" t="s">
        <v>113</v>
      </c>
      <c r="M17" s="60" t="s">
        <v>35</v>
      </c>
      <c r="N17" s="60" t="s">
        <v>36</v>
      </c>
      <c r="O17" s="60">
        <v>10</v>
      </c>
      <c r="P17" s="60" t="s">
        <v>37</v>
      </c>
      <c r="Q17" s="61" t="s">
        <v>114</v>
      </c>
      <c r="R17" s="62">
        <v>190</v>
      </c>
      <c r="S17" s="60" t="str">
        <f t="shared" si="3"/>
        <v>S3</v>
      </c>
      <c r="T17" s="63">
        <v>4.9130000000000003</v>
      </c>
      <c r="U17" s="50">
        <f t="shared" si="0"/>
        <v>2154.8245614035091</v>
      </c>
      <c r="V17" s="64">
        <v>2306.4</v>
      </c>
      <c r="W17" s="246">
        <f t="shared" si="1"/>
        <v>151.57543859649104</v>
      </c>
      <c r="X17" s="247">
        <f t="shared" si="2"/>
        <v>6.5719492974545199E-2</v>
      </c>
      <c r="Y17" s="52">
        <v>29.5</v>
      </c>
      <c r="Z17" s="53">
        <v>28.8</v>
      </c>
      <c r="AA17" s="65"/>
      <c r="AB17" s="66"/>
      <c r="AC17" s="66"/>
      <c r="AD17" s="69"/>
      <c r="AE17" s="235">
        <f>(25.11+25.75+27.02)/3-1</f>
        <v>24.959999999999997</v>
      </c>
      <c r="AF17" s="67"/>
    </row>
    <row r="18" spans="1:34" ht="19.5" customHeight="1" x14ac:dyDescent="0.25">
      <c r="A18" s="41"/>
      <c r="B18" s="41">
        <v>22</v>
      </c>
      <c r="C18" s="42">
        <v>3</v>
      </c>
      <c r="D18" s="42"/>
      <c r="E18" s="42"/>
      <c r="F18" s="42"/>
      <c r="G18" s="57" t="s">
        <v>30</v>
      </c>
      <c r="H18" s="239">
        <v>708399</v>
      </c>
      <c r="I18" s="58" t="s">
        <v>38</v>
      </c>
      <c r="J18" s="59" t="s">
        <v>115</v>
      </c>
      <c r="K18" s="59" t="s">
        <v>116</v>
      </c>
      <c r="L18" s="59" t="s">
        <v>41</v>
      </c>
      <c r="M18" s="60" t="s">
        <v>99</v>
      </c>
      <c r="N18" s="60" t="s">
        <v>117</v>
      </c>
      <c r="O18" s="60">
        <v>22</v>
      </c>
      <c r="P18" s="60" t="s">
        <v>68</v>
      </c>
      <c r="Q18" s="61">
        <v>763</v>
      </c>
      <c r="R18" s="62">
        <v>110</v>
      </c>
      <c r="S18" s="60" t="str">
        <f t="shared" si="3"/>
        <v>S2</v>
      </c>
      <c r="T18" s="63">
        <v>5.2590000000000003</v>
      </c>
      <c r="U18" s="50">
        <f t="shared" si="0"/>
        <v>2306.5789473684213</v>
      </c>
      <c r="V18" s="64">
        <v>2307.6</v>
      </c>
      <c r="W18" s="246">
        <f t="shared" si="1"/>
        <v>1.021052631578641</v>
      </c>
      <c r="X18" s="247">
        <f t="shared" si="2"/>
        <v>4.4247383930431662E-4</v>
      </c>
      <c r="Y18" s="52">
        <v>16.3</v>
      </c>
      <c r="Z18" s="53">
        <v>24</v>
      </c>
      <c r="AA18" s="65"/>
      <c r="AB18" s="66"/>
      <c r="AC18" s="66"/>
      <c r="AD18" s="69"/>
      <c r="AE18" s="66">
        <f>(33.35+31.51+32.94)/3-1</f>
        <v>31.6</v>
      </c>
      <c r="AF18" s="67"/>
    </row>
    <row r="19" spans="1:34" ht="19.5" customHeight="1" x14ac:dyDescent="0.25">
      <c r="A19" s="41"/>
      <c r="B19" s="41">
        <v>44070</v>
      </c>
      <c r="C19" s="42">
        <v>3</v>
      </c>
      <c r="D19" s="42"/>
      <c r="E19" s="42"/>
      <c r="F19" s="42"/>
      <c r="G19" s="57" t="s">
        <v>30</v>
      </c>
      <c r="H19" s="239">
        <v>708431</v>
      </c>
      <c r="I19" s="58" t="s">
        <v>38</v>
      </c>
      <c r="J19" s="59" t="s">
        <v>115</v>
      </c>
      <c r="K19" s="59" t="s">
        <v>116</v>
      </c>
      <c r="L19" s="59" t="s">
        <v>41</v>
      </c>
      <c r="M19" s="60" t="s">
        <v>118</v>
      </c>
      <c r="N19" s="60" t="s">
        <v>117</v>
      </c>
      <c r="O19" s="60">
        <v>22</v>
      </c>
      <c r="P19" s="60" t="s">
        <v>37</v>
      </c>
      <c r="Q19" s="61">
        <v>583</v>
      </c>
      <c r="R19" s="62">
        <v>170</v>
      </c>
      <c r="S19" s="60" t="str">
        <f t="shared" si="3"/>
        <v>S3</v>
      </c>
      <c r="T19" s="63">
        <v>5.0540000000000003</v>
      </c>
      <c r="U19" s="50">
        <f t="shared" si="0"/>
        <v>2216.666666666667</v>
      </c>
      <c r="V19" s="64">
        <v>2265.9</v>
      </c>
      <c r="W19" s="246">
        <f t="shared" si="1"/>
        <v>49.233333333333121</v>
      </c>
      <c r="X19" s="247">
        <f t="shared" si="2"/>
        <v>2.1727937390587898E-2</v>
      </c>
      <c r="Y19" s="52">
        <v>12.1</v>
      </c>
      <c r="Z19" s="53">
        <v>19.2</v>
      </c>
      <c r="AA19" s="65">
        <v>5.5</v>
      </c>
      <c r="AB19" s="66"/>
      <c r="AC19" s="66"/>
      <c r="AD19" s="69"/>
      <c r="AE19" s="66">
        <f>(36.72+35.91+36.17)/3-1</f>
        <v>35.266666666666666</v>
      </c>
      <c r="AF19" s="67"/>
      <c r="AG19" t="s">
        <v>119</v>
      </c>
    </row>
    <row r="20" spans="1:34" ht="19.5" customHeight="1" x14ac:dyDescent="0.25">
      <c r="A20" s="41"/>
      <c r="B20" s="41">
        <v>44076</v>
      </c>
      <c r="C20" s="42">
        <v>3</v>
      </c>
      <c r="D20" s="42"/>
      <c r="E20" s="42"/>
      <c r="F20" s="42"/>
      <c r="G20" s="57" t="s">
        <v>30</v>
      </c>
      <c r="H20" s="239">
        <v>708462</v>
      </c>
      <c r="I20" s="58" t="s">
        <v>31</v>
      </c>
      <c r="J20" s="59" t="s">
        <v>96</v>
      </c>
      <c r="K20" s="59" t="s">
        <v>120</v>
      </c>
      <c r="L20" s="59" t="s">
        <v>121</v>
      </c>
      <c r="M20" s="60" t="s">
        <v>35</v>
      </c>
      <c r="N20" s="60" t="s">
        <v>122</v>
      </c>
      <c r="O20" s="60">
        <v>10</v>
      </c>
      <c r="P20" s="60" t="s">
        <v>37</v>
      </c>
      <c r="Q20" s="61">
        <v>511</v>
      </c>
      <c r="R20" s="62">
        <v>155</v>
      </c>
      <c r="S20" s="60" t="str">
        <f t="shared" si="3"/>
        <v>S3</v>
      </c>
      <c r="T20" s="63">
        <v>5.0229999999999997</v>
      </c>
      <c r="U20" s="50">
        <f t="shared" si="0"/>
        <v>2203.0701754385968</v>
      </c>
      <c r="V20" s="64">
        <v>2322.8000000000002</v>
      </c>
      <c r="W20" s="246">
        <f t="shared" si="1"/>
        <v>119.72982456140335</v>
      </c>
      <c r="X20" s="247">
        <f t="shared" si="2"/>
        <v>5.1545472947048102E-2</v>
      </c>
      <c r="Y20" s="52">
        <v>11</v>
      </c>
      <c r="Z20" s="53">
        <v>20.5</v>
      </c>
      <c r="AA20" s="65"/>
      <c r="AB20" s="66"/>
      <c r="AC20" s="66"/>
      <c r="AD20" s="69"/>
      <c r="AE20" s="66">
        <f>(30.07+30.21+29.62)/3-1</f>
        <v>28.966666666666669</v>
      </c>
      <c r="AF20" s="67"/>
    </row>
    <row r="21" spans="1:34" ht="19.5" customHeight="1" x14ac:dyDescent="0.25">
      <c r="A21" s="41"/>
      <c r="B21" s="41">
        <v>44091</v>
      </c>
      <c r="C21" s="42">
        <v>3</v>
      </c>
      <c r="D21" s="42"/>
      <c r="E21" s="42"/>
      <c r="F21" s="42"/>
      <c r="G21" s="57" t="s">
        <v>30</v>
      </c>
      <c r="H21" s="239">
        <v>708612</v>
      </c>
      <c r="I21" s="58" t="s">
        <v>31</v>
      </c>
      <c r="J21" s="59" t="s">
        <v>123</v>
      </c>
      <c r="K21" s="59" t="s">
        <v>124</v>
      </c>
      <c r="L21" s="59" t="s">
        <v>125</v>
      </c>
      <c r="M21" s="60" t="s">
        <v>35</v>
      </c>
      <c r="N21" s="60" t="s">
        <v>36</v>
      </c>
      <c r="O21" s="60">
        <v>22</v>
      </c>
      <c r="P21" s="60" t="s">
        <v>37</v>
      </c>
      <c r="Q21" s="61">
        <v>562</v>
      </c>
      <c r="R21" s="62">
        <v>190</v>
      </c>
      <c r="S21" s="60" t="str">
        <f t="shared" si="3"/>
        <v>S3</v>
      </c>
      <c r="T21" s="63">
        <v>5.0999999999999996</v>
      </c>
      <c r="U21" s="50">
        <f t="shared" si="0"/>
        <v>2236.8421052631579</v>
      </c>
      <c r="V21" s="64">
        <v>2311.6</v>
      </c>
      <c r="W21" s="246">
        <f t="shared" si="1"/>
        <v>74.75789473684199</v>
      </c>
      <c r="X21" s="247">
        <f t="shared" si="2"/>
        <v>3.2340324769355423E-2</v>
      </c>
      <c r="Y21" s="52">
        <v>20.6</v>
      </c>
      <c r="Z21" s="53">
        <v>24.8</v>
      </c>
      <c r="AA21" s="65"/>
      <c r="AB21" s="66"/>
      <c r="AC21" s="66"/>
      <c r="AD21" s="69"/>
      <c r="AE21" s="235">
        <f>(21.3+20.8)/2-1</f>
        <v>20.05</v>
      </c>
      <c r="AF21" s="243"/>
      <c r="AH21" s="244">
        <f>B21+90</f>
        <v>44181</v>
      </c>
    </row>
    <row r="22" spans="1:34" ht="19.5" customHeight="1" x14ac:dyDescent="0.25">
      <c r="A22" s="41"/>
      <c r="B22" s="41">
        <v>44099</v>
      </c>
      <c r="C22" s="42">
        <v>3</v>
      </c>
      <c r="D22" s="42"/>
      <c r="E22" s="42"/>
      <c r="F22" s="42"/>
      <c r="G22" s="57" t="s">
        <v>30</v>
      </c>
      <c r="H22" s="239">
        <v>708722</v>
      </c>
      <c r="I22" s="58" t="s">
        <v>31</v>
      </c>
      <c r="J22" s="59" t="s">
        <v>39</v>
      </c>
      <c r="K22" s="59" t="s">
        <v>126</v>
      </c>
      <c r="L22" s="59" t="s">
        <v>127</v>
      </c>
      <c r="M22" s="60" t="s">
        <v>35</v>
      </c>
      <c r="N22" s="60" t="s">
        <v>36</v>
      </c>
      <c r="O22" s="60">
        <v>22</v>
      </c>
      <c r="P22" s="60" t="s">
        <v>37</v>
      </c>
      <c r="Q22" s="61">
        <v>562</v>
      </c>
      <c r="R22" s="62">
        <v>190</v>
      </c>
      <c r="S22" s="60" t="str">
        <f t="shared" si="3"/>
        <v>S3</v>
      </c>
      <c r="T22" s="63">
        <v>5.1349999999999998</v>
      </c>
      <c r="U22" s="50">
        <f t="shared" si="0"/>
        <v>2252.1929824561407</v>
      </c>
      <c r="V22" s="64">
        <v>2311.6</v>
      </c>
      <c r="W22" s="246">
        <f t="shared" si="1"/>
        <v>59.407017543859183</v>
      </c>
      <c r="X22" s="247">
        <f t="shared" si="2"/>
        <v>2.5699523076595943E-2</v>
      </c>
      <c r="Y22" s="52">
        <v>9.5</v>
      </c>
      <c r="Z22" s="53">
        <v>18.8</v>
      </c>
      <c r="AA22" s="65"/>
      <c r="AB22" s="66"/>
      <c r="AC22" s="66"/>
      <c r="AD22" s="69"/>
      <c r="AE22" s="66">
        <f>(27+26.9+27.5)/3-1</f>
        <v>26.133333333333336</v>
      </c>
      <c r="AF22" s="67"/>
    </row>
    <row r="23" spans="1:34" ht="19.5" customHeight="1" x14ac:dyDescent="0.25">
      <c r="A23" s="41"/>
      <c r="B23" s="41">
        <v>44103</v>
      </c>
      <c r="C23" s="42">
        <v>3</v>
      </c>
      <c r="D23" s="42"/>
      <c r="E23" s="42"/>
      <c r="F23" s="42"/>
      <c r="G23" s="57" t="s">
        <v>30</v>
      </c>
      <c r="H23" s="239">
        <v>708748</v>
      </c>
      <c r="I23" s="58" t="s">
        <v>38</v>
      </c>
      <c r="J23" s="59" t="s">
        <v>128</v>
      </c>
      <c r="K23" s="59" t="s">
        <v>129</v>
      </c>
      <c r="L23" s="59" t="s">
        <v>44</v>
      </c>
      <c r="M23" s="60" t="s">
        <v>35</v>
      </c>
      <c r="N23" s="60" t="s">
        <v>36</v>
      </c>
      <c r="O23" s="60">
        <v>10</v>
      </c>
      <c r="P23" s="60" t="s">
        <v>37</v>
      </c>
      <c r="Q23" s="61" t="s">
        <v>114</v>
      </c>
      <c r="R23" s="62">
        <v>150</v>
      </c>
      <c r="S23" s="60" t="str">
        <f t="shared" si="3"/>
        <v>S3</v>
      </c>
      <c r="T23" s="63">
        <v>5.048</v>
      </c>
      <c r="U23" s="50">
        <f t="shared" si="0"/>
        <v>2214.0350877192986</v>
      </c>
      <c r="V23" s="64">
        <v>2306.4</v>
      </c>
      <c r="W23" s="246">
        <f t="shared" si="1"/>
        <v>92.364912280701446</v>
      </c>
      <c r="X23" s="247">
        <f t="shared" si="2"/>
        <v>4.0047221765826153E-2</v>
      </c>
      <c r="Y23" s="52">
        <v>15.1</v>
      </c>
      <c r="Z23" s="53">
        <v>19</v>
      </c>
      <c r="AA23" s="65"/>
      <c r="AB23" s="66"/>
      <c r="AC23" s="66"/>
      <c r="AD23" s="69"/>
      <c r="AE23" s="66">
        <f>(35.6+36.2+36.9)/3-1</f>
        <v>35.233333333333341</v>
      </c>
      <c r="AF23" s="67"/>
    </row>
    <row r="24" spans="1:34" ht="19.5" customHeight="1" x14ac:dyDescent="0.25">
      <c r="A24" s="41"/>
      <c r="B24" s="41">
        <v>44110</v>
      </c>
      <c r="C24" s="42">
        <v>3</v>
      </c>
      <c r="D24" s="42"/>
      <c r="E24" s="42"/>
      <c r="F24" s="42"/>
      <c r="G24" s="57" t="s">
        <v>30</v>
      </c>
      <c r="H24" s="239">
        <v>708830</v>
      </c>
      <c r="I24" s="58" t="s">
        <v>31</v>
      </c>
      <c r="J24" s="59" t="s">
        <v>130</v>
      </c>
      <c r="K24" s="59" t="s">
        <v>131</v>
      </c>
      <c r="L24" s="59" t="s">
        <v>132</v>
      </c>
      <c r="M24" s="60" t="s">
        <v>133</v>
      </c>
      <c r="N24" s="60" t="s">
        <v>134</v>
      </c>
      <c r="O24" s="60">
        <v>22</v>
      </c>
      <c r="P24" s="60" t="s">
        <v>69</v>
      </c>
      <c r="Q24" s="61">
        <v>654</v>
      </c>
      <c r="R24" s="62">
        <v>220</v>
      </c>
      <c r="S24" s="60" t="str">
        <f t="shared" si="3"/>
        <v>S4</v>
      </c>
      <c r="T24" s="63">
        <v>5.125</v>
      </c>
      <c r="U24" s="50">
        <f t="shared" si="0"/>
        <v>2247.8070175438597</v>
      </c>
      <c r="V24" s="64">
        <v>2295.6999999999998</v>
      </c>
      <c r="W24" s="246">
        <f t="shared" si="1"/>
        <v>47.892982456140089</v>
      </c>
      <c r="X24" s="247">
        <f t="shared" si="2"/>
        <v>2.086203879258618E-2</v>
      </c>
      <c r="Y24" s="52">
        <v>11.2</v>
      </c>
      <c r="Z24" s="53">
        <v>15.7</v>
      </c>
      <c r="AA24" s="65"/>
      <c r="AB24" s="66"/>
      <c r="AC24" s="66"/>
      <c r="AD24" s="69"/>
      <c r="AE24" s="235">
        <f>(34.08+34.25)/2-1</f>
        <v>33.164999999999999</v>
      </c>
      <c r="AF24" s="243"/>
      <c r="AH24" s="244">
        <f>B24+90</f>
        <v>44200</v>
      </c>
    </row>
    <row r="25" spans="1:34" ht="19.5" customHeight="1" x14ac:dyDescent="0.25">
      <c r="A25" s="41"/>
      <c r="B25" s="41">
        <v>44127</v>
      </c>
      <c r="C25" s="42">
        <v>3</v>
      </c>
      <c r="D25" s="42"/>
      <c r="E25" s="42"/>
      <c r="F25" s="42"/>
      <c r="G25" s="57" t="s">
        <v>30</v>
      </c>
      <c r="H25" s="239">
        <v>709069</v>
      </c>
      <c r="I25" s="58" t="s">
        <v>38</v>
      </c>
      <c r="J25" s="59" t="s">
        <v>135</v>
      </c>
      <c r="K25" s="59" t="s">
        <v>136</v>
      </c>
      <c r="L25" s="59" t="s">
        <v>113</v>
      </c>
      <c r="M25" s="60" t="s">
        <v>35</v>
      </c>
      <c r="N25" s="60" t="s">
        <v>36</v>
      </c>
      <c r="O25" s="60">
        <v>22</v>
      </c>
      <c r="P25" s="60" t="s">
        <v>37</v>
      </c>
      <c r="Q25" s="61">
        <v>562</v>
      </c>
      <c r="R25" s="62">
        <v>180</v>
      </c>
      <c r="S25" s="60" t="str">
        <f t="shared" si="3"/>
        <v>S3</v>
      </c>
      <c r="T25" s="63">
        <v>5.069</v>
      </c>
      <c r="U25" s="50">
        <f t="shared" si="0"/>
        <v>2223.2456140350878</v>
      </c>
      <c r="V25" s="64">
        <v>2311.6</v>
      </c>
      <c r="W25" s="246">
        <f t="shared" si="1"/>
        <v>88.354385964912126</v>
      </c>
      <c r="X25" s="247">
        <f t="shared" si="2"/>
        <v>3.8222177697227952E-2</v>
      </c>
      <c r="Y25" s="52">
        <v>19.5</v>
      </c>
      <c r="Z25" s="53">
        <v>19.899999999999999</v>
      </c>
      <c r="AA25" s="65"/>
      <c r="AB25" s="66"/>
      <c r="AC25" s="66"/>
      <c r="AD25" s="69"/>
      <c r="AE25" s="66">
        <f>(30.8+31.2+32.4)/3-1</f>
        <v>30.466666666666669</v>
      </c>
      <c r="AF25" s="67"/>
      <c r="AG25" t="s">
        <v>137</v>
      </c>
    </row>
    <row r="26" spans="1:34" ht="19.5" customHeight="1" x14ac:dyDescent="0.25">
      <c r="A26" s="41"/>
      <c r="B26" s="41">
        <v>44133</v>
      </c>
      <c r="C26" s="42">
        <v>3</v>
      </c>
      <c r="D26" s="42"/>
      <c r="E26" s="42"/>
      <c r="F26" s="42"/>
      <c r="G26" s="57" t="s">
        <v>30</v>
      </c>
      <c r="H26" s="239">
        <v>709109</v>
      </c>
      <c r="I26" s="58" t="s">
        <v>38</v>
      </c>
      <c r="J26" s="59" t="s">
        <v>138</v>
      </c>
      <c r="K26" s="59" t="s">
        <v>139</v>
      </c>
      <c r="L26" s="59" t="s">
        <v>41</v>
      </c>
      <c r="M26" s="60" t="s">
        <v>99</v>
      </c>
      <c r="N26" s="60" t="s">
        <v>36</v>
      </c>
      <c r="O26" s="60">
        <v>10</v>
      </c>
      <c r="P26" s="60" t="s">
        <v>70</v>
      </c>
      <c r="Q26" s="61">
        <v>602</v>
      </c>
      <c r="R26" s="62">
        <v>630</v>
      </c>
      <c r="S26" s="60" t="str">
        <f t="shared" si="3"/>
        <v>S5</v>
      </c>
      <c r="T26" s="63">
        <v>5.2880000000000003</v>
      </c>
      <c r="U26" s="50">
        <f t="shared" si="0"/>
        <v>2319.2982456140353</v>
      </c>
      <c r="V26" s="64">
        <v>2334</v>
      </c>
      <c r="W26" s="246">
        <f t="shared" si="1"/>
        <v>14.701754385964705</v>
      </c>
      <c r="X26" s="247">
        <f t="shared" si="2"/>
        <v>6.2989521790765661E-3</v>
      </c>
      <c r="Y26" s="52">
        <v>12.7</v>
      </c>
      <c r="Z26" s="53">
        <v>16.8</v>
      </c>
      <c r="AA26" s="65"/>
      <c r="AB26" s="66"/>
      <c r="AC26" s="66"/>
      <c r="AD26" s="69"/>
      <c r="AE26" s="66">
        <f>(31.4+31.5+31.1)/3-1</f>
        <v>30.333333333333332</v>
      </c>
      <c r="AF26" s="67"/>
    </row>
    <row r="27" spans="1:34" ht="19.5" customHeight="1" x14ac:dyDescent="0.25">
      <c r="A27" s="41"/>
      <c r="B27" s="41">
        <v>44137</v>
      </c>
      <c r="C27" s="42">
        <v>3</v>
      </c>
      <c r="D27" s="42"/>
      <c r="E27" s="42"/>
      <c r="F27" s="42"/>
      <c r="G27" s="57" t="s">
        <v>30</v>
      </c>
      <c r="H27" s="239">
        <v>709156</v>
      </c>
      <c r="I27" s="58" t="s">
        <v>38</v>
      </c>
      <c r="J27" s="59" t="s">
        <v>140</v>
      </c>
      <c r="K27" s="59" t="s">
        <v>141</v>
      </c>
      <c r="L27" s="59" t="s">
        <v>49</v>
      </c>
      <c r="M27" s="60" t="s">
        <v>99</v>
      </c>
      <c r="N27" s="60" t="s">
        <v>36</v>
      </c>
      <c r="O27" s="60">
        <v>10</v>
      </c>
      <c r="P27" s="60" t="s">
        <v>37</v>
      </c>
      <c r="Q27" s="61">
        <v>522</v>
      </c>
      <c r="R27" s="62">
        <v>140</v>
      </c>
      <c r="S27" s="60" t="str">
        <f t="shared" si="3"/>
        <v>S3</v>
      </c>
      <c r="T27" s="63">
        <v>5.1260000000000003</v>
      </c>
      <c r="U27" s="50">
        <f t="shared" si="0"/>
        <v>2248.2456140350878</v>
      </c>
      <c r="V27" s="64">
        <v>2316.5</v>
      </c>
      <c r="W27" s="246">
        <f t="shared" si="1"/>
        <v>68.254385964912217</v>
      </c>
      <c r="X27" s="247">
        <f t="shared" si="2"/>
        <v>2.9464444621157874E-2</v>
      </c>
      <c r="Y27" s="52">
        <v>17.899999999999999</v>
      </c>
      <c r="Z27" s="53">
        <v>20.3</v>
      </c>
      <c r="AA27" s="65"/>
      <c r="AB27" s="66"/>
      <c r="AC27" s="66"/>
      <c r="AD27" s="69"/>
      <c r="AE27" s="66">
        <f>(32.2+32+32.4)/3-1</f>
        <v>31.199999999999996</v>
      </c>
      <c r="AF27" s="67"/>
      <c r="AG27" t="s">
        <v>142</v>
      </c>
    </row>
    <row r="28" spans="1:34" ht="19.5" customHeight="1" x14ac:dyDescent="0.25">
      <c r="A28" s="41"/>
      <c r="B28" s="41">
        <v>44153</v>
      </c>
      <c r="C28" s="42">
        <v>3</v>
      </c>
      <c r="D28" s="42"/>
      <c r="E28" s="42"/>
      <c r="F28" s="42"/>
      <c r="G28" s="57" t="s">
        <v>30</v>
      </c>
      <c r="H28" s="240">
        <v>709329</v>
      </c>
      <c r="I28" s="58" t="s">
        <v>31</v>
      </c>
      <c r="J28" s="59"/>
      <c r="K28" s="59"/>
      <c r="L28" s="59"/>
      <c r="M28" s="60" t="s">
        <v>35</v>
      </c>
      <c r="N28" s="60" t="s">
        <v>36</v>
      </c>
      <c r="O28" s="60">
        <v>22</v>
      </c>
      <c r="P28" s="60" t="s">
        <v>37</v>
      </c>
      <c r="Q28" s="61">
        <v>562</v>
      </c>
      <c r="R28" s="62">
        <v>160</v>
      </c>
      <c r="S28" s="60" t="str">
        <f t="shared" si="3"/>
        <v>S3</v>
      </c>
      <c r="T28" s="63">
        <v>5.05</v>
      </c>
      <c r="U28" s="50">
        <f t="shared" si="0"/>
        <v>2214.9122807017548</v>
      </c>
      <c r="V28" s="64">
        <v>2311.5</v>
      </c>
      <c r="W28" s="246">
        <f t="shared" si="1"/>
        <v>96.587719298245247</v>
      </c>
      <c r="X28" s="247">
        <f t="shared" si="2"/>
        <v>4.1785731904929804E-2</v>
      </c>
      <c r="Y28" s="52">
        <v>14.3</v>
      </c>
      <c r="Z28" s="53">
        <v>17.100000000000001</v>
      </c>
      <c r="AA28" s="65"/>
      <c r="AB28" s="66"/>
      <c r="AC28" s="66"/>
      <c r="AD28" s="69"/>
      <c r="AE28" s="66"/>
      <c r="AF28" s="67"/>
    </row>
    <row r="29" spans="1:34" ht="19.5" customHeight="1" x14ac:dyDescent="0.25">
      <c r="A29" s="41"/>
      <c r="B29" s="41">
        <v>44161</v>
      </c>
      <c r="C29" s="42">
        <v>3</v>
      </c>
      <c r="D29" s="42"/>
      <c r="E29" s="42"/>
      <c r="F29" s="42"/>
      <c r="G29" s="57" t="s">
        <v>30</v>
      </c>
      <c r="H29" s="240">
        <v>709407</v>
      </c>
      <c r="I29" s="58" t="s">
        <v>31</v>
      </c>
      <c r="J29" s="59" t="s">
        <v>143</v>
      </c>
      <c r="K29" s="59" t="s">
        <v>144</v>
      </c>
      <c r="L29" s="59" t="s">
        <v>92</v>
      </c>
      <c r="M29" s="60" t="s">
        <v>35</v>
      </c>
      <c r="N29" s="60" t="s">
        <v>36</v>
      </c>
      <c r="O29" s="60">
        <v>22</v>
      </c>
      <c r="P29" s="60" t="s">
        <v>37</v>
      </c>
      <c r="Q29" s="61">
        <v>562</v>
      </c>
      <c r="R29" s="62">
        <v>190</v>
      </c>
      <c r="S29" s="60" t="str">
        <f t="shared" si="3"/>
        <v>S3</v>
      </c>
      <c r="T29" s="63">
        <v>5.0810000000000004</v>
      </c>
      <c r="U29" s="50">
        <f t="shared" si="0"/>
        <v>2228.5087719298249</v>
      </c>
      <c r="V29" s="64">
        <v>2311.6</v>
      </c>
      <c r="W29" s="246">
        <f t="shared" si="1"/>
        <v>83.091228070175021</v>
      </c>
      <c r="X29" s="247">
        <f t="shared" si="2"/>
        <v>3.5945331402567497E-2</v>
      </c>
      <c r="Y29" s="52">
        <v>4.0999999999999996</v>
      </c>
      <c r="Z29" s="53">
        <v>11.6</v>
      </c>
      <c r="AA29" s="65"/>
      <c r="AB29" s="66"/>
      <c r="AC29" s="66"/>
      <c r="AD29" s="69"/>
      <c r="AE29" s="66"/>
      <c r="AF29" s="67"/>
    </row>
    <row r="30" spans="1:34" ht="19.5" customHeight="1" x14ac:dyDescent="0.25">
      <c r="A30" s="41"/>
      <c r="B30" s="41"/>
      <c r="C30" s="42"/>
      <c r="D30" s="42"/>
      <c r="E30" s="42"/>
      <c r="F30" s="42"/>
      <c r="G30" s="57"/>
      <c r="H30" s="240"/>
      <c r="I30" s="58"/>
      <c r="J30" s="59"/>
      <c r="K30" s="59"/>
      <c r="L30" s="59"/>
      <c r="M30" s="60"/>
      <c r="N30" s="60"/>
      <c r="O30" s="60"/>
      <c r="P30" s="60"/>
      <c r="Q30" s="61"/>
      <c r="R30" s="62"/>
      <c r="S30" s="60" t="str">
        <f t="shared" si="3"/>
        <v/>
      </c>
      <c r="T30" s="63"/>
      <c r="U30" s="50" t="str">
        <f t="shared" si="0"/>
        <v/>
      </c>
      <c r="V30" s="64"/>
      <c r="W30" s="246" t="str">
        <f t="shared" si="1"/>
        <v/>
      </c>
      <c r="X30" s="247" t="str">
        <f t="shared" si="2"/>
        <v/>
      </c>
      <c r="Y30" s="52"/>
      <c r="Z30" s="53"/>
      <c r="AA30" s="65"/>
      <c r="AB30" s="66"/>
      <c r="AC30" s="66"/>
      <c r="AD30" s="69"/>
      <c r="AE30" s="66"/>
      <c r="AF30" s="67"/>
    </row>
    <row r="31" spans="1:34" ht="19.5" customHeight="1" x14ac:dyDescent="0.25">
      <c r="A31" s="41"/>
      <c r="B31" s="41"/>
      <c r="C31" s="42"/>
      <c r="D31" s="42"/>
      <c r="E31" s="42"/>
      <c r="F31" s="42"/>
      <c r="G31" s="57"/>
      <c r="H31" s="240"/>
      <c r="I31" s="58"/>
      <c r="J31" s="59"/>
      <c r="K31" s="59"/>
      <c r="L31" s="59"/>
      <c r="M31" s="60"/>
      <c r="N31" s="60"/>
      <c r="O31" s="60"/>
      <c r="P31" s="60"/>
      <c r="Q31" s="61"/>
      <c r="R31" s="62"/>
      <c r="S31" s="60" t="str">
        <f t="shared" si="3"/>
        <v/>
      </c>
      <c r="T31" s="63"/>
      <c r="U31" s="50" t="str">
        <f t="shared" si="0"/>
        <v/>
      </c>
      <c r="V31" s="64"/>
      <c r="W31" s="246" t="str">
        <f t="shared" si="1"/>
        <v/>
      </c>
      <c r="X31" s="247" t="str">
        <f t="shared" si="2"/>
        <v/>
      </c>
      <c r="Y31" s="52"/>
      <c r="Z31" s="53"/>
      <c r="AA31" s="65"/>
      <c r="AB31" s="66"/>
      <c r="AC31" s="66"/>
      <c r="AD31" s="69"/>
      <c r="AE31" s="66"/>
      <c r="AF31" s="67"/>
    </row>
    <row r="32" spans="1:34" ht="19.5" customHeight="1" x14ac:dyDescent="0.25">
      <c r="A32" s="41"/>
      <c r="B32" s="41"/>
      <c r="C32" s="42"/>
      <c r="D32" s="42"/>
      <c r="E32" s="42"/>
      <c r="F32" s="42"/>
      <c r="G32" s="57"/>
      <c r="H32" s="240"/>
      <c r="I32" s="58"/>
      <c r="J32" s="59"/>
      <c r="K32" s="59"/>
      <c r="L32" s="59"/>
      <c r="M32" s="60"/>
      <c r="N32" s="60"/>
      <c r="O32" s="60"/>
      <c r="P32" s="60"/>
      <c r="Q32" s="61"/>
      <c r="R32" s="62"/>
      <c r="S32" s="60" t="str">
        <f t="shared" si="3"/>
        <v/>
      </c>
      <c r="T32" s="63"/>
      <c r="U32" s="50" t="str">
        <f t="shared" si="0"/>
        <v/>
      </c>
      <c r="V32" s="64"/>
      <c r="W32" s="246" t="str">
        <f t="shared" si="1"/>
        <v/>
      </c>
      <c r="X32" s="247" t="str">
        <f t="shared" si="2"/>
        <v/>
      </c>
      <c r="Y32" s="52"/>
      <c r="Z32" s="53"/>
      <c r="AA32" s="65"/>
      <c r="AB32" s="66"/>
      <c r="AC32" s="66"/>
      <c r="AD32" s="69"/>
      <c r="AE32" s="66"/>
      <c r="AF32" s="67"/>
    </row>
    <row r="33" spans="1:32" ht="19.5" customHeight="1" x14ac:dyDescent="0.25">
      <c r="A33" s="41"/>
      <c r="B33" s="41"/>
      <c r="C33" s="42"/>
      <c r="D33" s="42"/>
      <c r="E33" s="42"/>
      <c r="F33" s="42"/>
      <c r="G33" s="57"/>
      <c r="H33" s="240"/>
      <c r="I33" s="58"/>
      <c r="J33" s="59"/>
      <c r="K33" s="59"/>
      <c r="L33" s="59"/>
      <c r="M33" s="60"/>
      <c r="N33" s="60"/>
      <c r="O33" s="60"/>
      <c r="P33" s="60"/>
      <c r="Q33" s="61"/>
      <c r="R33" s="62"/>
      <c r="S33" s="60" t="str">
        <f t="shared" si="3"/>
        <v/>
      </c>
      <c r="T33" s="63"/>
      <c r="U33" s="50" t="str">
        <f t="shared" si="0"/>
        <v/>
      </c>
      <c r="V33" s="64"/>
      <c r="W33" s="246" t="str">
        <f t="shared" si="1"/>
        <v/>
      </c>
      <c r="X33" s="247" t="str">
        <f t="shared" si="2"/>
        <v/>
      </c>
      <c r="Y33" s="52"/>
      <c r="Z33" s="53"/>
      <c r="AA33" s="65"/>
      <c r="AB33" s="66"/>
      <c r="AC33" s="66"/>
      <c r="AD33" s="69"/>
      <c r="AE33" s="66"/>
      <c r="AF33" s="67"/>
    </row>
    <row r="34" spans="1:32" ht="19.5" customHeight="1" x14ac:dyDescent="0.25">
      <c r="A34" s="41"/>
      <c r="B34" s="41"/>
      <c r="C34" s="42"/>
      <c r="D34" s="42"/>
      <c r="E34" s="42"/>
      <c r="F34" s="42"/>
      <c r="G34" s="57"/>
      <c r="H34" s="240"/>
      <c r="I34" s="58"/>
      <c r="J34" s="59"/>
      <c r="K34" s="59"/>
      <c r="L34" s="59"/>
      <c r="M34" s="60"/>
      <c r="N34" s="60"/>
      <c r="O34" s="60"/>
      <c r="P34" s="60"/>
      <c r="Q34" s="61"/>
      <c r="R34" s="62"/>
      <c r="S34" s="60" t="str">
        <f t="shared" si="3"/>
        <v/>
      </c>
      <c r="T34" s="63"/>
      <c r="U34" s="50" t="str">
        <f t="shared" si="0"/>
        <v/>
      </c>
      <c r="V34" s="64"/>
      <c r="W34" s="246" t="str">
        <f t="shared" si="1"/>
        <v/>
      </c>
      <c r="X34" s="247" t="str">
        <f t="shared" si="2"/>
        <v/>
      </c>
      <c r="Y34" s="52"/>
      <c r="Z34" s="53"/>
      <c r="AA34" s="65"/>
      <c r="AB34" s="66"/>
      <c r="AC34" s="66"/>
      <c r="AD34" s="69"/>
      <c r="AE34" s="66"/>
      <c r="AF34" s="67"/>
    </row>
    <row r="35" spans="1:32" ht="19.5" customHeight="1" x14ac:dyDescent="0.25">
      <c r="A35" s="41"/>
      <c r="B35" s="41"/>
      <c r="C35" s="42"/>
      <c r="D35" s="42"/>
      <c r="E35" s="42"/>
      <c r="F35" s="42"/>
      <c r="G35" s="57"/>
      <c r="H35" s="240"/>
      <c r="I35" s="58"/>
      <c r="J35" s="59"/>
      <c r="K35" s="59"/>
      <c r="L35" s="59"/>
      <c r="M35" s="60"/>
      <c r="N35" s="60"/>
      <c r="O35" s="60"/>
      <c r="P35" s="60"/>
      <c r="Q35" s="61"/>
      <c r="R35" s="62"/>
      <c r="S35" s="60" t="str">
        <f t="shared" si="3"/>
        <v/>
      </c>
      <c r="T35" s="63"/>
      <c r="U35" s="50" t="str">
        <f t="shared" si="0"/>
        <v/>
      </c>
      <c r="V35" s="64"/>
      <c r="W35" s="246" t="str">
        <f t="shared" si="1"/>
        <v/>
      </c>
      <c r="X35" s="247" t="str">
        <f t="shared" si="2"/>
        <v/>
      </c>
      <c r="Y35" s="52"/>
      <c r="Z35" s="53"/>
      <c r="AA35" s="65"/>
      <c r="AB35" s="66"/>
      <c r="AC35" s="66"/>
      <c r="AD35" s="69"/>
      <c r="AE35" s="66"/>
      <c r="AF35" s="67"/>
    </row>
    <row r="36" spans="1:32" ht="19.5" customHeight="1" x14ac:dyDescent="0.25">
      <c r="A36" s="41"/>
      <c r="B36" s="41"/>
      <c r="C36" s="42"/>
      <c r="D36" s="42"/>
      <c r="E36" s="42"/>
      <c r="F36" s="42"/>
      <c r="G36" s="57"/>
      <c r="H36" s="240"/>
      <c r="I36" s="58"/>
      <c r="J36" s="59"/>
      <c r="K36" s="59"/>
      <c r="L36" s="59"/>
      <c r="M36" s="60"/>
      <c r="N36" s="60"/>
      <c r="O36" s="60"/>
      <c r="P36" s="60"/>
      <c r="Q36" s="61"/>
      <c r="R36" s="62"/>
      <c r="S36" s="60" t="str">
        <f t="shared" si="3"/>
        <v/>
      </c>
      <c r="T36" s="63"/>
      <c r="U36" s="50" t="str">
        <f t="shared" ref="U36:U67" si="4">IF(T36=0,"",1000*T36/2.28)</f>
        <v/>
      </c>
      <c r="V36" s="64"/>
      <c r="W36" s="246" t="str">
        <f t="shared" ref="W36:W67" si="5">IF(V36=0,"",V36-U36)</f>
        <v/>
      </c>
      <c r="X36" s="247" t="str">
        <f t="shared" ref="X36:X67" si="6">IF(V36=0,"",(V36-U36)/V36)</f>
        <v/>
      </c>
      <c r="Y36" s="52"/>
      <c r="Z36" s="53"/>
      <c r="AA36" s="65"/>
      <c r="AB36" s="66"/>
      <c r="AC36" s="66"/>
      <c r="AD36" s="69"/>
      <c r="AE36" s="66"/>
      <c r="AF36" s="67"/>
    </row>
    <row r="37" spans="1:32" ht="19.5" customHeight="1" x14ac:dyDescent="0.25">
      <c r="A37" s="41"/>
      <c r="B37" s="41"/>
      <c r="C37" s="42"/>
      <c r="D37" s="42"/>
      <c r="E37" s="42"/>
      <c r="F37" s="42"/>
      <c r="G37" s="57"/>
      <c r="H37" s="240"/>
      <c r="I37" s="58"/>
      <c r="J37" s="59"/>
      <c r="K37" s="59"/>
      <c r="L37" s="59"/>
      <c r="M37" s="60"/>
      <c r="N37" s="60"/>
      <c r="O37" s="60"/>
      <c r="P37" s="60"/>
      <c r="Q37" s="61"/>
      <c r="R37" s="62"/>
      <c r="S37" s="60" t="str">
        <f t="shared" si="3"/>
        <v/>
      </c>
      <c r="T37" s="63"/>
      <c r="U37" s="50" t="str">
        <f t="shared" si="4"/>
        <v/>
      </c>
      <c r="V37" s="64"/>
      <c r="W37" s="246" t="str">
        <f t="shared" si="5"/>
        <v/>
      </c>
      <c r="X37" s="247" t="str">
        <f t="shared" si="6"/>
        <v/>
      </c>
      <c r="Y37" s="52"/>
      <c r="Z37" s="53"/>
      <c r="AA37" s="65"/>
      <c r="AB37" s="66"/>
      <c r="AC37" s="66"/>
      <c r="AD37" s="69"/>
      <c r="AE37" s="66"/>
      <c r="AF37" s="67"/>
    </row>
    <row r="38" spans="1:32" ht="19.5" customHeight="1" x14ac:dyDescent="0.25">
      <c r="A38" s="41"/>
      <c r="B38" s="41"/>
      <c r="C38" s="42"/>
      <c r="D38" s="42"/>
      <c r="E38" s="42"/>
      <c r="F38" s="42"/>
      <c r="G38" s="57"/>
      <c r="H38" s="240"/>
      <c r="I38" s="58"/>
      <c r="J38" s="59"/>
      <c r="K38" s="59"/>
      <c r="L38" s="59"/>
      <c r="M38" s="60"/>
      <c r="N38" s="60"/>
      <c r="O38" s="60"/>
      <c r="P38" s="60"/>
      <c r="Q38" s="61"/>
      <c r="R38" s="62"/>
      <c r="S38" s="60" t="str">
        <f t="shared" ref="S38:S69" si="7">IF(P38="","",P38)</f>
        <v/>
      </c>
      <c r="T38" s="63"/>
      <c r="U38" s="50" t="str">
        <f t="shared" si="4"/>
        <v/>
      </c>
      <c r="V38" s="64"/>
      <c r="W38" s="246" t="str">
        <f t="shared" si="5"/>
        <v/>
      </c>
      <c r="X38" s="247" t="str">
        <f t="shared" si="6"/>
        <v/>
      </c>
      <c r="Y38" s="52"/>
      <c r="Z38" s="53"/>
      <c r="AA38" s="65"/>
      <c r="AB38" s="66"/>
      <c r="AC38" s="66"/>
      <c r="AD38" s="69"/>
      <c r="AE38" s="66"/>
      <c r="AF38" s="67"/>
    </row>
    <row r="39" spans="1:32" ht="19.5" customHeight="1" x14ac:dyDescent="0.25">
      <c r="A39" s="41"/>
      <c r="B39" s="41"/>
      <c r="C39" s="42"/>
      <c r="D39" s="42"/>
      <c r="E39" s="42"/>
      <c r="F39" s="42"/>
      <c r="G39" s="57"/>
      <c r="H39" s="240"/>
      <c r="I39" s="58"/>
      <c r="J39" s="59"/>
      <c r="K39" s="59"/>
      <c r="L39" s="59"/>
      <c r="M39" s="60"/>
      <c r="N39" s="60"/>
      <c r="O39" s="60"/>
      <c r="P39" s="60"/>
      <c r="Q39" s="61"/>
      <c r="R39" s="62"/>
      <c r="S39" s="60" t="str">
        <f t="shared" si="7"/>
        <v/>
      </c>
      <c r="T39" s="63"/>
      <c r="U39" s="50" t="str">
        <f t="shared" si="4"/>
        <v/>
      </c>
      <c r="V39" s="64"/>
      <c r="W39" s="246" t="str">
        <f t="shared" si="5"/>
        <v/>
      </c>
      <c r="X39" s="247" t="str">
        <f t="shared" si="6"/>
        <v/>
      </c>
      <c r="Y39" s="52"/>
      <c r="Z39" s="53"/>
      <c r="AA39" s="65"/>
      <c r="AB39" s="66"/>
      <c r="AC39" s="66"/>
      <c r="AD39" s="69"/>
      <c r="AE39" s="66"/>
      <c r="AF39" s="67"/>
    </row>
    <row r="40" spans="1:32" ht="19.5" customHeight="1" x14ac:dyDescent="0.25">
      <c r="A40" s="41"/>
      <c r="B40" s="41"/>
      <c r="C40" s="42"/>
      <c r="D40" s="42"/>
      <c r="E40" s="42"/>
      <c r="F40" s="42"/>
      <c r="G40" s="57"/>
      <c r="H40" s="240"/>
      <c r="I40" s="58"/>
      <c r="J40" s="59"/>
      <c r="K40" s="59"/>
      <c r="L40" s="59"/>
      <c r="M40" s="60"/>
      <c r="N40" s="60"/>
      <c r="O40" s="60"/>
      <c r="P40" s="60"/>
      <c r="Q40" s="61"/>
      <c r="R40" s="62"/>
      <c r="S40" s="60" t="str">
        <f t="shared" si="7"/>
        <v/>
      </c>
      <c r="T40" s="63"/>
      <c r="U40" s="50" t="str">
        <f t="shared" si="4"/>
        <v/>
      </c>
      <c r="V40" s="64"/>
      <c r="W40" s="246" t="str">
        <f t="shared" si="5"/>
        <v/>
      </c>
      <c r="X40" s="247" t="str">
        <f t="shared" si="6"/>
        <v/>
      </c>
      <c r="Y40" s="52"/>
      <c r="Z40" s="53"/>
      <c r="AA40" s="65"/>
      <c r="AB40" s="66"/>
      <c r="AC40" s="66"/>
      <c r="AD40" s="69"/>
      <c r="AE40" s="66"/>
      <c r="AF40" s="67"/>
    </row>
    <row r="41" spans="1:32" ht="19.5" customHeight="1" x14ac:dyDescent="0.25">
      <c r="A41" s="41"/>
      <c r="B41" s="41"/>
      <c r="C41" s="42"/>
      <c r="D41" s="42"/>
      <c r="E41" s="42"/>
      <c r="F41" s="42"/>
      <c r="G41" s="57"/>
      <c r="H41" s="240"/>
      <c r="I41" s="58"/>
      <c r="J41" s="59"/>
      <c r="K41" s="59"/>
      <c r="L41" s="59"/>
      <c r="M41" s="60"/>
      <c r="N41" s="60"/>
      <c r="O41" s="60"/>
      <c r="P41" s="60"/>
      <c r="Q41" s="61"/>
      <c r="R41" s="62"/>
      <c r="S41" s="60" t="str">
        <f t="shared" si="7"/>
        <v/>
      </c>
      <c r="T41" s="63"/>
      <c r="U41" s="50" t="str">
        <f t="shared" si="4"/>
        <v/>
      </c>
      <c r="V41" s="64"/>
      <c r="W41" s="246" t="str">
        <f t="shared" si="5"/>
        <v/>
      </c>
      <c r="X41" s="247" t="str">
        <f t="shared" si="6"/>
        <v/>
      </c>
      <c r="Y41" s="52"/>
      <c r="Z41" s="53"/>
      <c r="AA41" s="65"/>
      <c r="AB41" s="66"/>
      <c r="AC41" s="66"/>
      <c r="AD41" s="69"/>
      <c r="AE41" s="66"/>
      <c r="AF41" s="67"/>
    </row>
    <row r="42" spans="1:32" ht="19.5" customHeight="1" x14ac:dyDescent="0.25">
      <c r="A42" s="41"/>
      <c r="B42" s="41"/>
      <c r="C42" s="42"/>
      <c r="D42" s="42"/>
      <c r="E42" s="42"/>
      <c r="F42" s="42"/>
      <c r="G42" s="57"/>
      <c r="H42" s="240"/>
      <c r="I42" s="58"/>
      <c r="J42" s="59"/>
      <c r="K42" s="59"/>
      <c r="L42" s="59"/>
      <c r="M42" s="60"/>
      <c r="N42" s="60"/>
      <c r="O42" s="60"/>
      <c r="P42" s="60"/>
      <c r="Q42" s="61"/>
      <c r="R42" s="62"/>
      <c r="S42" s="60" t="str">
        <f t="shared" si="7"/>
        <v/>
      </c>
      <c r="T42" s="63"/>
      <c r="U42" s="50" t="str">
        <f t="shared" si="4"/>
        <v/>
      </c>
      <c r="V42" s="64"/>
      <c r="W42" s="246" t="str">
        <f t="shared" si="5"/>
        <v/>
      </c>
      <c r="X42" s="247" t="str">
        <f t="shared" si="6"/>
        <v/>
      </c>
      <c r="Y42" s="52"/>
      <c r="Z42" s="53"/>
      <c r="AA42" s="65"/>
      <c r="AB42" s="66"/>
      <c r="AC42" s="66"/>
      <c r="AD42" s="69"/>
      <c r="AE42" s="66"/>
      <c r="AF42" s="67"/>
    </row>
    <row r="43" spans="1:32" ht="19.5" customHeight="1" x14ac:dyDescent="0.25">
      <c r="A43" s="41"/>
      <c r="B43" s="41"/>
      <c r="C43" s="42"/>
      <c r="D43" s="42"/>
      <c r="E43" s="42"/>
      <c r="F43" s="42"/>
      <c r="G43" s="57"/>
      <c r="H43" s="240"/>
      <c r="I43" s="58"/>
      <c r="J43" s="59"/>
      <c r="K43" s="59"/>
      <c r="L43" s="59"/>
      <c r="M43" s="60"/>
      <c r="N43" s="60"/>
      <c r="O43" s="60"/>
      <c r="P43" s="60"/>
      <c r="Q43" s="61"/>
      <c r="R43" s="62"/>
      <c r="S43" s="60" t="str">
        <f t="shared" si="7"/>
        <v/>
      </c>
      <c r="T43" s="63"/>
      <c r="U43" s="50" t="str">
        <f t="shared" si="4"/>
        <v/>
      </c>
      <c r="V43" s="64"/>
      <c r="W43" s="246" t="str">
        <f t="shared" si="5"/>
        <v/>
      </c>
      <c r="X43" s="247" t="str">
        <f t="shared" si="6"/>
        <v/>
      </c>
      <c r="Y43" s="52"/>
      <c r="Z43" s="53"/>
      <c r="AA43" s="65"/>
      <c r="AB43" s="66"/>
      <c r="AC43" s="66"/>
      <c r="AD43" s="69"/>
      <c r="AE43" s="66"/>
      <c r="AF43" s="67"/>
    </row>
    <row r="44" spans="1:32" ht="19.5" customHeight="1" x14ac:dyDescent="0.25">
      <c r="A44" s="41"/>
      <c r="B44" s="41"/>
      <c r="C44" s="42"/>
      <c r="D44" s="42"/>
      <c r="E44" s="42"/>
      <c r="F44" s="42"/>
      <c r="G44" s="57"/>
      <c r="H44" s="240"/>
      <c r="I44" s="58"/>
      <c r="J44" s="59"/>
      <c r="K44" s="59"/>
      <c r="L44" s="59"/>
      <c r="M44" s="60"/>
      <c r="N44" s="60"/>
      <c r="O44" s="60"/>
      <c r="P44" s="60"/>
      <c r="Q44" s="61"/>
      <c r="R44" s="62"/>
      <c r="S44" s="60" t="str">
        <f t="shared" si="7"/>
        <v/>
      </c>
      <c r="T44" s="63"/>
      <c r="U44" s="50" t="str">
        <f t="shared" si="4"/>
        <v/>
      </c>
      <c r="V44" s="64"/>
      <c r="W44" s="246" t="str">
        <f t="shared" si="5"/>
        <v/>
      </c>
      <c r="X44" s="247" t="str">
        <f t="shared" si="6"/>
        <v/>
      </c>
      <c r="Y44" s="52"/>
      <c r="Z44" s="53"/>
      <c r="AA44" s="65"/>
      <c r="AB44" s="66"/>
      <c r="AC44" s="66"/>
      <c r="AD44" s="69"/>
      <c r="AE44" s="66"/>
      <c r="AF44" s="67"/>
    </row>
    <row r="45" spans="1:32" ht="19.5" customHeight="1" x14ac:dyDescent="0.25">
      <c r="A45" s="41"/>
      <c r="B45" s="41"/>
      <c r="C45" s="42"/>
      <c r="D45" s="42"/>
      <c r="E45" s="42"/>
      <c r="F45" s="42"/>
      <c r="G45" s="57"/>
      <c r="H45" s="240"/>
      <c r="I45" s="58"/>
      <c r="J45" s="59"/>
      <c r="K45" s="59"/>
      <c r="L45" s="59"/>
      <c r="M45" s="60"/>
      <c r="N45" s="60"/>
      <c r="O45" s="60"/>
      <c r="P45" s="60"/>
      <c r="Q45" s="61"/>
      <c r="R45" s="62"/>
      <c r="S45" s="60" t="str">
        <f t="shared" si="7"/>
        <v/>
      </c>
      <c r="T45" s="63"/>
      <c r="U45" s="50" t="str">
        <f t="shared" si="4"/>
        <v/>
      </c>
      <c r="V45" s="64"/>
      <c r="W45" s="246" t="str">
        <f t="shared" si="5"/>
        <v/>
      </c>
      <c r="X45" s="247" t="str">
        <f t="shared" si="6"/>
        <v/>
      </c>
      <c r="Y45" s="52"/>
      <c r="Z45" s="53"/>
      <c r="AA45" s="65"/>
      <c r="AB45" s="66"/>
      <c r="AC45" s="66"/>
      <c r="AD45" s="69"/>
      <c r="AE45" s="66"/>
      <c r="AF45" s="67"/>
    </row>
    <row r="46" spans="1:32" ht="19.5" customHeight="1" x14ac:dyDescent="0.25">
      <c r="A46" s="41"/>
      <c r="B46" s="41"/>
      <c r="C46" s="42"/>
      <c r="D46" s="42"/>
      <c r="E46" s="42"/>
      <c r="F46" s="42"/>
      <c r="G46" s="57"/>
      <c r="H46" s="240"/>
      <c r="I46" s="58"/>
      <c r="J46" s="59"/>
      <c r="K46" s="59"/>
      <c r="L46" s="59"/>
      <c r="M46" s="60"/>
      <c r="N46" s="60"/>
      <c r="O46" s="60"/>
      <c r="P46" s="60"/>
      <c r="Q46" s="61"/>
      <c r="R46" s="62"/>
      <c r="S46" s="60" t="str">
        <f t="shared" si="7"/>
        <v/>
      </c>
      <c r="T46" s="63"/>
      <c r="U46" s="50" t="str">
        <f t="shared" si="4"/>
        <v/>
      </c>
      <c r="V46" s="64"/>
      <c r="W46" s="246" t="str">
        <f t="shared" si="5"/>
        <v/>
      </c>
      <c r="X46" s="247" t="str">
        <f t="shared" si="6"/>
        <v/>
      </c>
      <c r="Y46" s="52"/>
      <c r="Z46" s="53"/>
      <c r="AA46" s="65"/>
      <c r="AB46" s="66"/>
      <c r="AC46" s="66"/>
      <c r="AD46" s="69"/>
      <c r="AE46" s="66"/>
      <c r="AF46" s="67"/>
    </row>
    <row r="47" spans="1:32" ht="19.5" customHeight="1" x14ac:dyDescent="0.25">
      <c r="A47" s="41"/>
      <c r="B47" s="41"/>
      <c r="C47" s="42"/>
      <c r="D47" s="42"/>
      <c r="E47" s="42"/>
      <c r="F47" s="42"/>
      <c r="G47" s="57"/>
      <c r="H47" s="240"/>
      <c r="I47" s="58"/>
      <c r="J47" s="59"/>
      <c r="K47" s="59"/>
      <c r="L47" s="59"/>
      <c r="M47" s="60"/>
      <c r="N47" s="60"/>
      <c r="O47" s="60"/>
      <c r="P47" s="60"/>
      <c r="Q47" s="61"/>
      <c r="R47" s="62"/>
      <c r="S47" s="60" t="str">
        <f t="shared" si="7"/>
        <v/>
      </c>
      <c r="T47" s="63"/>
      <c r="U47" s="50" t="str">
        <f t="shared" si="4"/>
        <v/>
      </c>
      <c r="V47" s="64"/>
      <c r="W47" s="246" t="str">
        <f t="shared" si="5"/>
        <v/>
      </c>
      <c r="X47" s="247" t="str">
        <f t="shared" si="6"/>
        <v/>
      </c>
      <c r="Y47" s="52"/>
      <c r="Z47" s="53"/>
      <c r="AA47" s="65"/>
      <c r="AB47" s="66"/>
      <c r="AC47" s="66"/>
      <c r="AD47" s="69"/>
      <c r="AE47" s="66"/>
      <c r="AF47" s="67"/>
    </row>
    <row r="48" spans="1:32" ht="19.5" customHeight="1" x14ac:dyDescent="0.25">
      <c r="A48" s="41"/>
      <c r="B48" s="41"/>
      <c r="C48" s="42"/>
      <c r="D48" s="42"/>
      <c r="E48" s="42"/>
      <c r="F48" s="42"/>
      <c r="G48" s="57"/>
      <c r="H48" s="240"/>
      <c r="I48" s="58"/>
      <c r="J48" s="59"/>
      <c r="K48" s="59"/>
      <c r="L48" s="59"/>
      <c r="M48" s="60"/>
      <c r="N48" s="60"/>
      <c r="O48" s="60"/>
      <c r="P48" s="60"/>
      <c r="Q48" s="61"/>
      <c r="R48" s="62"/>
      <c r="S48" s="60" t="str">
        <f t="shared" si="7"/>
        <v/>
      </c>
      <c r="T48" s="63"/>
      <c r="U48" s="50" t="str">
        <f t="shared" si="4"/>
        <v/>
      </c>
      <c r="V48" s="64"/>
      <c r="W48" s="246" t="str">
        <f t="shared" si="5"/>
        <v/>
      </c>
      <c r="X48" s="247" t="str">
        <f t="shared" si="6"/>
        <v/>
      </c>
      <c r="Y48" s="52"/>
      <c r="Z48" s="53"/>
      <c r="AA48" s="65"/>
      <c r="AB48" s="66"/>
      <c r="AC48" s="66"/>
      <c r="AD48" s="69"/>
      <c r="AE48" s="66"/>
      <c r="AF48" s="67"/>
    </row>
    <row r="49" spans="1:32" ht="19.5" customHeight="1" x14ac:dyDescent="0.25">
      <c r="A49" s="41"/>
      <c r="B49" s="41"/>
      <c r="C49" s="42"/>
      <c r="D49" s="42"/>
      <c r="E49" s="42"/>
      <c r="F49" s="42"/>
      <c r="G49" s="57"/>
      <c r="H49" s="240"/>
      <c r="I49" s="58"/>
      <c r="J49" s="59"/>
      <c r="K49" s="59"/>
      <c r="L49" s="59"/>
      <c r="M49" s="60"/>
      <c r="N49" s="60"/>
      <c r="O49" s="60"/>
      <c r="P49" s="60"/>
      <c r="Q49" s="61"/>
      <c r="R49" s="62"/>
      <c r="S49" s="60" t="str">
        <f t="shared" si="7"/>
        <v/>
      </c>
      <c r="T49" s="63"/>
      <c r="U49" s="50" t="str">
        <f t="shared" si="4"/>
        <v/>
      </c>
      <c r="V49" s="64"/>
      <c r="W49" s="246" t="str">
        <f t="shared" si="5"/>
        <v/>
      </c>
      <c r="X49" s="247" t="str">
        <f t="shared" si="6"/>
        <v/>
      </c>
      <c r="Y49" s="52"/>
      <c r="Z49" s="53"/>
      <c r="AA49" s="65"/>
      <c r="AB49" s="66"/>
      <c r="AC49" s="66"/>
      <c r="AD49" s="69"/>
      <c r="AE49" s="66"/>
      <c r="AF49" s="67"/>
    </row>
    <row r="50" spans="1:32" ht="19.5" customHeight="1" x14ac:dyDescent="0.25">
      <c r="A50" s="41"/>
      <c r="B50" s="41"/>
      <c r="C50" s="42"/>
      <c r="D50" s="42"/>
      <c r="E50" s="42"/>
      <c r="F50" s="42"/>
      <c r="G50" s="57"/>
      <c r="H50" s="240"/>
      <c r="I50" s="58"/>
      <c r="J50" s="59"/>
      <c r="K50" s="59"/>
      <c r="L50" s="59"/>
      <c r="M50" s="60"/>
      <c r="N50" s="60"/>
      <c r="O50" s="60"/>
      <c r="P50" s="60"/>
      <c r="Q50" s="61"/>
      <c r="R50" s="62"/>
      <c r="S50" s="60" t="str">
        <f t="shared" si="7"/>
        <v/>
      </c>
      <c r="T50" s="63"/>
      <c r="U50" s="50" t="str">
        <f t="shared" si="4"/>
        <v/>
      </c>
      <c r="V50" s="64"/>
      <c r="W50" s="246" t="str">
        <f t="shared" si="5"/>
        <v/>
      </c>
      <c r="X50" s="247" t="str">
        <f t="shared" si="6"/>
        <v/>
      </c>
      <c r="Y50" s="52"/>
      <c r="Z50" s="53"/>
      <c r="AA50" s="65"/>
      <c r="AB50" s="66"/>
      <c r="AC50" s="66"/>
      <c r="AD50" s="69"/>
      <c r="AE50" s="66"/>
      <c r="AF50" s="67"/>
    </row>
    <row r="51" spans="1:32" ht="19.5" customHeight="1" x14ac:dyDescent="0.25">
      <c r="A51" s="41"/>
      <c r="B51" s="41"/>
      <c r="C51" s="42"/>
      <c r="D51" s="42"/>
      <c r="E51" s="42"/>
      <c r="F51" s="42"/>
      <c r="G51" s="57"/>
      <c r="H51" s="240"/>
      <c r="I51" s="58"/>
      <c r="J51" s="59"/>
      <c r="K51" s="59"/>
      <c r="L51" s="59"/>
      <c r="M51" s="60"/>
      <c r="N51" s="60"/>
      <c r="O51" s="60"/>
      <c r="P51" s="60"/>
      <c r="Q51" s="61"/>
      <c r="R51" s="62"/>
      <c r="S51" s="60" t="str">
        <f t="shared" si="7"/>
        <v/>
      </c>
      <c r="T51" s="63"/>
      <c r="U51" s="50" t="str">
        <f t="shared" si="4"/>
        <v/>
      </c>
      <c r="V51" s="64"/>
      <c r="W51" s="246" t="str">
        <f t="shared" si="5"/>
        <v/>
      </c>
      <c r="X51" s="247" t="str">
        <f t="shared" si="6"/>
        <v/>
      </c>
      <c r="Y51" s="52"/>
      <c r="Z51" s="53"/>
      <c r="AA51" s="65"/>
      <c r="AB51" s="66"/>
      <c r="AC51" s="66"/>
      <c r="AD51" s="69"/>
      <c r="AE51" s="66"/>
      <c r="AF51" s="67"/>
    </row>
    <row r="52" spans="1:32" ht="19.5" customHeight="1" x14ac:dyDescent="0.25">
      <c r="A52" s="41"/>
      <c r="B52" s="41"/>
      <c r="C52" s="42"/>
      <c r="D52" s="42"/>
      <c r="E52" s="42"/>
      <c r="F52" s="42"/>
      <c r="G52" s="57"/>
      <c r="H52" s="240"/>
      <c r="I52" s="58"/>
      <c r="J52" s="59"/>
      <c r="K52" s="59"/>
      <c r="L52" s="59"/>
      <c r="M52" s="60"/>
      <c r="N52" s="60"/>
      <c r="O52" s="60"/>
      <c r="P52" s="60"/>
      <c r="Q52" s="61"/>
      <c r="R52" s="62"/>
      <c r="S52" s="60" t="str">
        <f t="shared" si="7"/>
        <v/>
      </c>
      <c r="T52" s="63"/>
      <c r="U52" s="50" t="str">
        <f t="shared" si="4"/>
        <v/>
      </c>
      <c r="V52" s="64"/>
      <c r="W52" s="246" t="str">
        <f t="shared" si="5"/>
        <v/>
      </c>
      <c r="X52" s="247" t="str">
        <f t="shared" si="6"/>
        <v/>
      </c>
      <c r="Y52" s="52"/>
      <c r="Z52" s="53"/>
      <c r="AA52" s="65"/>
      <c r="AB52" s="66"/>
      <c r="AC52" s="66"/>
      <c r="AD52" s="69"/>
      <c r="AE52" s="66"/>
      <c r="AF52" s="67"/>
    </row>
    <row r="53" spans="1:32" ht="19.5" customHeight="1" x14ac:dyDescent="0.25">
      <c r="A53" s="41"/>
      <c r="B53" s="41"/>
      <c r="C53" s="42"/>
      <c r="D53" s="42"/>
      <c r="E53" s="42"/>
      <c r="F53" s="42"/>
      <c r="G53" s="57"/>
      <c r="H53" s="240"/>
      <c r="I53" s="58"/>
      <c r="J53" s="59"/>
      <c r="K53" s="59"/>
      <c r="L53" s="59"/>
      <c r="M53" s="60"/>
      <c r="N53" s="60"/>
      <c r="O53" s="60"/>
      <c r="P53" s="60"/>
      <c r="Q53" s="61"/>
      <c r="R53" s="62"/>
      <c r="S53" s="60" t="str">
        <f t="shared" si="7"/>
        <v/>
      </c>
      <c r="T53" s="63"/>
      <c r="U53" s="50" t="str">
        <f t="shared" si="4"/>
        <v/>
      </c>
      <c r="V53" s="64"/>
      <c r="W53" s="246" t="str">
        <f t="shared" si="5"/>
        <v/>
      </c>
      <c r="X53" s="247" t="str">
        <f t="shared" si="6"/>
        <v/>
      </c>
      <c r="Y53" s="52"/>
      <c r="Z53" s="53"/>
      <c r="AA53" s="65"/>
      <c r="AB53" s="66"/>
      <c r="AC53" s="66"/>
      <c r="AD53" s="69"/>
      <c r="AE53" s="66"/>
      <c r="AF53" s="67"/>
    </row>
    <row r="54" spans="1:32" ht="19.5" customHeight="1" x14ac:dyDescent="0.25">
      <c r="A54" s="41"/>
      <c r="B54" s="41"/>
      <c r="C54" s="42"/>
      <c r="D54" s="42"/>
      <c r="E54" s="42"/>
      <c r="F54" s="42"/>
      <c r="G54" s="57"/>
      <c r="H54" s="240"/>
      <c r="I54" s="58"/>
      <c r="J54" s="59"/>
      <c r="K54" s="59"/>
      <c r="L54" s="59"/>
      <c r="M54" s="60"/>
      <c r="N54" s="60"/>
      <c r="O54" s="60"/>
      <c r="P54" s="60"/>
      <c r="Q54" s="61"/>
      <c r="R54" s="62"/>
      <c r="S54" s="60" t="str">
        <f t="shared" si="7"/>
        <v/>
      </c>
      <c r="T54" s="63"/>
      <c r="U54" s="50" t="str">
        <f t="shared" si="4"/>
        <v/>
      </c>
      <c r="V54" s="64"/>
      <c r="W54" s="246" t="str">
        <f t="shared" si="5"/>
        <v/>
      </c>
      <c r="X54" s="247" t="str">
        <f t="shared" si="6"/>
        <v/>
      </c>
      <c r="Y54" s="52"/>
      <c r="Z54" s="53"/>
      <c r="AA54" s="65"/>
      <c r="AB54" s="66"/>
      <c r="AC54" s="66"/>
      <c r="AD54" s="69"/>
      <c r="AE54" s="66"/>
      <c r="AF54" s="67"/>
    </row>
    <row r="55" spans="1:32" ht="19.5" customHeight="1" x14ac:dyDescent="0.25">
      <c r="A55" s="41"/>
      <c r="B55" s="41"/>
      <c r="C55" s="42"/>
      <c r="D55" s="42"/>
      <c r="E55" s="42"/>
      <c r="F55" s="42"/>
      <c r="G55" s="57"/>
      <c r="H55" s="240"/>
      <c r="I55" s="58"/>
      <c r="J55" s="59"/>
      <c r="K55" s="59"/>
      <c r="L55" s="59"/>
      <c r="M55" s="60"/>
      <c r="N55" s="60"/>
      <c r="O55" s="60"/>
      <c r="P55" s="60"/>
      <c r="Q55" s="61"/>
      <c r="R55" s="62"/>
      <c r="S55" s="60" t="str">
        <f t="shared" si="7"/>
        <v/>
      </c>
      <c r="T55" s="63"/>
      <c r="U55" s="50" t="str">
        <f t="shared" si="4"/>
        <v/>
      </c>
      <c r="V55" s="64"/>
      <c r="W55" s="246" t="str">
        <f t="shared" si="5"/>
        <v/>
      </c>
      <c r="X55" s="247" t="str">
        <f t="shared" si="6"/>
        <v/>
      </c>
      <c r="Y55" s="52"/>
      <c r="Z55" s="53"/>
      <c r="AA55" s="65"/>
      <c r="AB55" s="66"/>
      <c r="AC55" s="66"/>
      <c r="AD55" s="69"/>
      <c r="AE55" s="66"/>
      <c r="AF55" s="67"/>
    </row>
    <row r="56" spans="1:32" ht="19.5" customHeight="1" x14ac:dyDescent="0.25">
      <c r="A56" s="41"/>
      <c r="B56" s="41"/>
      <c r="C56" s="42"/>
      <c r="D56" s="42"/>
      <c r="E56" s="42"/>
      <c r="F56" s="42"/>
      <c r="G56" s="57"/>
      <c r="H56" s="240"/>
      <c r="I56" s="58"/>
      <c r="J56" s="59"/>
      <c r="K56" s="59"/>
      <c r="L56" s="59"/>
      <c r="M56" s="60"/>
      <c r="N56" s="60"/>
      <c r="O56" s="60"/>
      <c r="P56" s="60"/>
      <c r="Q56" s="61"/>
      <c r="R56" s="62"/>
      <c r="S56" s="60" t="str">
        <f t="shared" si="7"/>
        <v/>
      </c>
      <c r="T56" s="63"/>
      <c r="U56" s="50" t="str">
        <f t="shared" si="4"/>
        <v/>
      </c>
      <c r="V56" s="64"/>
      <c r="W56" s="246" t="str">
        <f t="shared" si="5"/>
        <v/>
      </c>
      <c r="X56" s="247" t="str">
        <f t="shared" si="6"/>
        <v/>
      </c>
      <c r="Y56" s="52"/>
      <c r="Z56" s="53"/>
      <c r="AA56" s="65"/>
      <c r="AB56" s="66"/>
      <c r="AC56" s="66"/>
      <c r="AD56" s="69"/>
      <c r="AE56" s="66"/>
      <c r="AF56" s="67"/>
    </row>
    <row r="57" spans="1:32" ht="19.5" customHeight="1" x14ac:dyDescent="0.25">
      <c r="A57" s="41"/>
      <c r="B57" s="41"/>
      <c r="C57" s="42"/>
      <c r="D57" s="42"/>
      <c r="E57" s="42"/>
      <c r="F57" s="42"/>
      <c r="G57" s="57"/>
      <c r="H57" s="240"/>
      <c r="I57" s="58"/>
      <c r="J57" s="59"/>
      <c r="K57" s="59"/>
      <c r="L57" s="59"/>
      <c r="M57" s="60"/>
      <c r="N57" s="60"/>
      <c r="O57" s="60"/>
      <c r="P57" s="60"/>
      <c r="Q57" s="61"/>
      <c r="R57" s="62"/>
      <c r="S57" s="60" t="str">
        <f t="shared" si="7"/>
        <v/>
      </c>
      <c r="T57" s="63"/>
      <c r="U57" s="50" t="str">
        <f t="shared" si="4"/>
        <v/>
      </c>
      <c r="V57" s="64"/>
      <c r="W57" s="246" t="str">
        <f t="shared" si="5"/>
        <v/>
      </c>
      <c r="X57" s="247" t="str">
        <f t="shared" si="6"/>
        <v/>
      </c>
      <c r="Y57" s="52"/>
      <c r="Z57" s="53"/>
      <c r="AA57" s="65"/>
      <c r="AB57" s="66"/>
      <c r="AC57" s="66"/>
      <c r="AD57" s="69"/>
      <c r="AE57" s="66"/>
      <c r="AF57" s="67"/>
    </row>
    <row r="58" spans="1:32" ht="19.5" customHeight="1" x14ac:dyDescent="0.25">
      <c r="A58" s="41"/>
      <c r="B58" s="41"/>
      <c r="C58" s="42"/>
      <c r="D58" s="42"/>
      <c r="E58" s="42"/>
      <c r="F58" s="42"/>
      <c r="G58" s="57"/>
      <c r="H58" s="240"/>
      <c r="I58" s="58"/>
      <c r="J58" s="59"/>
      <c r="K58" s="59"/>
      <c r="L58" s="59"/>
      <c r="M58" s="60"/>
      <c r="N58" s="60"/>
      <c r="O58" s="60"/>
      <c r="P58" s="60"/>
      <c r="Q58" s="61"/>
      <c r="R58" s="62"/>
      <c r="S58" s="60" t="str">
        <f t="shared" si="7"/>
        <v/>
      </c>
      <c r="T58" s="63"/>
      <c r="U58" s="50" t="str">
        <f t="shared" si="4"/>
        <v/>
      </c>
      <c r="V58" s="64"/>
      <c r="W58" s="246" t="str">
        <f t="shared" si="5"/>
        <v/>
      </c>
      <c r="X58" s="247" t="str">
        <f t="shared" si="6"/>
        <v/>
      </c>
      <c r="Y58" s="52"/>
      <c r="Z58" s="53"/>
      <c r="AA58" s="65"/>
      <c r="AB58" s="66"/>
      <c r="AC58" s="66"/>
      <c r="AD58" s="69"/>
      <c r="AE58" s="66"/>
      <c r="AF58" s="67"/>
    </row>
    <row r="59" spans="1:32" ht="19.5" customHeight="1" x14ac:dyDescent="0.25">
      <c r="A59" s="41"/>
      <c r="B59" s="41"/>
      <c r="C59" s="42"/>
      <c r="D59" s="42"/>
      <c r="E59" s="42"/>
      <c r="F59" s="42"/>
      <c r="G59" s="57"/>
      <c r="H59" s="240"/>
      <c r="I59" s="58"/>
      <c r="J59" s="59"/>
      <c r="K59" s="59"/>
      <c r="L59" s="59"/>
      <c r="M59" s="60"/>
      <c r="N59" s="60"/>
      <c r="O59" s="60"/>
      <c r="P59" s="60"/>
      <c r="Q59" s="61"/>
      <c r="R59" s="62"/>
      <c r="S59" s="60" t="str">
        <f t="shared" si="7"/>
        <v/>
      </c>
      <c r="T59" s="63"/>
      <c r="U59" s="50" t="str">
        <f t="shared" si="4"/>
        <v/>
      </c>
      <c r="V59" s="64"/>
      <c r="W59" s="246" t="str">
        <f t="shared" si="5"/>
        <v/>
      </c>
      <c r="X59" s="247" t="str">
        <f t="shared" si="6"/>
        <v/>
      </c>
      <c r="Y59" s="52"/>
      <c r="Z59" s="53"/>
      <c r="AA59" s="65"/>
      <c r="AB59" s="66"/>
      <c r="AC59" s="66"/>
      <c r="AD59" s="69"/>
      <c r="AE59" s="66"/>
      <c r="AF59" s="67"/>
    </row>
    <row r="60" spans="1:32" ht="19.5" customHeight="1" x14ac:dyDescent="0.25">
      <c r="A60" s="41"/>
      <c r="B60" s="41"/>
      <c r="C60" s="42"/>
      <c r="D60" s="42"/>
      <c r="E60" s="42"/>
      <c r="F60" s="42"/>
      <c r="G60" s="57"/>
      <c r="H60" s="240"/>
      <c r="I60" s="58"/>
      <c r="J60" s="59"/>
      <c r="K60" s="59"/>
      <c r="L60" s="59"/>
      <c r="M60" s="60"/>
      <c r="N60" s="60"/>
      <c r="O60" s="60"/>
      <c r="P60" s="60"/>
      <c r="Q60" s="61"/>
      <c r="R60" s="62"/>
      <c r="S60" s="60" t="str">
        <f t="shared" si="7"/>
        <v/>
      </c>
      <c r="T60" s="63"/>
      <c r="U60" s="50" t="str">
        <f t="shared" si="4"/>
        <v/>
      </c>
      <c r="V60" s="64"/>
      <c r="W60" s="246" t="str">
        <f t="shared" si="5"/>
        <v/>
      </c>
      <c r="X60" s="247" t="str">
        <f t="shared" si="6"/>
        <v/>
      </c>
      <c r="Y60" s="52"/>
      <c r="Z60" s="53"/>
      <c r="AA60" s="65"/>
      <c r="AB60" s="66"/>
      <c r="AC60" s="66"/>
      <c r="AD60" s="69"/>
      <c r="AE60" s="66"/>
      <c r="AF60" s="67"/>
    </row>
    <row r="61" spans="1:32" ht="19.5" customHeight="1" x14ac:dyDescent="0.25">
      <c r="A61" s="41"/>
      <c r="B61" s="41"/>
      <c r="C61" s="42"/>
      <c r="D61" s="42"/>
      <c r="E61" s="42"/>
      <c r="F61" s="42"/>
      <c r="G61" s="57"/>
      <c r="H61" s="240"/>
      <c r="I61" s="58"/>
      <c r="J61" s="59"/>
      <c r="K61" s="59"/>
      <c r="L61" s="59"/>
      <c r="M61" s="60"/>
      <c r="N61" s="60"/>
      <c r="O61" s="60"/>
      <c r="P61" s="60"/>
      <c r="Q61" s="61"/>
      <c r="R61" s="62"/>
      <c r="S61" s="60" t="str">
        <f t="shared" si="7"/>
        <v/>
      </c>
      <c r="T61" s="63"/>
      <c r="U61" s="50" t="str">
        <f t="shared" si="4"/>
        <v/>
      </c>
      <c r="V61" s="64"/>
      <c r="W61" s="246" t="str">
        <f t="shared" si="5"/>
        <v/>
      </c>
      <c r="X61" s="247" t="str">
        <f t="shared" si="6"/>
        <v/>
      </c>
      <c r="Y61" s="52"/>
      <c r="Z61" s="53"/>
      <c r="AA61" s="65"/>
      <c r="AB61" s="66"/>
      <c r="AC61" s="66"/>
      <c r="AD61" s="69"/>
      <c r="AE61" s="66"/>
      <c r="AF61" s="67"/>
    </row>
    <row r="62" spans="1:32" ht="19.5" customHeight="1" x14ac:dyDescent="0.25">
      <c r="A62" s="41"/>
      <c r="B62" s="41"/>
      <c r="C62" s="42"/>
      <c r="D62" s="42"/>
      <c r="E62" s="42"/>
      <c r="F62" s="42"/>
      <c r="G62" s="57"/>
      <c r="H62" s="240"/>
      <c r="I62" s="58"/>
      <c r="J62" s="59"/>
      <c r="K62" s="59"/>
      <c r="L62" s="59"/>
      <c r="M62" s="60"/>
      <c r="N62" s="60"/>
      <c r="O62" s="60"/>
      <c r="P62" s="60"/>
      <c r="Q62" s="61"/>
      <c r="R62" s="62"/>
      <c r="S62" s="60" t="str">
        <f t="shared" si="7"/>
        <v/>
      </c>
      <c r="T62" s="63"/>
      <c r="U62" s="50" t="str">
        <f t="shared" si="4"/>
        <v/>
      </c>
      <c r="V62" s="64"/>
      <c r="W62" s="246" t="str">
        <f t="shared" si="5"/>
        <v/>
      </c>
      <c r="X62" s="247" t="str">
        <f t="shared" si="6"/>
        <v/>
      </c>
      <c r="Y62" s="52"/>
      <c r="Z62" s="53"/>
      <c r="AA62" s="65"/>
      <c r="AB62" s="66"/>
      <c r="AC62" s="66"/>
      <c r="AD62" s="69"/>
      <c r="AE62" s="66"/>
      <c r="AF62" s="67"/>
    </row>
    <row r="63" spans="1:32" ht="19.5" customHeight="1" x14ac:dyDescent="0.25">
      <c r="A63" s="41"/>
      <c r="B63" s="41"/>
      <c r="C63" s="42"/>
      <c r="D63" s="42"/>
      <c r="E63" s="42"/>
      <c r="F63" s="42"/>
      <c r="G63" s="57"/>
      <c r="H63" s="240"/>
      <c r="I63" s="58"/>
      <c r="J63" s="59"/>
      <c r="K63" s="59"/>
      <c r="L63" s="59"/>
      <c r="M63" s="60"/>
      <c r="N63" s="60"/>
      <c r="O63" s="60"/>
      <c r="P63" s="60"/>
      <c r="Q63" s="61"/>
      <c r="R63" s="62"/>
      <c r="S63" s="60" t="str">
        <f t="shared" si="7"/>
        <v/>
      </c>
      <c r="T63" s="63"/>
      <c r="U63" s="50" t="str">
        <f t="shared" si="4"/>
        <v/>
      </c>
      <c r="V63" s="64"/>
      <c r="W63" s="246" t="str">
        <f t="shared" si="5"/>
        <v/>
      </c>
      <c r="X63" s="247" t="str">
        <f t="shared" si="6"/>
        <v/>
      </c>
      <c r="Y63" s="52"/>
      <c r="Z63" s="53"/>
      <c r="AA63" s="65"/>
      <c r="AB63" s="66"/>
      <c r="AC63" s="66"/>
      <c r="AD63" s="69"/>
      <c r="AE63" s="66"/>
      <c r="AF63" s="67"/>
    </row>
    <row r="64" spans="1:32" ht="19.5" customHeight="1" x14ac:dyDescent="0.25">
      <c r="A64" s="41"/>
      <c r="B64" s="41"/>
      <c r="C64" s="42"/>
      <c r="D64" s="42"/>
      <c r="E64" s="42"/>
      <c r="F64" s="42"/>
      <c r="G64" s="57"/>
      <c r="H64" s="240"/>
      <c r="I64" s="58"/>
      <c r="J64" s="59"/>
      <c r="K64" s="59"/>
      <c r="L64" s="59"/>
      <c r="M64" s="60"/>
      <c r="N64" s="60"/>
      <c r="O64" s="60"/>
      <c r="P64" s="60"/>
      <c r="Q64" s="61"/>
      <c r="R64" s="62"/>
      <c r="S64" s="60" t="str">
        <f t="shared" si="7"/>
        <v/>
      </c>
      <c r="T64" s="63"/>
      <c r="U64" s="50" t="str">
        <f t="shared" si="4"/>
        <v/>
      </c>
      <c r="V64" s="64"/>
      <c r="W64" s="246" t="str">
        <f t="shared" si="5"/>
        <v/>
      </c>
      <c r="X64" s="247" t="str">
        <f t="shared" si="6"/>
        <v/>
      </c>
      <c r="Y64" s="52"/>
      <c r="Z64" s="53"/>
      <c r="AA64" s="65"/>
      <c r="AB64" s="66"/>
      <c r="AC64" s="66"/>
      <c r="AD64" s="69"/>
      <c r="AE64" s="66"/>
      <c r="AF64" s="67"/>
    </row>
    <row r="65" spans="1:32" ht="19.5" customHeight="1" x14ac:dyDescent="0.25">
      <c r="A65" s="41"/>
      <c r="B65" s="41"/>
      <c r="C65" s="42"/>
      <c r="D65" s="42"/>
      <c r="E65" s="42"/>
      <c r="F65" s="42"/>
      <c r="G65" s="57"/>
      <c r="H65" s="240"/>
      <c r="I65" s="58"/>
      <c r="J65" s="59"/>
      <c r="K65" s="59"/>
      <c r="L65" s="59"/>
      <c r="M65" s="60"/>
      <c r="N65" s="60"/>
      <c r="O65" s="60"/>
      <c r="P65" s="60"/>
      <c r="Q65" s="61"/>
      <c r="R65" s="62"/>
      <c r="S65" s="60" t="str">
        <f t="shared" si="7"/>
        <v/>
      </c>
      <c r="T65" s="63"/>
      <c r="U65" s="50" t="str">
        <f t="shared" si="4"/>
        <v/>
      </c>
      <c r="V65" s="64"/>
      <c r="W65" s="246" t="str">
        <f t="shared" si="5"/>
        <v/>
      </c>
      <c r="X65" s="247" t="str">
        <f t="shared" si="6"/>
        <v/>
      </c>
      <c r="Y65" s="52"/>
      <c r="Z65" s="53"/>
      <c r="AA65" s="65"/>
      <c r="AB65" s="66"/>
      <c r="AC65" s="66"/>
      <c r="AD65" s="69"/>
      <c r="AE65" s="66"/>
      <c r="AF65" s="67"/>
    </row>
    <row r="66" spans="1:32" ht="19.5" customHeight="1" x14ac:dyDescent="0.25">
      <c r="A66" s="41"/>
      <c r="B66" s="41"/>
      <c r="C66" s="42"/>
      <c r="D66" s="42"/>
      <c r="E66" s="42"/>
      <c r="F66" s="42"/>
      <c r="G66" s="57"/>
      <c r="H66" s="240"/>
      <c r="I66" s="58"/>
      <c r="J66" s="59"/>
      <c r="K66" s="59"/>
      <c r="L66" s="59"/>
      <c r="M66" s="60"/>
      <c r="N66" s="60"/>
      <c r="O66" s="60"/>
      <c r="P66" s="60"/>
      <c r="Q66" s="61"/>
      <c r="R66" s="62"/>
      <c r="S66" s="60" t="str">
        <f t="shared" si="7"/>
        <v/>
      </c>
      <c r="T66" s="63"/>
      <c r="U66" s="50" t="str">
        <f t="shared" si="4"/>
        <v/>
      </c>
      <c r="V66" s="64"/>
      <c r="W66" s="246" t="str">
        <f t="shared" si="5"/>
        <v/>
      </c>
      <c r="X66" s="247" t="str">
        <f t="shared" si="6"/>
        <v/>
      </c>
      <c r="Y66" s="52"/>
      <c r="Z66" s="53"/>
      <c r="AA66" s="65"/>
      <c r="AB66" s="66"/>
      <c r="AC66" s="66"/>
      <c r="AD66" s="69"/>
      <c r="AE66" s="66"/>
      <c r="AF66" s="67"/>
    </row>
    <row r="67" spans="1:32" ht="19.5" customHeight="1" x14ac:dyDescent="0.25">
      <c r="A67" s="41"/>
      <c r="B67" s="41"/>
      <c r="C67" s="42"/>
      <c r="D67" s="42"/>
      <c r="E67" s="42"/>
      <c r="F67" s="42"/>
      <c r="G67" s="57"/>
      <c r="H67" s="240"/>
      <c r="I67" s="58"/>
      <c r="J67" s="59"/>
      <c r="K67" s="59"/>
      <c r="L67" s="59"/>
      <c r="M67" s="60"/>
      <c r="N67" s="60"/>
      <c r="O67" s="60"/>
      <c r="P67" s="60"/>
      <c r="Q67" s="61"/>
      <c r="R67" s="62"/>
      <c r="S67" s="60" t="str">
        <f t="shared" si="7"/>
        <v/>
      </c>
      <c r="T67" s="63"/>
      <c r="U67" s="50" t="str">
        <f t="shared" si="4"/>
        <v/>
      </c>
      <c r="V67" s="64"/>
      <c r="W67" s="246" t="str">
        <f t="shared" si="5"/>
        <v/>
      </c>
      <c r="X67" s="247" t="str">
        <f t="shared" si="6"/>
        <v/>
      </c>
      <c r="Y67" s="52"/>
      <c r="Z67" s="53"/>
      <c r="AA67" s="65"/>
      <c r="AB67" s="66"/>
      <c r="AC67" s="66"/>
      <c r="AD67" s="69"/>
      <c r="AE67" s="66"/>
      <c r="AF67" s="67"/>
    </row>
    <row r="68" spans="1:32" ht="19.5" customHeight="1" x14ac:dyDescent="0.25">
      <c r="A68" s="41"/>
      <c r="B68" s="41"/>
      <c r="C68" s="42"/>
      <c r="D68" s="42"/>
      <c r="E68" s="42"/>
      <c r="F68" s="42"/>
      <c r="G68" s="57"/>
      <c r="H68" s="240"/>
      <c r="I68" s="58"/>
      <c r="J68" s="59"/>
      <c r="K68" s="59"/>
      <c r="L68" s="59"/>
      <c r="M68" s="60"/>
      <c r="N68" s="60"/>
      <c r="O68" s="60"/>
      <c r="P68" s="60"/>
      <c r="Q68" s="61"/>
      <c r="R68" s="62"/>
      <c r="S68" s="60" t="str">
        <f t="shared" si="7"/>
        <v/>
      </c>
      <c r="T68" s="63"/>
      <c r="U68" s="50" t="str">
        <f t="shared" ref="U68:U99" si="8">IF(T68=0,"",1000*T68/2.28)</f>
        <v/>
      </c>
      <c r="V68" s="64"/>
      <c r="W68" s="246" t="str">
        <f t="shared" ref="W68:W99" si="9">IF(V68=0,"",V68-U68)</f>
        <v/>
      </c>
      <c r="X68" s="247" t="str">
        <f t="shared" ref="X68:X101" si="10">IF(V68=0,"",(V68-U68)/V68)</f>
        <v/>
      </c>
      <c r="Y68" s="52"/>
      <c r="Z68" s="53"/>
      <c r="AA68" s="65"/>
      <c r="AB68" s="66"/>
      <c r="AC68" s="66"/>
      <c r="AD68" s="69"/>
      <c r="AE68" s="66"/>
      <c r="AF68" s="67"/>
    </row>
    <row r="69" spans="1:32" ht="19.5" customHeight="1" x14ac:dyDescent="0.25">
      <c r="A69" s="41"/>
      <c r="B69" s="41"/>
      <c r="C69" s="42"/>
      <c r="D69" s="42"/>
      <c r="E69" s="42"/>
      <c r="F69" s="42"/>
      <c r="G69" s="57"/>
      <c r="H69" s="240"/>
      <c r="I69" s="58"/>
      <c r="J69" s="59"/>
      <c r="K69" s="59"/>
      <c r="L69" s="59"/>
      <c r="M69" s="60"/>
      <c r="N69" s="60"/>
      <c r="O69" s="60"/>
      <c r="P69" s="60"/>
      <c r="Q69" s="61"/>
      <c r="R69" s="62"/>
      <c r="S69" s="60" t="str">
        <f t="shared" si="7"/>
        <v/>
      </c>
      <c r="T69" s="63"/>
      <c r="U69" s="50" t="str">
        <f t="shared" si="8"/>
        <v/>
      </c>
      <c r="V69" s="64"/>
      <c r="W69" s="246" t="str">
        <f t="shared" si="9"/>
        <v/>
      </c>
      <c r="X69" s="247" t="str">
        <f t="shared" si="10"/>
        <v/>
      </c>
      <c r="Y69" s="52"/>
      <c r="Z69" s="53"/>
      <c r="AA69" s="65"/>
      <c r="AB69" s="66"/>
      <c r="AC69" s="66"/>
      <c r="AD69" s="69"/>
      <c r="AE69" s="66"/>
      <c r="AF69" s="67"/>
    </row>
    <row r="70" spans="1:32" ht="19.5" customHeight="1" x14ac:dyDescent="0.25">
      <c r="A70" s="41"/>
      <c r="B70" s="41"/>
      <c r="C70" s="42"/>
      <c r="D70" s="42"/>
      <c r="E70" s="42"/>
      <c r="F70" s="42"/>
      <c r="G70" s="57"/>
      <c r="H70" s="240"/>
      <c r="I70" s="58"/>
      <c r="J70" s="59"/>
      <c r="K70" s="59"/>
      <c r="L70" s="59"/>
      <c r="M70" s="60"/>
      <c r="N70" s="60"/>
      <c r="O70" s="60"/>
      <c r="P70" s="60"/>
      <c r="Q70" s="61"/>
      <c r="R70" s="62"/>
      <c r="S70" s="60" t="str">
        <f t="shared" ref="S70:S100" si="11">IF(P70="","",P70)</f>
        <v/>
      </c>
      <c r="T70" s="63"/>
      <c r="U70" s="50" t="str">
        <f t="shared" si="8"/>
        <v/>
      </c>
      <c r="V70" s="64"/>
      <c r="W70" s="246" t="str">
        <f t="shared" si="9"/>
        <v/>
      </c>
      <c r="X70" s="247" t="str">
        <f t="shared" si="10"/>
        <v/>
      </c>
      <c r="Y70" s="52"/>
      <c r="Z70" s="53"/>
      <c r="AA70" s="65"/>
      <c r="AB70" s="66"/>
      <c r="AC70" s="66"/>
      <c r="AD70" s="69"/>
      <c r="AE70" s="66"/>
      <c r="AF70" s="67"/>
    </row>
    <row r="71" spans="1:32" ht="19.5" customHeight="1" x14ac:dyDescent="0.25">
      <c r="A71" s="41"/>
      <c r="B71" s="41"/>
      <c r="C71" s="42"/>
      <c r="D71" s="42"/>
      <c r="E71" s="42"/>
      <c r="F71" s="42"/>
      <c r="G71" s="57"/>
      <c r="H71" s="240"/>
      <c r="I71" s="58"/>
      <c r="J71" s="59"/>
      <c r="K71" s="59"/>
      <c r="L71" s="59"/>
      <c r="M71" s="60"/>
      <c r="N71" s="60"/>
      <c r="O71" s="60"/>
      <c r="P71" s="60"/>
      <c r="Q71" s="61"/>
      <c r="R71" s="62"/>
      <c r="S71" s="60" t="str">
        <f t="shared" si="11"/>
        <v/>
      </c>
      <c r="T71" s="63"/>
      <c r="U71" s="50" t="str">
        <f t="shared" si="8"/>
        <v/>
      </c>
      <c r="V71" s="64"/>
      <c r="W71" s="246" t="str">
        <f t="shared" si="9"/>
        <v/>
      </c>
      <c r="X71" s="247" t="str">
        <f t="shared" si="10"/>
        <v/>
      </c>
      <c r="Y71" s="52"/>
      <c r="Z71" s="53"/>
      <c r="AA71" s="65"/>
      <c r="AB71" s="66"/>
      <c r="AC71" s="66"/>
      <c r="AD71" s="69"/>
      <c r="AE71" s="66"/>
      <c r="AF71" s="67"/>
    </row>
    <row r="72" spans="1:32" ht="19.5" customHeight="1" x14ac:dyDescent="0.25">
      <c r="A72" s="41"/>
      <c r="B72" s="41"/>
      <c r="C72" s="42"/>
      <c r="D72" s="42"/>
      <c r="E72" s="42"/>
      <c r="F72" s="42"/>
      <c r="G72" s="57"/>
      <c r="H72" s="240"/>
      <c r="I72" s="58"/>
      <c r="J72" s="59"/>
      <c r="K72" s="59"/>
      <c r="L72" s="59"/>
      <c r="M72" s="60"/>
      <c r="N72" s="60"/>
      <c r="O72" s="60"/>
      <c r="P72" s="60"/>
      <c r="Q72" s="61"/>
      <c r="R72" s="62"/>
      <c r="S72" s="60" t="str">
        <f t="shared" si="11"/>
        <v/>
      </c>
      <c r="T72" s="63"/>
      <c r="U72" s="50" t="str">
        <f t="shared" si="8"/>
        <v/>
      </c>
      <c r="V72" s="64"/>
      <c r="W72" s="246" t="str">
        <f t="shared" si="9"/>
        <v/>
      </c>
      <c r="X72" s="247" t="str">
        <f t="shared" si="10"/>
        <v/>
      </c>
      <c r="Y72" s="52"/>
      <c r="Z72" s="53"/>
      <c r="AA72" s="65"/>
      <c r="AB72" s="66"/>
      <c r="AC72" s="66"/>
      <c r="AD72" s="69"/>
      <c r="AE72" s="66"/>
      <c r="AF72" s="67"/>
    </row>
    <row r="73" spans="1:32" ht="19.5" customHeight="1" x14ac:dyDescent="0.25">
      <c r="A73" s="41"/>
      <c r="B73" s="41"/>
      <c r="C73" s="42"/>
      <c r="D73" s="42"/>
      <c r="E73" s="42"/>
      <c r="F73" s="42"/>
      <c r="G73" s="57"/>
      <c r="H73" s="240"/>
      <c r="I73" s="58"/>
      <c r="J73" s="59"/>
      <c r="K73" s="59"/>
      <c r="L73" s="59"/>
      <c r="M73" s="60"/>
      <c r="N73" s="60"/>
      <c r="O73" s="60"/>
      <c r="P73" s="60"/>
      <c r="Q73" s="61"/>
      <c r="R73" s="62"/>
      <c r="S73" s="60" t="str">
        <f t="shared" si="11"/>
        <v/>
      </c>
      <c r="T73" s="63"/>
      <c r="U73" s="50" t="str">
        <f t="shared" si="8"/>
        <v/>
      </c>
      <c r="V73" s="64"/>
      <c r="W73" s="246" t="str">
        <f t="shared" si="9"/>
        <v/>
      </c>
      <c r="X73" s="247" t="str">
        <f t="shared" si="10"/>
        <v/>
      </c>
      <c r="Y73" s="52"/>
      <c r="Z73" s="53"/>
      <c r="AA73" s="65"/>
      <c r="AB73" s="66"/>
      <c r="AC73" s="66"/>
      <c r="AD73" s="69"/>
      <c r="AE73" s="66"/>
      <c r="AF73" s="67"/>
    </row>
    <row r="74" spans="1:32" ht="19.5" customHeight="1" x14ac:dyDescent="0.25">
      <c r="A74" s="41"/>
      <c r="B74" s="41"/>
      <c r="C74" s="42"/>
      <c r="D74" s="42"/>
      <c r="E74" s="42"/>
      <c r="F74" s="42"/>
      <c r="G74" s="57"/>
      <c r="H74" s="240"/>
      <c r="I74" s="58"/>
      <c r="J74" s="59"/>
      <c r="K74" s="59"/>
      <c r="L74" s="59"/>
      <c r="M74" s="60"/>
      <c r="N74" s="60"/>
      <c r="O74" s="60"/>
      <c r="P74" s="60"/>
      <c r="Q74" s="61"/>
      <c r="R74" s="62"/>
      <c r="S74" s="60" t="str">
        <f t="shared" si="11"/>
        <v/>
      </c>
      <c r="T74" s="63"/>
      <c r="U74" s="50" t="str">
        <f t="shared" si="8"/>
        <v/>
      </c>
      <c r="V74" s="64"/>
      <c r="W74" s="246" t="str">
        <f t="shared" si="9"/>
        <v/>
      </c>
      <c r="X74" s="247" t="str">
        <f t="shared" si="10"/>
        <v/>
      </c>
      <c r="Y74" s="52"/>
      <c r="Z74" s="53"/>
      <c r="AA74" s="65"/>
      <c r="AB74" s="66"/>
      <c r="AC74" s="66"/>
      <c r="AD74" s="69"/>
      <c r="AE74" s="66"/>
      <c r="AF74" s="67"/>
    </row>
    <row r="75" spans="1:32" ht="19.5" customHeight="1" x14ac:dyDescent="0.25">
      <c r="A75" s="41"/>
      <c r="B75" s="41"/>
      <c r="C75" s="42"/>
      <c r="D75" s="42"/>
      <c r="E75" s="42"/>
      <c r="F75" s="42"/>
      <c r="G75" s="57"/>
      <c r="H75" s="240"/>
      <c r="I75" s="58"/>
      <c r="J75" s="59"/>
      <c r="K75" s="59"/>
      <c r="L75" s="59"/>
      <c r="M75" s="60"/>
      <c r="N75" s="60"/>
      <c r="O75" s="60"/>
      <c r="P75" s="60"/>
      <c r="Q75" s="61"/>
      <c r="R75" s="62"/>
      <c r="S75" s="60" t="str">
        <f t="shared" si="11"/>
        <v/>
      </c>
      <c r="T75" s="63"/>
      <c r="U75" s="50" t="str">
        <f t="shared" si="8"/>
        <v/>
      </c>
      <c r="V75" s="64"/>
      <c r="W75" s="246" t="str">
        <f t="shared" si="9"/>
        <v/>
      </c>
      <c r="X75" s="247" t="str">
        <f t="shared" si="10"/>
        <v/>
      </c>
      <c r="Y75" s="52"/>
      <c r="Z75" s="53"/>
      <c r="AA75" s="65"/>
      <c r="AB75" s="66"/>
      <c r="AC75" s="66"/>
      <c r="AD75" s="69"/>
      <c r="AE75" s="66"/>
      <c r="AF75" s="67"/>
    </row>
    <row r="76" spans="1:32" ht="19.5" customHeight="1" x14ac:dyDescent="0.25">
      <c r="A76" s="41"/>
      <c r="B76" s="41"/>
      <c r="C76" s="42"/>
      <c r="D76" s="42"/>
      <c r="E76" s="42"/>
      <c r="F76" s="42"/>
      <c r="G76" s="57"/>
      <c r="H76" s="240"/>
      <c r="I76" s="58"/>
      <c r="J76" s="59"/>
      <c r="K76" s="59"/>
      <c r="L76" s="59"/>
      <c r="M76" s="60"/>
      <c r="N76" s="60"/>
      <c r="O76" s="60"/>
      <c r="P76" s="60"/>
      <c r="Q76" s="61"/>
      <c r="R76" s="62"/>
      <c r="S76" s="60" t="str">
        <f t="shared" si="11"/>
        <v/>
      </c>
      <c r="T76" s="63"/>
      <c r="U76" s="50" t="str">
        <f t="shared" si="8"/>
        <v/>
      </c>
      <c r="V76" s="64"/>
      <c r="W76" s="246" t="str">
        <f t="shared" si="9"/>
        <v/>
      </c>
      <c r="X76" s="247" t="str">
        <f t="shared" si="10"/>
        <v/>
      </c>
      <c r="Y76" s="52"/>
      <c r="Z76" s="53"/>
      <c r="AA76" s="65"/>
      <c r="AB76" s="66"/>
      <c r="AC76" s="66"/>
      <c r="AD76" s="69"/>
      <c r="AE76" s="66"/>
      <c r="AF76" s="67"/>
    </row>
    <row r="77" spans="1:32" ht="19.5" customHeight="1" x14ac:dyDescent="0.25">
      <c r="A77" s="41"/>
      <c r="B77" s="41"/>
      <c r="C77" s="42"/>
      <c r="D77" s="42"/>
      <c r="E77" s="42"/>
      <c r="F77" s="42"/>
      <c r="G77" s="57"/>
      <c r="H77" s="240"/>
      <c r="I77" s="58"/>
      <c r="J77" s="59"/>
      <c r="K77" s="59"/>
      <c r="L77" s="59"/>
      <c r="M77" s="60"/>
      <c r="N77" s="60"/>
      <c r="O77" s="60"/>
      <c r="P77" s="60"/>
      <c r="Q77" s="61"/>
      <c r="R77" s="62"/>
      <c r="S77" s="60" t="str">
        <f t="shared" si="11"/>
        <v/>
      </c>
      <c r="T77" s="63"/>
      <c r="U77" s="50" t="str">
        <f t="shared" si="8"/>
        <v/>
      </c>
      <c r="V77" s="64"/>
      <c r="W77" s="246" t="str">
        <f t="shared" si="9"/>
        <v/>
      </c>
      <c r="X77" s="247" t="str">
        <f t="shared" si="10"/>
        <v/>
      </c>
      <c r="Y77" s="52"/>
      <c r="Z77" s="53"/>
      <c r="AA77" s="65"/>
      <c r="AB77" s="66"/>
      <c r="AC77" s="66"/>
      <c r="AD77" s="69"/>
      <c r="AE77" s="66"/>
      <c r="AF77" s="67"/>
    </row>
    <row r="78" spans="1:32" ht="19.5" customHeight="1" x14ac:dyDescent="0.25">
      <c r="A78" s="41"/>
      <c r="B78" s="41"/>
      <c r="C78" s="42"/>
      <c r="D78" s="42"/>
      <c r="E78" s="42"/>
      <c r="F78" s="42"/>
      <c r="G78" s="57"/>
      <c r="H78" s="240"/>
      <c r="I78" s="58"/>
      <c r="J78" s="59"/>
      <c r="K78" s="59"/>
      <c r="L78" s="59"/>
      <c r="M78" s="60"/>
      <c r="N78" s="60"/>
      <c r="O78" s="60"/>
      <c r="P78" s="60"/>
      <c r="Q78" s="61"/>
      <c r="R78" s="62"/>
      <c r="S78" s="60" t="str">
        <f t="shared" si="11"/>
        <v/>
      </c>
      <c r="T78" s="63"/>
      <c r="U78" s="50" t="str">
        <f t="shared" si="8"/>
        <v/>
      </c>
      <c r="V78" s="64"/>
      <c r="W78" s="246" t="str">
        <f t="shared" si="9"/>
        <v/>
      </c>
      <c r="X78" s="247" t="str">
        <f t="shared" si="10"/>
        <v/>
      </c>
      <c r="Y78" s="52"/>
      <c r="Z78" s="53"/>
      <c r="AA78" s="65"/>
      <c r="AB78" s="66"/>
      <c r="AC78" s="66"/>
      <c r="AD78" s="69"/>
      <c r="AE78" s="66"/>
      <c r="AF78" s="67"/>
    </row>
    <row r="79" spans="1:32" ht="19.5" customHeight="1" x14ac:dyDescent="0.25">
      <c r="A79" s="41"/>
      <c r="B79" s="41"/>
      <c r="C79" s="42"/>
      <c r="D79" s="42"/>
      <c r="E79" s="42"/>
      <c r="F79" s="42"/>
      <c r="G79" s="57"/>
      <c r="H79" s="240"/>
      <c r="I79" s="58"/>
      <c r="J79" s="59"/>
      <c r="K79" s="59"/>
      <c r="L79" s="59"/>
      <c r="M79" s="60"/>
      <c r="N79" s="60"/>
      <c r="O79" s="60"/>
      <c r="P79" s="60"/>
      <c r="Q79" s="61"/>
      <c r="R79" s="62"/>
      <c r="S79" s="60" t="str">
        <f t="shared" si="11"/>
        <v/>
      </c>
      <c r="T79" s="63"/>
      <c r="U79" s="50" t="str">
        <f t="shared" si="8"/>
        <v/>
      </c>
      <c r="V79" s="64"/>
      <c r="W79" s="246" t="str">
        <f t="shared" si="9"/>
        <v/>
      </c>
      <c r="X79" s="247" t="str">
        <f t="shared" si="10"/>
        <v/>
      </c>
      <c r="Y79" s="52"/>
      <c r="Z79" s="53"/>
      <c r="AA79" s="65"/>
      <c r="AB79" s="66"/>
      <c r="AC79" s="66"/>
      <c r="AD79" s="69"/>
      <c r="AE79" s="66"/>
      <c r="AF79" s="67"/>
    </row>
    <row r="80" spans="1:32" ht="19.5" customHeight="1" x14ac:dyDescent="0.25">
      <c r="A80" s="41"/>
      <c r="B80" s="41"/>
      <c r="C80" s="42"/>
      <c r="D80" s="42"/>
      <c r="E80" s="42"/>
      <c r="F80" s="42"/>
      <c r="G80" s="57"/>
      <c r="H80" s="240"/>
      <c r="I80" s="58"/>
      <c r="J80" s="59"/>
      <c r="K80" s="59"/>
      <c r="L80" s="59"/>
      <c r="M80" s="60"/>
      <c r="N80" s="60"/>
      <c r="O80" s="60"/>
      <c r="P80" s="60"/>
      <c r="Q80" s="61"/>
      <c r="R80" s="62"/>
      <c r="S80" s="60" t="str">
        <f t="shared" si="11"/>
        <v/>
      </c>
      <c r="T80" s="63"/>
      <c r="U80" s="50" t="str">
        <f t="shared" si="8"/>
        <v/>
      </c>
      <c r="V80" s="64"/>
      <c r="W80" s="246" t="str">
        <f t="shared" si="9"/>
        <v/>
      </c>
      <c r="X80" s="247" t="str">
        <f t="shared" si="10"/>
        <v/>
      </c>
      <c r="Y80" s="52"/>
      <c r="Z80" s="53"/>
      <c r="AA80" s="65"/>
      <c r="AB80" s="66"/>
      <c r="AC80" s="66"/>
      <c r="AD80" s="69"/>
      <c r="AE80" s="66"/>
      <c r="AF80" s="67"/>
    </row>
    <row r="81" spans="1:32" ht="19.5" customHeight="1" x14ac:dyDescent="0.25">
      <c r="A81" s="41"/>
      <c r="B81" s="41"/>
      <c r="C81" s="42"/>
      <c r="D81" s="42"/>
      <c r="E81" s="42"/>
      <c r="F81" s="42"/>
      <c r="G81" s="57"/>
      <c r="H81" s="240"/>
      <c r="I81" s="58"/>
      <c r="J81" s="59"/>
      <c r="K81" s="59"/>
      <c r="L81" s="59"/>
      <c r="M81" s="60"/>
      <c r="N81" s="60"/>
      <c r="O81" s="60"/>
      <c r="P81" s="60"/>
      <c r="Q81" s="61"/>
      <c r="R81" s="62"/>
      <c r="S81" s="60" t="str">
        <f t="shared" si="11"/>
        <v/>
      </c>
      <c r="T81" s="63"/>
      <c r="U81" s="50" t="str">
        <f t="shared" si="8"/>
        <v/>
      </c>
      <c r="V81" s="64"/>
      <c r="W81" s="246" t="str">
        <f t="shared" si="9"/>
        <v/>
      </c>
      <c r="X81" s="247" t="str">
        <f t="shared" si="10"/>
        <v/>
      </c>
      <c r="Y81" s="52"/>
      <c r="Z81" s="53"/>
      <c r="AA81" s="65"/>
      <c r="AB81" s="66"/>
      <c r="AC81" s="66"/>
      <c r="AD81" s="69"/>
      <c r="AE81" s="66"/>
      <c r="AF81" s="67"/>
    </row>
    <row r="82" spans="1:32" ht="19.5" customHeight="1" x14ac:dyDescent="0.25">
      <c r="A82" s="41"/>
      <c r="B82" s="41"/>
      <c r="C82" s="42"/>
      <c r="D82" s="42"/>
      <c r="E82" s="42"/>
      <c r="F82" s="42"/>
      <c r="G82" s="57"/>
      <c r="H82" s="240"/>
      <c r="I82" s="58"/>
      <c r="J82" s="59"/>
      <c r="K82" s="59"/>
      <c r="L82" s="59"/>
      <c r="M82" s="60"/>
      <c r="N82" s="60"/>
      <c r="O82" s="60"/>
      <c r="P82" s="60"/>
      <c r="Q82" s="61"/>
      <c r="R82" s="62"/>
      <c r="S82" s="60" t="str">
        <f t="shared" si="11"/>
        <v/>
      </c>
      <c r="T82" s="63"/>
      <c r="U82" s="50" t="str">
        <f t="shared" si="8"/>
        <v/>
      </c>
      <c r="V82" s="64"/>
      <c r="W82" s="246" t="str">
        <f t="shared" si="9"/>
        <v/>
      </c>
      <c r="X82" s="247" t="str">
        <f t="shared" si="10"/>
        <v/>
      </c>
      <c r="Y82" s="52"/>
      <c r="Z82" s="53"/>
      <c r="AA82" s="65"/>
      <c r="AB82" s="66"/>
      <c r="AC82" s="66"/>
      <c r="AD82" s="69"/>
      <c r="AE82" s="66"/>
      <c r="AF82" s="67"/>
    </row>
    <row r="83" spans="1:32" ht="19.5" customHeight="1" x14ac:dyDescent="0.25">
      <c r="A83" s="41"/>
      <c r="B83" s="41"/>
      <c r="C83" s="42"/>
      <c r="D83" s="42"/>
      <c r="E83" s="42"/>
      <c r="F83" s="42"/>
      <c r="G83" s="57"/>
      <c r="H83" s="240"/>
      <c r="I83" s="58"/>
      <c r="J83" s="59"/>
      <c r="K83" s="59"/>
      <c r="L83" s="59"/>
      <c r="M83" s="60"/>
      <c r="N83" s="60"/>
      <c r="O83" s="60"/>
      <c r="P83" s="60"/>
      <c r="Q83" s="61"/>
      <c r="R83" s="62"/>
      <c r="S83" s="60" t="str">
        <f t="shared" si="11"/>
        <v/>
      </c>
      <c r="T83" s="63"/>
      <c r="U83" s="50" t="str">
        <f t="shared" si="8"/>
        <v/>
      </c>
      <c r="V83" s="64"/>
      <c r="W83" s="246" t="str">
        <f t="shared" si="9"/>
        <v/>
      </c>
      <c r="X83" s="247" t="str">
        <f t="shared" si="10"/>
        <v/>
      </c>
      <c r="Y83" s="52"/>
      <c r="Z83" s="53"/>
      <c r="AA83" s="65"/>
      <c r="AB83" s="66"/>
      <c r="AC83" s="66"/>
      <c r="AD83" s="69"/>
      <c r="AE83" s="66"/>
      <c r="AF83" s="67"/>
    </row>
    <row r="84" spans="1:32" ht="19.5" customHeight="1" x14ac:dyDescent="0.25">
      <c r="A84" s="41"/>
      <c r="B84" s="41"/>
      <c r="C84" s="42"/>
      <c r="D84" s="42"/>
      <c r="E84" s="42"/>
      <c r="F84" s="42"/>
      <c r="G84" s="57"/>
      <c r="H84" s="240"/>
      <c r="I84" s="58"/>
      <c r="J84" s="59"/>
      <c r="K84" s="59"/>
      <c r="L84" s="59"/>
      <c r="M84" s="60"/>
      <c r="N84" s="60"/>
      <c r="O84" s="60"/>
      <c r="P84" s="60"/>
      <c r="Q84" s="61"/>
      <c r="R84" s="62"/>
      <c r="S84" s="60" t="str">
        <f t="shared" si="11"/>
        <v/>
      </c>
      <c r="T84" s="63"/>
      <c r="U84" s="50" t="str">
        <f t="shared" si="8"/>
        <v/>
      </c>
      <c r="V84" s="64"/>
      <c r="W84" s="246" t="str">
        <f t="shared" si="9"/>
        <v/>
      </c>
      <c r="X84" s="247" t="str">
        <f t="shared" si="10"/>
        <v/>
      </c>
      <c r="Y84" s="52"/>
      <c r="Z84" s="53"/>
      <c r="AA84" s="65"/>
      <c r="AB84" s="66"/>
      <c r="AC84" s="66"/>
      <c r="AD84" s="69"/>
      <c r="AE84" s="66"/>
      <c r="AF84" s="67"/>
    </row>
    <row r="85" spans="1:32" ht="19.5" customHeight="1" x14ac:dyDescent="0.25">
      <c r="A85" s="41"/>
      <c r="B85" s="41"/>
      <c r="C85" s="42"/>
      <c r="D85" s="42"/>
      <c r="E85" s="42"/>
      <c r="F85" s="42"/>
      <c r="G85" s="57"/>
      <c r="H85" s="240"/>
      <c r="I85" s="58"/>
      <c r="J85" s="59"/>
      <c r="K85" s="59"/>
      <c r="L85" s="59"/>
      <c r="M85" s="60"/>
      <c r="N85" s="60"/>
      <c r="O85" s="60"/>
      <c r="P85" s="60"/>
      <c r="Q85" s="61"/>
      <c r="R85" s="62"/>
      <c r="S85" s="60" t="str">
        <f t="shared" si="11"/>
        <v/>
      </c>
      <c r="T85" s="63"/>
      <c r="U85" s="50" t="str">
        <f t="shared" si="8"/>
        <v/>
      </c>
      <c r="V85" s="64"/>
      <c r="W85" s="246" t="str">
        <f t="shared" si="9"/>
        <v/>
      </c>
      <c r="X85" s="247" t="str">
        <f t="shared" si="10"/>
        <v/>
      </c>
      <c r="Y85" s="52"/>
      <c r="Z85" s="53"/>
      <c r="AA85" s="65"/>
      <c r="AB85" s="66"/>
      <c r="AC85" s="66"/>
      <c r="AD85" s="69"/>
      <c r="AE85" s="66"/>
      <c r="AF85" s="67"/>
    </row>
    <row r="86" spans="1:32" ht="19.5" customHeight="1" x14ac:dyDescent="0.25">
      <c r="A86" s="41"/>
      <c r="B86" s="41"/>
      <c r="C86" s="42"/>
      <c r="D86" s="42"/>
      <c r="E86" s="42"/>
      <c r="F86" s="42"/>
      <c r="G86" s="57"/>
      <c r="H86" s="240"/>
      <c r="I86" s="58"/>
      <c r="J86" s="59"/>
      <c r="K86" s="59"/>
      <c r="L86" s="59"/>
      <c r="M86" s="60"/>
      <c r="N86" s="60"/>
      <c r="O86" s="60"/>
      <c r="P86" s="60"/>
      <c r="Q86" s="61"/>
      <c r="R86" s="62"/>
      <c r="S86" s="60" t="str">
        <f t="shared" si="11"/>
        <v/>
      </c>
      <c r="T86" s="63"/>
      <c r="U86" s="50" t="str">
        <f t="shared" si="8"/>
        <v/>
      </c>
      <c r="V86" s="64"/>
      <c r="W86" s="246" t="str">
        <f t="shared" si="9"/>
        <v/>
      </c>
      <c r="X86" s="247" t="str">
        <f t="shared" si="10"/>
        <v/>
      </c>
      <c r="Y86" s="52"/>
      <c r="Z86" s="53"/>
      <c r="AA86" s="65"/>
      <c r="AB86" s="66"/>
      <c r="AC86" s="66"/>
      <c r="AD86" s="69"/>
      <c r="AE86" s="66"/>
      <c r="AF86" s="67"/>
    </row>
    <row r="87" spans="1:32" ht="19.5" customHeight="1" x14ac:dyDescent="0.25">
      <c r="A87" s="41"/>
      <c r="B87" s="41"/>
      <c r="C87" s="42"/>
      <c r="D87" s="42"/>
      <c r="E87" s="42"/>
      <c r="F87" s="42"/>
      <c r="G87" s="57"/>
      <c r="H87" s="240"/>
      <c r="I87" s="58"/>
      <c r="J87" s="59"/>
      <c r="K87" s="59"/>
      <c r="L87" s="59"/>
      <c r="M87" s="60"/>
      <c r="N87" s="60"/>
      <c r="O87" s="60"/>
      <c r="P87" s="60"/>
      <c r="Q87" s="61"/>
      <c r="R87" s="62"/>
      <c r="S87" s="60" t="str">
        <f t="shared" si="11"/>
        <v/>
      </c>
      <c r="T87" s="63"/>
      <c r="U87" s="50" t="str">
        <f t="shared" si="8"/>
        <v/>
      </c>
      <c r="V87" s="64"/>
      <c r="W87" s="246" t="str">
        <f t="shared" si="9"/>
        <v/>
      </c>
      <c r="X87" s="247" t="str">
        <f t="shared" si="10"/>
        <v/>
      </c>
      <c r="Y87" s="52"/>
      <c r="Z87" s="53"/>
      <c r="AA87" s="65"/>
      <c r="AB87" s="66"/>
      <c r="AC87" s="66"/>
      <c r="AD87" s="69"/>
      <c r="AE87" s="66"/>
      <c r="AF87" s="67"/>
    </row>
    <row r="88" spans="1:32" ht="19.5" customHeight="1" x14ac:dyDescent="0.25">
      <c r="A88" s="41"/>
      <c r="B88" s="41"/>
      <c r="C88" s="42"/>
      <c r="D88" s="42"/>
      <c r="E88" s="42"/>
      <c r="F88" s="42"/>
      <c r="G88" s="57"/>
      <c r="H88" s="240"/>
      <c r="I88" s="58"/>
      <c r="J88" s="59"/>
      <c r="K88" s="59"/>
      <c r="L88" s="59"/>
      <c r="M88" s="60"/>
      <c r="N88" s="60"/>
      <c r="O88" s="60"/>
      <c r="P88" s="60"/>
      <c r="Q88" s="61"/>
      <c r="R88" s="62"/>
      <c r="S88" s="60" t="str">
        <f t="shared" si="11"/>
        <v/>
      </c>
      <c r="T88" s="63"/>
      <c r="U88" s="50" t="str">
        <f t="shared" si="8"/>
        <v/>
      </c>
      <c r="V88" s="64"/>
      <c r="W88" s="246" t="str">
        <f t="shared" si="9"/>
        <v/>
      </c>
      <c r="X88" s="247" t="str">
        <f t="shared" si="10"/>
        <v/>
      </c>
      <c r="Y88" s="52"/>
      <c r="Z88" s="53"/>
      <c r="AA88" s="65"/>
      <c r="AB88" s="66"/>
      <c r="AC88" s="66"/>
      <c r="AD88" s="69"/>
      <c r="AE88" s="66"/>
      <c r="AF88" s="67"/>
    </row>
    <row r="89" spans="1:32" ht="19.5" customHeight="1" x14ac:dyDescent="0.25">
      <c r="A89" s="41"/>
      <c r="B89" s="41"/>
      <c r="C89" s="42"/>
      <c r="D89" s="42"/>
      <c r="E89" s="42"/>
      <c r="F89" s="42"/>
      <c r="G89" s="57"/>
      <c r="H89" s="240"/>
      <c r="I89" s="58"/>
      <c r="J89" s="59"/>
      <c r="K89" s="59"/>
      <c r="L89" s="59"/>
      <c r="M89" s="60"/>
      <c r="N89" s="60"/>
      <c r="O89" s="60"/>
      <c r="P89" s="60"/>
      <c r="Q89" s="61"/>
      <c r="R89" s="62"/>
      <c r="S89" s="60" t="str">
        <f t="shared" si="11"/>
        <v/>
      </c>
      <c r="T89" s="63"/>
      <c r="U89" s="50" t="str">
        <f t="shared" si="8"/>
        <v/>
      </c>
      <c r="V89" s="64"/>
      <c r="W89" s="246" t="str">
        <f t="shared" si="9"/>
        <v/>
      </c>
      <c r="X89" s="247" t="str">
        <f t="shared" si="10"/>
        <v/>
      </c>
      <c r="Y89" s="52"/>
      <c r="Z89" s="53"/>
      <c r="AA89" s="65"/>
      <c r="AB89" s="66"/>
      <c r="AC89" s="66"/>
      <c r="AD89" s="69"/>
      <c r="AE89" s="66"/>
      <c r="AF89" s="67"/>
    </row>
    <row r="90" spans="1:32" ht="19.5" customHeight="1" x14ac:dyDescent="0.25">
      <c r="A90" s="41"/>
      <c r="B90" s="41"/>
      <c r="C90" s="42"/>
      <c r="D90" s="42"/>
      <c r="E90" s="42"/>
      <c r="F90" s="42"/>
      <c r="G90" s="57"/>
      <c r="H90" s="240"/>
      <c r="I90" s="58"/>
      <c r="J90" s="59"/>
      <c r="K90" s="59"/>
      <c r="L90" s="59"/>
      <c r="M90" s="60"/>
      <c r="N90" s="60"/>
      <c r="O90" s="60"/>
      <c r="P90" s="60"/>
      <c r="Q90" s="61"/>
      <c r="R90" s="62"/>
      <c r="S90" s="60" t="str">
        <f t="shared" si="11"/>
        <v/>
      </c>
      <c r="T90" s="63"/>
      <c r="U90" s="50" t="str">
        <f t="shared" si="8"/>
        <v/>
      </c>
      <c r="V90" s="64"/>
      <c r="W90" s="246" t="str">
        <f t="shared" si="9"/>
        <v/>
      </c>
      <c r="X90" s="247" t="str">
        <f t="shared" si="10"/>
        <v/>
      </c>
      <c r="Y90" s="52"/>
      <c r="Z90" s="53"/>
      <c r="AA90" s="65"/>
      <c r="AB90" s="66"/>
      <c r="AC90" s="66"/>
      <c r="AD90" s="69"/>
      <c r="AE90" s="66"/>
      <c r="AF90" s="67"/>
    </row>
    <row r="91" spans="1:32" ht="19.5" customHeight="1" x14ac:dyDescent="0.25">
      <c r="A91" s="41"/>
      <c r="B91" s="41"/>
      <c r="C91" s="42"/>
      <c r="D91" s="42"/>
      <c r="E91" s="42"/>
      <c r="F91" s="42"/>
      <c r="G91" s="57"/>
      <c r="H91" s="240"/>
      <c r="I91" s="58"/>
      <c r="J91" s="59"/>
      <c r="K91" s="59"/>
      <c r="L91" s="59"/>
      <c r="M91" s="60"/>
      <c r="N91" s="60"/>
      <c r="O91" s="60"/>
      <c r="P91" s="60"/>
      <c r="Q91" s="61"/>
      <c r="R91" s="62"/>
      <c r="S91" s="60" t="str">
        <f t="shared" si="11"/>
        <v/>
      </c>
      <c r="T91" s="63"/>
      <c r="U91" s="50" t="str">
        <f t="shared" si="8"/>
        <v/>
      </c>
      <c r="V91" s="64"/>
      <c r="W91" s="246" t="str">
        <f t="shared" si="9"/>
        <v/>
      </c>
      <c r="X91" s="247" t="str">
        <f t="shared" si="10"/>
        <v/>
      </c>
      <c r="Y91" s="52"/>
      <c r="Z91" s="53"/>
      <c r="AA91" s="65"/>
      <c r="AB91" s="66"/>
      <c r="AC91" s="66"/>
      <c r="AD91" s="69"/>
      <c r="AE91" s="66"/>
      <c r="AF91" s="67"/>
    </row>
    <row r="92" spans="1:32" ht="19.5" customHeight="1" x14ac:dyDescent="0.25">
      <c r="A92" s="41"/>
      <c r="B92" s="41"/>
      <c r="C92" s="42"/>
      <c r="D92" s="42"/>
      <c r="E92" s="42"/>
      <c r="F92" s="42"/>
      <c r="G92" s="57"/>
      <c r="H92" s="240"/>
      <c r="I92" s="58"/>
      <c r="J92" s="59"/>
      <c r="K92" s="59"/>
      <c r="L92" s="59"/>
      <c r="M92" s="60"/>
      <c r="N92" s="60"/>
      <c r="O92" s="60"/>
      <c r="P92" s="60"/>
      <c r="Q92" s="61"/>
      <c r="R92" s="62"/>
      <c r="S92" s="60" t="str">
        <f t="shared" si="11"/>
        <v/>
      </c>
      <c r="T92" s="63"/>
      <c r="U92" s="50" t="str">
        <f t="shared" si="8"/>
        <v/>
      </c>
      <c r="V92" s="64"/>
      <c r="W92" s="246" t="str">
        <f t="shared" si="9"/>
        <v/>
      </c>
      <c r="X92" s="247" t="str">
        <f t="shared" si="10"/>
        <v/>
      </c>
      <c r="Y92" s="52"/>
      <c r="Z92" s="53"/>
      <c r="AA92" s="65"/>
      <c r="AB92" s="66"/>
      <c r="AC92" s="66"/>
      <c r="AD92" s="69"/>
      <c r="AE92" s="66"/>
      <c r="AF92" s="67"/>
    </row>
    <row r="93" spans="1:32" ht="19.5" customHeight="1" x14ac:dyDescent="0.25">
      <c r="A93" s="41"/>
      <c r="B93" s="41"/>
      <c r="C93" s="42"/>
      <c r="D93" s="42"/>
      <c r="E93" s="42"/>
      <c r="F93" s="42"/>
      <c r="G93" s="57"/>
      <c r="H93" s="240"/>
      <c r="I93" s="58"/>
      <c r="J93" s="59"/>
      <c r="K93" s="59"/>
      <c r="L93" s="59"/>
      <c r="M93" s="60"/>
      <c r="N93" s="60"/>
      <c r="O93" s="60"/>
      <c r="P93" s="60"/>
      <c r="Q93" s="61"/>
      <c r="R93" s="62"/>
      <c r="S93" s="60" t="str">
        <f t="shared" si="11"/>
        <v/>
      </c>
      <c r="T93" s="63"/>
      <c r="U93" s="50" t="str">
        <f t="shared" si="8"/>
        <v/>
      </c>
      <c r="V93" s="64"/>
      <c r="W93" s="246" t="str">
        <f t="shared" si="9"/>
        <v/>
      </c>
      <c r="X93" s="247" t="str">
        <f t="shared" si="10"/>
        <v/>
      </c>
      <c r="Y93" s="52"/>
      <c r="Z93" s="53"/>
      <c r="AA93" s="65"/>
      <c r="AB93" s="66"/>
      <c r="AC93" s="66"/>
      <c r="AD93" s="69"/>
      <c r="AE93" s="66"/>
      <c r="AF93" s="67"/>
    </row>
    <row r="94" spans="1:32" ht="19.5" customHeight="1" x14ac:dyDescent="0.25">
      <c r="A94" s="41"/>
      <c r="B94" s="41"/>
      <c r="C94" s="42"/>
      <c r="D94" s="42"/>
      <c r="E94" s="42"/>
      <c r="F94" s="42"/>
      <c r="G94" s="57"/>
      <c r="H94" s="240"/>
      <c r="I94" s="58"/>
      <c r="J94" s="59"/>
      <c r="K94" s="59"/>
      <c r="L94" s="59"/>
      <c r="M94" s="60"/>
      <c r="N94" s="60"/>
      <c r="O94" s="60"/>
      <c r="P94" s="60"/>
      <c r="Q94" s="61"/>
      <c r="R94" s="62"/>
      <c r="S94" s="60" t="str">
        <f t="shared" si="11"/>
        <v/>
      </c>
      <c r="T94" s="63"/>
      <c r="U94" s="50" t="str">
        <f t="shared" si="8"/>
        <v/>
      </c>
      <c r="V94" s="64"/>
      <c r="W94" s="246" t="str">
        <f t="shared" si="9"/>
        <v/>
      </c>
      <c r="X94" s="247" t="str">
        <f t="shared" si="10"/>
        <v/>
      </c>
      <c r="Y94" s="52"/>
      <c r="Z94" s="53"/>
      <c r="AA94" s="65"/>
      <c r="AB94" s="66"/>
      <c r="AC94" s="66"/>
      <c r="AD94" s="69"/>
      <c r="AE94" s="66"/>
      <c r="AF94" s="67"/>
    </row>
    <row r="95" spans="1:32" ht="19.5" customHeight="1" x14ac:dyDescent="0.25">
      <c r="A95" s="41"/>
      <c r="B95" s="41"/>
      <c r="C95" s="42"/>
      <c r="D95" s="42"/>
      <c r="E95" s="42"/>
      <c r="F95" s="42"/>
      <c r="G95" s="57"/>
      <c r="H95" s="240"/>
      <c r="I95" s="58"/>
      <c r="J95" s="59"/>
      <c r="K95" s="59"/>
      <c r="L95" s="59"/>
      <c r="M95" s="60"/>
      <c r="N95" s="60"/>
      <c r="O95" s="60"/>
      <c r="P95" s="60"/>
      <c r="Q95" s="61"/>
      <c r="R95" s="62"/>
      <c r="S95" s="60" t="str">
        <f t="shared" si="11"/>
        <v/>
      </c>
      <c r="T95" s="63"/>
      <c r="U95" s="50" t="str">
        <f t="shared" si="8"/>
        <v/>
      </c>
      <c r="V95" s="64"/>
      <c r="W95" s="246" t="str">
        <f t="shared" si="9"/>
        <v/>
      </c>
      <c r="X95" s="247" t="str">
        <f t="shared" si="10"/>
        <v/>
      </c>
      <c r="Y95" s="52"/>
      <c r="Z95" s="53"/>
      <c r="AA95" s="65"/>
      <c r="AB95" s="66"/>
      <c r="AC95" s="66"/>
      <c r="AD95" s="69"/>
      <c r="AE95" s="66"/>
      <c r="AF95" s="67"/>
    </row>
    <row r="96" spans="1:32" ht="19.5" customHeight="1" x14ac:dyDescent="0.25">
      <c r="A96" s="41"/>
      <c r="B96" s="41"/>
      <c r="C96" s="42"/>
      <c r="D96" s="42"/>
      <c r="E96" s="42"/>
      <c r="F96" s="42"/>
      <c r="G96" s="57"/>
      <c r="H96" s="240"/>
      <c r="I96" s="58"/>
      <c r="J96" s="59"/>
      <c r="K96" s="59"/>
      <c r="L96" s="59"/>
      <c r="M96" s="60"/>
      <c r="N96" s="60"/>
      <c r="O96" s="60"/>
      <c r="P96" s="60"/>
      <c r="Q96" s="61"/>
      <c r="R96" s="62"/>
      <c r="S96" s="60" t="str">
        <f t="shared" si="11"/>
        <v/>
      </c>
      <c r="T96" s="63"/>
      <c r="U96" s="50" t="str">
        <f t="shared" si="8"/>
        <v/>
      </c>
      <c r="V96" s="64"/>
      <c r="W96" s="246" t="str">
        <f t="shared" si="9"/>
        <v/>
      </c>
      <c r="X96" s="247" t="str">
        <f t="shared" si="10"/>
        <v/>
      </c>
      <c r="Y96" s="52"/>
      <c r="Z96" s="53"/>
      <c r="AA96" s="65"/>
      <c r="AB96" s="66"/>
      <c r="AC96" s="66"/>
      <c r="AD96" s="69"/>
      <c r="AE96" s="66"/>
      <c r="AF96" s="67"/>
    </row>
    <row r="97" spans="1:32" ht="19.5" customHeight="1" x14ac:dyDescent="0.25">
      <c r="A97" s="41"/>
      <c r="B97" s="41"/>
      <c r="C97" s="42"/>
      <c r="D97" s="42"/>
      <c r="E97" s="42"/>
      <c r="F97" s="42"/>
      <c r="G97" s="57"/>
      <c r="H97" s="240"/>
      <c r="I97" s="58"/>
      <c r="J97" s="59"/>
      <c r="K97" s="59"/>
      <c r="L97" s="59"/>
      <c r="M97" s="60"/>
      <c r="N97" s="60"/>
      <c r="O97" s="60"/>
      <c r="P97" s="60"/>
      <c r="Q97" s="61"/>
      <c r="R97" s="62"/>
      <c r="S97" s="60" t="str">
        <f t="shared" si="11"/>
        <v/>
      </c>
      <c r="T97" s="63"/>
      <c r="U97" s="50" t="str">
        <f t="shared" si="8"/>
        <v/>
      </c>
      <c r="V97" s="64"/>
      <c r="W97" s="246" t="str">
        <f t="shared" si="9"/>
        <v/>
      </c>
      <c r="X97" s="247" t="str">
        <f t="shared" si="10"/>
        <v/>
      </c>
      <c r="Y97" s="52"/>
      <c r="Z97" s="53"/>
      <c r="AA97" s="65"/>
      <c r="AB97" s="66"/>
      <c r="AC97" s="66"/>
      <c r="AD97" s="69"/>
      <c r="AE97" s="66"/>
      <c r="AF97" s="67"/>
    </row>
    <row r="98" spans="1:32" ht="19.5" customHeight="1" x14ac:dyDescent="0.25">
      <c r="A98" s="41"/>
      <c r="B98" s="41"/>
      <c r="C98" s="42"/>
      <c r="D98" s="42"/>
      <c r="E98" s="42"/>
      <c r="F98" s="42"/>
      <c r="G98" s="57"/>
      <c r="H98" s="240"/>
      <c r="I98" s="58"/>
      <c r="J98" s="59"/>
      <c r="K98" s="59"/>
      <c r="L98" s="59"/>
      <c r="M98" s="60"/>
      <c r="N98" s="60"/>
      <c r="O98" s="60"/>
      <c r="P98" s="60"/>
      <c r="Q98" s="61"/>
      <c r="R98" s="62"/>
      <c r="S98" s="60" t="str">
        <f t="shared" si="11"/>
        <v/>
      </c>
      <c r="T98" s="63"/>
      <c r="U98" s="50" t="str">
        <f t="shared" si="8"/>
        <v/>
      </c>
      <c r="V98" s="64"/>
      <c r="W98" s="246" t="str">
        <f t="shared" si="9"/>
        <v/>
      </c>
      <c r="X98" s="247" t="str">
        <f t="shared" si="10"/>
        <v/>
      </c>
      <c r="Y98" s="52"/>
      <c r="Z98" s="53"/>
      <c r="AA98" s="65"/>
      <c r="AB98" s="66"/>
      <c r="AC98" s="66"/>
      <c r="AD98" s="69"/>
      <c r="AE98" s="66"/>
      <c r="AF98" s="67"/>
    </row>
    <row r="99" spans="1:32" ht="19.5" customHeight="1" x14ac:dyDescent="0.25">
      <c r="A99" s="41"/>
      <c r="B99" s="41"/>
      <c r="C99" s="42"/>
      <c r="D99" s="42"/>
      <c r="E99" s="42"/>
      <c r="F99" s="42"/>
      <c r="G99" s="57"/>
      <c r="H99" s="240"/>
      <c r="I99" s="58"/>
      <c r="J99" s="59"/>
      <c r="K99" s="59"/>
      <c r="L99" s="59"/>
      <c r="M99" s="60"/>
      <c r="N99" s="60"/>
      <c r="O99" s="60"/>
      <c r="P99" s="60"/>
      <c r="Q99" s="61"/>
      <c r="R99" s="62"/>
      <c r="S99" s="60" t="str">
        <f t="shared" si="11"/>
        <v/>
      </c>
      <c r="T99" s="63"/>
      <c r="U99" s="50" t="str">
        <f t="shared" si="8"/>
        <v/>
      </c>
      <c r="V99" s="64"/>
      <c r="W99" s="246" t="str">
        <f t="shared" si="9"/>
        <v/>
      </c>
      <c r="X99" s="247" t="str">
        <f t="shared" si="10"/>
        <v/>
      </c>
      <c r="Y99" s="52"/>
      <c r="Z99" s="53"/>
      <c r="AA99" s="65"/>
      <c r="AB99" s="66"/>
      <c r="AC99" s="66"/>
      <c r="AD99" s="69"/>
      <c r="AE99" s="66"/>
      <c r="AF99" s="67"/>
    </row>
    <row r="100" spans="1:32" ht="19.5" customHeight="1" x14ac:dyDescent="0.25">
      <c r="A100" s="41"/>
      <c r="B100" s="41"/>
      <c r="C100" s="42"/>
      <c r="D100" s="42"/>
      <c r="E100" s="42"/>
      <c r="F100" s="42"/>
      <c r="G100" s="57"/>
      <c r="H100" s="240"/>
      <c r="I100" s="58"/>
      <c r="J100" s="59"/>
      <c r="K100" s="59"/>
      <c r="L100" s="59"/>
      <c r="M100" s="60"/>
      <c r="N100" s="60"/>
      <c r="O100" s="60"/>
      <c r="P100" s="60"/>
      <c r="Q100" s="61"/>
      <c r="R100" s="62"/>
      <c r="S100" s="60" t="str">
        <f t="shared" si="11"/>
        <v/>
      </c>
      <c r="T100" s="63"/>
      <c r="U100" s="50" t="str">
        <f t="shared" ref="U100:U101" si="12">IF(T100=0,"",1000*T100/2.28)</f>
        <v/>
      </c>
      <c r="V100" s="64"/>
      <c r="W100" s="246" t="str">
        <f t="shared" ref="W100:W101" si="13">IF(V100=0,"",V100-U100)</f>
        <v/>
      </c>
      <c r="X100" s="247" t="str">
        <f t="shared" si="10"/>
        <v/>
      </c>
      <c r="Y100" s="52"/>
      <c r="Z100" s="53"/>
      <c r="AA100" s="65"/>
      <c r="AB100" s="66"/>
      <c r="AC100" s="66"/>
      <c r="AD100" s="69"/>
      <c r="AE100" s="66"/>
      <c r="AF100" s="67"/>
    </row>
    <row r="101" spans="1:32" ht="19.5" customHeight="1" x14ac:dyDescent="0.25">
      <c r="A101" s="41"/>
      <c r="B101" s="255"/>
      <c r="C101" s="256"/>
      <c r="D101" s="256"/>
      <c r="E101" s="256"/>
      <c r="F101" s="256"/>
      <c r="G101" s="70"/>
      <c r="H101" s="241"/>
      <c r="I101" s="71"/>
      <c r="J101" s="72"/>
      <c r="K101" s="72"/>
      <c r="L101" s="72"/>
      <c r="M101" s="73"/>
      <c r="N101" s="73"/>
      <c r="O101" s="73"/>
      <c r="P101" s="73"/>
      <c r="Q101" s="74"/>
      <c r="R101" s="75"/>
      <c r="S101" s="73"/>
      <c r="T101" s="76"/>
      <c r="U101" s="77" t="str">
        <f t="shared" si="12"/>
        <v/>
      </c>
      <c r="V101" s="78"/>
      <c r="W101" s="254" t="str">
        <f t="shared" si="13"/>
        <v/>
      </c>
      <c r="X101" s="248" t="str">
        <f t="shared" si="10"/>
        <v/>
      </c>
      <c r="Y101" s="79"/>
      <c r="Z101" s="80"/>
      <c r="AA101" s="81"/>
      <c r="AB101" s="82"/>
      <c r="AC101" s="82"/>
      <c r="AD101" s="83"/>
      <c r="AE101" s="82"/>
      <c r="AF101" s="84"/>
    </row>
  </sheetData>
  <autoFilter ref="B3:AF3" xr:uid="{00000000-0009-0000-0000-000000000000}"/>
  <mergeCells count="3">
    <mergeCell ref="B1:AA1"/>
    <mergeCell ref="M2:P2"/>
    <mergeCell ref="AG2:AG3"/>
  </mergeCells>
  <conditionalFormatting sqref="G4:G101">
    <cfRule type="containsText" dxfId="15" priority="17" operator="containsText" text="OUI">
      <formula>NOT(ISERROR(SEARCH("OUI",G4)))</formula>
    </cfRule>
  </conditionalFormatting>
  <conditionalFormatting sqref="W4">
    <cfRule type="cellIs" dxfId="14" priority="15" operator="between">
      <formula>-70</formula>
      <formula>70</formula>
    </cfRule>
    <cfRule type="cellIs" dxfId="13" priority="14" operator="lessThan">
      <formula>-70</formula>
    </cfRule>
    <cfRule type="cellIs" dxfId="12" priority="13" operator="greaterThan">
      <formula>70</formula>
    </cfRule>
  </conditionalFormatting>
  <conditionalFormatting sqref="W5:W17">
    <cfRule type="cellIs" dxfId="11" priority="10" operator="greaterThan">
      <formula>70</formula>
    </cfRule>
    <cfRule type="cellIs" dxfId="10" priority="11" operator="lessThan">
      <formula>-70</formula>
    </cfRule>
    <cfRule type="cellIs" dxfId="9" priority="12" operator="between">
      <formula>-70</formula>
      <formula>70</formula>
    </cfRule>
  </conditionalFormatting>
  <conditionalFormatting sqref="W18:W101">
    <cfRule type="cellIs" dxfId="8" priority="7" operator="greaterThan">
      <formula>70</formula>
    </cfRule>
    <cfRule type="cellIs" dxfId="7" priority="8" operator="lessThan">
      <formula>-70</formula>
    </cfRule>
    <cfRule type="cellIs" dxfId="6" priority="9" operator="between">
      <formula>-70</formula>
      <formula>70</formula>
    </cfRule>
  </conditionalFormatting>
  <conditionalFormatting sqref="X4">
    <cfRule type="cellIs" dxfId="5" priority="6" operator="between">
      <formula>0.03</formula>
      <formula>-0.03</formula>
    </cfRule>
    <cfRule type="cellIs" dxfId="4" priority="5" operator="greaterThan">
      <formula>0.03</formula>
    </cfRule>
    <cfRule type="cellIs" dxfId="3" priority="4" operator="lessThan">
      <formula>-0.03</formula>
    </cfRule>
  </conditionalFormatting>
  <conditionalFormatting sqref="X5:X101">
    <cfRule type="cellIs" dxfId="2" priority="1" operator="lessThan">
      <formula>-0.03</formula>
    </cfRule>
    <cfRule type="cellIs" dxfId="1" priority="2" operator="greaterThan">
      <formula>0.03</formula>
    </cfRule>
    <cfRule type="cellIs" dxfId="0" priority="3" operator="between">
      <formula>0.03</formula>
      <formula>-0.03</formula>
    </cfRule>
  </conditionalFormatting>
  <pageMargins left="0.7" right="0.7" top="0.75" bottom="0.75" header="0.51180555555555496" footer="0.51180555555555496"/>
  <pageSetup paperSize="9" firstPageNumber="0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M102"/>
  <sheetViews>
    <sheetView zoomScaleNormal="100" workbookViewId="0">
      <selection activeCell="O3" sqref="O3"/>
    </sheetView>
  </sheetViews>
  <sheetFormatPr baseColWidth="10" defaultColWidth="9.140625" defaultRowHeight="15" x14ac:dyDescent="0.25"/>
  <cols>
    <col min="1" max="1025" width="10.7109375" customWidth="1"/>
  </cols>
  <sheetData>
    <row r="1" spans="1:13" ht="68.25" customHeight="1" x14ac:dyDescent="0.25">
      <c r="A1" s="85"/>
      <c r="B1" s="86"/>
      <c r="C1" s="87"/>
      <c r="D1" s="260" t="s">
        <v>52</v>
      </c>
      <c r="E1" s="260"/>
      <c r="F1" s="260"/>
      <c r="G1" s="260"/>
      <c r="H1" s="260"/>
      <c r="I1" s="260"/>
      <c r="J1" s="260"/>
      <c r="K1" s="260"/>
      <c r="L1" s="260"/>
      <c r="M1" s="260"/>
    </row>
    <row r="2" spans="1:13" ht="21" x14ac:dyDescent="0.25">
      <c r="A2" s="85"/>
      <c r="B2" s="88"/>
      <c r="C2" s="89" t="s">
        <v>53</v>
      </c>
      <c r="D2" s="90"/>
      <c r="E2" s="87"/>
      <c r="F2" s="261" t="s">
        <v>54</v>
      </c>
      <c r="G2" s="261"/>
      <c r="H2" s="261"/>
      <c r="I2" s="261"/>
      <c r="J2" s="262" t="s">
        <v>55</v>
      </c>
      <c r="K2" s="262"/>
      <c r="L2" s="262"/>
      <c r="M2" s="262"/>
    </row>
    <row r="3" spans="1:13" ht="69" x14ac:dyDescent="0.25">
      <c r="A3" s="91" t="s">
        <v>4</v>
      </c>
      <c r="B3" s="8" t="s">
        <v>0</v>
      </c>
      <c r="C3" s="92" t="s">
        <v>56</v>
      </c>
      <c r="D3" s="93" t="s">
        <v>57</v>
      </c>
      <c r="E3" s="94" t="s">
        <v>58</v>
      </c>
      <c r="F3" s="95" t="s">
        <v>13</v>
      </c>
      <c r="G3" s="95" t="s">
        <v>14</v>
      </c>
      <c r="H3" s="19" t="s">
        <v>15</v>
      </c>
      <c r="I3" s="20" t="s">
        <v>16</v>
      </c>
      <c r="J3" s="96" t="s">
        <v>13</v>
      </c>
      <c r="K3" s="95" t="s">
        <v>14</v>
      </c>
      <c r="L3" s="19" t="s">
        <v>15</v>
      </c>
      <c r="M3" s="97" t="s">
        <v>16</v>
      </c>
    </row>
    <row r="4" spans="1:13" ht="19.5" customHeight="1" x14ac:dyDescent="0.25">
      <c r="A4" s="98" t="str">
        <f>IF(Eprouvettes!I4=0,"",Eprouvettes!I4)</f>
        <v>DENIS</v>
      </c>
      <c r="B4" s="99">
        <f>IF(Eprouvettes!B4 = 0,"",Eprouvettes!B4)</f>
        <v>43482</v>
      </c>
      <c r="C4" s="100">
        <f>IF(Eprouvettes!Q4=0,"",Eprouvettes!Q4)</f>
        <v>562</v>
      </c>
      <c r="D4" s="101">
        <f>IF(Eprouvettes!H4=0,"",Eprouvettes!H4)</f>
        <v>706429</v>
      </c>
      <c r="E4" s="102">
        <f>IF(Eprouvettes!T4=0,"",Eprouvettes!T4)</f>
        <v>5.3049999999999997</v>
      </c>
      <c r="F4" s="103">
        <f>Eprouvettes!U4</f>
        <v>2326.7543859649127</v>
      </c>
      <c r="G4" s="104">
        <f>IF(Eprouvettes!V4=0,"",Eprouvettes!V4)</f>
        <v>2353.4</v>
      </c>
      <c r="H4" s="105">
        <f>IF(Eprouvettes!W4=0,"",Eprouvettes!W4)</f>
        <v>26.645614035087419</v>
      </c>
      <c r="I4" s="106">
        <f>IF(Eprouvettes!X4=0,"",Eprouvettes!X4)</f>
        <v>1.1322178140174818E-2</v>
      </c>
      <c r="J4" s="107"/>
      <c r="K4" s="108"/>
      <c r="L4" s="109"/>
      <c r="M4" s="110"/>
    </row>
    <row r="5" spans="1:13" ht="19.5" customHeight="1" x14ac:dyDescent="0.25">
      <c r="A5" s="111" t="str">
        <f>IF(Eprouvettes!I5=0,"",Eprouvettes!I5)</f>
        <v>DAVID</v>
      </c>
      <c r="B5" s="112">
        <f>IF(Eprouvettes!B5 = 0,"",Eprouvettes!B5)</f>
        <v>43861</v>
      </c>
      <c r="C5" s="113">
        <f>IF(Eprouvettes!Q5=0,"",Eprouvettes!Q5)</f>
        <v>562</v>
      </c>
      <c r="D5" s="114">
        <f>IF(Eprouvettes!H5=0,"",Eprouvettes!H5)</f>
        <v>706574</v>
      </c>
      <c r="E5" s="115">
        <f>IF(Eprouvettes!T5=0,"",Eprouvettes!T5)</f>
        <v>5.4009999999999998</v>
      </c>
      <c r="F5" s="116">
        <f>Eprouvettes!U5</f>
        <v>2368.8596491228072</v>
      </c>
      <c r="G5" s="117">
        <f>IF(Eprouvettes!V5=0,"",Eprouvettes!V5)</f>
        <v>2353.4</v>
      </c>
      <c r="H5" s="118">
        <f>IF(Eprouvettes!W5=0,"",Eprouvettes!W5)</f>
        <v>-15.45964912280715</v>
      </c>
      <c r="I5" s="119">
        <f>IF(Eprouvettes!X5=0,"",Eprouvettes!X5)</f>
        <v>-6.5690699085608692E-3</v>
      </c>
      <c r="J5" s="120"/>
      <c r="K5" s="121"/>
      <c r="L5" s="122"/>
      <c r="M5" s="123"/>
    </row>
    <row r="6" spans="1:13" ht="19.5" customHeight="1" x14ac:dyDescent="0.25">
      <c r="A6" s="111" t="str">
        <f>IF(Eprouvettes!I6=0,"",Eprouvettes!I6)</f>
        <v>DENIS</v>
      </c>
      <c r="B6" s="112">
        <f>IF(Eprouvettes!B6 = 0,"",Eprouvettes!B6)</f>
        <v>43886</v>
      </c>
      <c r="C6" s="113">
        <f>IF(Eprouvettes!Q6=0,"",Eprouvettes!Q6)</f>
        <v>512</v>
      </c>
      <c r="D6" s="114">
        <f>IF(Eprouvettes!H6=0,"",Eprouvettes!H6)</f>
        <v>706874</v>
      </c>
      <c r="E6" s="115">
        <f>IF(Eprouvettes!T6=0,"",Eprouvettes!T6)</f>
        <v>5.38</v>
      </c>
      <c r="F6" s="116">
        <f>Eprouvettes!U6</f>
        <v>2359.6491228070176</v>
      </c>
      <c r="G6" s="117">
        <f>IF(Eprouvettes!V6=0,"",Eprouvettes!V6)</f>
        <v>2389</v>
      </c>
      <c r="H6" s="118">
        <f>IF(Eprouvettes!W6=0,"",Eprouvettes!W6)</f>
        <v>29.350877192982352</v>
      </c>
      <c r="I6" s="119">
        <f>IF(Eprouvettes!X6=0,"",Eprouvettes!X6)</f>
        <v>1.2285842274165907E-2</v>
      </c>
      <c r="J6" s="120"/>
      <c r="K6" s="121"/>
      <c r="L6" s="122"/>
      <c r="M6" s="123"/>
    </row>
    <row r="7" spans="1:13" ht="19.5" customHeight="1" x14ac:dyDescent="0.25">
      <c r="A7" s="111" t="str">
        <f>IF(Eprouvettes!I7=0,"",Eprouvettes!I7)</f>
        <v>ANTONIN C</v>
      </c>
      <c r="B7" s="112">
        <f>IF(Eprouvettes!B7 = 0,"",Eprouvettes!B7)</f>
        <v>43896</v>
      </c>
      <c r="C7" s="113">
        <f>IF(Eprouvettes!Q7=0,"",Eprouvettes!Q7)</f>
        <v>562</v>
      </c>
      <c r="D7" s="114">
        <f>IF(Eprouvettes!H7=0,"",Eprouvettes!H7)</f>
        <v>707007</v>
      </c>
      <c r="E7" s="115">
        <f>IF(Eprouvettes!T7=0,"",Eprouvettes!T7)</f>
        <v>5.2480000000000002</v>
      </c>
      <c r="F7" s="116">
        <f>Eprouvettes!U7</f>
        <v>2301.7543859649127</v>
      </c>
      <c r="G7" s="117">
        <f>IF(Eprouvettes!V7=0,"",Eprouvettes!V7)</f>
        <v>2354.8000000000002</v>
      </c>
      <c r="H7" s="118">
        <f>IF(Eprouvettes!W7=0,"",Eprouvettes!W7)</f>
        <v>53.04561403508751</v>
      </c>
      <c r="I7" s="119">
        <f>IF(Eprouvettes!X7=0,"",Eprouvettes!X7)</f>
        <v>2.2526589958844701E-2</v>
      </c>
      <c r="J7" s="120"/>
      <c r="K7" s="121"/>
      <c r="L7" s="122"/>
      <c r="M7" s="123"/>
    </row>
    <row r="8" spans="1:13" ht="19.5" customHeight="1" x14ac:dyDescent="0.25">
      <c r="A8" s="111" t="str">
        <f>IF(Eprouvettes!I8=0,"",Eprouvettes!I8)</f>
        <v>DAVID</v>
      </c>
      <c r="B8" s="112">
        <f>IF(Eprouvettes!B8 = 0,"",Eprouvettes!B8)</f>
        <v>43922</v>
      </c>
      <c r="C8" s="113">
        <f>IF(Eprouvettes!Q8=0,"",Eprouvettes!Q8)</f>
        <v>512</v>
      </c>
      <c r="D8" s="114">
        <f>IF(Eprouvettes!H8=0,"",Eprouvettes!H8)</f>
        <v>707083</v>
      </c>
      <c r="E8" s="115">
        <f>IF(Eprouvettes!T8=0,"",Eprouvettes!T8)</f>
        <v>5.3550000000000004</v>
      </c>
      <c r="F8" s="116">
        <f>Eprouvettes!U8</f>
        <v>2348.6842105263158</v>
      </c>
      <c r="G8" s="117">
        <f>IF(Eprouvettes!V8=0,"",Eprouvettes!V8)</f>
        <v>2333.8000000000002</v>
      </c>
      <c r="H8" s="118">
        <f>IF(Eprouvettes!W8=0,"",Eprouvettes!W8)</f>
        <v>-14.884210526315655</v>
      </c>
      <c r="I8" s="119">
        <f>IF(Eprouvettes!X8=0,"",Eprouvettes!X8)</f>
        <v>-6.3776718340541839E-3</v>
      </c>
      <c r="J8" s="120"/>
      <c r="K8" s="121"/>
      <c r="L8" s="122"/>
      <c r="M8" s="123"/>
    </row>
    <row r="9" spans="1:13" ht="19.5" customHeight="1" x14ac:dyDescent="0.25">
      <c r="A9" s="111" t="str">
        <f>IF(Eprouvettes!I9=0,"",Eprouvettes!I9)</f>
        <v>DAVID</v>
      </c>
      <c r="B9" s="112">
        <f>IF(Eprouvettes!B9 = 0,"",Eprouvettes!B9)</f>
        <v>43938</v>
      </c>
      <c r="C9" s="113">
        <f>IF(Eprouvettes!Q9=0,"",Eprouvettes!Q9)</f>
        <v>562</v>
      </c>
      <c r="D9" s="114">
        <f>IF(Eprouvettes!H9=0,"",Eprouvettes!H9)</f>
        <v>707139</v>
      </c>
      <c r="E9" s="115">
        <f>IF(Eprouvettes!T9=0,"",Eprouvettes!T9)</f>
        <v>5.2130000000000001</v>
      </c>
      <c r="F9" s="116">
        <f>Eprouvettes!U9</f>
        <v>2286.4035087719299</v>
      </c>
      <c r="G9" s="117">
        <f>IF(Eprouvettes!V9=0,"",Eprouvettes!V9)</f>
        <v>2325.6999999999998</v>
      </c>
      <c r="H9" s="118">
        <f>IF(Eprouvettes!W9=0,"",Eprouvettes!W9)</f>
        <v>39.296491228069954</v>
      </c>
      <c r="I9" s="119">
        <f>IF(Eprouvettes!X9=0,"",Eprouvettes!X9)</f>
        <v>1.6896629499965583E-2</v>
      </c>
      <c r="J9" s="120"/>
      <c r="K9" s="121"/>
      <c r="L9" s="122"/>
      <c r="M9" s="123"/>
    </row>
    <row r="10" spans="1:13" ht="19.5" customHeight="1" x14ac:dyDescent="0.25">
      <c r="A10" s="111" t="str">
        <f>IF(Eprouvettes!I10=0,"",Eprouvettes!I10)</f>
        <v>ANTONIN C</v>
      </c>
      <c r="B10" s="112">
        <f>IF(Eprouvettes!B10 = 0,"",Eprouvettes!B10)</f>
        <v>43964</v>
      </c>
      <c r="C10" s="113">
        <f>IF(Eprouvettes!Q10=0,"",Eprouvettes!Q10)</f>
        <v>512</v>
      </c>
      <c r="D10" s="114">
        <f>IF(Eprouvettes!H10=0,"",Eprouvettes!H10)</f>
        <v>707321</v>
      </c>
      <c r="E10" s="115">
        <f>IF(Eprouvettes!T10=0,"",Eprouvettes!T10)</f>
        <v>5.2249999999999996</v>
      </c>
      <c r="F10" s="116">
        <f>Eprouvettes!U10</f>
        <v>2291.666666666667</v>
      </c>
      <c r="G10" s="117">
        <f>IF(Eprouvettes!V10=0,"",Eprouvettes!V10)</f>
        <v>2348.9</v>
      </c>
      <c r="H10" s="118">
        <f>IF(Eprouvettes!W10=0,"",Eprouvettes!W10)</f>
        <v>57.233333333333121</v>
      </c>
      <c r="I10" s="119">
        <f>IF(Eprouvettes!X10=0,"",Eprouvettes!X10)</f>
        <v>2.4366015297940788E-2</v>
      </c>
      <c r="J10" s="120"/>
      <c r="K10" s="121"/>
      <c r="L10" s="122"/>
      <c r="M10" s="123"/>
    </row>
    <row r="11" spans="1:13" ht="19.5" customHeight="1" x14ac:dyDescent="0.25">
      <c r="A11" s="111" t="str">
        <f>IF(Eprouvettes!I11=0,"",Eprouvettes!I11)</f>
        <v>DENIS</v>
      </c>
      <c r="B11" s="112">
        <f>IF(Eprouvettes!B11 = 0,"",Eprouvettes!B11)</f>
        <v>43965</v>
      </c>
      <c r="C11" s="113">
        <f>IF(Eprouvettes!Q11=0,"",Eprouvettes!Q11)</f>
        <v>562</v>
      </c>
      <c r="D11" s="114">
        <f>IF(Eprouvettes!H11=0,"",Eprouvettes!H11)</f>
        <v>707324</v>
      </c>
      <c r="E11" s="115">
        <f>IF(Eprouvettes!T11=0,"",Eprouvettes!T11)</f>
        <v>5.2370000000000001</v>
      </c>
      <c r="F11" s="116">
        <f>Eprouvettes!U11</f>
        <v>2296.9298245614036</v>
      </c>
      <c r="G11" s="117">
        <f>IF(Eprouvettes!V11=0,"",Eprouvettes!V11)</f>
        <v>2325.8000000000002</v>
      </c>
      <c r="H11" s="118">
        <f>IF(Eprouvettes!W11=0,"",Eprouvettes!W11)</f>
        <v>28.870175438596561</v>
      </c>
      <c r="I11" s="119">
        <f>IF(Eprouvettes!X11=0,"",Eprouvettes!X11)</f>
        <v>1.2413008615786637E-2</v>
      </c>
      <c r="J11" s="120"/>
      <c r="K11" s="121"/>
      <c r="L11" s="122"/>
      <c r="M11" s="123"/>
    </row>
    <row r="12" spans="1:13" ht="19.5" customHeight="1" x14ac:dyDescent="0.25">
      <c r="A12" s="111" t="str">
        <f>IF(Eprouvettes!I12=0,"",Eprouvettes!I12)</f>
        <v>DENIS</v>
      </c>
      <c r="B12" s="112">
        <f>IF(Eprouvettes!B12 = 0,"",Eprouvettes!B12)</f>
        <v>43965</v>
      </c>
      <c r="C12" s="113">
        <f>IF(Eprouvettes!Q12=0,"",Eprouvettes!Q12)</f>
        <v>572</v>
      </c>
      <c r="D12" s="114">
        <f>IF(Eprouvettes!H12=0,"",Eprouvettes!H12)</f>
        <v>707325</v>
      </c>
      <c r="E12" s="115">
        <f>IF(Eprouvettes!T12=0,"",Eprouvettes!T12)</f>
        <v>5.1859999999999999</v>
      </c>
      <c r="F12" s="116">
        <f>Eprouvettes!U12</f>
        <v>2274.5614035087719</v>
      </c>
      <c r="G12" s="117">
        <f>IF(Eprouvettes!V12=0,"",Eprouvettes!V12)</f>
        <v>2299.9</v>
      </c>
      <c r="H12" s="118">
        <f>IF(Eprouvettes!W12=0,"",Eprouvettes!W12)</f>
        <v>25.338596491228145</v>
      </c>
      <c r="I12" s="119">
        <f>IF(Eprouvettes!X12=0,"",Eprouvettes!X12)</f>
        <v>1.1017260094451125E-2</v>
      </c>
      <c r="J12" s="120"/>
      <c r="K12" s="121"/>
      <c r="L12" s="122"/>
      <c r="M12" s="123"/>
    </row>
    <row r="13" spans="1:13" ht="19.5" customHeight="1" x14ac:dyDescent="0.25">
      <c r="A13" s="111" t="str">
        <f>IF(Eprouvettes!I13=0,"",Eprouvettes!I13)</f>
        <v>ANTONIN</v>
      </c>
      <c r="B13" s="112">
        <f>IF(Eprouvettes!B13 = 0,"",Eprouvettes!B13)</f>
        <v>43984</v>
      </c>
      <c r="C13" s="113">
        <f>IF(Eprouvettes!Q13=0,"",Eprouvettes!Q13)</f>
        <v>562</v>
      </c>
      <c r="D13" s="114">
        <f>IF(Eprouvettes!H13=0,"",Eprouvettes!H13)</f>
        <v>707542</v>
      </c>
      <c r="E13" s="115">
        <f>IF(Eprouvettes!T13=0,"",Eprouvettes!T13)</f>
        <v>5.3239999999999998</v>
      </c>
      <c r="F13" s="116">
        <f>Eprouvettes!U13</f>
        <v>2335.0877192982457</v>
      </c>
      <c r="G13" s="117">
        <f>IF(Eprouvettes!V13=0,"",Eprouvettes!V13)</f>
        <v>2325.6999999999998</v>
      </c>
      <c r="H13" s="118">
        <f>IF(Eprouvettes!W13=0,"",Eprouvettes!W13)</f>
        <v>-9.3877192982458837</v>
      </c>
      <c r="I13" s="119">
        <f>IF(Eprouvettes!X13=0,"",Eprouvettes!X13)</f>
        <v>-4.0365134360604909E-3</v>
      </c>
      <c r="J13" s="120"/>
      <c r="K13" s="121"/>
      <c r="L13" s="122"/>
      <c r="M13" s="123"/>
    </row>
    <row r="14" spans="1:13" ht="19.5" customHeight="1" x14ac:dyDescent="0.25">
      <c r="A14" s="111" t="str">
        <f>IF(Eprouvettes!I14=0,"",Eprouvettes!I14)</f>
        <v>DAVID</v>
      </c>
      <c r="B14" s="112">
        <f>IF(Eprouvettes!B14 = 0,"",Eprouvettes!B14)</f>
        <v>43986</v>
      </c>
      <c r="C14" s="113">
        <f>IF(Eprouvettes!Q14=0,"",Eprouvettes!Q14)</f>
        <v>562</v>
      </c>
      <c r="D14" s="114">
        <f>IF(Eprouvettes!H14=0,"",Eprouvettes!H14)</f>
        <v>707571</v>
      </c>
      <c r="E14" s="115">
        <f>IF(Eprouvettes!T14=0,"",Eprouvettes!T14)</f>
        <v>5.2350000000000003</v>
      </c>
      <c r="F14" s="116">
        <f>Eprouvettes!U14</f>
        <v>2296.0526315789475</v>
      </c>
      <c r="G14" s="117">
        <f>IF(Eprouvettes!V14=0,"",Eprouvettes!V14)</f>
        <v>2312.1999999999998</v>
      </c>
      <c r="H14" s="118">
        <f>IF(Eprouvettes!W14=0,"",Eprouvettes!W14)</f>
        <v>16.147368421052306</v>
      </c>
      <c r="I14" s="119">
        <f>IF(Eprouvettes!X14=0,"",Eprouvettes!X14)</f>
        <v>6.9835517779830063E-3</v>
      </c>
      <c r="J14" s="120"/>
      <c r="K14" s="121"/>
      <c r="L14" s="122"/>
      <c r="M14" s="123"/>
    </row>
    <row r="15" spans="1:13" ht="19.5" customHeight="1" x14ac:dyDescent="0.25">
      <c r="A15" s="111" t="str">
        <f>IF(Eprouvettes!I15=0,"",Eprouvettes!I15)</f>
        <v>DAVID</v>
      </c>
      <c r="B15" s="112">
        <f>IF(Eprouvettes!B15 = 0,"",Eprouvettes!B15)</f>
        <v>44027</v>
      </c>
      <c r="C15" s="113" t="str">
        <f>IF(Eprouvettes!Q15=0,"",Eprouvettes!Q15)</f>
        <v>562 S3</v>
      </c>
      <c r="D15" s="114">
        <f>IF(Eprouvettes!H15=0,"",Eprouvettes!H15)</f>
        <v>708104</v>
      </c>
      <c r="E15" s="115">
        <f>IF(Eprouvettes!T15=0,"",Eprouvettes!T15)</f>
        <v>5.2089999999999996</v>
      </c>
      <c r="F15" s="116">
        <f>Eprouvettes!U15</f>
        <v>2284.6491228070176</v>
      </c>
      <c r="G15" s="117">
        <f>IF(Eprouvettes!V15=0,"",Eprouvettes!V15)</f>
        <v>2312.1</v>
      </c>
      <c r="H15" s="118">
        <f>IF(Eprouvettes!W15=0,"",Eprouvettes!W15)</f>
        <v>27.450877192982261</v>
      </c>
      <c r="I15" s="119">
        <f>IF(Eprouvettes!X15=0,"",Eprouvettes!X15)</f>
        <v>1.1872703253744329E-2</v>
      </c>
      <c r="J15" s="120"/>
      <c r="K15" s="121"/>
      <c r="L15" s="122"/>
      <c r="M15" s="123"/>
    </row>
    <row r="16" spans="1:13" ht="19.5" customHeight="1" x14ac:dyDescent="0.25">
      <c r="A16" s="111" t="str">
        <f>IF(Eprouvettes!I16=0,"",Eprouvettes!I16)</f>
        <v>DAVID</v>
      </c>
      <c r="B16" s="112">
        <f>IF(Eprouvettes!B16 = 0,"",Eprouvettes!B16)</f>
        <v>44041</v>
      </c>
      <c r="C16" s="113" t="str">
        <f>IF(Eprouvettes!Q16=0,"",Eprouvettes!Q16)</f>
        <v>522 S4</v>
      </c>
      <c r="D16" s="114">
        <f>IF(Eprouvettes!H16=0,"",Eprouvettes!H16)</f>
        <v>708265</v>
      </c>
      <c r="E16" s="115">
        <f>IF(Eprouvettes!T16=0,"",Eprouvettes!T16)</f>
        <v>4.6980000000000004</v>
      </c>
      <c r="F16" s="116">
        <f>Eprouvettes!U16</f>
        <v>2060.5263157894738</v>
      </c>
      <c r="G16" s="117">
        <f>IF(Eprouvettes!V16=0,"",Eprouvettes!V16)</f>
        <v>2317</v>
      </c>
      <c r="H16" s="118">
        <f>IF(Eprouvettes!W16=0,"",Eprouvettes!W16)</f>
        <v>256.47368421052624</v>
      </c>
      <c r="I16" s="119">
        <f>IF(Eprouvettes!X16=0,"",Eprouvettes!X16)</f>
        <v>0.11069213820048608</v>
      </c>
      <c r="J16" s="120"/>
      <c r="K16" s="121"/>
      <c r="L16" s="122"/>
      <c r="M16" s="123"/>
    </row>
    <row r="17" spans="1:13" ht="19.5" customHeight="1" x14ac:dyDescent="0.25">
      <c r="A17" s="111" t="str">
        <f>IF(Eprouvettes!I17=0,"",Eprouvettes!I17)</f>
        <v>DAVID</v>
      </c>
      <c r="B17" s="112">
        <f>IF(Eprouvettes!B17 = 0,"",Eprouvettes!B17)</f>
        <v>44055</v>
      </c>
      <c r="C17" s="113" t="str">
        <f>IF(Eprouvettes!Q17=0,"",Eprouvettes!Q17)</f>
        <v>512 S3</v>
      </c>
      <c r="D17" s="114">
        <f>IF(Eprouvettes!H17=0,"",Eprouvettes!H17)</f>
        <v>708378</v>
      </c>
      <c r="E17" s="115">
        <f>IF(Eprouvettes!T17=0,"",Eprouvettes!T17)</f>
        <v>4.9130000000000003</v>
      </c>
      <c r="F17" s="116">
        <f>Eprouvettes!U17</f>
        <v>2154.8245614035091</v>
      </c>
      <c r="G17" s="117">
        <f>IF(Eprouvettes!V17=0,"",Eprouvettes!V17)</f>
        <v>2306.4</v>
      </c>
      <c r="H17" s="118">
        <f>IF(Eprouvettes!W17=0,"",Eprouvettes!W17)</f>
        <v>151.57543859649104</v>
      </c>
      <c r="I17" s="119">
        <f>IF(Eprouvettes!X17=0,"",Eprouvettes!X17)</f>
        <v>6.5719492974545199E-2</v>
      </c>
      <c r="J17" s="120"/>
      <c r="K17" s="121"/>
      <c r="L17" s="122"/>
      <c r="M17" s="123"/>
    </row>
    <row r="18" spans="1:13" ht="19.5" customHeight="1" x14ac:dyDescent="0.25">
      <c r="A18" s="111" t="str">
        <f>IF(Eprouvettes!I18=0,"",Eprouvettes!I18)</f>
        <v>DAVID</v>
      </c>
      <c r="B18" s="112">
        <f>IF(Eprouvettes!B18 = 0,"",Eprouvettes!B18)</f>
        <v>22</v>
      </c>
      <c r="C18" s="113">
        <f>IF(Eprouvettes!Q18=0,"",Eprouvettes!Q18)</f>
        <v>763</v>
      </c>
      <c r="D18" s="114">
        <f>IF(Eprouvettes!H18=0,"",Eprouvettes!H18)</f>
        <v>708399</v>
      </c>
      <c r="E18" s="115">
        <f>IF(Eprouvettes!T18=0,"",Eprouvettes!T18)</f>
        <v>5.2590000000000003</v>
      </c>
      <c r="F18" s="116">
        <f>Eprouvettes!U18</f>
        <v>2306.5789473684213</v>
      </c>
      <c r="G18" s="117">
        <f>IF(Eprouvettes!V18=0,"",Eprouvettes!V18)</f>
        <v>2307.6</v>
      </c>
      <c r="H18" s="118">
        <f>IF(Eprouvettes!W18=0,"",Eprouvettes!W18)</f>
        <v>1.021052631578641</v>
      </c>
      <c r="I18" s="119">
        <f>IF(Eprouvettes!X18=0,"",Eprouvettes!X18)</f>
        <v>4.4247383930431662E-4</v>
      </c>
      <c r="J18" s="120"/>
      <c r="K18" s="121"/>
      <c r="L18" s="122"/>
      <c r="M18" s="123"/>
    </row>
    <row r="19" spans="1:13" ht="19.5" customHeight="1" x14ac:dyDescent="0.25">
      <c r="A19" s="111" t="str">
        <f>IF(Eprouvettes!I19=0,"",Eprouvettes!I19)</f>
        <v>DAVID</v>
      </c>
      <c r="B19" s="112">
        <f>IF(Eprouvettes!B19 = 0,"",Eprouvettes!B19)</f>
        <v>44070</v>
      </c>
      <c r="C19" s="113">
        <f>IF(Eprouvettes!Q19=0,"",Eprouvettes!Q19)</f>
        <v>583</v>
      </c>
      <c r="D19" s="114">
        <f>IF(Eprouvettes!H19=0,"",Eprouvettes!H19)</f>
        <v>708431</v>
      </c>
      <c r="E19" s="115">
        <f>IF(Eprouvettes!T19=0,"",Eprouvettes!T19)</f>
        <v>5.0540000000000003</v>
      </c>
      <c r="F19" s="116">
        <f>Eprouvettes!U19</f>
        <v>2216.666666666667</v>
      </c>
      <c r="G19" s="117">
        <f>IF(Eprouvettes!V19=0,"",Eprouvettes!V19)</f>
        <v>2265.9</v>
      </c>
      <c r="H19" s="118">
        <f>IF(Eprouvettes!W19=0,"",Eprouvettes!W19)</f>
        <v>49.233333333333121</v>
      </c>
      <c r="I19" s="119">
        <f>IF(Eprouvettes!X19=0,"",Eprouvettes!X19)</f>
        <v>2.1727937390587898E-2</v>
      </c>
      <c r="J19" s="120"/>
      <c r="K19" s="121"/>
      <c r="L19" s="122"/>
      <c r="M19" s="123"/>
    </row>
    <row r="20" spans="1:13" ht="19.5" customHeight="1" x14ac:dyDescent="0.25">
      <c r="A20" s="111" t="str">
        <f>IF(Eprouvettes!I20=0,"",Eprouvettes!I20)</f>
        <v>DENIS</v>
      </c>
      <c r="B20" s="112">
        <f>IF(Eprouvettes!B20 = 0,"",Eprouvettes!B20)</f>
        <v>44076</v>
      </c>
      <c r="C20" s="113">
        <f>IF(Eprouvettes!Q20=0,"",Eprouvettes!Q20)</f>
        <v>511</v>
      </c>
      <c r="D20" s="114">
        <f>IF(Eprouvettes!H20=0,"",Eprouvettes!H20)</f>
        <v>708462</v>
      </c>
      <c r="E20" s="115">
        <f>IF(Eprouvettes!T20=0,"",Eprouvettes!T20)</f>
        <v>5.0229999999999997</v>
      </c>
      <c r="F20" s="116">
        <f>Eprouvettes!U20</f>
        <v>2203.0701754385968</v>
      </c>
      <c r="G20" s="117">
        <f>IF(Eprouvettes!V20=0,"",Eprouvettes!V20)</f>
        <v>2322.8000000000002</v>
      </c>
      <c r="H20" s="118">
        <f>IF(Eprouvettes!W20=0,"",Eprouvettes!W20)</f>
        <v>119.72982456140335</v>
      </c>
      <c r="I20" s="119">
        <f>IF(Eprouvettes!X20=0,"",Eprouvettes!X20)</f>
        <v>5.1545472947048102E-2</v>
      </c>
      <c r="J20" s="120"/>
      <c r="K20" s="121"/>
      <c r="L20" s="122"/>
      <c r="M20" s="123"/>
    </row>
    <row r="21" spans="1:13" ht="19.5" customHeight="1" x14ac:dyDescent="0.25">
      <c r="A21" s="111" t="str">
        <f>IF(Eprouvettes!I21=0,"",Eprouvettes!I21)</f>
        <v>DENIS</v>
      </c>
      <c r="B21" s="112">
        <f>IF(Eprouvettes!B21 = 0,"",Eprouvettes!B21)</f>
        <v>44091</v>
      </c>
      <c r="C21" s="113">
        <f>IF(Eprouvettes!Q21=0,"",Eprouvettes!Q21)</f>
        <v>562</v>
      </c>
      <c r="D21" s="114">
        <f>IF(Eprouvettes!H21=0,"",Eprouvettes!H21)</f>
        <v>708612</v>
      </c>
      <c r="E21" s="115">
        <f>IF(Eprouvettes!T21=0,"",Eprouvettes!T21)</f>
        <v>5.0999999999999996</v>
      </c>
      <c r="F21" s="116">
        <f>Eprouvettes!U21</f>
        <v>2236.8421052631579</v>
      </c>
      <c r="G21" s="117">
        <f>IF(Eprouvettes!V21=0,"",Eprouvettes!V21)</f>
        <v>2311.6</v>
      </c>
      <c r="H21" s="118">
        <f>IF(Eprouvettes!W21=0,"",Eprouvettes!W21)</f>
        <v>74.75789473684199</v>
      </c>
      <c r="I21" s="119">
        <f>IF(Eprouvettes!X21=0,"",Eprouvettes!X21)</f>
        <v>3.2340324769355423E-2</v>
      </c>
      <c r="J21" s="120"/>
      <c r="K21" s="121"/>
      <c r="L21" s="122"/>
      <c r="M21" s="123"/>
    </row>
    <row r="22" spans="1:13" ht="19.5" customHeight="1" x14ac:dyDescent="0.25">
      <c r="A22" s="111" t="str">
        <f>IF(Eprouvettes!I22=0,"",Eprouvettes!I22)</f>
        <v>DENIS</v>
      </c>
      <c r="B22" s="112">
        <f>IF(Eprouvettes!B22 = 0,"",Eprouvettes!B22)</f>
        <v>44099</v>
      </c>
      <c r="C22" s="113">
        <f>IF(Eprouvettes!Q22=0,"",Eprouvettes!Q22)</f>
        <v>562</v>
      </c>
      <c r="D22" s="114">
        <f>IF(Eprouvettes!H22=0,"",Eprouvettes!H22)</f>
        <v>708722</v>
      </c>
      <c r="E22" s="115">
        <f>IF(Eprouvettes!T22=0,"",Eprouvettes!T22)</f>
        <v>5.1349999999999998</v>
      </c>
      <c r="F22" s="116">
        <f>Eprouvettes!U22</f>
        <v>2252.1929824561407</v>
      </c>
      <c r="G22" s="117">
        <f>IF(Eprouvettes!V22=0,"",Eprouvettes!V22)</f>
        <v>2311.6</v>
      </c>
      <c r="H22" s="118">
        <f>IF(Eprouvettes!W22=0,"",Eprouvettes!W22)</f>
        <v>59.407017543859183</v>
      </c>
      <c r="I22" s="119">
        <f>IF(Eprouvettes!X22=0,"",Eprouvettes!X22)</f>
        <v>2.5699523076595943E-2</v>
      </c>
      <c r="J22" s="120"/>
      <c r="K22" s="121"/>
      <c r="L22" s="122"/>
      <c r="M22" s="123"/>
    </row>
    <row r="23" spans="1:13" ht="19.5" customHeight="1" x14ac:dyDescent="0.25">
      <c r="A23" s="111" t="str">
        <f>IF(Eprouvettes!I23=0,"",Eprouvettes!I23)</f>
        <v>DAVID</v>
      </c>
      <c r="B23" s="112">
        <f>IF(Eprouvettes!B23 = 0,"",Eprouvettes!B23)</f>
        <v>44103</v>
      </c>
      <c r="C23" s="113" t="str">
        <f>IF(Eprouvettes!Q23=0,"",Eprouvettes!Q23)</f>
        <v>512 S3</v>
      </c>
      <c r="D23" s="114">
        <f>IF(Eprouvettes!H23=0,"",Eprouvettes!H23)</f>
        <v>708748</v>
      </c>
      <c r="E23" s="115">
        <f>IF(Eprouvettes!T23=0,"",Eprouvettes!T23)</f>
        <v>5.048</v>
      </c>
      <c r="F23" s="116">
        <f>Eprouvettes!U23</f>
        <v>2214.0350877192986</v>
      </c>
      <c r="G23" s="117">
        <f>IF(Eprouvettes!V23=0,"",Eprouvettes!V23)</f>
        <v>2306.4</v>
      </c>
      <c r="H23" s="118">
        <f>IF(Eprouvettes!W23=0,"",Eprouvettes!W23)</f>
        <v>92.364912280701446</v>
      </c>
      <c r="I23" s="119">
        <f>IF(Eprouvettes!X23=0,"",Eprouvettes!X23)</f>
        <v>4.0047221765826153E-2</v>
      </c>
      <c r="J23" s="120"/>
      <c r="K23" s="121"/>
      <c r="L23" s="122"/>
      <c r="M23" s="123"/>
    </row>
    <row r="24" spans="1:13" ht="19.5" customHeight="1" x14ac:dyDescent="0.25">
      <c r="A24" s="111" t="str">
        <f>IF(Eprouvettes!I24=0,"",Eprouvettes!I24)</f>
        <v>DENIS</v>
      </c>
      <c r="B24" s="112">
        <f>IF(Eprouvettes!B24 = 0,"",Eprouvettes!B24)</f>
        <v>44110</v>
      </c>
      <c r="C24" s="113">
        <f>IF(Eprouvettes!Q24=0,"",Eprouvettes!Q24)</f>
        <v>654</v>
      </c>
      <c r="D24" s="114">
        <f>IF(Eprouvettes!H24=0,"",Eprouvettes!H24)</f>
        <v>708830</v>
      </c>
      <c r="E24" s="115">
        <f>IF(Eprouvettes!T24=0,"",Eprouvettes!T24)</f>
        <v>5.125</v>
      </c>
      <c r="F24" s="116">
        <f>Eprouvettes!U24</f>
        <v>2247.8070175438597</v>
      </c>
      <c r="G24" s="117">
        <f>IF(Eprouvettes!V24=0,"",Eprouvettes!V24)</f>
        <v>2295.6999999999998</v>
      </c>
      <c r="H24" s="118">
        <f>IF(Eprouvettes!W24=0,"",Eprouvettes!W24)</f>
        <v>47.892982456140089</v>
      </c>
      <c r="I24" s="119">
        <f>IF(Eprouvettes!X24=0,"",Eprouvettes!X24)</f>
        <v>2.086203879258618E-2</v>
      </c>
      <c r="J24" s="120"/>
      <c r="K24" s="121"/>
      <c r="L24" s="122"/>
      <c r="M24" s="123"/>
    </row>
    <row r="25" spans="1:13" ht="19.5" customHeight="1" x14ac:dyDescent="0.25">
      <c r="A25" s="111" t="str">
        <f>IF(Eprouvettes!I25=0,"",Eprouvettes!I25)</f>
        <v>DAVID</v>
      </c>
      <c r="B25" s="112">
        <f>IF(Eprouvettes!B25 = 0,"",Eprouvettes!B25)</f>
        <v>44127</v>
      </c>
      <c r="C25" s="113">
        <f>IF(Eprouvettes!Q25=0,"",Eprouvettes!Q25)</f>
        <v>562</v>
      </c>
      <c r="D25" s="114">
        <f>IF(Eprouvettes!H25=0,"",Eprouvettes!H25)</f>
        <v>709069</v>
      </c>
      <c r="E25" s="115">
        <f>IF(Eprouvettes!T25=0,"",Eprouvettes!T25)</f>
        <v>5.069</v>
      </c>
      <c r="F25" s="116">
        <f>Eprouvettes!U25</f>
        <v>2223.2456140350878</v>
      </c>
      <c r="G25" s="117">
        <f>IF(Eprouvettes!V25=0,"",Eprouvettes!V25)</f>
        <v>2311.6</v>
      </c>
      <c r="H25" s="118">
        <f>IF(Eprouvettes!W25=0,"",Eprouvettes!W25)</f>
        <v>88.354385964912126</v>
      </c>
      <c r="I25" s="119">
        <f>IF(Eprouvettes!X25=0,"",Eprouvettes!X25)</f>
        <v>3.8222177697227952E-2</v>
      </c>
      <c r="J25" s="120"/>
      <c r="K25" s="121"/>
      <c r="L25" s="122"/>
      <c r="M25" s="123"/>
    </row>
    <row r="26" spans="1:13" ht="19.5" customHeight="1" x14ac:dyDescent="0.25">
      <c r="A26" s="111" t="str">
        <f>IF(Eprouvettes!I26=0,"",Eprouvettes!I26)</f>
        <v>DAVID</v>
      </c>
      <c r="B26" s="112">
        <f>IF(Eprouvettes!B26 = 0,"",Eprouvettes!B26)</f>
        <v>44133</v>
      </c>
      <c r="C26" s="113">
        <f>IF(Eprouvettes!Q26=0,"",Eprouvettes!Q26)</f>
        <v>602</v>
      </c>
      <c r="D26" s="114">
        <f>IF(Eprouvettes!H26=0,"",Eprouvettes!H26)</f>
        <v>709109</v>
      </c>
      <c r="E26" s="115">
        <f>IF(Eprouvettes!T26=0,"",Eprouvettes!T26)</f>
        <v>5.2880000000000003</v>
      </c>
      <c r="F26" s="116">
        <f>Eprouvettes!U26</f>
        <v>2319.2982456140353</v>
      </c>
      <c r="G26" s="117">
        <f>IF(Eprouvettes!V26=0,"",Eprouvettes!V26)</f>
        <v>2334</v>
      </c>
      <c r="H26" s="118">
        <f>IF(Eprouvettes!W26=0,"",Eprouvettes!W26)</f>
        <v>14.701754385964705</v>
      </c>
      <c r="I26" s="119">
        <f>IF(Eprouvettes!X26=0,"",Eprouvettes!X26)</f>
        <v>6.2989521790765661E-3</v>
      </c>
      <c r="J26" s="120"/>
      <c r="K26" s="121"/>
      <c r="L26" s="122"/>
      <c r="M26" s="123"/>
    </row>
    <row r="27" spans="1:13" ht="19.5" customHeight="1" x14ac:dyDescent="0.25">
      <c r="A27" s="111" t="str">
        <f>IF(Eprouvettes!I27=0,"",Eprouvettes!I27)</f>
        <v>DAVID</v>
      </c>
      <c r="B27" s="112">
        <f>IF(Eprouvettes!B27 = 0,"",Eprouvettes!B27)</f>
        <v>44137</v>
      </c>
      <c r="C27" s="113">
        <f>IF(Eprouvettes!Q27=0,"",Eprouvettes!Q27)</f>
        <v>522</v>
      </c>
      <c r="D27" s="114">
        <f>IF(Eprouvettes!H27=0,"",Eprouvettes!H27)</f>
        <v>709156</v>
      </c>
      <c r="E27" s="115">
        <f>IF(Eprouvettes!T27=0,"",Eprouvettes!T27)</f>
        <v>5.1260000000000003</v>
      </c>
      <c r="F27" s="116">
        <f>Eprouvettes!U27</f>
        <v>2248.2456140350878</v>
      </c>
      <c r="G27" s="117">
        <f>IF(Eprouvettes!V27=0,"",Eprouvettes!V27)</f>
        <v>2316.5</v>
      </c>
      <c r="H27" s="118">
        <f>IF(Eprouvettes!W27=0,"",Eprouvettes!W27)</f>
        <v>68.254385964912217</v>
      </c>
      <c r="I27" s="119">
        <f>IF(Eprouvettes!X27=0,"",Eprouvettes!X27)</f>
        <v>2.9464444621157874E-2</v>
      </c>
      <c r="J27" s="120"/>
      <c r="K27" s="121"/>
      <c r="L27" s="122"/>
      <c r="M27" s="123"/>
    </row>
    <row r="28" spans="1:13" ht="19.5" customHeight="1" x14ac:dyDescent="0.25">
      <c r="A28" s="111" t="str">
        <f>IF(Eprouvettes!I28=0,"",Eprouvettes!I28)</f>
        <v>DENIS</v>
      </c>
      <c r="B28" s="112">
        <f>IF(Eprouvettes!B28 = 0,"",Eprouvettes!B28)</f>
        <v>44153</v>
      </c>
      <c r="C28" s="113">
        <f>IF(Eprouvettes!Q28=0,"",Eprouvettes!Q28)</f>
        <v>562</v>
      </c>
      <c r="D28" s="114">
        <f>IF(Eprouvettes!H28=0,"",Eprouvettes!H28)</f>
        <v>709329</v>
      </c>
      <c r="E28" s="115">
        <f>IF(Eprouvettes!T28=0,"",Eprouvettes!T28)</f>
        <v>5.05</v>
      </c>
      <c r="F28" s="116">
        <f>Eprouvettes!U28</f>
        <v>2214.9122807017548</v>
      </c>
      <c r="G28" s="117">
        <f>IF(Eprouvettes!V28=0,"",Eprouvettes!V28)</f>
        <v>2311.5</v>
      </c>
      <c r="H28" s="118">
        <f>IF(Eprouvettes!W28=0,"",Eprouvettes!W28)</f>
        <v>96.587719298245247</v>
      </c>
      <c r="I28" s="119">
        <f>IF(Eprouvettes!X28=0,"",Eprouvettes!X28)</f>
        <v>4.1785731904929804E-2</v>
      </c>
      <c r="J28" s="120"/>
      <c r="K28" s="121"/>
      <c r="L28" s="122"/>
      <c r="M28" s="123"/>
    </row>
    <row r="29" spans="1:13" ht="19.5" customHeight="1" x14ac:dyDescent="0.25">
      <c r="A29" s="111" t="str">
        <f>IF(Eprouvettes!I29=0,"",Eprouvettes!I29)</f>
        <v>DENIS</v>
      </c>
      <c r="B29" s="112">
        <f>IF(Eprouvettes!B29 = 0,"",Eprouvettes!B29)</f>
        <v>44161</v>
      </c>
      <c r="C29" s="113">
        <f>IF(Eprouvettes!Q29=0,"",Eprouvettes!Q29)</f>
        <v>562</v>
      </c>
      <c r="D29" s="114">
        <f>IF(Eprouvettes!H29=0,"",Eprouvettes!H29)</f>
        <v>709407</v>
      </c>
      <c r="E29" s="115">
        <f>IF(Eprouvettes!T29=0,"",Eprouvettes!T29)</f>
        <v>5.0810000000000004</v>
      </c>
      <c r="F29" s="116">
        <f>Eprouvettes!U29</f>
        <v>2228.5087719298249</v>
      </c>
      <c r="G29" s="117">
        <f>IF(Eprouvettes!V29=0,"",Eprouvettes!V29)</f>
        <v>2311.6</v>
      </c>
      <c r="H29" s="118">
        <f>IF(Eprouvettes!W29=0,"",Eprouvettes!W29)</f>
        <v>83.091228070175021</v>
      </c>
      <c r="I29" s="119">
        <f>IF(Eprouvettes!X29=0,"",Eprouvettes!X29)</f>
        <v>3.5945331402567497E-2</v>
      </c>
      <c r="J29" s="120"/>
      <c r="K29" s="121"/>
      <c r="L29" s="122"/>
      <c r="M29" s="123"/>
    </row>
    <row r="30" spans="1:13" ht="19.5" customHeight="1" x14ac:dyDescent="0.25">
      <c r="A30" s="111" t="str">
        <f>IF(Eprouvettes!I30=0,"",Eprouvettes!I30)</f>
        <v/>
      </c>
      <c r="B30" s="112" t="str">
        <f>IF(Eprouvettes!B30 = 0,"",Eprouvettes!B30)</f>
        <v/>
      </c>
      <c r="C30" s="113" t="str">
        <f>IF(Eprouvettes!Q30=0,"",Eprouvettes!Q30)</f>
        <v/>
      </c>
      <c r="D30" s="114" t="str">
        <f>IF(Eprouvettes!H30=0,"",Eprouvettes!H30)</f>
        <v/>
      </c>
      <c r="E30" s="115" t="str">
        <f>IF(Eprouvettes!T30=0,"",Eprouvettes!T30)</f>
        <v/>
      </c>
      <c r="F30" s="116" t="str">
        <f>Eprouvettes!U30</f>
        <v/>
      </c>
      <c r="G30" s="117" t="str">
        <f>IF(Eprouvettes!V30=0,"",Eprouvettes!V30)</f>
        <v/>
      </c>
      <c r="H30" s="118" t="str">
        <f>IF(Eprouvettes!W30=0,"",Eprouvettes!W30)</f>
        <v/>
      </c>
      <c r="I30" s="119" t="str">
        <f>IF(Eprouvettes!X30=0,"",Eprouvettes!X30)</f>
        <v/>
      </c>
      <c r="J30" s="120"/>
      <c r="K30" s="121"/>
      <c r="L30" s="122"/>
      <c r="M30" s="123"/>
    </row>
    <row r="31" spans="1:13" ht="19.5" customHeight="1" x14ac:dyDescent="0.25">
      <c r="A31" s="111" t="str">
        <f>IF(Eprouvettes!I31=0,"",Eprouvettes!I31)</f>
        <v/>
      </c>
      <c r="B31" s="112" t="str">
        <f>IF(Eprouvettes!B31 = 0,"",Eprouvettes!B31)</f>
        <v/>
      </c>
      <c r="C31" s="113" t="str">
        <f>IF(Eprouvettes!Q31=0,"",Eprouvettes!Q31)</f>
        <v/>
      </c>
      <c r="D31" s="114" t="str">
        <f>IF(Eprouvettes!H31=0,"",Eprouvettes!H31)</f>
        <v/>
      </c>
      <c r="E31" s="115" t="str">
        <f>IF(Eprouvettes!T31=0,"",Eprouvettes!T31)</f>
        <v/>
      </c>
      <c r="F31" s="116" t="str">
        <f>Eprouvettes!U31</f>
        <v/>
      </c>
      <c r="G31" s="117" t="str">
        <f>IF(Eprouvettes!V31=0,"",Eprouvettes!V31)</f>
        <v/>
      </c>
      <c r="H31" s="118" t="str">
        <f>IF(Eprouvettes!W31=0,"",Eprouvettes!W31)</f>
        <v/>
      </c>
      <c r="I31" s="119" t="str">
        <f>IF(Eprouvettes!X31=0,"",Eprouvettes!X31)</f>
        <v/>
      </c>
      <c r="J31" s="120"/>
      <c r="K31" s="121"/>
      <c r="L31" s="122"/>
      <c r="M31" s="123"/>
    </row>
    <row r="32" spans="1:13" ht="19.5" customHeight="1" x14ac:dyDescent="0.25">
      <c r="A32" s="111" t="str">
        <f>IF(Eprouvettes!I32=0,"",Eprouvettes!I32)</f>
        <v/>
      </c>
      <c r="B32" s="112" t="str">
        <f>IF(Eprouvettes!B32 = 0,"",Eprouvettes!B32)</f>
        <v/>
      </c>
      <c r="C32" s="113" t="str">
        <f>IF(Eprouvettes!Q32=0,"",Eprouvettes!Q32)</f>
        <v/>
      </c>
      <c r="D32" s="114" t="str">
        <f>IF(Eprouvettes!H32=0,"",Eprouvettes!H32)</f>
        <v/>
      </c>
      <c r="E32" s="115" t="str">
        <f>IF(Eprouvettes!T32=0,"",Eprouvettes!T32)</f>
        <v/>
      </c>
      <c r="F32" s="116" t="str">
        <f>Eprouvettes!U32</f>
        <v/>
      </c>
      <c r="G32" s="117" t="str">
        <f>IF(Eprouvettes!V32=0,"",Eprouvettes!V32)</f>
        <v/>
      </c>
      <c r="H32" s="118" t="str">
        <f>IF(Eprouvettes!W32=0,"",Eprouvettes!W32)</f>
        <v/>
      </c>
      <c r="I32" s="119" t="str">
        <f>IF(Eprouvettes!X32=0,"",Eprouvettes!X32)</f>
        <v/>
      </c>
      <c r="J32" s="120"/>
      <c r="K32" s="121"/>
      <c r="L32" s="122"/>
      <c r="M32" s="123"/>
    </row>
    <row r="33" spans="1:13" ht="19.5" customHeight="1" x14ac:dyDescent="0.25">
      <c r="A33" s="111" t="str">
        <f>IF(Eprouvettes!I33=0,"",Eprouvettes!I33)</f>
        <v/>
      </c>
      <c r="B33" s="112" t="str">
        <f>IF(Eprouvettes!B33 = 0,"",Eprouvettes!B33)</f>
        <v/>
      </c>
      <c r="C33" s="113" t="str">
        <f>IF(Eprouvettes!Q33=0,"",Eprouvettes!Q33)</f>
        <v/>
      </c>
      <c r="D33" s="114" t="str">
        <f>IF(Eprouvettes!H33=0,"",Eprouvettes!H33)</f>
        <v/>
      </c>
      <c r="E33" s="115" t="str">
        <f>IF(Eprouvettes!T33=0,"",Eprouvettes!T33)</f>
        <v/>
      </c>
      <c r="F33" s="116" t="str">
        <f>Eprouvettes!U33</f>
        <v/>
      </c>
      <c r="G33" s="117" t="str">
        <f>IF(Eprouvettes!V33=0,"",Eprouvettes!V33)</f>
        <v/>
      </c>
      <c r="H33" s="118" t="str">
        <f>IF(Eprouvettes!W33=0,"",Eprouvettes!W33)</f>
        <v/>
      </c>
      <c r="I33" s="119" t="str">
        <f>IF(Eprouvettes!X33=0,"",Eprouvettes!X33)</f>
        <v/>
      </c>
      <c r="J33" s="120"/>
      <c r="K33" s="121"/>
      <c r="L33" s="122"/>
      <c r="M33" s="123"/>
    </row>
    <row r="34" spans="1:13" ht="19.5" customHeight="1" x14ac:dyDescent="0.25">
      <c r="A34" s="111" t="str">
        <f>IF(Eprouvettes!I34=0,"",Eprouvettes!I34)</f>
        <v/>
      </c>
      <c r="B34" s="112" t="str">
        <f>IF(Eprouvettes!B34 = 0,"",Eprouvettes!B34)</f>
        <v/>
      </c>
      <c r="C34" s="113" t="str">
        <f>IF(Eprouvettes!Q34=0,"",Eprouvettes!Q34)</f>
        <v/>
      </c>
      <c r="D34" s="114" t="str">
        <f>IF(Eprouvettes!H34=0,"",Eprouvettes!H34)</f>
        <v/>
      </c>
      <c r="E34" s="115" t="str">
        <f>IF(Eprouvettes!T34=0,"",Eprouvettes!T34)</f>
        <v/>
      </c>
      <c r="F34" s="116" t="str">
        <f>Eprouvettes!U34</f>
        <v/>
      </c>
      <c r="G34" s="117" t="str">
        <f>IF(Eprouvettes!V34=0,"",Eprouvettes!V34)</f>
        <v/>
      </c>
      <c r="H34" s="118" t="str">
        <f>IF(Eprouvettes!W34=0,"",Eprouvettes!W34)</f>
        <v/>
      </c>
      <c r="I34" s="119" t="str">
        <f>IF(Eprouvettes!X34=0,"",Eprouvettes!X34)</f>
        <v/>
      </c>
      <c r="J34" s="120"/>
      <c r="K34" s="121"/>
      <c r="L34" s="122"/>
      <c r="M34" s="123"/>
    </row>
    <row r="35" spans="1:13" ht="19.5" customHeight="1" x14ac:dyDescent="0.25">
      <c r="A35" s="111" t="str">
        <f>IF(Eprouvettes!I35=0,"",Eprouvettes!I35)</f>
        <v/>
      </c>
      <c r="B35" s="112" t="str">
        <f>IF(Eprouvettes!B35 = 0,"",Eprouvettes!B35)</f>
        <v/>
      </c>
      <c r="C35" s="113" t="str">
        <f>IF(Eprouvettes!Q35=0,"",Eprouvettes!Q35)</f>
        <v/>
      </c>
      <c r="D35" s="114" t="str">
        <f>IF(Eprouvettes!H35=0,"",Eprouvettes!H35)</f>
        <v/>
      </c>
      <c r="E35" s="115" t="str">
        <f>IF(Eprouvettes!T35=0,"",Eprouvettes!T35)</f>
        <v/>
      </c>
      <c r="F35" s="116" t="str">
        <f>Eprouvettes!U35</f>
        <v/>
      </c>
      <c r="G35" s="117" t="str">
        <f>IF(Eprouvettes!V35=0,"",Eprouvettes!V35)</f>
        <v/>
      </c>
      <c r="H35" s="118" t="str">
        <f>IF(Eprouvettes!W35=0,"",Eprouvettes!W35)</f>
        <v/>
      </c>
      <c r="I35" s="119" t="str">
        <f>IF(Eprouvettes!X35=0,"",Eprouvettes!X35)</f>
        <v/>
      </c>
      <c r="J35" s="120"/>
      <c r="K35" s="121"/>
      <c r="L35" s="122"/>
      <c r="M35" s="123"/>
    </row>
    <row r="36" spans="1:13" ht="19.5" customHeight="1" x14ac:dyDescent="0.25">
      <c r="A36" s="111" t="str">
        <f>IF(Eprouvettes!I36=0,"",Eprouvettes!I36)</f>
        <v/>
      </c>
      <c r="B36" s="112" t="str">
        <f>IF(Eprouvettes!B36 = 0,"",Eprouvettes!B36)</f>
        <v/>
      </c>
      <c r="C36" s="113" t="str">
        <f>IF(Eprouvettes!Q36=0,"",Eprouvettes!Q36)</f>
        <v/>
      </c>
      <c r="D36" s="114" t="str">
        <f>IF(Eprouvettes!H36=0,"",Eprouvettes!H36)</f>
        <v/>
      </c>
      <c r="E36" s="115" t="str">
        <f>IF(Eprouvettes!T36=0,"",Eprouvettes!T36)</f>
        <v/>
      </c>
      <c r="F36" s="116" t="str">
        <f>Eprouvettes!U36</f>
        <v/>
      </c>
      <c r="G36" s="117" t="str">
        <f>IF(Eprouvettes!V36=0,"",Eprouvettes!V36)</f>
        <v/>
      </c>
      <c r="H36" s="118" t="str">
        <f>IF(Eprouvettes!W36=0,"",Eprouvettes!W36)</f>
        <v/>
      </c>
      <c r="I36" s="119" t="str">
        <f>IF(Eprouvettes!X36=0,"",Eprouvettes!X36)</f>
        <v/>
      </c>
      <c r="J36" s="120"/>
      <c r="K36" s="121"/>
      <c r="L36" s="122"/>
      <c r="M36" s="123"/>
    </row>
    <row r="37" spans="1:13" ht="19.5" customHeight="1" x14ac:dyDescent="0.25">
      <c r="A37" s="111" t="str">
        <f>IF(Eprouvettes!I37=0,"",Eprouvettes!I37)</f>
        <v/>
      </c>
      <c r="B37" s="112" t="str">
        <f>IF(Eprouvettes!B37 = 0,"",Eprouvettes!B37)</f>
        <v/>
      </c>
      <c r="C37" s="113" t="str">
        <f>IF(Eprouvettes!Q37=0,"",Eprouvettes!Q37)</f>
        <v/>
      </c>
      <c r="D37" s="114" t="str">
        <f>IF(Eprouvettes!H37=0,"",Eprouvettes!H37)</f>
        <v/>
      </c>
      <c r="E37" s="115" t="str">
        <f>IF(Eprouvettes!T37=0,"",Eprouvettes!T37)</f>
        <v/>
      </c>
      <c r="F37" s="116" t="str">
        <f>Eprouvettes!U37</f>
        <v/>
      </c>
      <c r="G37" s="117" t="str">
        <f>IF(Eprouvettes!V37=0,"",Eprouvettes!V37)</f>
        <v/>
      </c>
      <c r="H37" s="118" t="str">
        <f>IF(Eprouvettes!W37=0,"",Eprouvettes!W37)</f>
        <v/>
      </c>
      <c r="I37" s="119" t="str">
        <f>IF(Eprouvettes!X37=0,"",Eprouvettes!X37)</f>
        <v/>
      </c>
      <c r="J37" s="120"/>
      <c r="K37" s="121"/>
      <c r="L37" s="122"/>
      <c r="M37" s="123"/>
    </row>
    <row r="38" spans="1:13" ht="19.5" customHeight="1" x14ac:dyDescent="0.25">
      <c r="A38" s="111" t="str">
        <f>IF(Eprouvettes!I38=0,"",Eprouvettes!I38)</f>
        <v/>
      </c>
      <c r="B38" s="112" t="str">
        <f>IF(Eprouvettes!B38 = 0,"",Eprouvettes!B38)</f>
        <v/>
      </c>
      <c r="C38" s="113" t="str">
        <f>IF(Eprouvettes!Q38=0,"",Eprouvettes!Q38)</f>
        <v/>
      </c>
      <c r="D38" s="114" t="str">
        <f>IF(Eprouvettes!H38=0,"",Eprouvettes!H38)</f>
        <v/>
      </c>
      <c r="E38" s="115" t="str">
        <f>IF(Eprouvettes!T38=0,"",Eprouvettes!T38)</f>
        <v/>
      </c>
      <c r="F38" s="116" t="str">
        <f>Eprouvettes!U38</f>
        <v/>
      </c>
      <c r="G38" s="117" t="str">
        <f>IF(Eprouvettes!V38=0,"",Eprouvettes!V38)</f>
        <v/>
      </c>
      <c r="H38" s="118" t="str">
        <f>IF(Eprouvettes!W38=0,"",Eprouvettes!W38)</f>
        <v/>
      </c>
      <c r="I38" s="119" t="str">
        <f>IF(Eprouvettes!X38=0,"",Eprouvettes!X38)</f>
        <v/>
      </c>
      <c r="J38" s="120"/>
      <c r="K38" s="121"/>
      <c r="L38" s="122"/>
      <c r="M38" s="123"/>
    </row>
    <row r="39" spans="1:13" ht="19.5" customHeight="1" x14ac:dyDescent="0.25">
      <c r="A39" s="111" t="str">
        <f>IF(Eprouvettes!I39=0,"",Eprouvettes!I39)</f>
        <v/>
      </c>
      <c r="B39" s="112" t="str">
        <f>IF(Eprouvettes!B39 = 0,"",Eprouvettes!B39)</f>
        <v/>
      </c>
      <c r="C39" s="113" t="str">
        <f>IF(Eprouvettes!Q39=0,"",Eprouvettes!Q39)</f>
        <v/>
      </c>
      <c r="D39" s="114" t="str">
        <f>IF(Eprouvettes!H39=0,"",Eprouvettes!H39)</f>
        <v/>
      </c>
      <c r="E39" s="115" t="str">
        <f>IF(Eprouvettes!T39=0,"",Eprouvettes!T39)</f>
        <v/>
      </c>
      <c r="F39" s="116" t="str">
        <f>Eprouvettes!U39</f>
        <v/>
      </c>
      <c r="G39" s="117" t="str">
        <f>IF(Eprouvettes!V39=0,"",Eprouvettes!V39)</f>
        <v/>
      </c>
      <c r="H39" s="118" t="str">
        <f>IF(Eprouvettes!W39=0,"",Eprouvettes!W39)</f>
        <v/>
      </c>
      <c r="I39" s="119" t="str">
        <f>IF(Eprouvettes!X39=0,"",Eprouvettes!X39)</f>
        <v/>
      </c>
      <c r="J39" s="120"/>
      <c r="K39" s="121"/>
      <c r="L39" s="122"/>
      <c r="M39" s="123"/>
    </row>
    <row r="40" spans="1:13" ht="19.5" customHeight="1" x14ac:dyDescent="0.25">
      <c r="A40" s="111" t="str">
        <f>IF(Eprouvettes!I40=0,"",Eprouvettes!I40)</f>
        <v/>
      </c>
      <c r="B40" s="112" t="str">
        <f>IF(Eprouvettes!B40 = 0,"",Eprouvettes!B40)</f>
        <v/>
      </c>
      <c r="C40" s="113" t="str">
        <f>IF(Eprouvettes!Q40=0,"",Eprouvettes!Q40)</f>
        <v/>
      </c>
      <c r="D40" s="114" t="str">
        <f>IF(Eprouvettes!H40=0,"",Eprouvettes!H40)</f>
        <v/>
      </c>
      <c r="E40" s="115" t="str">
        <f>IF(Eprouvettes!T40=0,"",Eprouvettes!T40)</f>
        <v/>
      </c>
      <c r="F40" s="116" t="str">
        <f>Eprouvettes!U40</f>
        <v/>
      </c>
      <c r="G40" s="117" t="str">
        <f>IF(Eprouvettes!V40=0,"",Eprouvettes!V40)</f>
        <v/>
      </c>
      <c r="H40" s="118" t="str">
        <f>IF(Eprouvettes!W40=0,"",Eprouvettes!W40)</f>
        <v/>
      </c>
      <c r="I40" s="119" t="str">
        <f>IF(Eprouvettes!X40=0,"",Eprouvettes!X40)</f>
        <v/>
      </c>
      <c r="J40" s="120"/>
      <c r="K40" s="121"/>
      <c r="L40" s="122"/>
      <c r="M40" s="123"/>
    </row>
    <row r="41" spans="1:13" ht="19.5" customHeight="1" x14ac:dyDescent="0.25">
      <c r="A41" s="111" t="str">
        <f>IF(Eprouvettes!I41=0,"",Eprouvettes!I41)</f>
        <v/>
      </c>
      <c r="B41" s="112" t="str">
        <f>IF(Eprouvettes!B41 = 0,"",Eprouvettes!B41)</f>
        <v/>
      </c>
      <c r="C41" s="113" t="str">
        <f>IF(Eprouvettes!Q41=0,"",Eprouvettes!Q41)</f>
        <v/>
      </c>
      <c r="D41" s="114" t="str">
        <f>IF(Eprouvettes!H41=0,"",Eprouvettes!H41)</f>
        <v/>
      </c>
      <c r="E41" s="115" t="str">
        <f>IF(Eprouvettes!T41=0,"",Eprouvettes!T41)</f>
        <v/>
      </c>
      <c r="F41" s="116" t="str">
        <f>Eprouvettes!U41</f>
        <v/>
      </c>
      <c r="G41" s="117" t="str">
        <f>IF(Eprouvettes!V41=0,"",Eprouvettes!V41)</f>
        <v/>
      </c>
      <c r="H41" s="118" t="str">
        <f>IF(Eprouvettes!W41=0,"",Eprouvettes!W41)</f>
        <v/>
      </c>
      <c r="I41" s="119" t="str">
        <f>IF(Eprouvettes!X41=0,"",Eprouvettes!X41)</f>
        <v/>
      </c>
      <c r="J41" s="120"/>
      <c r="K41" s="121"/>
      <c r="L41" s="122"/>
      <c r="M41" s="123"/>
    </row>
    <row r="42" spans="1:13" ht="19.5" customHeight="1" x14ac:dyDescent="0.25">
      <c r="A42" s="111" t="str">
        <f>IF(Eprouvettes!I42=0,"",Eprouvettes!I42)</f>
        <v/>
      </c>
      <c r="B42" s="112" t="str">
        <f>IF(Eprouvettes!B42 = 0,"",Eprouvettes!B42)</f>
        <v/>
      </c>
      <c r="C42" s="113" t="str">
        <f>IF(Eprouvettes!Q42=0,"",Eprouvettes!Q42)</f>
        <v/>
      </c>
      <c r="D42" s="114" t="str">
        <f>IF(Eprouvettes!H42=0,"",Eprouvettes!H42)</f>
        <v/>
      </c>
      <c r="E42" s="115" t="str">
        <f>IF(Eprouvettes!T42=0,"",Eprouvettes!T42)</f>
        <v/>
      </c>
      <c r="F42" s="116" t="str">
        <f>Eprouvettes!U42</f>
        <v/>
      </c>
      <c r="G42" s="117" t="str">
        <f>IF(Eprouvettes!V42=0,"",Eprouvettes!V42)</f>
        <v/>
      </c>
      <c r="H42" s="118" t="str">
        <f>IF(Eprouvettes!W42=0,"",Eprouvettes!W42)</f>
        <v/>
      </c>
      <c r="I42" s="119" t="str">
        <f>IF(Eprouvettes!X42=0,"",Eprouvettes!X42)</f>
        <v/>
      </c>
      <c r="J42" s="120"/>
      <c r="K42" s="121"/>
      <c r="L42" s="122"/>
      <c r="M42" s="123"/>
    </row>
    <row r="43" spans="1:13" ht="19.5" customHeight="1" x14ac:dyDescent="0.25">
      <c r="A43" s="111" t="str">
        <f>IF(Eprouvettes!I43=0,"",Eprouvettes!I43)</f>
        <v/>
      </c>
      <c r="B43" s="112" t="str">
        <f>IF(Eprouvettes!B43 = 0,"",Eprouvettes!B43)</f>
        <v/>
      </c>
      <c r="C43" s="113" t="str">
        <f>IF(Eprouvettes!Q43=0,"",Eprouvettes!Q43)</f>
        <v/>
      </c>
      <c r="D43" s="114" t="str">
        <f>IF(Eprouvettes!H43=0,"",Eprouvettes!H43)</f>
        <v/>
      </c>
      <c r="E43" s="115" t="str">
        <f>IF(Eprouvettes!T43=0,"",Eprouvettes!T43)</f>
        <v/>
      </c>
      <c r="F43" s="116" t="str">
        <f>Eprouvettes!U43</f>
        <v/>
      </c>
      <c r="G43" s="117" t="str">
        <f>IF(Eprouvettes!V43=0,"",Eprouvettes!V43)</f>
        <v/>
      </c>
      <c r="H43" s="118" t="str">
        <f>IF(Eprouvettes!W43=0,"",Eprouvettes!W43)</f>
        <v/>
      </c>
      <c r="I43" s="119" t="str">
        <f>IF(Eprouvettes!X43=0,"",Eprouvettes!X43)</f>
        <v/>
      </c>
      <c r="J43" s="120"/>
      <c r="K43" s="121"/>
      <c r="L43" s="122"/>
      <c r="M43" s="123"/>
    </row>
    <row r="44" spans="1:13" ht="19.5" customHeight="1" x14ac:dyDescent="0.25">
      <c r="A44" s="111" t="str">
        <f>IF(Eprouvettes!I44=0,"",Eprouvettes!I44)</f>
        <v/>
      </c>
      <c r="B44" s="112" t="str">
        <f>IF(Eprouvettes!B44 = 0,"",Eprouvettes!B44)</f>
        <v/>
      </c>
      <c r="C44" s="113" t="str">
        <f>IF(Eprouvettes!Q44=0,"",Eprouvettes!Q44)</f>
        <v/>
      </c>
      <c r="D44" s="114" t="str">
        <f>IF(Eprouvettes!H44=0,"",Eprouvettes!H44)</f>
        <v/>
      </c>
      <c r="E44" s="115" t="str">
        <f>IF(Eprouvettes!T44=0,"",Eprouvettes!T44)</f>
        <v/>
      </c>
      <c r="F44" s="116" t="str">
        <f>Eprouvettes!U44</f>
        <v/>
      </c>
      <c r="G44" s="117" t="str">
        <f>IF(Eprouvettes!V44=0,"",Eprouvettes!V44)</f>
        <v/>
      </c>
      <c r="H44" s="118" t="str">
        <f>IF(Eprouvettes!W44=0,"",Eprouvettes!W44)</f>
        <v/>
      </c>
      <c r="I44" s="119" t="str">
        <f>IF(Eprouvettes!X44=0,"",Eprouvettes!X44)</f>
        <v/>
      </c>
      <c r="J44" s="120"/>
      <c r="K44" s="121"/>
      <c r="L44" s="122"/>
      <c r="M44" s="123"/>
    </row>
    <row r="45" spans="1:13" ht="19.5" customHeight="1" x14ac:dyDescent="0.25">
      <c r="A45" s="111" t="str">
        <f>IF(Eprouvettes!I45=0,"",Eprouvettes!I45)</f>
        <v/>
      </c>
      <c r="B45" s="112" t="str">
        <f>IF(Eprouvettes!B45 = 0,"",Eprouvettes!B45)</f>
        <v/>
      </c>
      <c r="C45" s="113" t="str">
        <f>IF(Eprouvettes!Q45=0,"",Eprouvettes!Q45)</f>
        <v/>
      </c>
      <c r="D45" s="114" t="str">
        <f>IF(Eprouvettes!H45=0,"",Eprouvettes!H45)</f>
        <v/>
      </c>
      <c r="E45" s="115" t="str">
        <f>IF(Eprouvettes!T45=0,"",Eprouvettes!T45)</f>
        <v/>
      </c>
      <c r="F45" s="116" t="str">
        <f>Eprouvettes!U45</f>
        <v/>
      </c>
      <c r="G45" s="117" t="str">
        <f>IF(Eprouvettes!V45=0,"",Eprouvettes!V45)</f>
        <v/>
      </c>
      <c r="H45" s="118" t="str">
        <f>IF(Eprouvettes!W45=0,"",Eprouvettes!W45)</f>
        <v/>
      </c>
      <c r="I45" s="119" t="str">
        <f>IF(Eprouvettes!X45=0,"",Eprouvettes!X45)</f>
        <v/>
      </c>
      <c r="J45" s="120"/>
      <c r="K45" s="121"/>
      <c r="L45" s="122"/>
      <c r="M45" s="123"/>
    </row>
    <row r="46" spans="1:13" ht="19.5" customHeight="1" x14ac:dyDescent="0.25">
      <c r="A46" s="111" t="str">
        <f>IF(Eprouvettes!I46=0,"",Eprouvettes!I46)</f>
        <v/>
      </c>
      <c r="B46" s="112" t="str">
        <f>IF(Eprouvettes!B46 = 0,"",Eprouvettes!B46)</f>
        <v/>
      </c>
      <c r="C46" s="113" t="str">
        <f>IF(Eprouvettes!Q46=0,"",Eprouvettes!Q46)</f>
        <v/>
      </c>
      <c r="D46" s="114" t="str">
        <f>IF(Eprouvettes!H46=0,"",Eprouvettes!H46)</f>
        <v/>
      </c>
      <c r="E46" s="115" t="str">
        <f>IF(Eprouvettes!T46=0,"",Eprouvettes!T46)</f>
        <v/>
      </c>
      <c r="F46" s="116" t="str">
        <f>Eprouvettes!U46</f>
        <v/>
      </c>
      <c r="G46" s="117" t="str">
        <f>IF(Eprouvettes!V46=0,"",Eprouvettes!V46)</f>
        <v/>
      </c>
      <c r="H46" s="118" t="str">
        <f>IF(Eprouvettes!W46=0,"",Eprouvettes!W46)</f>
        <v/>
      </c>
      <c r="I46" s="119" t="str">
        <f>IF(Eprouvettes!X46=0,"",Eprouvettes!X46)</f>
        <v/>
      </c>
      <c r="J46" s="120"/>
      <c r="K46" s="121"/>
      <c r="L46" s="122"/>
      <c r="M46" s="123"/>
    </row>
    <row r="47" spans="1:13" ht="19.5" customHeight="1" x14ac:dyDescent="0.25">
      <c r="A47" s="111" t="str">
        <f>IF(Eprouvettes!I47=0,"",Eprouvettes!I47)</f>
        <v/>
      </c>
      <c r="B47" s="112" t="str">
        <f>IF(Eprouvettes!B47 = 0,"",Eprouvettes!B47)</f>
        <v/>
      </c>
      <c r="C47" s="113" t="str">
        <f>IF(Eprouvettes!Q47=0,"",Eprouvettes!Q47)</f>
        <v/>
      </c>
      <c r="D47" s="114" t="str">
        <f>IF(Eprouvettes!H47=0,"",Eprouvettes!H47)</f>
        <v/>
      </c>
      <c r="E47" s="115" t="str">
        <f>IF(Eprouvettes!T47=0,"",Eprouvettes!T47)</f>
        <v/>
      </c>
      <c r="F47" s="116" t="str">
        <f>Eprouvettes!U47</f>
        <v/>
      </c>
      <c r="G47" s="117" t="str">
        <f>IF(Eprouvettes!V47=0,"",Eprouvettes!V47)</f>
        <v/>
      </c>
      <c r="H47" s="118" t="str">
        <f>IF(Eprouvettes!W47=0,"",Eprouvettes!W47)</f>
        <v/>
      </c>
      <c r="I47" s="119" t="str">
        <f>IF(Eprouvettes!X47=0,"",Eprouvettes!X47)</f>
        <v/>
      </c>
      <c r="J47" s="120"/>
      <c r="K47" s="121"/>
      <c r="L47" s="122"/>
      <c r="M47" s="123"/>
    </row>
    <row r="48" spans="1:13" ht="19.5" customHeight="1" x14ac:dyDescent="0.25">
      <c r="A48" s="111" t="str">
        <f>IF(Eprouvettes!I48=0,"",Eprouvettes!I48)</f>
        <v/>
      </c>
      <c r="B48" s="112" t="str">
        <f>IF(Eprouvettes!B48 = 0,"",Eprouvettes!B48)</f>
        <v/>
      </c>
      <c r="C48" s="113" t="str">
        <f>IF(Eprouvettes!Q48=0,"",Eprouvettes!Q48)</f>
        <v/>
      </c>
      <c r="D48" s="114" t="str">
        <f>IF(Eprouvettes!H48=0,"",Eprouvettes!H48)</f>
        <v/>
      </c>
      <c r="E48" s="115" t="str">
        <f>IF(Eprouvettes!T48=0,"",Eprouvettes!T48)</f>
        <v/>
      </c>
      <c r="F48" s="116" t="str">
        <f>Eprouvettes!U48</f>
        <v/>
      </c>
      <c r="G48" s="117" t="str">
        <f>IF(Eprouvettes!V48=0,"",Eprouvettes!V48)</f>
        <v/>
      </c>
      <c r="H48" s="118" t="str">
        <f>IF(Eprouvettes!W48=0,"",Eprouvettes!W48)</f>
        <v/>
      </c>
      <c r="I48" s="119" t="str">
        <f>IF(Eprouvettes!X48=0,"",Eprouvettes!X48)</f>
        <v/>
      </c>
      <c r="J48" s="120"/>
      <c r="K48" s="121"/>
      <c r="L48" s="122"/>
      <c r="M48" s="123"/>
    </row>
    <row r="49" spans="1:13" ht="19.5" customHeight="1" x14ac:dyDescent="0.25">
      <c r="A49" s="111" t="str">
        <f>IF(Eprouvettes!I49=0,"",Eprouvettes!I49)</f>
        <v/>
      </c>
      <c r="B49" s="112" t="str">
        <f>IF(Eprouvettes!B49 = 0,"",Eprouvettes!B49)</f>
        <v/>
      </c>
      <c r="C49" s="113" t="str">
        <f>IF(Eprouvettes!Q49=0,"",Eprouvettes!Q49)</f>
        <v/>
      </c>
      <c r="D49" s="114" t="str">
        <f>IF(Eprouvettes!H49=0,"",Eprouvettes!H49)</f>
        <v/>
      </c>
      <c r="E49" s="115" t="str">
        <f>IF(Eprouvettes!T49=0,"",Eprouvettes!T49)</f>
        <v/>
      </c>
      <c r="F49" s="116" t="str">
        <f>Eprouvettes!U49</f>
        <v/>
      </c>
      <c r="G49" s="117" t="str">
        <f>IF(Eprouvettes!V49=0,"",Eprouvettes!V49)</f>
        <v/>
      </c>
      <c r="H49" s="118" t="str">
        <f>IF(Eprouvettes!W49=0,"",Eprouvettes!W49)</f>
        <v/>
      </c>
      <c r="I49" s="119" t="str">
        <f>IF(Eprouvettes!X49=0,"",Eprouvettes!X49)</f>
        <v/>
      </c>
      <c r="J49" s="120"/>
      <c r="K49" s="121"/>
      <c r="L49" s="122"/>
      <c r="M49" s="123"/>
    </row>
    <row r="50" spans="1:13" ht="19.5" customHeight="1" x14ac:dyDescent="0.25">
      <c r="A50" s="111" t="str">
        <f>IF(Eprouvettes!I50=0,"",Eprouvettes!I50)</f>
        <v/>
      </c>
      <c r="B50" s="112" t="str">
        <f>IF(Eprouvettes!B50 = 0,"",Eprouvettes!B50)</f>
        <v/>
      </c>
      <c r="C50" s="113" t="str">
        <f>IF(Eprouvettes!Q50=0,"",Eprouvettes!Q50)</f>
        <v/>
      </c>
      <c r="D50" s="114" t="str">
        <f>IF(Eprouvettes!H50=0,"",Eprouvettes!H50)</f>
        <v/>
      </c>
      <c r="E50" s="115" t="str">
        <f>IF(Eprouvettes!T50=0,"",Eprouvettes!T50)</f>
        <v/>
      </c>
      <c r="F50" s="116" t="str">
        <f>Eprouvettes!U50</f>
        <v/>
      </c>
      <c r="G50" s="117" t="str">
        <f>IF(Eprouvettes!V50=0,"",Eprouvettes!V50)</f>
        <v/>
      </c>
      <c r="H50" s="118" t="str">
        <f>IF(Eprouvettes!W50=0,"",Eprouvettes!W50)</f>
        <v/>
      </c>
      <c r="I50" s="119" t="str">
        <f>IF(Eprouvettes!X50=0,"",Eprouvettes!X50)</f>
        <v/>
      </c>
      <c r="J50" s="120"/>
      <c r="K50" s="121"/>
      <c r="L50" s="122"/>
      <c r="M50" s="123"/>
    </row>
    <row r="51" spans="1:13" ht="19.5" customHeight="1" x14ac:dyDescent="0.25">
      <c r="A51" s="111" t="str">
        <f>IF(Eprouvettes!I51=0,"",Eprouvettes!I51)</f>
        <v/>
      </c>
      <c r="B51" s="112" t="str">
        <f>IF(Eprouvettes!B51 = 0,"",Eprouvettes!B51)</f>
        <v/>
      </c>
      <c r="C51" s="113" t="str">
        <f>IF(Eprouvettes!Q51=0,"",Eprouvettes!Q51)</f>
        <v/>
      </c>
      <c r="D51" s="114" t="str">
        <f>IF(Eprouvettes!H51=0,"",Eprouvettes!H51)</f>
        <v/>
      </c>
      <c r="E51" s="115" t="str">
        <f>IF(Eprouvettes!T51=0,"",Eprouvettes!T51)</f>
        <v/>
      </c>
      <c r="F51" s="116" t="str">
        <f>Eprouvettes!U51</f>
        <v/>
      </c>
      <c r="G51" s="117" t="str">
        <f>IF(Eprouvettes!V51=0,"",Eprouvettes!V51)</f>
        <v/>
      </c>
      <c r="H51" s="118" t="str">
        <f>IF(Eprouvettes!W51=0,"",Eprouvettes!W51)</f>
        <v/>
      </c>
      <c r="I51" s="119" t="str">
        <f>IF(Eprouvettes!X51=0,"",Eprouvettes!X51)</f>
        <v/>
      </c>
      <c r="J51" s="120"/>
      <c r="K51" s="121"/>
      <c r="L51" s="122"/>
      <c r="M51" s="123"/>
    </row>
    <row r="52" spans="1:13" ht="19.5" customHeight="1" x14ac:dyDescent="0.25">
      <c r="A52" s="111" t="str">
        <f>IF(Eprouvettes!I52=0,"",Eprouvettes!I52)</f>
        <v/>
      </c>
      <c r="B52" s="112" t="str">
        <f>IF(Eprouvettes!B52 = 0,"",Eprouvettes!B52)</f>
        <v/>
      </c>
      <c r="C52" s="113" t="str">
        <f>IF(Eprouvettes!Q52=0,"",Eprouvettes!Q52)</f>
        <v/>
      </c>
      <c r="D52" s="114" t="str">
        <f>IF(Eprouvettes!H52=0,"",Eprouvettes!H52)</f>
        <v/>
      </c>
      <c r="E52" s="115" t="str">
        <f>IF(Eprouvettes!T52=0,"",Eprouvettes!T52)</f>
        <v/>
      </c>
      <c r="F52" s="116" t="str">
        <f>Eprouvettes!U52</f>
        <v/>
      </c>
      <c r="G52" s="117" t="str">
        <f>IF(Eprouvettes!V52=0,"",Eprouvettes!V52)</f>
        <v/>
      </c>
      <c r="H52" s="118" t="str">
        <f>IF(Eprouvettes!W52=0,"",Eprouvettes!W52)</f>
        <v/>
      </c>
      <c r="I52" s="119" t="str">
        <f>IF(Eprouvettes!X52=0,"",Eprouvettes!X52)</f>
        <v/>
      </c>
      <c r="J52" s="120"/>
      <c r="K52" s="121"/>
      <c r="L52" s="122"/>
      <c r="M52" s="123"/>
    </row>
    <row r="53" spans="1:13" ht="19.5" customHeight="1" x14ac:dyDescent="0.25">
      <c r="A53" s="111" t="str">
        <f>IF(Eprouvettes!I53=0,"",Eprouvettes!I53)</f>
        <v/>
      </c>
      <c r="B53" s="112" t="str">
        <f>IF(Eprouvettes!B53 = 0,"",Eprouvettes!B53)</f>
        <v/>
      </c>
      <c r="C53" s="113" t="str">
        <f>IF(Eprouvettes!Q53=0,"",Eprouvettes!Q53)</f>
        <v/>
      </c>
      <c r="D53" s="114" t="str">
        <f>IF(Eprouvettes!H53=0,"",Eprouvettes!H53)</f>
        <v/>
      </c>
      <c r="E53" s="115" t="str">
        <f>IF(Eprouvettes!T53=0,"",Eprouvettes!T53)</f>
        <v/>
      </c>
      <c r="F53" s="116" t="str">
        <f>Eprouvettes!U53</f>
        <v/>
      </c>
      <c r="G53" s="117" t="str">
        <f>IF(Eprouvettes!V53=0,"",Eprouvettes!V53)</f>
        <v/>
      </c>
      <c r="H53" s="118" t="str">
        <f>IF(Eprouvettes!W53=0,"",Eprouvettes!W53)</f>
        <v/>
      </c>
      <c r="I53" s="119" t="str">
        <f>IF(Eprouvettes!X53=0,"",Eprouvettes!X53)</f>
        <v/>
      </c>
      <c r="J53" s="120"/>
      <c r="K53" s="121"/>
      <c r="L53" s="122"/>
      <c r="M53" s="123"/>
    </row>
    <row r="54" spans="1:13" ht="19.5" customHeight="1" x14ac:dyDescent="0.25">
      <c r="A54" s="111" t="str">
        <f>IF(Eprouvettes!I54=0,"",Eprouvettes!I54)</f>
        <v/>
      </c>
      <c r="B54" s="112" t="str">
        <f>IF(Eprouvettes!B54 = 0,"",Eprouvettes!B54)</f>
        <v/>
      </c>
      <c r="C54" s="113" t="str">
        <f>IF(Eprouvettes!Q54=0,"",Eprouvettes!Q54)</f>
        <v/>
      </c>
      <c r="D54" s="114" t="str">
        <f>IF(Eprouvettes!H54=0,"",Eprouvettes!H54)</f>
        <v/>
      </c>
      <c r="E54" s="115" t="str">
        <f>IF(Eprouvettes!T54=0,"",Eprouvettes!T54)</f>
        <v/>
      </c>
      <c r="F54" s="116" t="str">
        <f>Eprouvettes!U54</f>
        <v/>
      </c>
      <c r="G54" s="117" t="str">
        <f>IF(Eprouvettes!V54=0,"",Eprouvettes!V54)</f>
        <v/>
      </c>
      <c r="H54" s="118" t="str">
        <f>IF(Eprouvettes!W54=0,"",Eprouvettes!W54)</f>
        <v/>
      </c>
      <c r="I54" s="119" t="str">
        <f>IF(Eprouvettes!X54=0,"",Eprouvettes!X54)</f>
        <v/>
      </c>
      <c r="J54" s="120"/>
      <c r="K54" s="121"/>
      <c r="L54" s="122"/>
      <c r="M54" s="123"/>
    </row>
    <row r="55" spans="1:13" ht="19.5" customHeight="1" x14ac:dyDescent="0.25">
      <c r="A55" s="111" t="str">
        <f>IF(Eprouvettes!I55=0,"",Eprouvettes!I55)</f>
        <v/>
      </c>
      <c r="B55" s="112" t="str">
        <f>IF(Eprouvettes!B55 = 0,"",Eprouvettes!B55)</f>
        <v/>
      </c>
      <c r="C55" s="113" t="str">
        <f>IF(Eprouvettes!Q55=0,"",Eprouvettes!Q55)</f>
        <v/>
      </c>
      <c r="D55" s="114" t="str">
        <f>IF(Eprouvettes!H55=0,"",Eprouvettes!H55)</f>
        <v/>
      </c>
      <c r="E55" s="115" t="str">
        <f>IF(Eprouvettes!T55=0,"",Eprouvettes!T55)</f>
        <v/>
      </c>
      <c r="F55" s="116" t="str">
        <f>Eprouvettes!U55</f>
        <v/>
      </c>
      <c r="G55" s="117" t="str">
        <f>IF(Eprouvettes!V55=0,"",Eprouvettes!V55)</f>
        <v/>
      </c>
      <c r="H55" s="118" t="str">
        <f>IF(Eprouvettes!W55=0,"",Eprouvettes!W55)</f>
        <v/>
      </c>
      <c r="I55" s="119" t="str">
        <f>IF(Eprouvettes!X55=0,"",Eprouvettes!X55)</f>
        <v/>
      </c>
      <c r="J55" s="120"/>
      <c r="K55" s="121"/>
      <c r="L55" s="122"/>
      <c r="M55" s="123"/>
    </row>
    <row r="56" spans="1:13" ht="19.5" customHeight="1" x14ac:dyDescent="0.25">
      <c r="A56" s="111" t="str">
        <f>IF(Eprouvettes!I56=0,"",Eprouvettes!I56)</f>
        <v/>
      </c>
      <c r="B56" s="112" t="str">
        <f>IF(Eprouvettes!B56 = 0,"",Eprouvettes!B56)</f>
        <v/>
      </c>
      <c r="C56" s="113" t="str">
        <f>IF(Eprouvettes!Q56=0,"",Eprouvettes!Q56)</f>
        <v/>
      </c>
      <c r="D56" s="114" t="str">
        <f>IF(Eprouvettes!H56=0,"",Eprouvettes!H56)</f>
        <v/>
      </c>
      <c r="E56" s="115" t="str">
        <f>IF(Eprouvettes!T56=0,"",Eprouvettes!T56)</f>
        <v/>
      </c>
      <c r="F56" s="116" t="str">
        <f>Eprouvettes!U56</f>
        <v/>
      </c>
      <c r="G56" s="117" t="str">
        <f>IF(Eprouvettes!V56=0,"",Eprouvettes!V56)</f>
        <v/>
      </c>
      <c r="H56" s="118" t="str">
        <f>IF(Eprouvettes!W56=0,"",Eprouvettes!W56)</f>
        <v/>
      </c>
      <c r="I56" s="119" t="str">
        <f>IF(Eprouvettes!X56=0,"",Eprouvettes!X56)</f>
        <v/>
      </c>
      <c r="J56" s="120"/>
      <c r="K56" s="121"/>
      <c r="L56" s="122"/>
      <c r="M56" s="123"/>
    </row>
    <row r="57" spans="1:13" ht="19.5" customHeight="1" x14ac:dyDescent="0.25">
      <c r="A57" s="111" t="str">
        <f>IF(Eprouvettes!I57=0,"",Eprouvettes!I57)</f>
        <v/>
      </c>
      <c r="B57" s="112" t="str">
        <f>IF(Eprouvettes!B57 = 0,"",Eprouvettes!B57)</f>
        <v/>
      </c>
      <c r="C57" s="113" t="str">
        <f>IF(Eprouvettes!Q57=0,"",Eprouvettes!Q57)</f>
        <v/>
      </c>
      <c r="D57" s="114" t="str">
        <f>IF(Eprouvettes!H57=0,"",Eprouvettes!H57)</f>
        <v/>
      </c>
      <c r="E57" s="115" t="str">
        <f>IF(Eprouvettes!T57=0,"",Eprouvettes!T57)</f>
        <v/>
      </c>
      <c r="F57" s="116" t="str">
        <f>Eprouvettes!U57</f>
        <v/>
      </c>
      <c r="G57" s="117" t="str">
        <f>IF(Eprouvettes!V57=0,"",Eprouvettes!V57)</f>
        <v/>
      </c>
      <c r="H57" s="118" t="str">
        <f>IF(Eprouvettes!W57=0,"",Eprouvettes!W57)</f>
        <v/>
      </c>
      <c r="I57" s="119" t="str">
        <f>IF(Eprouvettes!X57=0,"",Eprouvettes!X57)</f>
        <v/>
      </c>
      <c r="J57" s="120"/>
      <c r="K57" s="121"/>
      <c r="L57" s="122"/>
      <c r="M57" s="123"/>
    </row>
    <row r="58" spans="1:13" ht="19.5" customHeight="1" x14ac:dyDescent="0.25">
      <c r="A58" s="111" t="str">
        <f>IF(Eprouvettes!I58=0,"",Eprouvettes!I58)</f>
        <v/>
      </c>
      <c r="B58" s="112" t="str">
        <f>IF(Eprouvettes!B58 = 0,"",Eprouvettes!B58)</f>
        <v/>
      </c>
      <c r="C58" s="113" t="str">
        <f>IF(Eprouvettes!Q58=0,"",Eprouvettes!Q58)</f>
        <v/>
      </c>
      <c r="D58" s="114" t="str">
        <f>IF(Eprouvettes!H58=0,"",Eprouvettes!H58)</f>
        <v/>
      </c>
      <c r="E58" s="115" t="str">
        <f>IF(Eprouvettes!T58=0,"",Eprouvettes!T58)</f>
        <v/>
      </c>
      <c r="F58" s="116" t="str">
        <f>Eprouvettes!U58</f>
        <v/>
      </c>
      <c r="G58" s="117" t="str">
        <f>IF(Eprouvettes!V58=0,"",Eprouvettes!V58)</f>
        <v/>
      </c>
      <c r="H58" s="118" t="str">
        <f>IF(Eprouvettes!W58=0,"",Eprouvettes!W58)</f>
        <v/>
      </c>
      <c r="I58" s="119" t="str">
        <f>IF(Eprouvettes!X58=0,"",Eprouvettes!X58)</f>
        <v/>
      </c>
      <c r="J58" s="120"/>
      <c r="K58" s="121"/>
      <c r="L58" s="122"/>
      <c r="M58" s="123"/>
    </row>
    <row r="59" spans="1:13" ht="19.5" customHeight="1" x14ac:dyDescent="0.25">
      <c r="A59" s="111" t="str">
        <f>IF(Eprouvettes!I59=0,"",Eprouvettes!I59)</f>
        <v/>
      </c>
      <c r="B59" s="112" t="str">
        <f>IF(Eprouvettes!B59 = 0,"",Eprouvettes!B59)</f>
        <v/>
      </c>
      <c r="C59" s="113" t="str">
        <f>IF(Eprouvettes!Q59=0,"",Eprouvettes!Q59)</f>
        <v/>
      </c>
      <c r="D59" s="114" t="str">
        <f>IF(Eprouvettes!H59=0,"",Eprouvettes!H59)</f>
        <v/>
      </c>
      <c r="E59" s="115" t="str">
        <f>IF(Eprouvettes!T59=0,"",Eprouvettes!T59)</f>
        <v/>
      </c>
      <c r="F59" s="116" t="str">
        <f>Eprouvettes!U59</f>
        <v/>
      </c>
      <c r="G59" s="117" t="str">
        <f>IF(Eprouvettes!V59=0,"",Eprouvettes!V59)</f>
        <v/>
      </c>
      <c r="H59" s="118" t="str">
        <f>IF(Eprouvettes!W59=0,"",Eprouvettes!W59)</f>
        <v/>
      </c>
      <c r="I59" s="119" t="str">
        <f>IF(Eprouvettes!X59=0,"",Eprouvettes!X59)</f>
        <v/>
      </c>
      <c r="J59" s="120"/>
      <c r="K59" s="121"/>
      <c r="L59" s="122"/>
      <c r="M59" s="123"/>
    </row>
    <row r="60" spans="1:13" ht="19.5" customHeight="1" x14ac:dyDescent="0.25">
      <c r="A60" s="111" t="str">
        <f>IF(Eprouvettes!I60=0,"",Eprouvettes!I60)</f>
        <v/>
      </c>
      <c r="B60" s="112" t="str">
        <f>IF(Eprouvettes!B60 = 0,"",Eprouvettes!B60)</f>
        <v/>
      </c>
      <c r="C60" s="113" t="str">
        <f>IF(Eprouvettes!Q60=0,"",Eprouvettes!Q60)</f>
        <v/>
      </c>
      <c r="D60" s="114" t="str">
        <f>IF(Eprouvettes!H60=0,"",Eprouvettes!H60)</f>
        <v/>
      </c>
      <c r="E60" s="115" t="str">
        <f>IF(Eprouvettes!T60=0,"",Eprouvettes!T60)</f>
        <v/>
      </c>
      <c r="F60" s="116" t="str">
        <f>Eprouvettes!U60</f>
        <v/>
      </c>
      <c r="G60" s="117" t="str">
        <f>IF(Eprouvettes!V60=0,"",Eprouvettes!V60)</f>
        <v/>
      </c>
      <c r="H60" s="118" t="str">
        <f>IF(Eprouvettes!W60=0,"",Eprouvettes!W60)</f>
        <v/>
      </c>
      <c r="I60" s="119" t="str">
        <f>IF(Eprouvettes!X60=0,"",Eprouvettes!X60)</f>
        <v/>
      </c>
      <c r="J60" s="120"/>
      <c r="K60" s="121"/>
      <c r="L60" s="122"/>
      <c r="M60" s="123"/>
    </row>
    <row r="61" spans="1:13" ht="19.5" customHeight="1" x14ac:dyDescent="0.25">
      <c r="A61" s="111" t="str">
        <f>IF(Eprouvettes!I61=0,"",Eprouvettes!I61)</f>
        <v/>
      </c>
      <c r="B61" s="112" t="str">
        <f>IF(Eprouvettes!B61 = 0,"",Eprouvettes!B61)</f>
        <v/>
      </c>
      <c r="C61" s="113" t="str">
        <f>IF(Eprouvettes!Q61=0,"",Eprouvettes!Q61)</f>
        <v/>
      </c>
      <c r="D61" s="114" t="str">
        <f>IF(Eprouvettes!H61=0,"",Eprouvettes!H61)</f>
        <v/>
      </c>
      <c r="E61" s="115" t="str">
        <f>IF(Eprouvettes!T61=0,"",Eprouvettes!T61)</f>
        <v/>
      </c>
      <c r="F61" s="116" t="str">
        <f>Eprouvettes!U61</f>
        <v/>
      </c>
      <c r="G61" s="117" t="str">
        <f>IF(Eprouvettes!V61=0,"",Eprouvettes!V61)</f>
        <v/>
      </c>
      <c r="H61" s="118" t="str">
        <f>IF(Eprouvettes!W61=0,"",Eprouvettes!W61)</f>
        <v/>
      </c>
      <c r="I61" s="119" t="str">
        <f>IF(Eprouvettes!X61=0,"",Eprouvettes!X61)</f>
        <v/>
      </c>
      <c r="J61" s="120"/>
      <c r="K61" s="121"/>
      <c r="L61" s="122"/>
      <c r="M61" s="123"/>
    </row>
    <row r="62" spans="1:13" ht="19.5" customHeight="1" x14ac:dyDescent="0.25">
      <c r="A62" s="111" t="str">
        <f>IF(Eprouvettes!I62=0,"",Eprouvettes!I62)</f>
        <v/>
      </c>
      <c r="B62" s="112" t="str">
        <f>IF(Eprouvettes!B62 = 0,"",Eprouvettes!B62)</f>
        <v/>
      </c>
      <c r="C62" s="113" t="str">
        <f>IF(Eprouvettes!Q62=0,"",Eprouvettes!Q62)</f>
        <v/>
      </c>
      <c r="D62" s="114" t="str">
        <f>IF(Eprouvettes!H62=0,"",Eprouvettes!H62)</f>
        <v/>
      </c>
      <c r="E62" s="115" t="str">
        <f>IF(Eprouvettes!T62=0,"",Eprouvettes!T62)</f>
        <v/>
      </c>
      <c r="F62" s="116" t="str">
        <f>Eprouvettes!U62</f>
        <v/>
      </c>
      <c r="G62" s="117" t="str">
        <f>IF(Eprouvettes!V62=0,"",Eprouvettes!V62)</f>
        <v/>
      </c>
      <c r="H62" s="118" t="str">
        <f>IF(Eprouvettes!W62=0,"",Eprouvettes!W62)</f>
        <v/>
      </c>
      <c r="I62" s="119" t="str">
        <f>IF(Eprouvettes!X62=0,"",Eprouvettes!X62)</f>
        <v/>
      </c>
      <c r="J62" s="120"/>
      <c r="K62" s="121"/>
      <c r="L62" s="122"/>
      <c r="M62" s="123"/>
    </row>
    <row r="63" spans="1:13" ht="19.5" customHeight="1" x14ac:dyDescent="0.25">
      <c r="A63" s="111" t="str">
        <f>IF(Eprouvettes!I63=0,"",Eprouvettes!I63)</f>
        <v/>
      </c>
      <c r="B63" s="112" t="str">
        <f>IF(Eprouvettes!B63 = 0,"",Eprouvettes!B63)</f>
        <v/>
      </c>
      <c r="C63" s="113" t="str">
        <f>IF(Eprouvettes!Q63=0,"",Eprouvettes!Q63)</f>
        <v/>
      </c>
      <c r="D63" s="114" t="str">
        <f>IF(Eprouvettes!H63=0,"",Eprouvettes!H63)</f>
        <v/>
      </c>
      <c r="E63" s="115" t="str">
        <f>IF(Eprouvettes!T63=0,"",Eprouvettes!T63)</f>
        <v/>
      </c>
      <c r="F63" s="116" t="str">
        <f>Eprouvettes!U63</f>
        <v/>
      </c>
      <c r="G63" s="117" t="str">
        <f>IF(Eprouvettes!V63=0,"",Eprouvettes!V63)</f>
        <v/>
      </c>
      <c r="H63" s="118" t="str">
        <f>IF(Eprouvettes!W63=0,"",Eprouvettes!W63)</f>
        <v/>
      </c>
      <c r="I63" s="119" t="str">
        <f>IF(Eprouvettes!X63=0,"",Eprouvettes!X63)</f>
        <v/>
      </c>
      <c r="J63" s="120"/>
      <c r="K63" s="121"/>
      <c r="L63" s="122"/>
      <c r="M63" s="123"/>
    </row>
    <row r="64" spans="1:13" ht="19.5" customHeight="1" x14ac:dyDescent="0.25">
      <c r="A64" s="111" t="str">
        <f>IF(Eprouvettes!I64=0,"",Eprouvettes!I64)</f>
        <v/>
      </c>
      <c r="B64" s="112" t="str">
        <f>IF(Eprouvettes!B64 = 0,"",Eprouvettes!B64)</f>
        <v/>
      </c>
      <c r="C64" s="113" t="str">
        <f>IF(Eprouvettes!Q64=0,"",Eprouvettes!Q64)</f>
        <v/>
      </c>
      <c r="D64" s="114" t="str">
        <f>IF(Eprouvettes!H64=0,"",Eprouvettes!H64)</f>
        <v/>
      </c>
      <c r="E64" s="115" t="str">
        <f>IF(Eprouvettes!T64=0,"",Eprouvettes!T64)</f>
        <v/>
      </c>
      <c r="F64" s="116" t="str">
        <f>Eprouvettes!U64</f>
        <v/>
      </c>
      <c r="G64" s="117" t="str">
        <f>IF(Eprouvettes!V64=0,"",Eprouvettes!V64)</f>
        <v/>
      </c>
      <c r="H64" s="118" t="str">
        <f>IF(Eprouvettes!W64=0,"",Eprouvettes!W64)</f>
        <v/>
      </c>
      <c r="I64" s="119" t="str">
        <f>IF(Eprouvettes!X64=0,"",Eprouvettes!X64)</f>
        <v/>
      </c>
      <c r="J64" s="120"/>
      <c r="K64" s="121"/>
      <c r="L64" s="122"/>
      <c r="M64" s="123"/>
    </row>
    <row r="65" spans="1:13" ht="19.5" customHeight="1" x14ac:dyDescent="0.25">
      <c r="A65" s="111" t="str">
        <f>IF(Eprouvettes!I65=0,"",Eprouvettes!I65)</f>
        <v/>
      </c>
      <c r="B65" s="112" t="str">
        <f>IF(Eprouvettes!B65 = 0,"",Eprouvettes!B65)</f>
        <v/>
      </c>
      <c r="C65" s="113" t="str">
        <f>IF(Eprouvettes!Q65=0,"",Eprouvettes!Q65)</f>
        <v/>
      </c>
      <c r="D65" s="114" t="str">
        <f>IF(Eprouvettes!H65=0,"",Eprouvettes!H65)</f>
        <v/>
      </c>
      <c r="E65" s="115" t="str">
        <f>IF(Eprouvettes!T65=0,"",Eprouvettes!T65)</f>
        <v/>
      </c>
      <c r="F65" s="116" t="str">
        <f>Eprouvettes!U65</f>
        <v/>
      </c>
      <c r="G65" s="117" t="str">
        <f>IF(Eprouvettes!V65=0,"",Eprouvettes!V65)</f>
        <v/>
      </c>
      <c r="H65" s="118" t="str">
        <f>IF(Eprouvettes!W65=0,"",Eprouvettes!W65)</f>
        <v/>
      </c>
      <c r="I65" s="119" t="str">
        <f>IF(Eprouvettes!X65=0,"",Eprouvettes!X65)</f>
        <v/>
      </c>
      <c r="J65" s="120"/>
      <c r="K65" s="121"/>
      <c r="L65" s="122"/>
      <c r="M65" s="123"/>
    </row>
    <row r="66" spans="1:13" ht="19.5" customHeight="1" x14ac:dyDescent="0.25">
      <c r="A66" s="111" t="str">
        <f>IF(Eprouvettes!I66=0,"",Eprouvettes!I66)</f>
        <v/>
      </c>
      <c r="B66" s="112" t="str">
        <f>IF(Eprouvettes!B66 = 0,"",Eprouvettes!B66)</f>
        <v/>
      </c>
      <c r="C66" s="113" t="str">
        <f>IF(Eprouvettes!Q66=0,"",Eprouvettes!Q66)</f>
        <v/>
      </c>
      <c r="D66" s="114" t="str">
        <f>IF(Eprouvettes!H66=0,"",Eprouvettes!H66)</f>
        <v/>
      </c>
      <c r="E66" s="115" t="str">
        <f>IF(Eprouvettes!T66=0,"",Eprouvettes!T66)</f>
        <v/>
      </c>
      <c r="F66" s="116" t="str">
        <f>Eprouvettes!U66</f>
        <v/>
      </c>
      <c r="G66" s="117" t="str">
        <f>IF(Eprouvettes!V66=0,"",Eprouvettes!V66)</f>
        <v/>
      </c>
      <c r="H66" s="118" t="str">
        <f>IF(Eprouvettes!W66=0,"",Eprouvettes!W66)</f>
        <v/>
      </c>
      <c r="I66" s="119" t="str">
        <f>IF(Eprouvettes!X66=0,"",Eprouvettes!X66)</f>
        <v/>
      </c>
      <c r="J66" s="120"/>
      <c r="K66" s="121"/>
      <c r="L66" s="122"/>
      <c r="M66" s="123"/>
    </row>
    <row r="67" spans="1:13" ht="19.5" customHeight="1" x14ac:dyDescent="0.25">
      <c r="A67" s="111" t="str">
        <f>IF(Eprouvettes!I67=0,"",Eprouvettes!I67)</f>
        <v/>
      </c>
      <c r="B67" s="112" t="str">
        <f>IF(Eprouvettes!B67 = 0,"",Eprouvettes!B67)</f>
        <v/>
      </c>
      <c r="C67" s="113" t="str">
        <f>IF(Eprouvettes!Q67=0,"",Eprouvettes!Q67)</f>
        <v/>
      </c>
      <c r="D67" s="114" t="str">
        <f>IF(Eprouvettes!H67=0,"",Eprouvettes!H67)</f>
        <v/>
      </c>
      <c r="E67" s="115" t="str">
        <f>IF(Eprouvettes!T67=0,"",Eprouvettes!T67)</f>
        <v/>
      </c>
      <c r="F67" s="116" t="str">
        <f>Eprouvettes!U67</f>
        <v/>
      </c>
      <c r="G67" s="117" t="str">
        <f>IF(Eprouvettes!V67=0,"",Eprouvettes!V67)</f>
        <v/>
      </c>
      <c r="H67" s="118" t="str">
        <f>IF(Eprouvettes!W67=0,"",Eprouvettes!W67)</f>
        <v/>
      </c>
      <c r="I67" s="119" t="str">
        <f>IF(Eprouvettes!X67=0,"",Eprouvettes!X67)</f>
        <v/>
      </c>
      <c r="J67" s="120"/>
      <c r="K67" s="121"/>
      <c r="L67" s="122"/>
      <c r="M67" s="123"/>
    </row>
    <row r="68" spans="1:13" ht="19.5" customHeight="1" x14ac:dyDescent="0.25">
      <c r="A68" s="111" t="str">
        <f>IF(Eprouvettes!I68=0,"",Eprouvettes!I68)</f>
        <v/>
      </c>
      <c r="B68" s="112" t="str">
        <f>IF(Eprouvettes!B68 = 0,"",Eprouvettes!B68)</f>
        <v/>
      </c>
      <c r="C68" s="113" t="str">
        <f>IF(Eprouvettes!Q68=0,"",Eprouvettes!Q68)</f>
        <v/>
      </c>
      <c r="D68" s="114" t="str">
        <f>IF(Eprouvettes!H68=0,"",Eprouvettes!H68)</f>
        <v/>
      </c>
      <c r="E68" s="115" t="str">
        <f>IF(Eprouvettes!T68=0,"",Eprouvettes!T68)</f>
        <v/>
      </c>
      <c r="F68" s="116" t="str">
        <f>Eprouvettes!U68</f>
        <v/>
      </c>
      <c r="G68" s="117" t="str">
        <f>IF(Eprouvettes!V68=0,"",Eprouvettes!V68)</f>
        <v/>
      </c>
      <c r="H68" s="118" t="str">
        <f>IF(Eprouvettes!W68=0,"",Eprouvettes!W68)</f>
        <v/>
      </c>
      <c r="I68" s="119" t="str">
        <f>IF(Eprouvettes!X68=0,"",Eprouvettes!X68)</f>
        <v/>
      </c>
      <c r="J68" s="120"/>
      <c r="K68" s="121"/>
      <c r="L68" s="122"/>
      <c r="M68" s="123"/>
    </row>
    <row r="69" spans="1:13" ht="19.5" customHeight="1" x14ac:dyDescent="0.25">
      <c r="A69" s="111" t="str">
        <f>IF(Eprouvettes!I69=0,"",Eprouvettes!I69)</f>
        <v/>
      </c>
      <c r="B69" s="112" t="str">
        <f>IF(Eprouvettes!B69 = 0,"",Eprouvettes!B69)</f>
        <v/>
      </c>
      <c r="C69" s="113" t="str">
        <f>IF(Eprouvettes!Q69=0,"",Eprouvettes!Q69)</f>
        <v/>
      </c>
      <c r="D69" s="114" t="str">
        <f>IF(Eprouvettes!H69=0,"",Eprouvettes!H69)</f>
        <v/>
      </c>
      <c r="E69" s="115" t="str">
        <f>IF(Eprouvettes!T69=0,"",Eprouvettes!T69)</f>
        <v/>
      </c>
      <c r="F69" s="116" t="str">
        <f>Eprouvettes!U69</f>
        <v/>
      </c>
      <c r="G69" s="117" t="str">
        <f>IF(Eprouvettes!V69=0,"",Eprouvettes!V69)</f>
        <v/>
      </c>
      <c r="H69" s="118" t="str">
        <f>IF(Eprouvettes!W69=0,"",Eprouvettes!W69)</f>
        <v/>
      </c>
      <c r="I69" s="119" t="str">
        <f>IF(Eprouvettes!X69=0,"",Eprouvettes!X69)</f>
        <v/>
      </c>
      <c r="J69" s="120"/>
      <c r="K69" s="121"/>
      <c r="L69" s="122"/>
      <c r="M69" s="123"/>
    </row>
    <row r="70" spans="1:13" ht="19.5" customHeight="1" x14ac:dyDescent="0.25">
      <c r="A70" s="111" t="str">
        <f>IF(Eprouvettes!I70=0,"",Eprouvettes!I70)</f>
        <v/>
      </c>
      <c r="B70" s="112" t="str">
        <f>IF(Eprouvettes!B70 = 0,"",Eprouvettes!B70)</f>
        <v/>
      </c>
      <c r="C70" s="113" t="str">
        <f>IF(Eprouvettes!Q70=0,"",Eprouvettes!Q70)</f>
        <v/>
      </c>
      <c r="D70" s="114" t="str">
        <f>IF(Eprouvettes!H70=0,"",Eprouvettes!H70)</f>
        <v/>
      </c>
      <c r="E70" s="115" t="str">
        <f>IF(Eprouvettes!T70=0,"",Eprouvettes!T70)</f>
        <v/>
      </c>
      <c r="F70" s="116" t="str">
        <f>Eprouvettes!U70</f>
        <v/>
      </c>
      <c r="G70" s="117" t="str">
        <f>IF(Eprouvettes!V70=0,"",Eprouvettes!V70)</f>
        <v/>
      </c>
      <c r="H70" s="118" t="str">
        <f>IF(Eprouvettes!W70=0,"",Eprouvettes!W70)</f>
        <v/>
      </c>
      <c r="I70" s="119" t="str">
        <f>IF(Eprouvettes!X70=0,"",Eprouvettes!X70)</f>
        <v/>
      </c>
      <c r="J70" s="120"/>
      <c r="K70" s="121"/>
      <c r="L70" s="122"/>
      <c r="M70" s="123"/>
    </row>
    <row r="71" spans="1:13" ht="19.5" customHeight="1" x14ac:dyDescent="0.25">
      <c r="A71" s="111" t="str">
        <f>IF(Eprouvettes!I71=0,"",Eprouvettes!I71)</f>
        <v/>
      </c>
      <c r="B71" s="112" t="str">
        <f>IF(Eprouvettes!B71 = 0,"",Eprouvettes!B71)</f>
        <v/>
      </c>
      <c r="C71" s="113" t="str">
        <f>IF(Eprouvettes!Q71=0,"",Eprouvettes!Q71)</f>
        <v/>
      </c>
      <c r="D71" s="114" t="str">
        <f>IF(Eprouvettes!H71=0,"",Eprouvettes!H71)</f>
        <v/>
      </c>
      <c r="E71" s="115" t="str">
        <f>IF(Eprouvettes!T71=0,"",Eprouvettes!T71)</f>
        <v/>
      </c>
      <c r="F71" s="116" t="str">
        <f>Eprouvettes!U71</f>
        <v/>
      </c>
      <c r="G71" s="117" t="str">
        <f>IF(Eprouvettes!V71=0,"",Eprouvettes!V71)</f>
        <v/>
      </c>
      <c r="H71" s="118" t="str">
        <f>IF(Eprouvettes!W71=0,"",Eprouvettes!W71)</f>
        <v/>
      </c>
      <c r="I71" s="119" t="str">
        <f>IF(Eprouvettes!X71=0,"",Eprouvettes!X71)</f>
        <v/>
      </c>
      <c r="J71" s="120"/>
      <c r="K71" s="121"/>
      <c r="L71" s="122"/>
      <c r="M71" s="123"/>
    </row>
    <row r="72" spans="1:13" ht="19.5" customHeight="1" x14ac:dyDescent="0.25">
      <c r="A72" s="111" t="str">
        <f>IF(Eprouvettes!I72=0,"",Eprouvettes!I72)</f>
        <v/>
      </c>
      <c r="B72" s="112" t="str">
        <f>IF(Eprouvettes!B72 = 0,"",Eprouvettes!B72)</f>
        <v/>
      </c>
      <c r="C72" s="113" t="str">
        <f>IF(Eprouvettes!Q72=0,"",Eprouvettes!Q72)</f>
        <v/>
      </c>
      <c r="D72" s="114" t="str">
        <f>IF(Eprouvettes!H72=0,"",Eprouvettes!H72)</f>
        <v/>
      </c>
      <c r="E72" s="115" t="str">
        <f>IF(Eprouvettes!T72=0,"",Eprouvettes!T72)</f>
        <v/>
      </c>
      <c r="F72" s="116" t="str">
        <f>Eprouvettes!U72</f>
        <v/>
      </c>
      <c r="G72" s="117" t="str">
        <f>IF(Eprouvettes!V72=0,"",Eprouvettes!V72)</f>
        <v/>
      </c>
      <c r="H72" s="118" t="str">
        <f>IF(Eprouvettes!W72=0,"",Eprouvettes!W72)</f>
        <v/>
      </c>
      <c r="I72" s="119" t="str">
        <f>IF(Eprouvettes!X72=0,"",Eprouvettes!X72)</f>
        <v/>
      </c>
      <c r="J72" s="120"/>
      <c r="K72" s="121"/>
      <c r="L72" s="122"/>
      <c r="M72" s="123"/>
    </row>
    <row r="73" spans="1:13" ht="19.5" customHeight="1" x14ac:dyDescent="0.25">
      <c r="A73" s="111" t="str">
        <f>IF(Eprouvettes!I73=0,"",Eprouvettes!I73)</f>
        <v/>
      </c>
      <c r="B73" s="112" t="str">
        <f>IF(Eprouvettes!B73 = 0,"",Eprouvettes!B73)</f>
        <v/>
      </c>
      <c r="C73" s="113" t="str">
        <f>IF(Eprouvettes!Q73=0,"",Eprouvettes!Q73)</f>
        <v/>
      </c>
      <c r="D73" s="114" t="str">
        <f>IF(Eprouvettes!H73=0,"",Eprouvettes!H73)</f>
        <v/>
      </c>
      <c r="E73" s="115" t="str">
        <f>IF(Eprouvettes!T73=0,"",Eprouvettes!T73)</f>
        <v/>
      </c>
      <c r="F73" s="116" t="str">
        <f>Eprouvettes!U73</f>
        <v/>
      </c>
      <c r="G73" s="117" t="str">
        <f>IF(Eprouvettes!V73=0,"",Eprouvettes!V73)</f>
        <v/>
      </c>
      <c r="H73" s="118" t="str">
        <f>IF(Eprouvettes!W73=0,"",Eprouvettes!W73)</f>
        <v/>
      </c>
      <c r="I73" s="119" t="str">
        <f>IF(Eprouvettes!X73=0,"",Eprouvettes!X73)</f>
        <v/>
      </c>
      <c r="J73" s="120"/>
      <c r="K73" s="121"/>
      <c r="L73" s="122"/>
      <c r="M73" s="123"/>
    </row>
    <row r="74" spans="1:13" ht="19.5" customHeight="1" x14ac:dyDescent="0.25">
      <c r="A74" s="111" t="str">
        <f>IF(Eprouvettes!I74=0,"",Eprouvettes!I74)</f>
        <v/>
      </c>
      <c r="B74" s="112" t="str">
        <f>IF(Eprouvettes!B74 = 0,"",Eprouvettes!B74)</f>
        <v/>
      </c>
      <c r="C74" s="113" t="str">
        <f>IF(Eprouvettes!Q74=0,"",Eprouvettes!Q74)</f>
        <v/>
      </c>
      <c r="D74" s="114" t="str">
        <f>IF(Eprouvettes!H74=0,"",Eprouvettes!H74)</f>
        <v/>
      </c>
      <c r="E74" s="115" t="str">
        <f>IF(Eprouvettes!T74=0,"",Eprouvettes!T74)</f>
        <v/>
      </c>
      <c r="F74" s="116" t="str">
        <f>Eprouvettes!U74</f>
        <v/>
      </c>
      <c r="G74" s="117" t="str">
        <f>IF(Eprouvettes!V74=0,"",Eprouvettes!V74)</f>
        <v/>
      </c>
      <c r="H74" s="118" t="str">
        <f>IF(Eprouvettes!W74=0,"",Eprouvettes!W74)</f>
        <v/>
      </c>
      <c r="I74" s="119" t="str">
        <f>IF(Eprouvettes!X74=0,"",Eprouvettes!X74)</f>
        <v/>
      </c>
      <c r="J74" s="120"/>
      <c r="K74" s="121"/>
      <c r="L74" s="122"/>
      <c r="M74" s="123"/>
    </row>
    <row r="75" spans="1:13" ht="19.5" customHeight="1" x14ac:dyDescent="0.25">
      <c r="A75" s="111" t="str">
        <f>IF(Eprouvettes!I75=0,"",Eprouvettes!I75)</f>
        <v/>
      </c>
      <c r="B75" s="112" t="str">
        <f>IF(Eprouvettes!B75 = 0,"",Eprouvettes!B75)</f>
        <v/>
      </c>
      <c r="C75" s="113" t="str">
        <f>IF(Eprouvettes!Q75=0,"",Eprouvettes!Q75)</f>
        <v/>
      </c>
      <c r="D75" s="114" t="str">
        <f>IF(Eprouvettes!H75=0,"",Eprouvettes!H75)</f>
        <v/>
      </c>
      <c r="E75" s="115" t="str">
        <f>IF(Eprouvettes!T75=0,"",Eprouvettes!T75)</f>
        <v/>
      </c>
      <c r="F75" s="116" t="str">
        <f>Eprouvettes!U75</f>
        <v/>
      </c>
      <c r="G75" s="117" t="str">
        <f>IF(Eprouvettes!V75=0,"",Eprouvettes!V75)</f>
        <v/>
      </c>
      <c r="H75" s="118" t="str">
        <f>IF(Eprouvettes!W75=0,"",Eprouvettes!W75)</f>
        <v/>
      </c>
      <c r="I75" s="119" t="str">
        <f>IF(Eprouvettes!X75=0,"",Eprouvettes!X75)</f>
        <v/>
      </c>
      <c r="J75" s="120"/>
      <c r="K75" s="121"/>
      <c r="L75" s="122"/>
      <c r="M75" s="123"/>
    </row>
    <row r="76" spans="1:13" ht="19.5" customHeight="1" x14ac:dyDescent="0.25">
      <c r="A76" s="111" t="str">
        <f>IF(Eprouvettes!I76=0,"",Eprouvettes!I76)</f>
        <v/>
      </c>
      <c r="B76" s="112" t="str">
        <f>IF(Eprouvettes!B76 = 0,"",Eprouvettes!B76)</f>
        <v/>
      </c>
      <c r="C76" s="113" t="str">
        <f>IF(Eprouvettes!Q76=0,"",Eprouvettes!Q76)</f>
        <v/>
      </c>
      <c r="D76" s="114" t="str">
        <f>IF(Eprouvettes!H76=0,"",Eprouvettes!H76)</f>
        <v/>
      </c>
      <c r="E76" s="115" t="str">
        <f>IF(Eprouvettes!T76=0,"",Eprouvettes!T76)</f>
        <v/>
      </c>
      <c r="F76" s="116" t="str">
        <f>Eprouvettes!U76</f>
        <v/>
      </c>
      <c r="G76" s="117" t="str">
        <f>IF(Eprouvettes!V76=0,"",Eprouvettes!V76)</f>
        <v/>
      </c>
      <c r="H76" s="118" t="str">
        <f>IF(Eprouvettes!W76=0,"",Eprouvettes!W76)</f>
        <v/>
      </c>
      <c r="I76" s="119" t="str">
        <f>IF(Eprouvettes!X76=0,"",Eprouvettes!X76)</f>
        <v/>
      </c>
      <c r="J76" s="120"/>
      <c r="K76" s="121"/>
      <c r="L76" s="122"/>
      <c r="M76" s="123"/>
    </row>
    <row r="77" spans="1:13" ht="19.5" customHeight="1" x14ac:dyDescent="0.25">
      <c r="A77" s="111" t="str">
        <f>IF(Eprouvettes!I77=0,"",Eprouvettes!I77)</f>
        <v/>
      </c>
      <c r="B77" s="112" t="str">
        <f>IF(Eprouvettes!B77 = 0,"",Eprouvettes!B77)</f>
        <v/>
      </c>
      <c r="C77" s="113" t="str">
        <f>IF(Eprouvettes!Q77=0,"",Eprouvettes!Q77)</f>
        <v/>
      </c>
      <c r="D77" s="114" t="str">
        <f>IF(Eprouvettes!H77=0,"",Eprouvettes!H77)</f>
        <v/>
      </c>
      <c r="E77" s="115" t="str">
        <f>IF(Eprouvettes!T77=0,"",Eprouvettes!T77)</f>
        <v/>
      </c>
      <c r="F77" s="116" t="str">
        <f>Eprouvettes!U77</f>
        <v/>
      </c>
      <c r="G77" s="117" t="str">
        <f>IF(Eprouvettes!V77=0,"",Eprouvettes!V77)</f>
        <v/>
      </c>
      <c r="H77" s="118" t="str">
        <f>IF(Eprouvettes!W77=0,"",Eprouvettes!W77)</f>
        <v/>
      </c>
      <c r="I77" s="119" t="str">
        <f>IF(Eprouvettes!X77=0,"",Eprouvettes!X77)</f>
        <v/>
      </c>
      <c r="J77" s="120"/>
      <c r="K77" s="121"/>
      <c r="L77" s="122"/>
      <c r="M77" s="123"/>
    </row>
    <row r="78" spans="1:13" ht="19.5" customHeight="1" x14ac:dyDescent="0.25">
      <c r="A78" s="111" t="str">
        <f>IF(Eprouvettes!I78=0,"",Eprouvettes!I78)</f>
        <v/>
      </c>
      <c r="B78" s="112" t="str">
        <f>IF(Eprouvettes!B78 = 0,"",Eprouvettes!B78)</f>
        <v/>
      </c>
      <c r="C78" s="113" t="str">
        <f>IF(Eprouvettes!Q78=0,"",Eprouvettes!Q78)</f>
        <v/>
      </c>
      <c r="D78" s="114" t="str">
        <f>IF(Eprouvettes!H78=0,"",Eprouvettes!H78)</f>
        <v/>
      </c>
      <c r="E78" s="115" t="str">
        <f>IF(Eprouvettes!T78=0,"",Eprouvettes!T78)</f>
        <v/>
      </c>
      <c r="F78" s="116" t="str">
        <f>Eprouvettes!U78</f>
        <v/>
      </c>
      <c r="G78" s="117" t="str">
        <f>IF(Eprouvettes!V78=0,"",Eprouvettes!V78)</f>
        <v/>
      </c>
      <c r="H78" s="118" t="str">
        <f>IF(Eprouvettes!W78=0,"",Eprouvettes!W78)</f>
        <v/>
      </c>
      <c r="I78" s="119" t="str">
        <f>IF(Eprouvettes!X78=0,"",Eprouvettes!X78)</f>
        <v/>
      </c>
      <c r="J78" s="120"/>
      <c r="K78" s="121"/>
      <c r="L78" s="122"/>
      <c r="M78" s="123"/>
    </row>
    <row r="79" spans="1:13" ht="19.5" customHeight="1" x14ac:dyDescent="0.25">
      <c r="A79" s="111" t="str">
        <f>IF(Eprouvettes!I79=0,"",Eprouvettes!I79)</f>
        <v/>
      </c>
      <c r="B79" s="112" t="str">
        <f>IF(Eprouvettes!B79 = 0,"",Eprouvettes!B79)</f>
        <v/>
      </c>
      <c r="C79" s="113" t="str">
        <f>IF(Eprouvettes!Q79=0,"",Eprouvettes!Q79)</f>
        <v/>
      </c>
      <c r="D79" s="114" t="str">
        <f>IF(Eprouvettes!H79=0,"",Eprouvettes!H79)</f>
        <v/>
      </c>
      <c r="E79" s="115" t="str">
        <f>IF(Eprouvettes!T79=0,"",Eprouvettes!T79)</f>
        <v/>
      </c>
      <c r="F79" s="116" t="str">
        <f>Eprouvettes!U79</f>
        <v/>
      </c>
      <c r="G79" s="117" t="str">
        <f>IF(Eprouvettes!V79=0,"",Eprouvettes!V79)</f>
        <v/>
      </c>
      <c r="H79" s="118" t="str">
        <f>IF(Eprouvettes!W79=0,"",Eprouvettes!W79)</f>
        <v/>
      </c>
      <c r="I79" s="119" t="str">
        <f>IF(Eprouvettes!X79=0,"",Eprouvettes!X79)</f>
        <v/>
      </c>
      <c r="J79" s="120"/>
      <c r="K79" s="121"/>
      <c r="L79" s="122"/>
      <c r="M79" s="123"/>
    </row>
    <row r="80" spans="1:13" ht="19.5" customHeight="1" x14ac:dyDescent="0.25">
      <c r="A80" s="111" t="str">
        <f>IF(Eprouvettes!I80=0,"",Eprouvettes!I80)</f>
        <v/>
      </c>
      <c r="B80" s="112" t="str">
        <f>IF(Eprouvettes!B80 = 0,"",Eprouvettes!B80)</f>
        <v/>
      </c>
      <c r="C80" s="113" t="str">
        <f>IF(Eprouvettes!Q80=0,"",Eprouvettes!Q80)</f>
        <v/>
      </c>
      <c r="D80" s="114" t="str">
        <f>IF(Eprouvettes!H80=0,"",Eprouvettes!H80)</f>
        <v/>
      </c>
      <c r="E80" s="115" t="str">
        <f>IF(Eprouvettes!T80=0,"",Eprouvettes!T80)</f>
        <v/>
      </c>
      <c r="F80" s="116" t="str">
        <f>Eprouvettes!U80</f>
        <v/>
      </c>
      <c r="G80" s="117" t="str">
        <f>IF(Eprouvettes!V80=0,"",Eprouvettes!V80)</f>
        <v/>
      </c>
      <c r="H80" s="118" t="str">
        <f>IF(Eprouvettes!W80=0,"",Eprouvettes!W80)</f>
        <v/>
      </c>
      <c r="I80" s="119" t="str">
        <f>IF(Eprouvettes!X80=0,"",Eprouvettes!X80)</f>
        <v/>
      </c>
      <c r="J80" s="120"/>
      <c r="K80" s="121"/>
      <c r="L80" s="122"/>
      <c r="M80" s="123"/>
    </row>
    <row r="81" spans="1:13" ht="19.5" customHeight="1" x14ac:dyDescent="0.25">
      <c r="A81" s="111" t="str">
        <f>IF(Eprouvettes!I81=0,"",Eprouvettes!I81)</f>
        <v/>
      </c>
      <c r="B81" s="112" t="str">
        <f>IF(Eprouvettes!B81 = 0,"",Eprouvettes!B81)</f>
        <v/>
      </c>
      <c r="C81" s="113" t="str">
        <f>IF(Eprouvettes!Q81=0,"",Eprouvettes!Q81)</f>
        <v/>
      </c>
      <c r="D81" s="114" t="str">
        <f>IF(Eprouvettes!H81=0,"",Eprouvettes!H81)</f>
        <v/>
      </c>
      <c r="E81" s="115" t="str">
        <f>IF(Eprouvettes!T81=0,"",Eprouvettes!T81)</f>
        <v/>
      </c>
      <c r="F81" s="116" t="str">
        <f>Eprouvettes!U81</f>
        <v/>
      </c>
      <c r="G81" s="117" t="str">
        <f>IF(Eprouvettes!V81=0,"",Eprouvettes!V81)</f>
        <v/>
      </c>
      <c r="H81" s="118" t="str">
        <f>IF(Eprouvettes!W81=0,"",Eprouvettes!W81)</f>
        <v/>
      </c>
      <c r="I81" s="119" t="str">
        <f>IF(Eprouvettes!X81=0,"",Eprouvettes!X81)</f>
        <v/>
      </c>
      <c r="J81" s="120"/>
      <c r="K81" s="121"/>
      <c r="L81" s="122"/>
      <c r="M81" s="123"/>
    </row>
    <row r="82" spans="1:13" ht="19.5" customHeight="1" x14ac:dyDescent="0.25">
      <c r="A82" s="111" t="str">
        <f>IF(Eprouvettes!I82=0,"",Eprouvettes!I82)</f>
        <v/>
      </c>
      <c r="B82" s="112" t="str">
        <f>IF(Eprouvettes!B82 = 0,"",Eprouvettes!B82)</f>
        <v/>
      </c>
      <c r="C82" s="113" t="str">
        <f>IF(Eprouvettes!Q82=0,"",Eprouvettes!Q82)</f>
        <v/>
      </c>
      <c r="D82" s="114" t="str">
        <f>IF(Eprouvettes!H82=0,"",Eprouvettes!H82)</f>
        <v/>
      </c>
      <c r="E82" s="115" t="str">
        <f>IF(Eprouvettes!T82=0,"",Eprouvettes!T82)</f>
        <v/>
      </c>
      <c r="F82" s="116" t="str">
        <f>Eprouvettes!U82</f>
        <v/>
      </c>
      <c r="G82" s="117" t="str">
        <f>IF(Eprouvettes!V82=0,"",Eprouvettes!V82)</f>
        <v/>
      </c>
      <c r="H82" s="118" t="str">
        <f>IF(Eprouvettes!W82=0,"",Eprouvettes!W82)</f>
        <v/>
      </c>
      <c r="I82" s="119" t="str">
        <f>IF(Eprouvettes!X82=0,"",Eprouvettes!X82)</f>
        <v/>
      </c>
      <c r="J82" s="120"/>
      <c r="K82" s="121"/>
      <c r="L82" s="122"/>
      <c r="M82" s="123"/>
    </row>
    <row r="83" spans="1:13" ht="19.5" customHeight="1" x14ac:dyDescent="0.25">
      <c r="A83" s="111" t="str">
        <f>IF(Eprouvettes!I83=0,"",Eprouvettes!I83)</f>
        <v/>
      </c>
      <c r="B83" s="112" t="str">
        <f>IF(Eprouvettes!B83 = 0,"",Eprouvettes!B83)</f>
        <v/>
      </c>
      <c r="C83" s="113" t="str">
        <f>IF(Eprouvettes!Q83=0,"",Eprouvettes!Q83)</f>
        <v/>
      </c>
      <c r="D83" s="114" t="str">
        <f>IF(Eprouvettes!H83=0,"",Eprouvettes!H83)</f>
        <v/>
      </c>
      <c r="E83" s="115" t="str">
        <f>IF(Eprouvettes!T83=0,"",Eprouvettes!T83)</f>
        <v/>
      </c>
      <c r="F83" s="116" t="str">
        <f>Eprouvettes!U83</f>
        <v/>
      </c>
      <c r="G83" s="117" t="str">
        <f>IF(Eprouvettes!V83=0,"",Eprouvettes!V83)</f>
        <v/>
      </c>
      <c r="H83" s="118" t="str">
        <f>IF(Eprouvettes!W83=0,"",Eprouvettes!W83)</f>
        <v/>
      </c>
      <c r="I83" s="119" t="str">
        <f>IF(Eprouvettes!X83=0,"",Eprouvettes!X83)</f>
        <v/>
      </c>
      <c r="J83" s="120"/>
      <c r="K83" s="121"/>
      <c r="L83" s="122"/>
      <c r="M83" s="123"/>
    </row>
    <row r="84" spans="1:13" ht="19.5" customHeight="1" x14ac:dyDescent="0.25">
      <c r="A84" s="111" t="str">
        <f>IF(Eprouvettes!I84=0,"",Eprouvettes!I84)</f>
        <v/>
      </c>
      <c r="B84" s="112" t="str">
        <f>IF(Eprouvettes!B84 = 0,"",Eprouvettes!B84)</f>
        <v/>
      </c>
      <c r="C84" s="113" t="str">
        <f>IF(Eprouvettes!Q84=0,"",Eprouvettes!Q84)</f>
        <v/>
      </c>
      <c r="D84" s="114" t="str">
        <f>IF(Eprouvettes!H84=0,"",Eprouvettes!H84)</f>
        <v/>
      </c>
      <c r="E84" s="115" t="str">
        <f>IF(Eprouvettes!T84=0,"",Eprouvettes!T84)</f>
        <v/>
      </c>
      <c r="F84" s="116" t="str">
        <f>Eprouvettes!U84</f>
        <v/>
      </c>
      <c r="G84" s="117" t="str">
        <f>IF(Eprouvettes!V84=0,"",Eprouvettes!V84)</f>
        <v/>
      </c>
      <c r="H84" s="118" t="str">
        <f>IF(Eprouvettes!W84=0,"",Eprouvettes!W84)</f>
        <v/>
      </c>
      <c r="I84" s="119" t="str">
        <f>IF(Eprouvettes!X84=0,"",Eprouvettes!X84)</f>
        <v/>
      </c>
      <c r="J84" s="120"/>
      <c r="K84" s="121"/>
      <c r="L84" s="122"/>
      <c r="M84" s="123"/>
    </row>
    <row r="85" spans="1:13" ht="19.5" customHeight="1" x14ac:dyDescent="0.25">
      <c r="A85" s="111" t="str">
        <f>IF(Eprouvettes!I85=0,"",Eprouvettes!I85)</f>
        <v/>
      </c>
      <c r="B85" s="112" t="str">
        <f>IF(Eprouvettes!B85 = 0,"",Eprouvettes!B85)</f>
        <v/>
      </c>
      <c r="C85" s="113" t="str">
        <f>IF(Eprouvettes!Q85=0,"",Eprouvettes!Q85)</f>
        <v/>
      </c>
      <c r="D85" s="114" t="str">
        <f>IF(Eprouvettes!H85=0,"",Eprouvettes!H85)</f>
        <v/>
      </c>
      <c r="E85" s="115" t="str">
        <f>IF(Eprouvettes!T85=0,"",Eprouvettes!T85)</f>
        <v/>
      </c>
      <c r="F85" s="116" t="str">
        <f>Eprouvettes!U85</f>
        <v/>
      </c>
      <c r="G85" s="117" t="str">
        <f>IF(Eprouvettes!V85=0,"",Eprouvettes!V85)</f>
        <v/>
      </c>
      <c r="H85" s="118" t="str">
        <f>IF(Eprouvettes!W85=0,"",Eprouvettes!W85)</f>
        <v/>
      </c>
      <c r="I85" s="119" t="str">
        <f>IF(Eprouvettes!X85=0,"",Eprouvettes!X85)</f>
        <v/>
      </c>
      <c r="J85" s="120"/>
      <c r="K85" s="121"/>
      <c r="L85" s="122"/>
      <c r="M85" s="123"/>
    </row>
    <row r="86" spans="1:13" ht="19.5" customHeight="1" x14ac:dyDescent="0.25">
      <c r="A86" s="111" t="str">
        <f>IF(Eprouvettes!I86=0,"",Eprouvettes!I86)</f>
        <v/>
      </c>
      <c r="B86" s="112" t="str">
        <f>IF(Eprouvettes!B86 = 0,"",Eprouvettes!B86)</f>
        <v/>
      </c>
      <c r="C86" s="113" t="str">
        <f>IF(Eprouvettes!Q86=0,"",Eprouvettes!Q86)</f>
        <v/>
      </c>
      <c r="D86" s="114" t="str">
        <f>IF(Eprouvettes!H86=0,"",Eprouvettes!H86)</f>
        <v/>
      </c>
      <c r="E86" s="115" t="str">
        <f>IF(Eprouvettes!T86=0,"",Eprouvettes!T86)</f>
        <v/>
      </c>
      <c r="F86" s="116" t="str">
        <f>Eprouvettes!U86</f>
        <v/>
      </c>
      <c r="G86" s="117" t="str">
        <f>IF(Eprouvettes!V86=0,"",Eprouvettes!V86)</f>
        <v/>
      </c>
      <c r="H86" s="118" t="str">
        <f>IF(Eprouvettes!W86=0,"",Eprouvettes!W86)</f>
        <v/>
      </c>
      <c r="I86" s="119" t="str">
        <f>IF(Eprouvettes!X86=0,"",Eprouvettes!X86)</f>
        <v/>
      </c>
      <c r="J86" s="120"/>
      <c r="K86" s="121"/>
      <c r="L86" s="122"/>
      <c r="M86" s="123"/>
    </row>
    <row r="87" spans="1:13" ht="19.5" customHeight="1" x14ac:dyDescent="0.25">
      <c r="A87" s="111" t="str">
        <f>IF(Eprouvettes!I87=0,"",Eprouvettes!I87)</f>
        <v/>
      </c>
      <c r="B87" s="112" t="str">
        <f>IF(Eprouvettes!B87 = 0,"",Eprouvettes!B87)</f>
        <v/>
      </c>
      <c r="C87" s="113" t="str">
        <f>IF(Eprouvettes!Q87=0,"",Eprouvettes!Q87)</f>
        <v/>
      </c>
      <c r="D87" s="114" t="str">
        <f>IF(Eprouvettes!H87=0,"",Eprouvettes!H87)</f>
        <v/>
      </c>
      <c r="E87" s="115" t="str">
        <f>IF(Eprouvettes!T87=0,"",Eprouvettes!T87)</f>
        <v/>
      </c>
      <c r="F87" s="116" t="str">
        <f>Eprouvettes!U87</f>
        <v/>
      </c>
      <c r="G87" s="117" t="str">
        <f>IF(Eprouvettes!V87=0,"",Eprouvettes!V87)</f>
        <v/>
      </c>
      <c r="H87" s="118" t="str">
        <f>IF(Eprouvettes!W87=0,"",Eprouvettes!W87)</f>
        <v/>
      </c>
      <c r="I87" s="119" t="str">
        <f>IF(Eprouvettes!X87=0,"",Eprouvettes!X87)</f>
        <v/>
      </c>
      <c r="J87" s="120"/>
      <c r="K87" s="121"/>
      <c r="L87" s="122"/>
      <c r="M87" s="123"/>
    </row>
    <row r="88" spans="1:13" ht="19.5" customHeight="1" x14ac:dyDescent="0.25">
      <c r="A88" s="111" t="str">
        <f>IF(Eprouvettes!I88=0,"",Eprouvettes!I88)</f>
        <v/>
      </c>
      <c r="B88" s="112" t="str">
        <f>IF(Eprouvettes!B88 = 0,"",Eprouvettes!B88)</f>
        <v/>
      </c>
      <c r="C88" s="113" t="str">
        <f>IF(Eprouvettes!Q88=0,"",Eprouvettes!Q88)</f>
        <v/>
      </c>
      <c r="D88" s="114" t="str">
        <f>IF(Eprouvettes!H88=0,"",Eprouvettes!H88)</f>
        <v/>
      </c>
      <c r="E88" s="115" t="str">
        <f>IF(Eprouvettes!T88=0,"",Eprouvettes!T88)</f>
        <v/>
      </c>
      <c r="F88" s="116" t="str">
        <f>Eprouvettes!U88</f>
        <v/>
      </c>
      <c r="G88" s="117" t="str">
        <f>IF(Eprouvettes!V88=0,"",Eprouvettes!V88)</f>
        <v/>
      </c>
      <c r="H88" s="118" t="str">
        <f>IF(Eprouvettes!W88=0,"",Eprouvettes!W88)</f>
        <v/>
      </c>
      <c r="I88" s="119" t="str">
        <f>IF(Eprouvettes!X88=0,"",Eprouvettes!X88)</f>
        <v/>
      </c>
      <c r="J88" s="120"/>
      <c r="K88" s="121"/>
      <c r="L88" s="122"/>
      <c r="M88" s="123"/>
    </row>
    <row r="89" spans="1:13" ht="19.5" customHeight="1" x14ac:dyDescent="0.25">
      <c r="A89" s="111" t="str">
        <f>IF(Eprouvettes!I89=0,"",Eprouvettes!I89)</f>
        <v/>
      </c>
      <c r="B89" s="112" t="str">
        <f>IF(Eprouvettes!B89 = 0,"",Eprouvettes!B89)</f>
        <v/>
      </c>
      <c r="C89" s="113" t="str">
        <f>IF(Eprouvettes!Q89=0,"",Eprouvettes!Q89)</f>
        <v/>
      </c>
      <c r="D89" s="114" t="str">
        <f>IF(Eprouvettes!H89=0,"",Eprouvettes!H89)</f>
        <v/>
      </c>
      <c r="E89" s="115" t="str">
        <f>IF(Eprouvettes!T89=0,"",Eprouvettes!T89)</f>
        <v/>
      </c>
      <c r="F89" s="116" t="str">
        <f>Eprouvettes!U89</f>
        <v/>
      </c>
      <c r="G89" s="117" t="str">
        <f>IF(Eprouvettes!V89=0,"",Eprouvettes!V89)</f>
        <v/>
      </c>
      <c r="H89" s="118" t="str">
        <f>IF(Eprouvettes!W89=0,"",Eprouvettes!W89)</f>
        <v/>
      </c>
      <c r="I89" s="119" t="str">
        <f>IF(Eprouvettes!X89=0,"",Eprouvettes!X89)</f>
        <v/>
      </c>
      <c r="J89" s="120"/>
      <c r="K89" s="121"/>
      <c r="L89" s="122"/>
      <c r="M89" s="123"/>
    </row>
    <row r="90" spans="1:13" ht="19.5" customHeight="1" x14ac:dyDescent="0.25">
      <c r="A90" s="111" t="str">
        <f>IF(Eprouvettes!I90=0,"",Eprouvettes!I90)</f>
        <v/>
      </c>
      <c r="B90" s="112" t="str">
        <f>IF(Eprouvettes!B90 = 0,"",Eprouvettes!B90)</f>
        <v/>
      </c>
      <c r="C90" s="113" t="str">
        <f>IF(Eprouvettes!Q90=0,"",Eprouvettes!Q90)</f>
        <v/>
      </c>
      <c r="D90" s="114" t="str">
        <f>IF(Eprouvettes!H90=0,"",Eprouvettes!H90)</f>
        <v/>
      </c>
      <c r="E90" s="115" t="str">
        <f>IF(Eprouvettes!T90=0,"",Eprouvettes!T90)</f>
        <v/>
      </c>
      <c r="F90" s="116" t="str">
        <f>Eprouvettes!U90</f>
        <v/>
      </c>
      <c r="G90" s="117" t="str">
        <f>IF(Eprouvettes!V90=0,"",Eprouvettes!V90)</f>
        <v/>
      </c>
      <c r="H90" s="118" t="str">
        <f>IF(Eprouvettes!W90=0,"",Eprouvettes!W90)</f>
        <v/>
      </c>
      <c r="I90" s="119" t="str">
        <f>IF(Eprouvettes!X90=0,"",Eprouvettes!X90)</f>
        <v/>
      </c>
      <c r="J90" s="120"/>
      <c r="K90" s="121"/>
      <c r="L90" s="122"/>
      <c r="M90" s="123"/>
    </row>
    <row r="91" spans="1:13" ht="19.5" customHeight="1" x14ac:dyDescent="0.25">
      <c r="A91" s="111" t="str">
        <f>IF(Eprouvettes!I91=0,"",Eprouvettes!I91)</f>
        <v/>
      </c>
      <c r="B91" s="112" t="str">
        <f>IF(Eprouvettes!B91 = 0,"",Eprouvettes!B91)</f>
        <v/>
      </c>
      <c r="C91" s="113" t="str">
        <f>IF(Eprouvettes!Q91=0,"",Eprouvettes!Q91)</f>
        <v/>
      </c>
      <c r="D91" s="114" t="str">
        <f>IF(Eprouvettes!H91=0,"",Eprouvettes!H91)</f>
        <v/>
      </c>
      <c r="E91" s="115" t="str">
        <f>IF(Eprouvettes!T91=0,"",Eprouvettes!T91)</f>
        <v/>
      </c>
      <c r="F91" s="116" t="str">
        <f>Eprouvettes!U91</f>
        <v/>
      </c>
      <c r="G91" s="117" t="str">
        <f>IF(Eprouvettes!V91=0,"",Eprouvettes!V91)</f>
        <v/>
      </c>
      <c r="H91" s="118" t="str">
        <f>IF(Eprouvettes!W91=0,"",Eprouvettes!W91)</f>
        <v/>
      </c>
      <c r="I91" s="119" t="str">
        <f>IF(Eprouvettes!X91=0,"",Eprouvettes!X91)</f>
        <v/>
      </c>
      <c r="J91" s="120"/>
      <c r="K91" s="121"/>
      <c r="L91" s="122"/>
      <c r="M91" s="123"/>
    </row>
    <row r="92" spans="1:13" ht="19.5" customHeight="1" x14ac:dyDescent="0.25">
      <c r="A92" s="111" t="str">
        <f>IF(Eprouvettes!I92=0,"",Eprouvettes!I92)</f>
        <v/>
      </c>
      <c r="B92" s="112" t="str">
        <f>IF(Eprouvettes!B92 = 0,"",Eprouvettes!B92)</f>
        <v/>
      </c>
      <c r="C92" s="113" t="str">
        <f>IF(Eprouvettes!Q92=0,"",Eprouvettes!Q92)</f>
        <v/>
      </c>
      <c r="D92" s="114" t="str">
        <f>IF(Eprouvettes!H92=0,"",Eprouvettes!H92)</f>
        <v/>
      </c>
      <c r="E92" s="115" t="str">
        <f>IF(Eprouvettes!T92=0,"",Eprouvettes!T92)</f>
        <v/>
      </c>
      <c r="F92" s="116" t="str">
        <f>Eprouvettes!U92</f>
        <v/>
      </c>
      <c r="G92" s="117" t="str">
        <f>IF(Eprouvettes!V92=0,"",Eprouvettes!V92)</f>
        <v/>
      </c>
      <c r="H92" s="118" t="str">
        <f>IF(Eprouvettes!W92=0,"",Eprouvettes!W92)</f>
        <v/>
      </c>
      <c r="I92" s="119" t="str">
        <f>IF(Eprouvettes!X92=0,"",Eprouvettes!X92)</f>
        <v/>
      </c>
      <c r="J92" s="120"/>
      <c r="K92" s="121"/>
      <c r="L92" s="122"/>
      <c r="M92" s="123"/>
    </row>
    <row r="93" spans="1:13" ht="19.5" customHeight="1" x14ac:dyDescent="0.25">
      <c r="A93" s="111" t="str">
        <f>IF(Eprouvettes!I93=0,"",Eprouvettes!I93)</f>
        <v/>
      </c>
      <c r="B93" s="112" t="str">
        <f>IF(Eprouvettes!B93 = 0,"",Eprouvettes!B93)</f>
        <v/>
      </c>
      <c r="C93" s="113" t="str">
        <f>IF(Eprouvettes!Q93=0,"",Eprouvettes!Q93)</f>
        <v/>
      </c>
      <c r="D93" s="114" t="str">
        <f>IF(Eprouvettes!H93=0,"",Eprouvettes!H93)</f>
        <v/>
      </c>
      <c r="E93" s="115" t="str">
        <f>IF(Eprouvettes!T93=0,"",Eprouvettes!T93)</f>
        <v/>
      </c>
      <c r="F93" s="116" t="str">
        <f>Eprouvettes!U93</f>
        <v/>
      </c>
      <c r="G93" s="117" t="str">
        <f>IF(Eprouvettes!V93=0,"",Eprouvettes!V93)</f>
        <v/>
      </c>
      <c r="H93" s="118" t="str">
        <f>IF(Eprouvettes!W93=0,"",Eprouvettes!W93)</f>
        <v/>
      </c>
      <c r="I93" s="119" t="str">
        <f>IF(Eprouvettes!X93=0,"",Eprouvettes!X93)</f>
        <v/>
      </c>
      <c r="J93" s="120"/>
      <c r="K93" s="121"/>
      <c r="L93" s="122"/>
      <c r="M93" s="123"/>
    </row>
    <row r="94" spans="1:13" ht="19.5" customHeight="1" x14ac:dyDescent="0.25">
      <c r="A94" s="111" t="str">
        <f>IF(Eprouvettes!I94=0,"",Eprouvettes!I94)</f>
        <v/>
      </c>
      <c r="B94" s="112" t="str">
        <f>IF(Eprouvettes!B94 = 0,"",Eprouvettes!B94)</f>
        <v/>
      </c>
      <c r="C94" s="113" t="str">
        <f>IF(Eprouvettes!Q94=0,"",Eprouvettes!Q94)</f>
        <v/>
      </c>
      <c r="D94" s="114" t="str">
        <f>IF(Eprouvettes!H94=0,"",Eprouvettes!H94)</f>
        <v/>
      </c>
      <c r="E94" s="115" t="str">
        <f>IF(Eprouvettes!T94=0,"",Eprouvettes!T94)</f>
        <v/>
      </c>
      <c r="F94" s="116" t="str">
        <f>Eprouvettes!U94</f>
        <v/>
      </c>
      <c r="G94" s="117" t="str">
        <f>IF(Eprouvettes!V94=0,"",Eprouvettes!V94)</f>
        <v/>
      </c>
      <c r="H94" s="118" t="str">
        <f>IF(Eprouvettes!W94=0,"",Eprouvettes!W94)</f>
        <v/>
      </c>
      <c r="I94" s="119" t="str">
        <f>IF(Eprouvettes!X94=0,"",Eprouvettes!X94)</f>
        <v/>
      </c>
      <c r="J94" s="120"/>
      <c r="K94" s="121"/>
      <c r="L94" s="122"/>
      <c r="M94" s="123"/>
    </row>
    <row r="95" spans="1:13" ht="19.5" customHeight="1" x14ac:dyDescent="0.25">
      <c r="A95" s="111" t="str">
        <f>IF(Eprouvettes!I95=0,"",Eprouvettes!I95)</f>
        <v/>
      </c>
      <c r="B95" s="112" t="str">
        <f>IF(Eprouvettes!B95 = 0,"",Eprouvettes!B95)</f>
        <v/>
      </c>
      <c r="C95" s="113" t="str">
        <f>IF(Eprouvettes!Q95=0,"",Eprouvettes!Q95)</f>
        <v/>
      </c>
      <c r="D95" s="114" t="str">
        <f>IF(Eprouvettes!H95=0,"",Eprouvettes!H95)</f>
        <v/>
      </c>
      <c r="E95" s="115" t="str">
        <f>IF(Eprouvettes!T95=0,"",Eprouvettes!T95)</f>
        <v/>
      </c>
      <c r="F95" s="116" t="str">
        <f>Eprouvettes!U95</f>
        <v/>
      </c>
      <c r="G95" s="117" t="str">
        <f>IF(Eprouvettes!V95=0,"",Eprouvettes!V95)</f>
        <v/>
      </c>
      <c r="H95" s="118" t="str">
        <f>IF(Eprouvettes!W95=0,"",Eprouvettes!W95)</f>
        <v/>
      </c>
      <c r="I95" s="119" t="str">
        <f>IF(Eprouvettes!X95=0,"",Eprouvettes!X95)</f>
        <v/>
      </c>
      <c r="J95" s="120"/>
      <c r="K95" s="121"/>
      <c r="L95" s="122"/>
      <c r="M95" s="123"/>
    </row>
    <row r="96" spans="1:13" ht="19.5" customHeight="1" x14ac:dyDescent="0.25">
      <c r="A96" s="111" t="str">
        <f>IF(Eprouvettes!I96=0,"",Eprouvettes!I96)</f>
        <v/>
      </c>
      <c r="B96" s="112" t="str">
        <f>IF(Eprouvettes!B96 = 0,"",Eprouvettes!B96)</f>
        <v/>
      </c>
      <c r="C96" s="113" t="str">
        <f>IF(Eprouvettes!Q96=0,"",Eprouvettes!Q96)</f>
        <v/>
      </c>
      <c r="D96" s="114" t="str">
        <f>IF(Eprouvettes!H96=0,"",Eprouvettes!H96)</f>
        <v/>
      </c>
      <c r="E96" s="115" t="str">
        <f>IF(Eprouvettes!T96=0,"",Eprouvettes!T96)</f>
        <v/>
      </c>
      <c r="F96" s="116" t="str">
        <f>Eprouvettes!U96</f>
        <v/>
      </c>
      <c r="G96" s="117" t="str">
        <f>IF(Eprouvettes!V96=0,"",Eprouvettes!V96)</f>
        <v/>
      </c>
      <c r="H96" s="118" t="str">
        <f>IF(Eprouvettes!W96=0,"",Eprouvettes!W96)</f>
        <v/>
      </c>
      <c r="I96" s="119" t="str">
        <f>IF(Eprouvettes!X96=0,"",Eprouvettes!X96)</f>
        <v/>
      </c>
      <c r="J96" s="120"/>
      <c r="K96" s="121"/>
      <c r="L96" s="122"/>
      <c r="M96" s="123"/>
    </row>
    <row r="97" spans="1:13" ht="19.5" customHeight="1" x14ac:dyDescent="0.25">
      <c r="A97" s="111" t="str">
        <f>IF(Eprouvettes!I97=0,"",Eprouvettes!I97)</f>
        <v/>
      </c>
      <c r="B97" s="112" t="str">
        <f>IF(Eprouvettes!B97 = 0,"",Eprouvettes!B97)</f>
        <v/>
      </c>
      <c r="C97" s="113" t="str">
        <f>IF(Eprouvettes!Q97=0,"",Eprouvettes!Q97)</f>
        <v/>
      </c>
      <c r="D97" s="114" t="str">
        <f>IF(Eprouvettes!H97=0,"",Eprouvettes!H97)</f>
        <v/>
      </c>
      <c r="E97" s="115" t="str">
        <f>IF(Eprouvettes!T97=0,"",Eprouvettes!T97)</f>
        <v/>
      </c>
      <c r="F97" s="116" t="str">
        <f>Eprouvettes!U97</f>
        <v/>
      </c>
      <c r="G97" s="117" t="str">
        <f>IF(Eprouvettes!V97=0,"",Eprouvettes!V97)</f>
        <v/>
      </c>
      <c r="H97" s="118" t="str">
        <f>IF(Eprouvettes!W97=0,"",Eprouvettes!W97)</f>
        <v/>
      </c>
      <c r="I97" s="119" t="str">
        <f>IF(Eprouvettes!X97=0,"",Eprouvettes!X97)</f>
        <v/>
      </c>
      <c r="J97" s="120"/>
      <c r="K97" s="121"/>
      <c r="L97" s="122"/>
      <c r="M97" s="123"/>
    </row>
    <row r="98" spans="1:13" ht="19.5" customHeight="1" x14ac:dyDescent="0.25">
      <c r="A98" s="111" t="str">
        <f>IF(Eprouvettes!I98=0,"",Eprouvettes!I98)</f>
        <v/>
      </c>
      <c r="B98" s="112" t="str">
        <f>IF(Eprouvettes!B98 = 0,"",Eprouvettes!B98)</f>
        <v/>
      </c>
      <c r="C98" s="113" t="str">
        <f>IF(Eprouvettes!Q98=0,"",Eprouvettes!Q98)</f>
        <v/>
      </c>
      <c r="D98" s="114" t="str">
        <f>IF(Eprouvettes!H98=0,"",Eprouvettes!H98)</f>
        <v/>
      </c>
      <c r="E98" s="115" t="str">
        <f>IF(Eprouvettes!T98=0,"",Eprouvettes!T98)</f>
        <v/>
      </c>
      <c r="F98" s="116" t="str">
        <f>Eprouvettes!U98</f>
        <v/>
      </c>
      <c r="G98" s="117" t="str">
        <f>IF(Eprouvettes!V98=0,"",Eprouvettes!V98)</f>
        <v/>
      </c>
      <c r="H98" s="118" t="str">
        <f>IF(Eprouvettes!W98=0,"",Eprouvettes!W98)</f>
        <v/>
      </c>
      <c r="I98" s="119" t="str">
        <f>IF(Eprouvettes!X98=0,"",Eprouvettes!X98)</f>
        <v/>
      </c>
      <c r="J98" s="120"/>
      <c r="K98" s="121"/>
      <c r="L98" s="122"/>
      <c r="M98" s="123"/>
    </row>
    <row r="99" spans="1:13" ht="19.5" customHeight="1" x14ac:dyDescent="0.25">
      <c r="A99" s="111" t="str">
        <f>IF(Eprouvettes!I99=0,"",Eprouvettes!I99)</f>
        <v/>
      </c>
      <c r="B99" s="112" t="str">
        <f>IF(Eprouvettes!B99 = 0,"",Eprouvettes!B99)</f>
        <v/>
      </c>
      <c r="C99" s="113" t="str">
        <f>IF(Eprouvettes!Q99=0,"",Eprouvettes!Q99)</f>
        <v/>
      </c>
      <c r="D99" s="114" t="str">
        <f>IF(Eprouvettes!H99=0,"",Eprouvettes!H99)</f>
        <v/>
      </c>
      <c r="E99" s="115" t="str">
        <f>IF(Eprouvettes!T99=0,"",Eprouvettes!T99)</f>
        <v/>
      </c>
      <c r="F99" s="116" t="str">
        <f>Eprouvettes!U99</f>
        <v/>
      </c>
      <c r="G99" s="117" t="str">
        <f>IF(Eprouvettes!V99=0,"",Eprouvettes!V99)</f>
        <v/>
      </c>
      <c r="H99" s="118" t="str">
        <f>IF(Eprouvettes!W99=0,"",Eprouvettes!W99)</f>
        <v/>
      </c>
      <c r="I99" s="119" t="str">
        <f>IF(Eprouvettes!X99=0,"",Eprouvettes!X99)</f>
        <v/>
      </c>
      <c r="J99" s="120"/>
      <c r="K99" s="121"/>
      <c r="L99" s="122"/>
      <c r="M99" s="123"/>
    </row>
    <row r="100" spans="1:13" ht="19.5" customHeight="1" x14ac:dyDescent="0.25">
      <c r="A100" s="111" t="str">
        <f>IF(Eprouvettes!I100=0,"",Eprouvettes!I100)</f>
        <v/>
      </c>
      <c r="B100" s="112" t="str">
        <f>IF(Eprouvettes!B100 = 0,"",Eprouvettes!B100)</f>
        <v/>
      </c>
      <c r="C100" s="113" t="str">
        <f>IF(Eprouvettes!Q100=0,"",Eprouvettes!Q100)</f>
        <v/>
      </c>
      <c r="D100" s="114" t="str">
        <f>IF(Eprouvettes!H100=0,"",Eprouvettes!H100)</f>
        <v/>
      </c>
      <c r="E100" s="115" t="str">
        <f>IF(Eprouvettes!T100=0,"",Eprouvettes!T100)</f>
        <v/>
      </c>
      <c r="F100" s="116" t="str">
        <f>Eprouvettes!U100</f>
        <v/>
      </c>
      <c r="G100" s="117" t="str">
        <f>IF(Eprouvettes!V100=0,"",Eprouvettes!V100)</f>
        <v/>
      </c>
      <c r="H100" s="118" t="str">
        <f>IF(Eprouvettes!W100=0,"",Eprouvettes!W100)</f>
        <v/>
      </c>
      <c r="I100" s="119" t="str">
        <f>IF(Eprouvettes!X100=0,"",Eprouvettes!X100)</f>
        <v/>
      </c>
      <c r="J100" s="120"/>
      <c r="K100" s="121"/>
      <c r="L100" s="122"/>
      <c r="M100" s="123"/>
    </row>
    <row r="101" spans="1:13" ht="19.5" customHeight="1" x14ac:dyDescent="0.25">
      <c r="A101" s="111" t="str">
        <f>IF(Eprouvettes!I101=0,"",Eprouvettes!I101)</f>
        <v/>
      </c>
      <c r="B101" s="112" t="str">
        <f>IF(Eprouvettes!B101 = 0,"",Eprouvettes!B101)</f>
        <v/>
      </c>
      <c r="C101" s="124" t="str">
        <f>IF(Eprouvettes!Q101=0,"",Eprouvettes!Q101)</f>
        <v/>
      </c>
      <c r="D101" s="125" t="str">
        <f>IF(Eprouvettes!H101=0,"",Eprouvettes!H101)</f>
        <v/>
      </c>
      <c r="E101" s="126" t="str">
        <f>IF(Eprouvettes!T101=0,"",Eprouvettes!T101)</f>
        <v/>
      </c>
      <c r="F101" s="127" t="str">
        <f>Eprouvettes!U101</f>
        <v/>
      </c>
      <c r="G101" s="128" t="str">
        <f>IF(Eprouvettes!V101=0,"",Eprouvettes!V101)</f>
        <v/>
      </c>
      <c r="H101" s="129" t="str">
        <f>IF(Eprouvettes!W101=0,"",Eprouvettes!W101)</f>
        <v/>
      </c>
      <c r="I101" s="119" t="str">
        <f>IF(Eprouvettes!X101=0,"",Eprouvettes!X101)</f>
        <v/>
      </c>
      <c r="J101" s="130"/>
      <c r="K101" s="131"/>
      <c r="L101" s="132"/>
      <c r="M101" s="133"/>
    </row>
    <row r="102" spans="1:13" x14ac:dyDescent="0.25">
      <c r="D102" t="str">
        <f>IF(Eprouvettes!H102=0,"",Eprouvettes!H102)</f>
        <v/>
      </c>
    </row>
  </sheetData>
  <mergeCells count="3">
    <mergeCell ref="D1:M1"/>
    <mergeCell ref="F2:I2"/>
    <mergeCell ref="J2:M2"/>
  </mergeCells>
  <pageMargins left="0.7" right="0.7" top="0.75" bottom="0.75" header="0.51180555555555496" footer="0.51180555555555496"/>
  <pageSetup paperSize="9" firstPageNumber="0" orientation="portrait" horizontalDpi="300" verticalDpi="300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Q101"/>
  <sheetViews>
    <sheetView zoomScaleNormal="100" workbookViewId="0">
      <selection activeCell="N1" sqref="N1"/>
    </sheetView>
  </sheetViews>
  <sheetFormatPr baseColWidth="10" defaultColWidth="9.140625" defaultRowHeight="15" x14ac:dyDescent="0.25"/>
  <cols>
    <col min="1" max="3" width="10.7109375" customWidth="1"/>
    <col min="4" max="4" width="10.140625" customWidth="1"/>
    <col min="5" max="5" width="11.7109375" customWidth="1"/>
    <col min="6" max="6" width="7" customWidth="1"/>
    <col min="7" max="7" width="9" customWidth="1"/>
    <col min="8" max="8" width="11.7109375" customWidth="1"/>
    <col min="9" max="9" width="11" customWidth="1"/>
    <col min="10" max="12" width="10.7109375" customWidth="1"/>
    <col min="13" max="13" width="17.42578125" customWidth="1"/>
    <col min="14" max="14" width="10.7109375" customWidth="1"/>
    <col min="15" max="15" width="7" style="4" customWidth="1"/>
    <col min="16" max="17" width="11.42578125" style="4"/>
    <col min="18" max="1025" width="10.7109375" customWidth="1"/>
  </cols>
  <sheetData>
    <row r="1" spans="1:17" ht="87" customHeight="1" x14ac:dyDescent="0.25">
      <c r="A1" s="134"/>
      <c r="B1" s="135"/>
      <c r="C1" s="136"/>
      <c r="D1" s="263" t="s">
        <v>59</v>
      </c>
      <c r="E1" s="263"/>
      <c r="F1" s="263"/>
      <c r="G1" s="263"/>
      <c r="H1" s="263"/>
      <c r="I1" s="264" t="s">
        <v>60</v>
      </c>
      <c r="J1" s="264"/>
      <c r="K1" s="85"/>
      <c r="L1" s="85"/>
      <c r="M1" s="137"/>
    </row>
    <row r="2" spans="1:17" ht="51" x14ac:dyDescent="0.25">
      <c r="A2" s="138" t="s">
        <v>4</v>
      </c>
      <c r="B2" s="139" t="s">
        <v>61</v>
      </c>
      <c r="C2" s="140" t="s">
        <v>62</v>
      </c>
      <c r="D2" s="265" t="s">
        <v>8</v>
      </c>
      <c r="E2" s="265"/>
      <c r="F2" s="265"/>
      <c r="G2" s="265"/>
      <c r="H2" s="141" t="s">
        <v>56</v>
      </c>
      <c r="I2" s="142" t="s">
        <v>11</v>
      </c>
      <c r="J2" s="143" t="s">
        <v>10</v>
      </c>
      <c r="K2" s="144" t="s">
        <v>63</v>
      </c>
      <c r="L2" s="145" t="s">
        <v>64</v>
      </c>
      <c r="M2" s="13" t="s">
        <v>65</v>
      </c>
    </row>
    <row r="3" spans="1:17" ht="31.5" customHeight="1" x14ac:dyDescent="0.25">
      <c r="A3" s="146"/>
      <c r="B3" s="147"/>
      <c r="C3" s="148"/>
      <c r="D3" s="149" t="s">
        <v>26</v>
      </c>
      <c r="E3" s="149" t="s">
        <v>27</v>
      </c>
      <c r="F3" s="149" t="s">
        <v>28</v>
      </c>
      <c r="G3" s="150" t="s">
        <v>29</v>
      </c>
      <c r="H3" s="151"/>
      <c r="I3" s="152"/>
      <c r="J3" s="153"/>
      <c r="K3" s="154"/>
      <c r="L3" s="155"/>
      <c r="M3" s="156"/>
    </row>
    <row r="4" spans="1:17" ht="19.5" customHeight="1" x14ac:dyDescent="0.25">
      <c r="A4" s="157" t="str">
        <f>IF(Eprouvettes!I4=0,"",Eprouvettes!I4)</f>
        <v>DENIS</v>
      </c>
      <c r="B4" s="158">
        <f>IF(Eprouvettes!B4 = 0,"",Eprouvettes!B4)</f>
        <v>43482</v>
      </c>
      <c r="C4" s="159">
        <f>IF(Eprouvettes!H4=0,"",Eprouvettes!H4)</f>
        <v>706429</v>
      </c>
      <c r="D4" s="160" t="str">
        <f>IF(Eprouvettes!M4=0,"",Eprouvettes!M4)</f>
        <v>XC1</v>
      </c>
      <c r="E4" s="160" t="str">
        <f>IF(Eprouvettes!N4=0,"",Eprouvettes!N4)</f>
        <v>C25/30</v>
      </c>
      <c r="F4" s="160">
        <f>IF(Eprouvettes!O4=0,"",Eprouvettes!O4)</f>
        <v>20</v>
      </c>
      <c r="G4" s="160" t="str">
        <f>IF(Eprouvettes!P4=0,"",Eprouvettes!P4)</f>
        <v>S3</v>
      </c>
      <c r="H4" s="161">
        <f>IF(Eprouvettes!Q4=0,"",Eprouvettes!Q4)</f>
        <v>562</v>
      </c>
      <c r="I4" s="160" t="str">
        <f>IF(Eprouvettes!S4=0,"",Eprouvettes!S4)</f>
        <v>S3</v>
      </c>
      <c r="J4" s="162">
        <f>IF(Eprouvettes!R4=0,"",Eprouvettes!R4)</f>
        <v>80</v>
      </c>
      <c r="K4" s="163"/>
      <c r="L4" s="164"/>
      <c r="M4" s="165"/>
    </row>
    <row r="5" spans="1:17" ht="19.5" customHeight="1" x14ac:dyDescent="0.25">
      <c r="A5" s="166" t="str">
        <f>IF(Eprouvettes!I5=0,"",Eprouvettes!I5)</f>
        <v>DAVID</v>
      </c>
      <c r="B5" s="167">
        <f>IF(Eprouvettes!B5 = 0,"",Eprouvettes!B5)</f>
        <v>43861</v>
      </c>
      <c r="C5" s="168">
        <f>IF(Eprouvettes!H5=0,"",Eprouvettes!H5)</f>
        <v>706574</v>
      </c>
      <c r="D5" s="169" t="str">
        <f>IF(Eprouvettes!M5=0,"",Eprouvettes!M5)</f>
        <v>XC1</v>
      </c>
      <c r="E5" s="169" t="str">
        <f>IF(Eprouvettes!N5=0,"",Eprouvettes!N5)</f>
        <v>C25/30</v>
      </c>
      <c r="F5" s="169">
        <f>IF(Eprouvettes!O5=0,"",Eprouvettes!O5)</f>
        <v>20</v>
      </c>
      <c r="G5" s="169" t="str">
        <f>IF(Eprouvettes!P5=0,"",Eprouvettes!P5)</f>
        <v>S3</v>
      </c>
      <c r="H5" s="170">
        <f>IF(Eprouvettes!Q5=0,"",Eprouvettes!Q5)</f>
        <v>562</v>
      </c>
      <c r="I5" s="169" t="str">
        <f>IF(Eprouvettes!S5=0,"",Eprouvettes!S5)</f>
        <v>S3</v>
      </c>
      <c r="J5" s="171">
        <f>IF(Eprouvettes!R5=0,"",Eprouvettes!R5)</f>
        <v>150</v>
      </c>
      <c r="K5" s="172"/>
      <c r="L5" s="173"/>
      <c r="M5" s="174"/>
      <c r="O5" s="175"/>
      <c r="P5" s="266" t="s">
        <v>66</v>
      </c>
      <c r="Q5" s="266"/>
    </row>
    <row r="6" spans="1:17" ht="19.5" customHeight="1" x14ac:dyDescent="0.25">
      <c r="A6" s="176" t="str">
        <f>IF(Eprouvettes!I6=0,"",Eprouvettes!I6)</f>
        <v>DENIS</v>
      </c>
      <c r="B6" s="177">
        <f>IF(Eprouvettes!B6 = 0,"",Eprouvettes!B6)</f>
        <v>43886</v>
      </c>
      <c r="C6" s="178">
        <f>IF(Eprouvettes!H6=0,"",Eprouvettes!H6)</f>
        <v>706874</v>
      </c>
      <c r="D6" s="179" t="str">
        <f>IF(Eprouvettes!M6=0,"",Eprouvettes!M6)</f>
        <v>XC1</v>
      </c>
      <c r="E6" s="179" t="str">
        <f>IF(Eprouvettes!N6=0,"",Eprouvettes!N6)</f>
        <v>C25/30</v>
      </c>
      <c r="F6" s="179">
        <f>IF(Eprouvettes!O6=0,"",Eprouvettes!O6)</f>
        <v>10</v>
      </c>
      <c r="G6" s="179" t="str">
        <f>IF(Eprouvettes!P6=0,"",Eprouvettes!P6)</f>
        <v>S3</v>
      </c>
      <c r="H6" s="180">
        <f>IF(Eprouvettes!Q6=0,"",Eprouvettes!Q6)</f>
        <v>512</v>
      </c>
      <c r="I6" s="179" t="str">
        <f>IF(Eprouvettes!S6=0,"",Eprouvettes!S6)</f>
        <v>S3</v>
      </c>
      <c r="J6" s="181">
        <f>IF(Eprouvettes!R6=0,"",Eprouvettes!R6)</f>
        <v>175</v>
      </c>
      <c r="K6" s="182"/>
      <c r="L6" s="183"/>
      <c r="M6" s="184"/>
      <c r="O6" s="134"/>
      <c r="P6" s="266"/>
      <c r="Q6" s="266"/>
    </row>
    <row r="7" spans="1:17" ht="19.5" customHeight="1" x14ac:dyDescent="0.25">
      <c r="A7" s="176" t="str">
        <f>IF(Eprouvettes!I7=0,"",Eprouvettes!I7)</f>
        <v>ANTONIN C</v>
      </c>
      <c r="B7" s="177">
        <f>IF(Eprouvettes!B7 = 0,"",Eprouvettes!B7)</f>
        <v>43896</v>
      </c>
      <c r="C7" s="178">
        <f>IF(Eprouvettes!H7=0,"",Eprouvettes!H7)</f>
        <v>707007</v>
      </c>
      <c r="D7" s="179" t="str">
        <f>IF(Eprouvettes!M7=0,"",Eprouvettes!M7)</f>
        <v>XC1</v>
      </c>
      <c r="E7" s="179" t="str">
        <f>IF(Eprouvettes!N7=0,"",Eprouvettes!N7)</f>
        <v>C25/30</v>
      </c>
      <c r="F7" s="179">
        <f>IF(Eprouvettes!O7=0,"",Eprouvettes!O7)</f>
        <v>20</v>
      </c>
      <c r="G7" s="179" t="str">
        <f>IF(Eprouvettes!P7=0,"",Eprouvettes!P7)</f>
        <v>S3</v>
      </c>
      <c r="H7" s="180">
        <f>IF(Eprouvettes!Q7=0,"",Eprouvettes!Q7)</f>
        <v>562</v>
      </c>
      <c r="I7" s="179" t="str">
        <f>IF(Eprouvettes!S7=0,"",Eprouvettes!S7)</f>
        <v>S3</v>
      </c>
      <c r="J7" s="181">
        <f>IF(Eprouvettes!R7=0,"",Eprouvettes!R7)</f>
        <v>140</v>
      </c>
      <c r="K7" s="182"/>
      <c r="L7" s="183"/>
      <c r="M7" s="184"/>
      <c r="O7" s="185" t="s">
        <v>67</v>
      </c>
      <c r="P7" s="186">
        <v>10</v>
      </c>
      <c r="Q7" s="186">
        <v>40</v>
      </c>
    </row>
    <row r="8" spans="1:17" ht="19.5" customHeight="1" x14ac:dyDescent="0.25">
      <c r="A8" s="176" t="str">
        <f>IF(Eprouvettes!I8=0,"",Eprouvettes!I8)</f>
        <v>DAVID</v>
      </c>
      <c r="B8" s="177">
        <f>IF(Eprouvettes!B8 = 0,"",Eprouvettes!B8)</f>
        <v>43922</v>
      </c>
      <c r="C8" s="178">
        <f>IF(Eprouvettes!H8=0,"",Eprouvettes!H8)</f>
        <v>707083</v>
      </c>
      <c r="D8" s="179" t="str">
        <f>IF(Eprouvettes!M8=0,"",Eprouvettes!M8)</f>
        <v>XC1</v>
      </c>
      <c r="E8" s="179" t="str">
        <f>IF(Eprouvettes!N8=0,"",Eprouvettes!N8)</f>
        <v>C25/30</v>
      </c>
      <c r="F8" s="179">
        <f>IF(Eprouvettes!O8=0,"",Eprouvettes!O8)</f>
        <v>10</v>
      </c>
      <c r="G8" s="179" t="str">
        <f>IF(Eprouvettes!P8=0,"",Eprouvettes!P8)</f>
        <v>S3</v>
      </c>
      <c r="H8" s="180">
        <f>IF(Eprouvettes!Q8=0,"",Eprouvettes!Q8)</f>
        <v>512</v>
      </c>
      <c r="I8" s="179" t="str">
        <f>IF(Eprouvettes!S8=0,"",Eprouvettes!S8)</f>
        <v>S3</v>
      </c>
      <c r="J8" s="181">
        <f>IF(Eprouvettes!R8=0,"",Eprouvettes!R8)</f>
        <v>85</v>
      </c>
      <c r="K8" s="182"/>
      <c r="L8" s="183"/>
      <c r="M8" s="184"/>
      <c r="O8" s="185" t="s">
        <v>68</v>
      </c>
      <c r="P8" s="186">
        <v>50</v>
      </c>
      <c r="Q8" s="186">
        <v>90</v>
      </c>
    </row>
    <row r="9" spans="1:17" ht="19.5" customHeight="1" x14ac:dyDescent="0.25">
      <c r="A9" s="176" t="str">
        <f>IF(Eprouvettes!I9=0,"",Eprouvettes!I9)</f>
        <v>DAVID</v>
      </c>
      <c r="B9" s="177">
        <f>IF(Eprouvettes!B9 = 0,"",Eprouvettes!B9)</f>
        <v>43938</v>
      </c>
      <c r="C9" s="178">
        <f>IF(Eprouvettes!H9=0,"",Eprouvettes!H9)</f>
        <v>707139</v>
      </c>
      <c r="D9" s="179" t="str">
        <f>IF(Eprouvettes!M9=0,"",Eprouvettes!M9)</f>
        <v>XC1</v>
      </c>
      <c r="E9" s="179" t="str">
        <f>IF(Eprouvettes!N9=0,"",Eprouvettes!N9)</f>
        <v>C25/30</v>
      </c>
      <c r="F9" s="179">
        <f>IF(Eprouvettes!O9=0,"",Eprouvettes!O9)</f>
        <v>22</v>
      </c>
      <c r="G9" s="179" t="str">
        <f>IF(Eprouvettes!P9=0,"",Eprouvettes!P9)</f>
        <v>S3</v>
      </c>
      <c r="H9" s="180">
        <f>IF(Eprouvettes!Q9=0,"",Eprouvettes!Q9)</f>
        <v>562</v>
      </c>
      <c r="I9" s="179" t="str">
        <f>IF(Eprouvettes!S9=0,"",Eprouvettes!S9)</f>
        <v>S3</v>
      </c>
      <c r="J9" s="181">
        <f>IF(Eprouvettes!R9=0,"",Eprouvettes!R9)</f>
        <v>165</v>
      </c>
      <c r="K9" s="182"/>
      <c r="L9" s="183"/>
      <c r="M9" s="184"/>
      <c r="O9" s="185" t="s">
        <v>37</v>
      </c>
      <c r="P9" s="186">
        <v>100</v>
      </c>
      <c r="Q9" s="186">
        <v>150</v>
      </c>
    </row>
    <row r="10" spans="1:17" ht="19.5" customHeight="1" x14ac:dyDescent="0.25">
      <c r="A10" s="176" t="str">
        <f>IF(Eprouvettes!I10=0,"",Eprouvettes!I10)</f>
        <v>ANTONIN C</v>
      </c>
      <c r="B10" s="177">
        <f>IF(Eprouvettes!B10 = 0,"",Eprouvettes!B10)</f>
        <v>43964</v>
      </c>
      <c r="C10" s="178">
        <f>IF(Eprouvettes!H10=0,"",Eprouvettes!H10)</f>
        <v>707321</v>
      </c>
      <c r="D10" s="179" t="str">
        <f>IF(Eprouvettes!M10=0,"",Eprouvettes!M10)</f>
        <v>XC1</v>
      </c>
      <c r="E10" s="179" t="str">
        <f>IF(Eprouvettes!N10=0,"",Eprouvettes!N10)</f>
        <v>C25/30</v>
      </c>
      <c r="F10" s="179">
        <f>IF(Eprouvettes!O10=0,"",Eprouvettes!O10)</f>
        <v>11.2</v>
      </c>
      <c r="G10" s="179" t="str">
        <f>IF(Eprouvettes!P10=0,"",Eprouvettes!P10)</f>
        <v>S3</v>
      </c>
      <c r="H10" s="180">
        <f>IF(Eprouvettes!Q10=0,"",Eprouvettes!Q10)</f>
        <v>512</v>
      </c>
      <c r="I10" s="179" t="str">
        <f>IF(Eprouvettes!S10=0,"",Eprouvettes!S10)</f>
        <v>S3</v>
      </c>
      <c r="J10" s="181">
        <f>IF(Eprouvettes!R10=0,"",Eprouvettes!R10)</f>
        <v>170</v>
      </c>
      <c r="K10" s="182"/>
      <c r="L10" s="183"/>
      <c r="M10" s="184"/>
      <c r="O10" s="185" t="s">
        <v>69</v>
      </c>
      <c r="P10" s="186">
        <v>160</v>
      </c>
      <c r="Q10" s="186">
        <v>210</v>
      </c>
    </row>
    <row r="11" spans="1:17" ht="19.5" customHeight="1" x14ac:dyDescent="0.25">
      <c r="A11" s="176" t="str">
        <f>IF(Eprouvettes!I11=0,"",Eprouvettes!I11)</f>
        <v>DENIS</v>
      </c>
      <c r="B11" s="177">
        <f>IF(Eprouvettes!B11 = 0,"",Eprouvettes!B11)</f>
        <v>43965</v>
      </c>
      <c r="C11" s="178">
        <f>IF(Eprouvettes!H11=0,"",Eprouvettes!H11)</f>
        <v>707324</v>
      </c>
      <c r="D11" s="179" t="str">
        <f>IF(Eprouvettes!M11=0,"",Eprouvettes!M11)</f>
        <v>XC1</v>
      </c>
      <c r="E11" s="179" t="str">
        <f>IF(Eprouvettes!N11=0,"",Eprouvettes!N11)</f>
        <v>C25/30</v>
      </c>
      <c r="F11" s="179">
        <f>IF(Eprouvettes!O11=0,"",Eprouvettes!O11)</f>
        <v>22</v>
      </c>
      <c r="G11" s="179" t="str">
        <f>IF(Eprouvettes!P11=0,"",Eprouvettes!P11)</f>
        <v>S3</v>
      </c>
      <c r="H11" s="180">
        <f>IF(Eprouvettes!Q11=0,"",Eprouvettes!Q11)</f>
        <v>562</v>
      </c>
      <c r="I11" s="179" t="str">
        <f>IF(Eprouvettes!S11=0,"",Eprouvettes!S11)</f>
        <v>S3</v>
      </c>
      <c r="J11" s="181">
        <f>IF(Eprouvettes!R11=0,"",Eprouvettes!R11)</f>
        <v>175</v>
      </c>
      <c r="K11" s="182"/>
      <c r="L11" s="183"/>
      <c r="M11" s="184"/>
      <c r="O11" s="185" t="s">
        <v>70</v>
      </c>
      <c r="P11" s="186">
        <v>220</v>
      </c>
      <c r="Q11" s="186"/>
    </row>
    <row r="12" spans="1:17" ht="19.5" customHeight="1" x14ac:dyDescent="0.25">
      <c r="A12" s="176" t="str">
        <f>IF(Eprouvettes!I12=0,"",Eprouvettes!I12)</f>
        <v>DENIS</v>
      </c>
      <c r="B12" s="177">
        <f>IF(Eprouvettes!B12 = 0,"",Eprouvettes!B12)</f>
        <v>43965</v>
      </c>
      <c r="C12" s="178">
        <f>IF(Eprouvettes!H12=0,"",Eprouvettes!H12)</f>
        <v>707325</v>
      </c>
      <c r="D12" s="179" t="str">
        <f>IF(Eprouvettes!M12=0,"",Eprouvettes!M12)</f>
        <v>XF1</v>
      </c>
      <c r="E12" s="179" t="str">
        <f>IF(Eprouvettes!N12=0,"",Eprouvettes!N12)</f>
        <v>C25/30</v>
      </c>
      <c r="F12" s="179">
        <f>IF(Eprouvettes!O12=0,"",Eprouvettes!O12)</f>
        <v>22</v>
      </c>
      <c r="G12" s="179" t="str">
        <f>IF(Eprouvettes!P12=0,"",Eprouvettes!P12)</f>
        <v>S3</v>
      </c>
      <c r="H12" s="180">
        <f>IF(Eprouvettes!Q12=0,"",Eprouvettes!Q12)</f>
        <v>572</v>
      </c>
      <c r="I12" s="179" t="str">
        <f>IF(Eprouvettes!S12=0,"",Eprouvettes!S12)</f>
        <v>S3</v>
      </c>
      <c r="J12" s="181">
        <f>IF(Eprouvettes!R12=0,"",Eprouvettes!R12)</f>
        <v>160</v>
      </c>
      <c r="K12" s="182"/>
      <c r="L12" s="183"/>
      <c r="M12" s="184"/>
      <c r="O12" s="187"/>
      <c r="P12" s="266" t="s">
        <v>71</v>
      </c>
      <c r="Q12" s="266"/>
    </row>
    <row r="13" spans="1:17" ht="19.5" customHeight="1" x14ac:dyDescent="0.25">
      <c r="A13" s="176" t="str">
        <f>IF(Eprouvettes!I13=0,"",Eprouvettes!I13)</f>
        <v>ANTONIN</v>
      </c>
      <c r="B13" s="177">
        <f>IF(Eprouvettes!B13 = 0,"",Eprouvettes!B13)</f>
        <v>43984</v>
      </c>
      <c r="C13" s="178">
        <f>IF(Eprouvettes!H13=0,"",Eprouvettes!H13)</f>
        <v>707542</v>
      </c>
      <c r="D13" s="179" t="str">
        <f>IF(Eprouvettes!M13=0,"",Eprouvettes!M13)</f>
        <v>XC1</v>
      </c>
      <c r="E13" s="179" t="str">
        <f>IF(Eprouvettes!N13=0,"",Eprouvettes!N13)</f>
        <v>C25/30</v>
      </c>
      <c r="F13" s="179">
        <f>IF(Eprouvettes!O13=0,"",Eprouvettes!O13)</f>
        <v>22</v>
      </c>
      <c r="G13" s="179" t="str">
        <f>IF(Eprouvettes!P13=0,"",Eprouvettes!P13)</f>
        <v>S3</v>
      </c>
      <c r="H13" s="180">
        <f>IF(Eprouvettes!Q13=0,"",Eprouvettes!Q13)</f>
        <v>562</v>
      </c>
      <c r="I13" s="179" t="str">
        <f>IF(Eprouvettes!S13=0,"",Eprouvettes!S13)</f>
        <v>S3</v>
      </c>
      <c r="J13" s="181">
        <f>IF(Eprouvettes!R13=0,"",Eprouvettes!R13)</f>
        <v>160</v>
      </c>
      <c r="K13" s="182"/>
      <c r="L13" s="183"/>
      <c r="M13" s="184"/>
      <c r="O13" s="188"/>
      <c r="P13" s="266"/>
      <c r="Q13" s="266"/>
    </row>
    <row r="14" spans="1:17" ht="19.5" customHeight="1" x14ac:dyDescent="0.25">
      <c r="A14" s="176" t="str">
        <f>IF(Eprouvettes!I14=0,"",Eprouvettes!I14)</f>
        <v>DAVID</v>
      </c>
      <c r="B14" s="177">
        <f>IF(Eprouvettes!B14 = 0,"",Eprouvettes!B14)</f>
        <v>43986</v>
      </c>
      <c r="C14" s="178">
        <f>IF(Eprouvettes!H14=0,"",Eprouvettes!H14)</f>
        <v>707571</v>
      </c>
      <c r="D14" s="179" t="str">
        <f>IF(Eprouvettes!M14=0,"",Eprouvettes!M14)</f>
        <v>XC1</v>
      </c>
      <c r="E14" s="179" t="str">
        <f>IF(Eprouvettes!N14=0,"",Eprouvettes!N14)</f>
        <v>C25/30</v>
      </c>
      <c r="F14" s="179">
        <f>IF(Eprouvettes!O14=0,"",Eprouvettes!O14)</f>
        <v>22</v>
      </c>
      <c r="G14" s="179" t="str">
        <f>IF(Eprouvettes!P14=0,"",Eprouvettes!P14)</f>
        <v>S3</v>
      </c>
      <c r="H14" s="180">
        <f>IF(Eprouvettes!Q14=0,"",Eprouvettes!Q14)</f>
        <v>562</v>
      </c>
      <c r="I14" s="179" t="str">
        <f>IF(Eprouvettes!S14=0,"",Eprouvettes!S14)</f>
        <v>S3</v>
      </c>
      <c r="J14" s="181">
        <f>IF(Eprouvettes!R14=0,"",Eprouvettes!R14)</f>
        <v>150</v>
      </c>
      <c r="K14" s="182"/>
      <c r="L14" s="183"/>
      <c r="M14" s="184"/>
      <c r="O14" s="185" t="s">
        <v>72</v>
      </c>
      <c r="P14" s="186">
        <v>550</v>
      </c>
      <c r="Q14" s="186">
        <v>650</v>
      </c>
    </row>
    <row r="15" spans="1:17" ht="19.5" customHeight="1" x14ac:dyDescent="0.25">
      <c r="A15" s="176" t="str">
        <f>IF(Eprouvettes!I15=0,"",Eprouvettes!I15)</f>
        <v>DAVID</v>
      </c>
      <c r="B15" s="177">
        <f>IF(Eprouvettes!B15 = 0,"",Eprouvettes!B15)</f>
        <v>44027</v>
      </c>
      <c r="C15" s="178">
        <f>IF(Eprouvettes!H15=0,"",Eprouvettes!H15)</f>
        <v>708104</v>
      </c>
      <c r="D15" s="179" t="str">
        <f>IF(Eprouvettes!M15=0,"",Eprouvettes!M15)</f>
        <v>XC1</v>
      </c>
      <c r="E15" s="179" t="str">
        <f>IF(Eprouvettes!N15=0,"",Eprouvettes!N15)</f>
        <v>C25/30</v>
      </c>
      <c r="F15" s="179">
        <f>IF(Eprouvettes!O15=0,"",Eprouvettes!O15)</f>
        <v>22</v>
      </c>
      <c r="G15" s="179" t="str">
        <f>IF(Eprouvettes!P15=0,"",Eprouvettes!P15)</f>
        <v>S3</v>
      </c>
      <c r="H15" s="180" t="str">
        <f>IF(Eprouvettes!Q15=0,"",Eprouvettes!Q15)</f>
        <v>562 S3</v>
      </c>
      <c r="I15" s="179" t="str">
        <f>IF(Eprouvettes!S15=0,"",Eprouvettes!S15)</f>
        <v>S3</v>
      </c>
      <c r="J15" s="181">
        <f>IF(Eprouvettes!R15=0,"",Eprouvettes!R15)</f>
        <v>170</v>
      </c>
      <c r="K15" s="182"/>
      <c r="L15" s="183"/>
      <c r="M15" s="184"/>
      <c r="O15" s="185" t="s">
        <v>73</v>
      </c>
      <c r="P15" s="186">
        <v>660</v>
      </c>
      <c r="Q15" s="186">
        <v>750</v>
      </c>
    </row>
    <row r="16" spans="1:17" ht="19.5" customHeight="1" x14ac:dyDescent="0.25">
      <c r="A16" s="176" t="str">
        <f>IF(Eprouvettes!I16=0,"",Eprouvettes!I16)</f>
        <v>DAVID</v>
      </c>
      <c r="B16" s="177">
        <f>IF(Eprouvettes!B16 = 0,"",Eprouvettes!B16)</f>
        <v>44041</v>
      </c>
      <c r="C16" s="178">
        <f>IF(Eprouvettes!H16=0,"",Eprouvettes!H16)</f>
        <v>708265</v>
      </c>
      <c r="D16" s="179" t="str">
        <f>IF(Eprouvettes!M16=0,"",Eprouvettes!M16)</f>
        <v>XF1</v>
      </c>
      <c r="E16" s="179" t="str">
        <f>IF(Eprouvettes!N16=0,"",Eprouvettes!N16)</f>
        <v>C25/30</v>
      </c>
      <c r="F16" s="179">
        <f>IF(Eprouvettes!O16=0,"",Eprouvettes!O16)</f>
        <v>10</v>
      </c>
      <c r="G16" s="179" t="str">
        <f>IF(Eprouvettes!P16=0,"",Eprouvettes!P16)</f>
        <v>S4</v>
      </c>
      <c r="H16" s="180" t="str">
        <f>IF(Eprouvettes!Q16=0,"",Eprouvettes!Q16)</f>
        <v>522 S4</v>
      </c>
      <c r="I16" s="179" t="str">
        <f>IF(Eprouvettes!S16=0,"",Eprouvettes!S16)</f>
        <v>S4</v>
      </c>
      <c r="J16" s="181">
        <f>IF(Eprouvettes!R16=0,"",Eprouvettes!R16)</f>
        <v>220</v>
      </c>
      <c r="K16" s="182"/>
      <c r="L16" s="183"/>
      <c r="M16" s="184"/>
      <c r="O16" s="185" t="s">
        <v>74</v>
      </c>
      <c r="P16" s="186">
        <v>760</v>
      </c>
      <c r="Q16" s="186">
        <v>850</v>
      </c>
    </row>
    <row r="17" spans="1:13" ht="19.5" customHeight="1" x14ac:dyDescent="0.25">
      <c r="A17" s="176" t="str">
        <f>IF(Eprouvettes!I17=0,"",Eprouvettes!I17)</f>
        <v>DAVID</v>
      </c>
      <c r="B17" s="177">
        <f>IF(Eprouvettes!B17 = 0,"",Eprouvettes!B17)</f>
        <v>44055</v>
      </c>
      <c r="C17" s="178">
        <f>IF(Eprouvettes!H17=0,"",Eprouvettes!H17)</f>
        <v>708378</v>
      </c>
      <c r="D17" s="179" t="str">
        <f>IF(Eprouvettes!M17=0,"",Eprouvettes!M17)</f>
        <v>XC1</v>
      </c>
      <c r="E17" s="179" t="str">
        <f>IF(Eprouvettes!N17=0,"",Eprouvettes!N17)</f>
        <v>C25/30</v>
      </c>
      <c r="F17" s="179">
        <f>IF(Eprouvettes!O17=0,"",Eprouvettes!O17)</f>
        <v>10</v>
      </c>
      <c r="G17" s="179" t="str">
        <f>IF(Eprouvettes!P17=0,"",Eprouvettes!P17)</f>
        <v>S3</v>
      </c>
      <c r="H17" s="180" t="str">
        <f>IF(Eprouvettes!Q17=0,"",Eprouvettes!Q17)</f>
        <v>512 S3</v>
      </c>
      <c r="I17" s="179" t="str">
        <f>IF(Eprouvettes!S17=0,"",Eprouvettes!S17)</f>
        <v>S3</v>
      </c>
      <c r="J17" s="181">
        <f>IF(Eprouvettes!R17=0,"",Eprouvettes!R17)</f>
        <v>190</v>
      </c>
      <c r="K17" s="182"/>
      <c r="L17" s="183"/>
      <c r="M17" s="184"/>
    </row>
    <row r="18" spans="1:13" ht="19.5" customHeight="1" x14ac:dyDescent="0.25">
      <c r="A18" s="176" t="str">
        <f>IF(Eprouvettes!I18=0,"",Eprouvettes!I18)</f>
        <v>DAVID</v>
      </c>
      <c r="B18" s="177">
        <f>IF(Eprouvettes!B18 = 0,"",Eprouvettes!B18)</f>
        <v>22</v>
      </c>
      <c r="C18" s="178">
        <f>IF(Eprouvettes!H18=0,"",Eprouvettes!H18)</f>
        <v>708399</v>
      </c>
      <c r="D18" s="179" t="str">
        <f>IF(Eprouvettes!M18=0,"",Eprouvettes!M18)</f>
        <v>XF1</v>
      </c>
      <c r="E18" s="179" t="str">
        <f>IF(Eprouvettes!N18=0,"",Eprouvettes!N18)</f>
        <v>C30/37</v>
      </c>
      <c r="F18" s="179">
        <f>IF(Eprouvettes!O18=0,"",Eprouvettes!O18)</f>
        <v>22</v>
      </c>
      <c r="G18" s="179" t="str">
        <f>IF(Eprouvettes!P18=0,"",Eprouvettes!P18)</f>
        <v>S2</v>
      </c>
      <c r="H18" s="180">
        <f>IF(Eprouvettes!Q18=0,"",Eprouvettes!Q18)</f>
        <v>763</v>
      </c>
      <c r="I18" s="179" t="str">
        <f>IF(Eprouvettes!S18=0,"",Eprouvettes!S18)</f>
        <v>S2</v>
      </c>
      <c r="J18" s="181">
        <f>IF(Eprouvettes!R18=0,"",Eprouvettes!R18)</f>
        <v>110</v>
      </c>
      <c r="K18" s="182"/>
      <c r="L18" s="183"/>
      <c r="M18" s="184"/>
    </row>
    <row r="19" spans="1:13" ht="19.5" customHeight="1" x14ac:dyDescent="0.25">
      <c r="A19" s="176" t="str">
        <f>IF(Eprouvettes!I19=0,"",Eprouvettes!I19)</f>
        <v>DAVID</v>
      </c>
      <c r="B19" s="177">
        <f>IF(Eprouvettes!B19 = 0,"",Eprouvettes!B19)</f>
        <v>44070</v>
      </c>
      <c r="C19" s="178">
        <f>IF(Eprouvettes!H19=0,"",Eprouvettes!H19)</f>
        <v>708431</v>
      </c>
      <c r="D19" s="179" t="str">
        <f>IF(Eprouvettes!M19=0,"",Eprouvettes!M19)</f>
        <v>XF2</v>
      </c>
      <c r="E19" s="179" t="str">
        <f>IF(Eprouvettes!N19=0,"",Eprouvettes!N19)</f>
        <v>C30/37</v>
      </c>
      <c r="F19" s="179">
        <f>IF(Eprouvettes!O19=0,"",Eprouvettes!O19)</f>
        <v>22</v>
      </c>
      <c r="G19" s="179" t="str">
        <f>IF(Eprouvettes!P19=0,"",Eprouvettes!P19)</f>
        <v>S3</v>
      </c>
      <c r="H19" s="180">
        <f>IF(Eprouvettes!Q19=0,"",Eprouvettes!Q19)</f>
        <v>583</v>
      </c>
      <c r="I19" s="179" t="str">
        <f>IF(Eprouvettes!S19=0,"",Eprouvettes!S19)</f>
        <v>S3</v>
      </c>
      <c r="J19" s="181">
        <f>IF(Eprouvettes!R19=0,"",Eprouvettes!R19)</f>
        <v>170</v>
      </c>
      <c r="K19" s="182"/>
      <c r="L19" s="183"/>
      <c r="M19" s="184"/>
    </row>
    <row r="20" spans="1:13" ht="19.5" customHeight="1" x14ac:dyDescent="0.25">
      <c r="A20" s="176" t="str">
        <f>IF(Eprouvettes!I20=0,"",Eprouvettes!I20)</f>
        <v>DENIS</v>
      </c>
      <c r="B20" s="177">
        <f>IF(Eprouvettes!B20 = 0,"",Eprouvettes!B20)</f>
        <v>44076</v>
      </c>
      <c r="C20" s="178">
        <f>IF(Eprouvettes!H20=0,"",Eprouvettes!H20)</f>
        <v>708462</v>
      </c>
      <c r="D20" s="179" t="str">
        <f>IF(Eprouvettes!M20=0,"",Eprouvettes!M20)</f>
        <v>XC1</v>
      </c>
      <c r="E20" s="179" t="str">
        <f>IF(Eprouvettes!N20=0,"",Eprouvettes!N20)</f>
        <v>C20/25</v>
      </c>
      <c r="F20" s="179">
        <f>IF(Eprouvettes!O20=0,"",Eprouvettes!O20)</f>
        <v>10</v>
      </c>
      <c r="G20" s="179" t="str">
        <f>IF(Eprouvettes!P20=0,"",Eprouvettes!P20)</f>
        <v>S3</v>
      </c>
      <c r="H20" s="180">
        <f>IF(Eprouvettes!Q20=0,"",Eprouvettes!Q20)</f>
        <v>511</v>
      </c>
      <c r="I20" s="179" t="str">
        <f>IF(Eprouvettes!S20=0,"",Eprouvettes!S20)</f>
        <v>S3</v>
      </c>
      <c r="J20" s="181">
        <f>IF(Eprouvettes!R20=0,"",Eprouvettes!R20)</f>
        <v>155</v>
      </c>
      <c r="K20" s="182"/>
      <c r="L20" s="183"/>
      <c r="M20" s="184"/>
    </row>
    <row r="21" spans="1:13" ht="19.5" customHeight="1" x14ac:dyDescent="0.25">
      <c r="A21" s="176" t="str">
        <f>IF(Eprouvettes!I21=0,"",Eprouvettes!I21)</f>
        <v>DENIS</v>
      </c>
      <c r="B21" s="177">
        <f>IF(Eprouvettes!B21 = 0,"",Eprouvettes!B21)</f>
        <v>44091</v>
      </c>
      <c r="C21" s="178">
        <f>IF(Eprouvettes!H21=0,"",Eprouvettes!H21)</f>
        <v>708612</v>
      </c>
      <c r="D21" s="179" t="str">
        <f>IF(Eprouvettes!M21=0,"",Eprouvettes!M21)</f>
        <v>XC1</v>
      </c>
      <c r="E21" s="179" t="str">
        <f>IF(Eprouvettes!N21=0,"",Eprouvettes!N21)</f>
        <v>C25/30</v>
      </c>
      <c r="F21" s="179">
        <f>IF(Eprouvettes!O21=0,"",Eprouvettes!O21)</f>
        <v>22</v>
      </c>
      <c r="G21" s="179" t="str">
        <f>IF(Eprouvettes!P21=0,"",Eprouvettes!P21)</f>
        <v>S3</v>
      </c>
      <c r="H21" s="180">
        <f>IF(Eprouvettes!Q21=0,"",Eprouvettes!Q21)</f>
        <v>562</v>
      </c>
      <c r="I21" s="179" t="str">
        <f>IF(Eprouvettes!S21=0,"",Eprouvettes!S21)</f>
        <v>S3</v>
      </c>
      <c r="J21" s="181">
        <f>IF(Eprouvettes!R21=0,"",Eprouvettes!R21)</f>
        <v>190</v>
      </c>
      <c r="K21" s="182"/>
      <c r="L21" s="183"/>
      <c r="M21" s="184"/>
    </row>
    <row r="22" spans="1:13" ht="19.5" customHeight="1" x14ac:dyDescent="0.25">
      <c r="A22" s="176" t="str">
        <f>IF(Eprouvettes!I22=0,"",Eprouvettes!I22)</f>
        <v>DENIS</v>
      </c>
      <c r="B22" s="177">
        <f>IF(Eprouvettes!B22 = 0,"",Eprouvettes!B22)</f>
        <v>44099</v>
      </c>
      <c r="C22" s="178">
        <f>IF(Eprouvettes!H22=0,"",Eprouvettes!H22)</f>
        <v>708722</v>
      </c>
      <c r="D22" s="179" t="str">
        <f>IF(Eprouvettes!M22=0,"",Eprouvettes!M22)</f>
        <v>XC1</v>
      </c>
      <c r="E22" s="179" t="str">
        <f>IF(Eprouvettes!N22=0,"",Eprouvettes!N22)</f>
        <v>C25/30</v>
      </c>
      <c r="F22" s="179">
        <f>IF(Eprouvettes!O22=0,"",Eprouvettes!O22)</f>
        <v>22</v>
      </c>
      <c r="G22" s="179" t="str">
        <f>IF(Eprouvettes!P22=0,"",Eprouvettes!P22)</f>
        <v>S3</v>
      </c>
      <c r="H22" s="180">
        <f>IF(Eprouvettes!Q22=0,"",Eprouvettes!Q22)</f>
        <v>562</v>
      </c>
      <c r="I22" s="179" t="str">
        <f>IF(Eprouvettes!S22=0,"",Eprouvettes!S22)</f>
        <v>S3</v>
      </c>
      <c r="J22" s="181">
        <f>IF(Eprouvettes!R22=0,"",Eprouvettes!R22)</f>
        <v>190</v>
      </c>
      <c r="K22" s="182"/>
      <c r="L22" s="183"/>
      <c r="M22" s="184"/>
    </row>
    <row r="23" spans="1:13" ht="19.5" customHeight="1" x14ac:dyDescent="0.25">
      <c r="A23" s="176" t="str">
        <f>IF(Eprouvettes!I23=0,"",Eprouvettes!I23)</f>
        <v>DAVID</v>
      </c>
      <c r="B23" s="177">
        <f>IF(Eprouvettes!B23 = 0,"",Eprouvettes!B23)</f>
        <v>44103</v>
      </c>
      <c r="C23" s="178">
        <f>IF(Eprouvettes!H23=0,"",Eprouvettes!H23)</f>
        <v>708748</v>
      </c>
      <c r="D23" s="179" t="str">
        <f>IF(Eprouvettes!M23=0,"",Eprouvettes!M23)</f>
        <v>XC1</v>
      </c>
      <c r="E23" s="179" t="str">
        <f>IF(Eprouvettes!N23=0,"",Eprouvettes!N23)</f>
        <v>C25/30</v>
      </c>
      <c r="F23" s="179">
        <f>IF(Eprouvettes!O23=0,"",Eprouvettes!O23)</f>
        <v>10</v>
      </c>
      <c r="G23" s="179" t="str">
        <f>IF(Eprouvettes!P23=0,"",Eprouvettes!P23)</f>
        <v>S3</v>
      </c>
      <c r="H23" s="180" t="str">
        <f>IF(Eprouvettes!Q23=0,"",Eprouvettes!Q23)</f>
        <v>512 S3</v>
      </c>
      <c r="I23" s="179" t="str">
        <f>IF(Eprouvettes!S23=0,"",Eprouvettes!S23)</f>
        <v>S3</v>
      </c>
      <c r="J23" s="181">
        <f>IF(Eprouvettes!R23=0,"",Eprouvettes!R23)</f>
        <v>150</v>
      </c>
      <c r="K23" s="182"/>
      <c r="L23" s="183"/>
      <c r="M23" s="184"/>
    </row>
    <row r="24" spans="1:13" ht="19.5" customHeight="1" x14ac:dyDescent="0.25">
      <c r="A24" s="176" t="str">
        <f>IF(Eprouvettes!I24=0,"",Eprouvettes!I24)</f>
        <v>DENIS</v>
      </c>
      <c r="B24" s="177">
        <f>IF(Eprouvettes!B24 = 0,"",Eprouvettes!B24)</f>
        <v>44110</v>
      </c>
      <c r="C24" s="178">
        <f>IF(Eprouvettes!H24=0,"",Eprouvettes!H24)</f>
        <v>708830</v>
      </c>
      <c r="D24" s="179" t="str">
        <f>IF(Eprouvettes!M24=0,"",Eprouvettes!M24)</f>
        <v>XA2</v>
      </c>
      <c r="E24" s="179" t="str">
        <f>IF(Eprouvettes!N24=0,"",Eprouvettes!N24)</f>
        <v>C35/45</v>
      </c>
      <c r="F24" s="179">
        <f>IF(Eprouvettes!O24=0,"",Eprouvettes!O24)</f>
        <v>22</v>
      </c>
      <c r="G24" s="179" t="str">
        <f>IF(Eprouvettes!P24=0,"",Eprouvettes!P24)</f>
        <v>S4</v>
      </c>
      <c r="H24" s="180">
        <f>IF(Eprouvettes!Q24=0,"",Eprouvettes!Q24)</f>
        <v>654</v>
      </c>
      <c r="I24" s="179" t="str">
        <f>IF(Eprouvettes!S24=0,"",Eprouvettes!S24)</f>
        <v>S4</v>
      </c>
      <c r="J24" s="181">
        <f>IF(Eprouvettes!R24=0,"",Eprouvettes!R24)</f>
        <v>220</v>
      </c>
      <c r="K24" s="182"/>
      <c r="L24" s="183"/>
      <c r="M24" s="184"/>
    </row>
    <row r="25" spans="1:13" ht="19.5" customHeight="1" x14ac:dyDescent="0.25">
      <c r="A25" s="176" t="str">
        <f>IF(Eprouvettes!I25=0,"",Eprouvettes!I25)</f>
        <v>DAVID</v>
      </c>
      <c r="B25" s="177">
        <f>IF(Eprouvettes!B25 = 0,"",Eprouvettes!B25)</f>
        <v>44127</v>
      </c>
      <c r="C25" s="178">
        <f>IF(Eprouvettes!H25=0,"",Eprouvettes!H25)</f>
        <v>709069</v>
      </c>
      <c r="D25" s="179" t="str">
        <f>IF(Eprouvettes!M25=0,"",Eprouvettes!M25)</f>
        <v>XC1</v>
      </c>
      <c r="E25" s="179" t="str">
        <f>IF(Eprouvettes!N25=0,"",Eprouvettes!N25)</f>
        <v>C25/30</v>
      </c>
      <c r="F25" s="179">
        <f>IF(Eprouvettes!O25=0,"",Eprouvettes!O25)</f>
        <v>22</v>
      </c>
      <c r="G25" s="179" t="str">
        <f>IF(Eprouvettes!P25=0,"",Eprouvettes!P25)</f>
        <v>S3</v>
      </c>
      <c r="H25" s="180">
        <f>IF(Eprouvettes!Q25=0,"",Eprouvettes!Q25)</f>
        <v>562</v>
      </c>
      <c r="I25" s="179" t="str">
        <f>IF(Eprouvettes!S25=0,"",Eprouvettes!S25)</f>
        <v>S3</v>
      </c>
      <c r="J25" s="181">
        <f>IF(Eprouvettes!R25=0,"",Eprouvettes!R25)</f>
        <v>180</v>
      </c>
      <c r="K25" s="182"/>
      <c r="L25" s="183"/>
      <c r="M25" s="184"/>
    </row>
    <row r="26" spans="1:13" ht="19.5" customHeight="1" x14ac:dyDescent="0.25">
      <c r="A26" s="176" t="str">
        <f>IF(Eprouvettes!I26=0,"",Eprouvettes!I26)</f>
        <v>DAVID</v>
      </c>
      <c r="B26" s="177">
        <f>IF(Eprouvettes!B26 = 0,"",Eprouvettes!B26)</f>
        <v>44133</v>
      </c>
      <c r="C26" s="178">
        <f>IF(Eprouvettes!H26=0,"",Eprouvettes!H26)</f>
        <v>709109</v>
      </c>
      <c r="D26" s="179" t="str">
        <f>IF(Eprouvettes!M26=0,"",Eprouvettes!M26)</f>
        <v>XF1</v>
      </c>
      <c r="E26" s="179" t="str">
        <f>IF(Eprouvettes!N26=0,"",Eprouvettes!N26)</f>
        <v>C25/30</v>
      </c>
      <c r="F26" s="179">
        <f>IF(Eprouvettes!O26=0,"",Eprouvettes!O26)</f>
        <v>10</v>
      </c>
      <c r="G26" s="179" t="str">
        <f>IF(Eprouvettes!P26=0,"",Eprouvettes!P26)</f>
        <v>S5</v>
      </c>
      <c r="H26" s="180">
        <f>IF(Eprouvettes!Q26=0,"",Eprouvettes!Q26)</f>
        <v>602</v>
      </c>
      <c r="I26" s="179" t="str">
        <f>IF(Eprouvettes!S26=0,"",Eprouvettes!S26)</f>
        <v>S5</v>
      </c>
      <c r="J26" s="181">
        <f>IF(Eprouvettes!R26=0,"",Eprouvettes!R26)</f>
        <v>630</v>
      </c>
      <c r="K26" s="182"/>
      <c r="L26" s="183"/>
      <c r="M26" s="184"/>
    </row>
    <row r="27" spans="1:13" ht="19.5" customHeight="1" x14ac:dyDescent="0.25">
      <c r="A27" s="176" t="str">
        <f>IF(Eprouvettes!I27=0,"",Eprouvettes!I27)</f>
        <v>DAVID</v>
      </c>
      <c r="B27" s="177">
        <f>IF(Eprouvettes!B27 = 0,"",Eprouvettes!B27)</f>
        <v>44137</v>
      </c>
      <c r="C27" s="178">
        <f>IF(Eprouvettes!H27=0,"",Eprouvettes!H27)</f>
        <v>709156</v>
      </c>
      <c r="D27" s="179" t="str">
        <f>IF(Eprouvettes!M27=0,"",Eprouvettes!M27)</f>
        <v>XF1</v>
      </c>
      <c r="E27" s="179" t="str">
        <f>IF(Eprouvettes!N27=0,"",Eprouvettes!N27)</f>
        <v>C25/30</v>
      </c>
      <c r="F27" s="179">
        <f>IF(Eprouvettes!O27=0,"",Eprouvettes!O27)</f>
        <v>10</v>
      </c>
      <c r="G27" s="179" t="str">
        <f>IF(Eprouvettes!P27=0,"",Eprouvettes!P27)</f>
        <v>S3</v>
      </c>
      <c r="H27" s="180">
        <f>IF(Eprouvettes!Q27=0,"",Eprouvettes!Q27)</f>
        <v>522</v>
      </c>
      <c r="I27" s="179" t="str">
        <f>IF(Eprouvettes!S27=0,"",Eprouvettes!S27)</f>
        <v>S3</v>
      </c>
      <c r="J27" s="181">
        <f>IF(Eprouvettes!R27=0,"",Eprouvettes!R27)</f>
        <v>140</v>
      </c>
      <c r="K27" s="182"/>
      <c r="L27" s="183"/>
      <c r="M27" s="184"/>
    </row>
    <row r="28" spans="1:13" ht="19.5" customHeight="1" x14ac:dyDescent="0.25">
      <c r="A28" s="176" t="str">
        <f>IF(Eprouvettes!I28=0,"",Eprouvettes!I28)</f>
        <v>DENIS</v>
      </c>
      <c r="B28" s="177">
        <f>IF(Eprouvettes!B28 = 0,"",Eprouvettes!B28)</f>
        <v>44153</v>
      </c>
      <c r="C28" s="178">
        <f>IF(Eprouvettes!H28=0,"",Eprouvettes!H28)</f>
        <v>709329</v>
      </c>
      <c r="D28" s="179" t="str">
        <f>IF(Eprouvettes!M28=0,"",Eprouvettes!M28)</f>
        <v>XC1</v>
      </c>
      <c r="E28" s="179" t="str">
        <f>IF(Eprouvettes!N28=0,"",Eprouvettes!N28)</f>
        <v>C25/30</v>
      </c>
      <c r="F28" s="179">
        <f>IF(Eprouvettes!O28=0,"",Eprouvettes!O28)</f>
        <v>22</v>
      </c>
      <c r="G28" s="179" t="str">
        <f>IF(Eprouvettes!P28=0,"",Eprouvettes!P28)</f>
        <v>S3</v>
      </c>
      <c r="H28" s="180">
        <f>IF(Eprouvettes!Q28=0,"",Eprouvettes!Q28)</f>
        <v>562</v>
      </c>
      <c r="I28" s="179" t="str">
        <f>IF(Eprouvettes!S28=0,"",Eprouvettes!S28)</f>
        <v>S3</v>
      </c>
      <c r="J28" s="181">
        <f>IF(Eprouvettes!R28=0,"",Eprouvettes!R28)</f>
        <v>160</v>
      </c>
      <c r="K28" s="182"/>
      <c r="L28" s="183"/>
      <c r="M28" s="184"/>
    </row>
    <row r="29" spans="1:13" ht="19.5" customHeight="1" x14ac:dyDescent="0.25">
      <c r="A29" s="176" t="str">
        <f>IF(Eprouvettes!I29=0,"",Eprouvettes!I29)</f>
        <v>DENIS</v>
      </c>
      <c r="B29" s="177">
        <f>IF(Eprouvettes!B29 = 0,"",Eprouvettes!B29)</f>
        <v>44161</v>
      </c>
      <c r="C29" s="178">
        <f>IF(Eprouvettes!H29=0,"",Eprouvettes!H29)</f>
        <v>709407</v>
      </c>
      <c r="D29" s="179" t="str">
        <f>IF(Eprouvettes!M29=0,"",Eprouvettes!M29)</f>
        <v>XC1</v>
      </c>
      <c r="E29" s="179" t="str">
        <f>IF(Eprouvettes!N29=0,"",Eprouvettes!N29)</f>
        <v>C25/30</v>
      </c>
      <c r="F29" s="179">
        <f>IF(Eprouvettes!O29=0,"",Eprouvettes!O29)</f>
        <v>22</v>
      </c>
      <c r="G29" s="179" t="str">
        <f>IF(Eprouvettes!P29=0,"",Eprouvettes!P29)</f>
        <v>S3</v>
      </c>
      <c r="H29" s="180">
        <f>IF(Eprouvettes!Q29=0,"",Eprouvettes!Q29)</f>
        <v>562</v>
      </c>
      <c r="I29" s="179" t="str">
        <f>IF(Eprouvettes!S29=0,"",Eprouvettes!S29)</f>
        <v>S3</v>
      </c>
      <c r="J29" s="181">
        <f>IF(Eprouvettes!R29=0,"",Eprouvettes!R29)</f>
        <v>190</v>
      </c>
      <c r="K29" s="182"/>
      <c r="L29" s="183"/>
      <c r="M29" s="184"/>
    </row>
    <row r="30" spans="1:13" ht="19.5" customHeight="1" x14ac:dyDescent="0.25">
      <c r="A30" s="176" t="str">
        <f>IF(Eprouvettes!I30=0,"",Eprouvettes!I30)</f>
        <v/>
      </c>
      <c r="B30" s="177" t="str">
        <f>IF(Eprouvettes!B30 = 0,"",Eprouvettes!B30)</f>
        <v/>
      </c>
      <c r="C30" s="178" t="str">
        <f>IF(Eprouvettes!H30=0,"",Eprouvettes!H30)</f>
        <v/>
      </c>
      <c r="D30" s="179" t="str">
        <f>IF(Eprouvettes!M30=0,"",Eprouvettes!M30)</f>
        <v/>
      </c>
      <c r="E30" s="179" t="str">
        <f>IF(Eprouvettes!N30=0,"",Eprouvettes!N30)</f>
        <v/>
      </c>
      <c r="F30" s="179" t="str">
        <f>IF(Eprouvettes!O30=0,"",Eprouvettes!O30)</f>
        <v/>
      </c>
      <c r="G30" s="179" t="str">
        <f>IF(Eprouvettes!P30=0,"",Eprouvettes!P30)</f>
        <v/>
      </c>
      <c r="H30" s="180" t="str">
        <f>IF(Eprouvettes!Q30=0,"",Eprouvettes!Q30)</f>
        <v/>
      </c>
      <c r="I30" s="179" t="str">
        <f>IF(Eprouvettes!S30=0,"",Eprouvettes!S30)</f>
        <v/>
      </c>
      <c r="J30" s="181" t="str">
        <f>IF(Eprouvettes!R30=0,"",Eprouvettes!R30)</f>
        <v/>
      </c>
      <c r="K30" s="182"/>
      <c r="L30" s="183"/>
      <c r="M30" s="184"/>
    </row>
    <row r="31" spans="1:13" ht="19.5" customHeight="1" x14ac:dyDescent="0.25">
      <c r="A31" s="176" t="str">
        <f>IF(Eprouvettes!I31=0,"",Eprouvettes!I31)</f>
        <v/>
      </c>
      <c r="B31" s="177" t="str">
        <f>IF(Eprouvettes!B31 = 0,"",Eprouvettes!B31)</f>
        <v/>
      </c>
      <c r="C31" s="178" t="str">
        <f>IF(Eprouvettes!H31=0,"",Eprouvettes!H31)</f>
        <v/>
      </c>
      <c r="D31" s="179" t="str">
        <f>IF(Eprouvettes!M31=0,"",Eprouvettes!M31)</f>
        <v/>
      </c>
      <c r="E31" s="179" t="str">
        <f>IF(Eprouvettes!N31=0,"",Eprouvettes!N31)</f>
        <v/>
      </c>
      <c r="F31" s="179" t="str">
        <f>IF(Eprouvettes!O31=0,"",Eprouvettes!O31)</f>
        <v/>
      </c>
      <c r="G31" s="179" t="str">
        <f>IF(Eprouvettes!P31=0,"",Eprouvettes!P31)</f>
        <v/>
      </c>
      <c r="H31" s="180" t="str">
        <f>IF(Eprouvettes!Q31=0,"",Eprouvettes!Q31)</f>
        <v/>
      </c>
      <c r="I31" s="179" t="str">
        <f>IF(Eprouvettes!S31=0,"",Eprouvettes!S31)</f>
        <v/>
      </c>
      <c r="J31" s="181" t="str">
        <f>IF(Eprouvettes!R31=0,"",Eprouvettes!R31)</f>
        <v/>
      </c>
      <c r="K31" s="182"/>
      <c r="L31" s="183"/>
      <c r="M31" s="184"/>
    </row>
    <row r="32" spans="1:13" ht="19.5" customHeight="1" x14ac:dyDescent="0.25">
      <c r="A32" s="176" t="str">
        <f>IF(Eprouvettes!I32=0,"",Eprouvettes!I32)</f>
        <v/>
      </c>
      <c r="B32" s="177" t="str">
        <f>IF(Eprouvettes!B32 = 0,"",Eprouvettes!B32)</f>
        <v/>
      </c>
      <c r="C32" s="178" t="str">
        <f>IF(Eprouvettes!H32=0,"",Eprouvettes!H32)</f>
        <v/>
      </c>
      <c r="D32" s="179" t="str">
        <f>IF(Eprouvettes!M32=0,"",Eprouvettes!M32)</f>
        <v/>
      </c>
      <c r="E32" s="179" t="str">
        <f>IF(Eprouvettes!N32=0,"",Eprouvettes!N32)</f>
        <v/>
      </c>
      <c r="F32" s="179" t="str">
        <f>IF(Eprouvettes!O32=0,"",Eprouvettes!O32)</f>
        <v/>
      </c>
      <c r="G32" s="179" t="str">
        <f>IF(Eprouvettes!P32=0,"",Eprouvettes!P32)</f>
        <v/>
      </c>
      <c r="H32" s="180" t="str">
        <f>IF(Eprouvettes!Q32=0,"",Eprouvettes!Q32)</f>
        <v/>
      </c>
      <c r="I32" s="179" t="str">
        <f>IF(Eprouvettes!S32=0,"",Eprouvettes!S32)</f>
        <v/>
      </c>
      <c r="J32" s="181" t="str">
        <f>IF(Eprouvettes!R32=0,"",Eprouvettes!R32)</f>
        <v/>
      </c>
      <c r="K32" s="182"/>
      <c r="L32" s="183"/>
      <c r="M32" s="184"/>
    </row>
    <row r="33" spans="1:13" ht="19.5" customHeight="1" x14ac:dyDescent="0.25">
      <c r="A33" s="176" t="str">
        <f>IF(Eprouvettes!I33=0,"",Eprouvettes!I33)</f>
        <v/>
      </c>
      <c r="B33" s="177" t="str">
        <f>IF(Eprouvettes!B33 = 0,"",Eprouvettes!B33)</f>
        <v/>
      </c>
      <c r="C33" s="178" t="str">
        <f>IF(Eprouvettes!H33=0,"",Eprouvettes!H33)</f>
        <v/>
      </c>
      <c r="D33" s="179" t="str">
        <f>IF(Eprouvettes!M33=0,"",Eprouvettes!M33)</f>
        <v/>
      </c>
      <c r="E33" s="179" t="str">
        <f>IF(Eprouvettes!N33=0,"",Eprouvettes!N33)</f>
        <v/>
      </c>
      <c r="F33" s="179" t="str">
        <f>IF(Eprouvettes!O33=0,"",Eprouvettes!O33)</f>
        <v/>
      </c>
      <c r="G33" s="179" t="str">
        <f>IF(Eprouvettes!P33=0,"",Eprouvettes!P33)</f>
        <v/>
      </c>
      <c r="H33" s="180" t="str">
        <f>IF(Eprouvettes!Q33=0,"",Eprouvettes!Q33)</f>
        <v/>
      </c>
      <c r="I33" s="179" t="str">
        <f>IF(Eprouvettes!S33=0,"",Eprouvettes!S33)</f>
        <v/>
      </c>
      <c r="J33" s="181" t="str">
        <f>IF(Eprouvettes!R33=0,"",Eprouvettes!R33)</f>
        <v/>
      </c>
      <c r="K33" s="182"/>
      <c r="L33" s="183"/>
      <c r="M33" s="184"/>
    </row>
    <row r="34" spans="1:13" ht="19.5" customHeight="1" x14ac:dyDescent="0.25">
      <c r="A34" s="176" t="str">
        <f>IF(Eprouvettes!I34=0,"",Eprouvettes!I34)</f>
        <v/>
      </c>
      <c r="B34" s="177" t="str">
        <f>IF(Eprouvettes!B34 = 0,"",Eprouvettes!B34)</f>
        <v/>
      </c>
      <c r="C34" s="178" t="str">
        <f>IF(Eprouvettes!H34=0,"",Eprouvettes!H34)</f>
        <v/>
      </c>
      <c r="D34" s="179" t="str">
        <f>IF(Eprouvettes!M34=0,"",Eprouvettes!M34)</f>
        <v/>
      </c>
      <c r="E34" s="179" t="str">
        <f>IF(Eprouvettes!N34=0,"",Eprouvettes!N34)</f>
        <v/>
      </c>
      <c r="F34" s="179" t="str">
        <f>IF(Eprouvettes!O34=0,"",Eprouvettes!O34)</f>
        <v/>
      </c>
      <c r="G34" s="179" t="str">
        <f>IF(Eprouvettes!P34=0,"",Eprouvettes!P34)</f>
        <v/>
      </c>
      <c r="H34" s="180" t="str">
        <f>IF(Eprouvettes!Q34=0,"",Eprouvettes!Q34)</f>
        <v/>
      </c>
      <c r="I34" s="179" t="str">
        <f>IF(Eprouvettes!S34=0,"",Eprouvettes!S34)</f>
        <v/>
      </c>
      <c r="J34" s="181" t="str">
        <f>IF(Eprouvettes!R34=0,"",Eprouvettes!R34)</f>
        <v/>
      </c>
      <c r="K34" s="182"/>
      <c r="L34" s="183"/>
      <c r="M34" s="184"/>
    </row>
    <row r="35" spans="1:13" ht="19.5" customHeight="1" x14ac:dyDescent="0.25">
      <c r="A35" s="176" t="str">
        <f>IF(Eprouvettes!I35=0,"",Eprouvettes!I35)</f>
        <v/>
      </c>
      <c r="B35" s="177" t="str">
        <f>IF(Eprouvettes!B35 = 0,"",Eprouvettes!B35)</f>
        <v/>
      </c>
      <c r="C35" s="178" t="str">
        <f>IF(Eprouvettes!H35=0,"",Eprouvettes!H35)</f>
        <v/>
      </c>
      <c r="D35" s="179" t="str">
        <f>IF(Eprouvettes!M35=0,"",Eprouvettes!M35)</f>
        <v/>
      </c>
      <c r="E35" s="179" t="str">
        <f>IF(Eprouvettes!N35=0,"",Eprouvettes!N35)</f>
        <v/>
      </c>
      <c r="F35" s="179" t="str">
        <f>IF(Eprouvettes!O35=0,"",Eprouvettes!O35)</f>
        <v/>
      </c>
      <c r="G35" s="179" t="str">
        <f>IF(Eprouvettes!P35=0,"",Eprouvettes!P35)</f>
        <v/>
      </c>
      <c r="H35" s="180" t="str">
        <f>IF(Eprouvettes!Q35=0,"",Eprouvettes!Q35)</f>
        <v/>
      </c>
      <c r="I35" s="179" t="str">
        <f>IF(Eprouvettes!S35=0,"",Eprouvettes!S35)</f>
        <v/>
      </c>
      <c r="J35" s="181" t="str">
        <f>IF(Eprouvettes!R35=0,"",Eprouvettes!R35)</f>
        <v/>
      </c>
      <c r="K35" s="182"/>
      <c r="L35" s="183"/>
      <c r="M35" s="184"/>
    </row>
    <row r="36" spans="1:13" ht="19.5" customHeight="1" x14ac:dyDescent="0.25">
      <c r="A36" s="176" t="str">
        <f>IF(Eprouvettes!I36=0,"",Eprouvettes!I36)</f>
        <v/>
      </c>
      <c r="B36" s="177" t="str">
        <f>IF(Eprouvettes!B36 = 0,"",Eprouvettes!B36)</f>
        <v/>
      </c>
      <c r="C36" s="178" t="str">
        <f>IF(Eprouvettes!H36=0,"",Eprouvettes!H36)</f>
        <v/>
      </c>
      <c r="D36" s="179" t="str">
        <f>IF(Eprouvettes!M36=0,"",Eprouvettes!M36)</f>
        <v/>
      </c>
      <c r="E36" s="179" t="str">
        <f>IF(Eprouvettes!N36=0,"",Eprouvettes!N36)</f>
        <v/>
      </c>
      <c r="F36" s="179" t="str">
        <f>IF(Eprouvettes!O36=0,"",Eprouvettes!O36)</f>
        <v/>
      </c>
      <c r="G36" s="179" t="str">
        <f>IF(Eprouvettes!P36=0,"",Eprouvettes!P36)</f>
        <v/>
      </c>
      <c r="H36" s="180" t="str">
        <f>IF(Eprouvettes!Q36=0,"",Eprouvettes!Q36)</f>
        <v/>
      </c>
      <c r="I36" s="179" t="str">
        <f>IF(Eprouvettes!S36=0,"",Eprouvettes!S36)</f>
        <v/>
      </c>
      <c r="J36" s="181" t="str">
        <f>IF(Eprouvettes!R36=0,"",Eprouvettes!R36)</f>
        <v/>
      </c>
      <c r="K36" s="182"/>
      <c r="L36" s="183"/>
      <c r="M36" s="184"/>
    </row>
    <row r="37" spans="1:13" ht="19.5" customHeight="1" x14ac:dyDescent="0.25">
      <c r="A37" s="176" t="str">
        <f>IF(Eprouvettes!I37=0,"",Eprouvettes!I37)</f>
        <v/>
      </c>
      <c r="B37" s="177" t="str">
        <f>IF(Eprouvettes!B37 = 0,"",Eprouvettes!B37)</f>
        <v/>
      </c>
      <c r="C37" s="178" t="str">
        <f>IF(Eprouvettes!H37=0,"",Eprouvettes!H37)</f>
        <v/>
      </c>
      <c r="D37" s="179" t="str">
        <f>IF(Eprouvettes!M37=0,"",Eprouvettes!M37)</f>
        <v/>
      </c>
      <c r="E37" s="179" t="str">
        <f>IF(Eprouvettes!N37=0,"",Eprouvettes!N37)</f>
        <v/>
      </c>
      <c r="F37" s="179" t="str">
        <f>IF(Eprouvettes!O37=0,"",Eprouvettes!O37)</f>
        <v/>
      </c>
      <c r="G37" s="179" t="str">
        <f>IF(Eprouvettes!P37=0,"",Eprouvettes!P37)</f>
        <v/>
      </c>
      <c r="H37" s="180" t="str">
        <f>IF(Eprouvettes!Q37=0,"",Eprouvettes!Q37)</f>
        <v/>
      </c>
      <c r="I37" s="179" t="str">
        <f>IF(Eprouvettes!S37=0,"",Eprouvettes!S37)</f>
        <v/>
      </c>
      <c r="J37" s="181" t="str">
        <f>IF(Eprouvettes!R37=0,"",Eprouvettes!R37)</f>
        <v/>
      </c>
      <c r="K37" s="182"/>
      <c r="L37" s="183"/>
      <c r="M37" s="184"/>
    </row>
    <row r="38" spans="1:13" ht="19.5" customHeight="1" x14ac:dyDescent="0.25">
      <c r="A38" s="176" t="str">
        <f>IF(Eprouvettes!I38=0,"",Eprouvettes!I38)</f>
        <v/>
      </c>
      <c r="B38" s="177" t="str">
        <f>IF(Eprouvettes!B38 = 0,"",Eprouvettes!B38)</f>
        <v/>
      </c>
      <c r="C38" s="178" t="str">
        <f>IF(Eprouvettes!H38=0,"",Eprouvettes!H38)</f>
        <v/>
      </c>
      <c r="D38" s="179" t="str">
        <f>IF(Eprouvettes!M38=0,"",Eprouvettes!M38)</f>
        <v/>
      </c>
      <c r="E38" s="179" t="str">
        <f>IF(Eprouvettes!N38=0,"",Eprouvettes!N38)</f>
        <v/>
      </c>
      <c r="F38" s="179" t="str">
        <f>IF(Eprouvettes!O38=0,"",Eprouvettes!O38)</f>
        <v/>
      </c>
      <c r="G38" s="179" t="str">
        <f>IF(Eprouvettes!P38=0,"",Eprouvettes!P38)</f>
        <v/>
      </c>
      <c r="H38" s="180" t="str">
        <f>IF(Eprouvettes!Q38=0,"",Eprouvettes!Q38)</f>
        <v/>
      </c>
      <c r="I38" s="179" t="str">
        <f>IF(Eprouvettes!S38=0,"",Eprouvettes!S38)</f>
        <v/>
      </c>
      <c r="J38" s="181" t="str">
        <f>IF(Eprouvettes!R38=0,"",Eprouvettes!R38)</f>
        <v/>
      </c>
      <c r="K38" s="182"/>
      <c r="L38" s="183"/>
      <c r="M38" s="184"/>
    </row>
    <row r="39" spans="1:13" ht="19.5" customHeight="1" x14ac:dyDescent="0.25">
      <c r="A39" s="176" t="str">
        <f>IF(Eprouvettes!I39=0,"",Eprouvettes!I39)</f>
        <v/>
      </c>
      <c r="B39" s="177" t="str">
        <f>IF(Eprouvettes!B39 = 0,"",Eprouvettes!B39)</f>
        <v/>
      </c>
      <c r="C39" s="178" t="str">
        <f>IF(Eprouvettes!H39=0,"",Eprouvettes!H39)</f>
        <v/>
      </c>
      <c r="D39" s="179" t="str">
        <f>IF(Eprouvettes!M39=0,"",Eprouvettes!M39)</f>
        <v/>
      </c>
      <c r="E39" s="179" t="str">
        <f>IF(Eprouvettes!N39=0,"",Eprouvettes!N39)</f>
        <v/>
      </c>
      <c r="F39" s="179" t="str">
        <f>IF(Eprouvettes!O39=0,"",Eprouvettes!O39)</f>
        <v/>
      </c>
      <c r="G39" s="179" t="str">
        <f>IF(Eprouvettes!P39=0,"",Eprouvettes!P39)</f>
        <v/>
      </c>
      <c r="H39" s="180" t="str">
        <f>IF(Eprouvettes!Q39=0,"",Eprouvettes!Q39)</f>
        <v/>
      </c>
      <c r="I39" s="179" t="str">
        <f>IF(Eprouvettes!S39=0,"",Eprouvettes!S39)</f>
        <v/>
      </c>
      <c r="J39" s="181" t="str">
        <f>IF(Eprouvettes!R39=0,"",Eprouvettes!R39)</f>
        <v/>
      </c>
      <c r="K39" s="182"/>
      <c r="L39" s="183"/>
      <c r="M39" s="184"/>
    </row>
    <row r="40" spans="1:13" ht="19.5" customHeight="1" x14ac:dyDescent="0.25">
      <c r="A40" s="176" t="str">
        <f>IF(Eprouvettes!I40=0,"",Eprouvettes!I40)</f>
        <v/>
      </c>
      <c r="B40" s="177" t="str">
        <f>IF(Eprouvettes!B40 = 0,"",Eprouvettes!B40)</f>
        <v/>
      </c>
      <c r="C40" s="178" t="str">
        <f>IF(Eprouvettes!H40=0,"",Eprouvettes!H40)</f>
        <v/>
      </c>
      <c r="D40" s="179" t="str">
        <f>IF(Eprouvettes!M40=0,"",Eprouvettes!M40)</f>
        <v/>
      </c>
      <c r="E40" s="179" t="str">
        <f>IF(Eprouvettes!N40=0,"",Eprouvettes!N40)</f>
        <v/>
      </c>
      <c r="F40" s="179" t="str">
        <f>IF(Eprouvettes!O40=0,"",Eprouvettes!O40)</f>
        <v/>
      </c>
      <c r="G40" s="179" t="str">
        <f>IF(Eprouvettes!P40=0,"",Eprouvettes!P40)</f>
        <v/>
      </c>
      <c r="H40" s="180" t="str">
        <f>IF(Eprouvettes!Q40=0,"",Eprouvettes!Q40)</f>
        <v/>
      </c>
      <c r="I40" s="179" t="str">
        <f>IF(Eprouvettes!S40=0,"",Eprouvettes!S40)</f>
        <v/>
      </c>
      <c r="J40" s="181" t="str">
        <f>IF(Eprouvettes!R40=0,"",Eprouvettes!R40)</f>
        <v/>
      </c>
      <c r="K40" s="182"/>
      <c r="L40" s="183"/>
      <c r="M40" s="184"/>
    </row>
    <row r="41" spans="1:13" ht="19.5" customHeight="1" x14ac:dyDescent="0.25">
      <c r="A41" s="176" t="str">
        <f>IF(Eprouvettes!I41=0,"",Eprouvettes!I41)</f>
        <v/>
      </c>
      <c r="B41" s="177" t="str">
        <f>IF(Eprouvettes!B41 = 0,"",Eprouvettes!B41)</f>
        <v/>
      </c>
      <c r="C41" s="178" t="str">
        <f>IF(Eprouvettes!H41=0,"",Eprouvettes!H41)</f>
        <v/>
      </c>
      <c r="D41" s="179" t="str">
        <f>IF(Eprouvettes!M41=0,"",Eprouvettes!M41)</f>
        <v/>
      </c>
      <c r="E41" s="179" t="str">
        <f>IF(Eprouvettes!N41=0,"",Eprouvettes!N41)</f>
        <v/>
      </c>
      <c r="F41" s="179" t="str">
        <f>IF(Eprouvettes!O41=0,"",Eprouvettes!O41)</f>
        <v/>
      </c>
      <c r="G41" s="179" t="str">
        <f>IF(Eprouvettes!P41=0,"",Eprouvettes!P41)</f>
        <v/>
      </c>
      <c r="H41" s="180" t="str">
        <f>IF(Eprouvettes!Q41=0,"",Eprouvettes!Q41)</f>
        <v/>
      </c>
      <c r="I41" s="179" t="str">
        <f>IF(Eprouvettes!S41=0,"",Eprouvettes!S41)</f>
        <v/>
      </c>
      <c r="J41" s="181" t="str">
        <f>IF(Eprouvettes!R41=0,"",Eprouvettes!R41)</f>
        <v/>
      </c>
      <c r="K41" s="182"/>
      <c r="L41" s="183"/>
      <c r="M41" s="184"/>
    </row>
    <row r="42" spans="1:13" ht="19.5" customHeight="1" x14ac:dyDescent="0.25">
      <c r="A42" s="176" t="str">
        <f>IF(Eprouvettes!I42=0,"",Eprouvettes!I42)</f>
        <v/>
      </c>
      <c r="B42" s="177" t="str">
        <f>IF(Eprouvettes!B42 = 0,"",Eprouvettes!B42)</f>
        <v/>
      </c>
      <c r="C42" s="178" t="str">
        <f>IF(Eprouvettes!H42=0,"",Eprouvettes!H42)</f>
        <v/>
      </c>
      <c r="D42" s="179" t="str">
        <f>IF(Eprouvettes!M42=0,"",Eprouvettes!M42)</f>
        <v/>
      </c>
      <c r="E42" s="179" t="str">
        <f>IF(Eprouvettes!N42=0,"",Eprouvettes!N42)</f>
        <v/>
      </c>
      <c r="F42" s="179" t="str">
        <f>IF(Eprouvettes!O42=0,"",Eprouvettes!O42)</f>
        <v/>
      </c>
      <c r="G42" s="179" t="str">
        <f>IF(Eprouvettes!P42=0,"",Eprouvettes!P42)</f>
        <v/>
      </c>
      <c r="H42" s="180" t="str">
        <f>IF(Eprouvettes!Q42=0,"",Eprouvettes!Q42)</f>
        <v/>
      </c>
      <c r="I42" s="179" t="str">
        <f>IF(Eprouvettes!S42=0,"",Eprouvettes!S42)</f>
        <v/>
      </c>
      <c r="J42" s="181" t="str">
        <f>IF(Eprouvettes!R42=0,"",Eprouvettes!R42)</f>
        <v/>
      </c>
      <c r="K42" s="182"/>
      <c r="L42" s="183"/>
      <c r="M42" s="184"/>
    </row>
    <row r="43" spans="1:13" ht="19.5" customHeight="1" x14ac:dyDescent="0.25">
      <c r="A43" s="176" t="str">
        <f>IF(Eprouvettes!I43=0,"",Eprouvettes!I43)</f>
        <v/>
      </c>
      <c r="B43" s="177" t="str">
        <f>IF(Eprouvettes!B43 = 0,"",Eprouvettes!B43)</f>
        <v/>
      </c>
      <c r="C43" s="178" t="str">
        <f>IF(Eprouvettes!H43=0,"",Eprouvettes!H43)</f>
        <v/>
      </c>
      <c r="D43" s="179" t="str">
        <f>IF(Eprouvettes!M43=0,"",Eprouvettes!M43)</f>
        <v/>
      </c>
      <c r="E43" s="179" t="str">
        <f>IF(Eprouvettes!N43=0,"",Eprouvettes!N43)</f>
        <v/>
      </c>
      <c r="F43" s="179" t="str">
        <f>IF(Eprouvettes!O43=0,"",Eprouvettes!O43)</f>
        <v/>
      </c>
      <c r="G43" s="179" t="str">
        <f>IF(Eprouvettes!P43=0,"",Eprouvettes!P43)</f>
        <v/>
      </c>
      <c r="H43" s="180" t="str">
        <f>IF(Eprouvettes!Q43=0,"",Eprouvettes!Q43)</f>
        <v/>
      </c>
      <c r="I43" s="179" t="str">
        <f>IF(Eprouvettes!S43=0,"",Eprouvettes!S43)</f>
        <v/>
      </c>
      <c r="J43" s="181" t="str">
        <f>IF(Eprouvettes!R43=0,"",Eprouvettes!R43)</f>
        <v/>
      </c>
      <c r="K43" s="182"/>
      <c r="L43" s="183"/>
      <c r="M43" s="184"/>
    </row>
    <row r="44" spans="1:13" ht="19.5" customHeight="1" x14ac:dyDescent="0.25">
      <c r="A44" s="176" t="str">
        <f>IF(Eprouvettes!I44=0,"",Eprouvettes!I44)</f>
        <v/>
      </c>
      <c r="B44" s="177" t="str">
        <f>IF(Eprouvettes!B44 = 0,"",Eprouvettes!B44)</f>
        <v/>
      </c>
      <c r="C44" s="178" t="str">
        <f>IF(Eprouvettes!H44=0,"",Eprouvettes!H44)</f>
        <v/>
      </c>
      <c r="D44" s="179" t="str">
        <f>IF(Eprouvettes!M44=0,"",Eprouvettes!M44)</f>
        <v/>
      </c>
      <c r="E44" s="179" t="str">
        <f>IF(Eprouvettes!N44=0,"",Eprouvettes!N44)</f>
        <v/>
      </c>
      <c r="F44" s="179" t="str">
        <f>IF(Eprouvettes!O44=0,"",Eprouvettes!O44)</f>
        <v/>
      </c>
      <c r="G44" s="179" t="str">
        <f>IF(Eprouvettes!P44=0,"",Eprouvettes!P44)</f>
        <v/>
      </c>
      <c r="H44" s="180" t="str">
        <f>IF(Eprouvettes!Q44=0,"",Eprouvettes!Q44)</f>
        <v/>
      </c>
      <c r="I44" s="179" t="str">
        <f>IF(Eprouvettes!S44=0,"",Eprouvettes!S44)</f>
        <v/>
      </c>
      <c r="J44" s="181" t="str">
        <f>IF(Eprouvettes!R44=0,"",Eprouvettes!R44)</f>
        <v/>
      </c>
      <c r="K44" s="182"/>
      <c r="L44" s="183"/>
      <c r="M44" s="184"/>
    </row>
    <row r="45" spans="1:13" ht="19.5" customHeight="1" x14ac:dyDescent="0.25">
      <c r="A45" s="176" t="str">
        <f>IF(Eprouvettes!I45=0,"",Eprouvettes!I45)</f>
        <v/>
      </c>
      <c r="B45" s="177" t="str">
        <f>IF(Eprouvettes!B45 = 0,"",Eprouvettes!B45)</f>
        <v/>
      </c>
      <c r="C45" s="178" t="str">
        <f>IF(Eprouvettes!H45=0,"",Eprouvettes!H45)</f>
        <v/>
      </c>
      <c r="D45" s="179" t="str">
        <f>IF(Eprouvettes!M45=0,"",Eprouvettes!M45)</f>
        <v/>
      </c>
      <c r="E45" s="179" t="str">
        <f>IF(Eprouvettes!N45=0,"",Eprouvettes!N45)</f>
        <v/>
      </c>
      <c r="F45" s="179" t="str">
        <f>IF(Eprouvettes!O45=0,"",Eprouvettes!O45)</f>
        <v/>
      </c>
      <c r="G45" s="179" t="str">
        <f>IF(Eprouvettes!P45=0,"",Eprouvettes!P45)</f>
        <v/>
      </c>
      <c r="H45" s="180" t="str">
        <f>IF(Eprouvettes!Q45=0,"",Eprouvettes!Q45)</f>
        <v/>
      </c>
      <c r="I45" s="179" t="str">
        <f>IF(Eprouvettes!S45=0,"",Eprouvettes!S45)</f>
        <v/>
      </c>
      <c r="J45" s="181" t="str">
        <f>IF(Eprouvettes!R45=0,"",Eprouvettes!R45)</f>
        <v/>
      </c>
      <c r="K45" s="182"/>
      <c r="L45" s="183"/>
      <c r="M45" s="184"/>
    </row>
    <row r="46" spans="1:13" ht="19.5" customHeight="1" x14ac:dyDescent="0.25">
      <c r="A46" s="176" t="str">
        <f>IF(Eprouvettes!I46=0,"",Eprouvettes!I46)</f>
        <v/>
      </c>
      <c r="B46" s="177" t="str">
        <f>IF(Eprouvettes!B46 = 0,"",Eprouvettes!B46)</f>
        <v/>
      </c>
      <c r="C46" s="178" t="str">
        <f>IF(Eprouvettes!H46=0,"",Eprouvettes!H46)</f>
        <v/>
      </c>
      <c r="D46" s="179" t="str">
        <f>IF(Eprouvettes!M46=0,"",Eprouvettes!M46)</f>
        <v/>
      </c>
      <c r="E46" s="179" t="str">
        <f>IF(Eprouvettes!N46=0,"",Eprouvettes!N46)</f>
        <v/>
      </c>
      <c r="F46" s="179" t="str">
        <f>IF(Eprouvettes!O46=0,"",Eprouvettes!O46)</f>
        <v/>
      </c>
      <c r="G46" s="179" t="str">
        <f>IF(Eprouvettes!P46=0,"",Eprouvettes!P46)</f>
        <v/>
      </c>
      <c r="H46" s="180" t="str">
        <f>IF(Eprouvettes!Q46=0,"",Eprouvettes!Q46)</f>
        <v/>
      </c>
      <c r="I46" s="179" t="str">
        <f>IF(Eprouvettes!S46=0,"",Eprouvettes!S46)</f>
        <v/>
      </c>
      <c r="J46" s="181" t="str">
        <f>IF(Eprouvettes!R46=0,"",Eprouvettes!R46)</f>
        <v/>
      </c>
      <c r="K46" s="182"/>
      <c r="L46" s="183"/>
      <c r="M46" s="184"/>
    </row>
    <row r="47" spans="1:13" ht="19.5" customHeight="1" x14ac:dyDescent="0.25">
      <c r="A47" s="176" t="str">
        <f>IF(Eprouvettes!I47=0,"",Eprouvettes!I47)</f>
        <v/>
      </c>
      <c r="B47" s="177" t="str">
        <f>IF(Eprouvettes!B47 = 0,"",Eprouvettes!B47)</f>
        <v/>
      </c>
      <c r="C47" s="178" t="str">
        <f>IF(Eprouvettes!H47=0,"",Eprouvettes!H47)</f>
        <v/>
      </c>
      <c r="D47" s="179" t="str">
        <f>IF(Eprouvettes!M47=0,"",Eprouvettes!M47)</f>
        <v/>
      </c>
      <c r="E47" s="179" t="str">
        <f>IF(Eprouvettes!N47=0,"",Eprouvettes!N47)</f>
        <v/>
      </c>
      <c r="F47" s="179" t="str">
        <f>IF(Eprouvettes!O47=0,"",Eprouvettes!O47)</f>
        <v/>
      </c>
      <c r="G47" s="179" t="str">
        <f>IF(Eprouvettes!P47=0,"",Eprouvettes!P47)</f>
        <v/>
      </c>
      <c r="H47" s="180" t="str">
        <f>IF(Eprouvettes!Q47=0,"",Eprouvettes!Q47)</f>
        <v/>
      </c>
      <c r="I47" s="179" t="str">
        <f>IF(Eprouvettes!S47=0,"",Eprouvettes!S47)</f>
        <v/>
      </c>
      <c r="J47" s="181" t="str">
        <f>IF(Eprouvettes!R47=0,"",Eprouvettes!R47)</f>
        <v/>
      </c>
      <c r="K47" s="182"/>
      <c r="L47" s="183"/>
      <c r="M47" s="184"/>
    </row>
    <row r="48" spans="1:13" ht="19.5" customHeight="1" x14ac:dyDescent="0.25">
      <c r="A48" s="176" t="str">
        <f>IF(Eprouvettes!I48=0,"",Eprouvettes!I48)</f>
        <v/>
      </c>
      <c r="B48" s="177" t="str">
        <f>IF(Eprouvettes!B48 = 0,"",Eprouvettes!B48)</f>
        <v/>
      </c>
      <c r="C48" s="178" t="str">
        <f>IF(Eprouvettes!H48=0,"",Eprouvettes!H48)</f>
        <v/>
      </c>
      <c r="D48" s="179" t="str">
        <f>IF(Eprouvettes!M48=0,"",Eprouvettes!M48)</f>
        <v/>
      </c>
      <c r="E48" s="179" t="str">
        <f>IF(Eprouvettes!N48=0,"",Eprouvettes!N48)</f>
        <v/>
      </c>
      <c r="F48" s="179" t="str">
        <f>IF(Eprouvettes!O48=0,"",Eprouvettes!O48)</f>
        <v/>
      </c>
      <c r="G48" s="179" t="str">
        <f>IF(Eprouvettes!P48=0,"",Eprouvettes!P48)</f>
        <v/>
      </c>
      <c r="H48" s="180" t="str">
        <f>IF(Eprouvettes!Q48=0,"",Eprouvettes!Q48)</f>
        <v/>
      </c>
      <c r="I48" s="179" t="str">
        <f>IF(Eprouvettes!S48=0,"",Eprouvettes!S48)</f>
        <v/>
      </c>
      <c r="J48" s="181" t="str">
        <f>IF(Eprouvettes!R48=0,"",Eprouvettes!R48)</f>
        <v/>
      </c>
      <c r="K48" s="182"/>
      <c r="L48" s="183"/>
      <c r="M48" s="184"/>
    </row>
    <row r="49" spans="1:13" ht="19.5" customHeight="1" x14ac:dyDescent="0.25">
      <c r="A49" s="176" t="str">
        <f>IF(Eprouvettes!I49=0,"",Eprouvettes!I49)</f>
        <v/>
      </c>
      <c r="B49" s="177" t="str">
        <f>IF(Eprouvettes!B49 = 0,"",Eprouvettes!B49)</f>
        <v/>
      </c>
      <c r="C49" s="178" t="str">
        <f>IF(Eprouvettes!H49=0,"",Eprouvettes!H49)</f>
        <v/>
      </c>
      <c r="D49" s="179" t="str">
        <f>IF(Eprouvettes!M49=0,"",Eprouvettes!M49)</f>
        <v/>
      </c>
      <c r="E49" s="179" t="str">
        <f>IF(Eprouvettes!N49=0,"",Eprouvettes!N49)</f>
        <v/>
      </c>
      <c r="F49" s="179" t="str">
        <f>IF(Eprouvettes!O49=0,"",Eprouvettes!O49)</f>
        <v/>
      </c>
      <c r="G49" s="179" t="str">
        <f>IF(Eprouvettes!P49=0,"",Eprouvettes!P49)</f>
        <v/>
      </c>
      <c r="H49" s="180" t="str">
        <f>IF(Eprouvettes!Q49=0,"",Eprouvettes!Q49)</f>
        <v/>
      </c>
      <c r="I49" s="179" t="str">
        <f>IF(Eprouvettes!S49=0,"",Eprouvettes!S49)</f>
        <v/>
      </c>
      <c r="J49" s="181" t="str">
        <f>IF(Eprouvettes!R49=0,"",Eprouvettes!R49)</f>
        <v/>
      </c>
      <c r="K49" s="182"/>
      <c r="L49" s="183"/>
      <c r="M49" s="184"/>
    </row>
    <row r="50" spans="1:13" ht="19.5" customHeight="1" x14ac:dyDescent="0.25">
      <c r="A50" s="176" t="str">
        <f>IF(Eprouvettes!I50=0,"",Eprouvettes!I50)</f>
        <v/>
      </c>
      <c r="B50" s="177" t="str">
        <f>IF(Eprouvettes!B50 = 0,"",Eprouvettes!B50)</f>
        <v/>
      </c>
      <c r="C50" s="178" t="str">
        <f>IF(Eprouvettes!H50=0,"",Eprouvettes!H50)</f>
        <v/>
      </c>
      <c r="D50" s="179" t="str">
        <f>IF(Eprouvettes!M50=0,"",Eprouvettes!M50)</f>
        <v/>
      </c>
      <c r="E50" s="179" t="str">
        <f>IF(Eprouvettes!N50=0,"",Eprouvettes!N50)</f>
        <v/>
      </c>
      <c r="F50" s="179" t="str">
        <f>IF(Eprouvettes!O50=0,"",Eprouvettes!O50)</f>
        <v/>
      </c>
      <c r="G50" s="179" t="str">
        <f>IF(Eprouvettes!P50=0,"",Eprouvettes!P50)</f>
        <v/>
      </c>
      <c r="H50" s="180" t="str">
        <f>IF(Eprouvettes!Q50=0,"",Eprouvettes!Q50)</f>
        <v/>
      </c>
      <c r="I50" s="179" t="str">
        <f>IF(Eprouvettes!S50=0,"",Eprouvettes!S50)</f>
        <v/>
      </c>
      <c r="J50" s="181" t="str">
        <f>IF(Eprouvettes!R50=0,"",Eprouvettes!R50)</f>
        <v/>
      </c>
      <c r="K50" s="182"/>
      <c r="L50" s="183"/>
      <c r="M50" s="184"/>
    </row>
    <row r="51" spans="1:13" ht="19.5" customHeight="1" x14ac:dyDescent="0.25">
      <c r="A51" s="176" t="str">
        <f>IF(Eprouvettes!I51=0,"",Eprouvettes!I51)</f>
        <v/>
      </c>
      <c r="B51" s="177" t="str">
        <f>IF(Eprouvettes!B51 = 0,"",Eprouvettes!B51)</f>
        <v/>
      </c>
      <c r="C51" s="178" t="str">
        <f>IF(Eprouvettes!H51=0,"",Eprouvettes!H51)</f>
        <v/>
      </c>
      <c r="D51" s="179" t="str">
        <f>IF(Eprouvettes!M51=0,"",Eprouvettes!M51)</f>
        <v/>
      </c>
      <c r="E51" s="179" t="str">
        <f>IF(Eprouvettes!N51=0,"",Eprouvettes!N51)</f>
        <v/>
      </c>
      <c r="F51" s="179" t="str">
        <f>IF(Eprouvettes!O51=0,"",Eprouvettes!O51)</f>
        <v/>
      </c>
      <c r="G51" s="179" t="str">
        <f>IF(Eprouvettes!P51=0,"",Eprouvettes!P51)</f>
        <v/>
      </c>
      <c r="H51" s="180" t="str">
        <f>IF(Eprouvettes!Q51=0,"",Eprouvettes!Q51)</f>
        <v/>
      </c>
      <c r="I51" s="179" t="str">
        <f>IF(Eprouvettes!S51=0,"",Eprouvettes!S51)</f>
        <v/>
      </c>
      <c r="J51" s="181" t="str">
        <f>IF(Eprouvettes!R51=0,"",Eprouvettes!R51)</f>
        <v/>
      </c>
      <c r="K51" s="182"/>
      <c r="L51" s="183"/>
      <c r="M51" s="184"/>
    </row>
    <row r="52" spans="1:13" ht="19.5" customHeight="1" x14ac:dyDescent="0.25">
      <c r="A52" s="176" t="str">
        <f>IF(Eprouvettes!I52=0,"",Eprouvettes!I52)</f>
        <v/>
      </c>
      <c r="B52" s="177" t="str">
        <f>IF(Eprouvettes!B52 = 0,"",Eprouvettes!B52)</f>
        <v/>
      </c>
      <c r="C52" s="178" t="str">
        <f>IF(Eprouvettes!H52=0,"",Eprouvettes!H52)</f>
        <v/>
      </c>
      <c r="D52" s="179" t="str">
        <f>IF(Eprouvettes!M52=0,"",Eprouvettes!M52)</f>
        <v/>
      </c>
      <c r="E52" s="179" t="str">
        <f>IF(Eprouvettes!N52=0,"",Eprouvettes!N52)</f>
        <v/>
      </c>
      <c r="F52" s="179" t="str">
        <f>IF(Eprouvettes!O52=0,"",Eprouvettes!O52)</f>
        <v/>
      </c>
      <c r="G52" s="179" t="str">
        <f>IF(Eprouvettes!P52=0,"",Eprouvettes!P52)</f>
        <v/>
      </c>
      <c r="H52" s="180" t="str">
        <f>IF(Eprouvettes!Q52=0,"",Eprouvettes!Q52)</f>
        <v/>
      </c>
      <c r="I52" s="179" t="str">
        <f>IF(Eprouvettes!S52=0,"",Eprouvettes!S52)</f>
        <v/>
      </c>
      <c r="J52" s="181" t="str">
        <f>IF(Eprouvettes!R52=0,"",Eprouvettes!R52)</f>
        <v/>
      </c>
      <c r="K52" s="182"/>
      <c r="L52" s="183"/>
      <c r="M52" s="184"/>
    </row>
    <row r="53" spans="1:13" ht="19.5" customHeight="1" x14ac:dyDescent="0.25">
      <c r="A53" s="176" t="str">
        <f>IF(Eprouvettes!I53=0,"",Eprouvettes!I53)</f>
        <v/>
      </c>
      <c r="B53" s="177" t="str">
        <f>IF(Eprouvettes!B53 = 0,"",Eprouvettes!B53)</f>
        <v/>
      </c>
      <c r="C53" s="178" t="str">
        <f>IF(Eprouvettes!H53=0,"",Eprouvettes!H53)</f>
        <v/>
      </c>
      <c r="D53" s="179" t="str">
        <f>IF(Eprouvettes!M53=0,"",Eprouvettes!M53)</f>
        <v/>
      </c>
      <c r="E53" s="179" t="str">
        <f>IF(Eprouvettes!N53=0,"",Eprouvettes!N53)</f>
        <v/>
      </c>
      <c r="F53" s="179" t="str">
        <f>IF(Eprouvettes!O53=0,"",Eprouvettes!O53)</f>
        <v/>
      </c>
      <c r="G53" s="179" t="str">
        <f>IF(Eprouvettes!P53=0,"",Eprouvettes!P53)</f>
        <v/>
      </c>
      <c r="H53" s="180" t="str">
        <f>IF(Eprouvettes!Q53=0,"",Eprouvettes!Q53)</f>
        <v/>
      </c>
      <c r="I53" s="179" t="str">
        <f>IF(Eprouvettes!S53=0,"",Eprouvettes!S53)</f>
        <v/>
      </c>
      <c r="J53" s="181" t="str">
        <f>IF(Eprouvettes!R53=0,"",Eprouvettes!R53)</f>
        <v/>
      </c>
      <c r="K53" s="182"/>
      <c r="L53" s="183"/>
      <c r="M53" s="184"/>
    </row>
    <row r="54" spans="1:13" ht="19.5" customHeight="1" x14ac:dyDescent="0.25">
      <c r="A54" s="176" t="str">
        <f>IF(Eprouvettes!I54=0,"",Eprouvettes!I54)</f>
        <v/>
      </c>
      <c r="B54" s="177" t="str">
        <f>IF(Eprouvettes!B54 = 0,"",Eprouvettes!B54)</f>
        <v/>
      </c>
      <c r="C54" s="178" t="str">
        <f>IF(Eprouvettes!H54=0,"",Eprouvettes!H54)</f>
        <v/>
      </c>
      <c r="D54" s="179" t="str">
        <f>IF(Eprouvettes!M54=0,"",Eprouvettes!M54)</f>
        <v/>
      </c>
      <c r="E54" s="179" t="str">
        <f>IF(Eprouvettes!N54=0,"",Eprouvettes!N54)</f>
        <v/>
      </c>
      <c r="F54" s="179" t="str">
        <f>IF(Eprouvettes!O54=0,"",Eprouvettes!O54)</f>
        <v/>
      </c>
      <c r="G54" s="179" t="str">
        <f>IF(Eprouvettes!P54=0,"",Eprouvettes!P54)</f>
        <v/>
      </c>
      <c r="H54" s="180" t="str">
        <f>IF(Eprouvettes!Q54=0,"",Eprouvettes!Q54)</f>
        <v/>
      </c>
      <c r="I54" s="179" t="str">
        <f>IF(Eprouvettes!S54=0,"",Eprouvettes!S54)</f>
        <v/>
      </c>
      <c r="J54" s="181" t="str">
        <f>IF(Eprouvettes!R54=0,"",Eprouvettes!R54)</f>
        <v/>
      </c>
      <c r="K54" s="182"/>
      <c r="L54" s="183"/>
      <c r="M54" s="184"/>
    </row>
    <row r="55" spans="1:13" ht="19.5" customHeight="1" x14ac:dyDescent="0.25">
      <c r="A55" s="176" t="str">
        <f>IF(Eprouvettes!I55=0,"",Eprouvettes!I55)</f>
        <v/>
      </c>
      <c r="B55" s="177" t="str">
        <f>IF(Eprouvettes!B55 = 0,"",Eprouvettes!B55)</f>
        <v/>
      </c>
      <c r="C55" s="178" t="str">
        <f>IF(Eprouvettes!H55=0,"",Eprouvettes!H55)</f>
        <v/>
      </c>
      <c r="D55" s="179" t="str">
        <f>IF(Eprouvettes!M55=0,"",Eprouvettes!M55)</f>
        <v/>
      </c>
      <c r="E55" s="179" t="str">
        <f>IF(Eprouvettes!N55=0,"",Eprouvettes!N55)</f>
        <v/>
      </c>
      <c r="F55" s="179" t="str">
        <f>IF(Eprouvettes!O55=0,"",Eprouvettes!O55)</f>
        <v/>
      </c>
      <c r="G55" s="179" t="str">
        <f>IF(Eprouvettes!P55=0,"",Eprouvettes!P55)</f>
        <v/>
      </c>
      <c r="H55" s="180" t="str">
        <f>IF(Eprouvettes!Q55=0,"",Eprouvettes!Q55)</f>
        <v/>
      </c>
      <c r="I55" s="179" t="str">
        <f>IF(Eprouvettes!S55=0,"",Eprouvettes!S55)</f>
        <v/>
      </c>
      <c r="J55" s="181" t="str">
        <f>IF(Eprouvettes!R55=0,"",Eprouvettes!R55)</f>
        <v/>
      </c>
      <c r="K55" s="182"/>
      <c r="L55" s="183"/>
      <c r="M55" s="184"/>
    </row>
    <row r="56" spans="1:13" ht="19.5" customHeight="1" x14ac:dyDescent="0.25">
      <c r="A56" s="176" t="str">
        <f>IF(Eprouvettes!I56=0,"",Eprouvettes!I56)</f>
        <v/>
      </c>
      <c r="B56" s="177" t="str">
        <f>IF(Eprouvettes!B56 = 0,"",Eprouvettes!B56)</f>
        <v/>
      </c>
      <c r="C56" s="178" t="str">
        <f>IF(Eprouvettes!H56=0,"",Eprouvettes!H56)</f>
        <v/>
      </c>
      <c r="D56" s="179" t="str">
        <f>IF(Eprouvettes!M56=0,"",Eprouvettes!M56)</f>
        <v/>
      </c>
      <c r="E56" s="179" t="str">
        <f>IF(Eprouvettes!N56=0,"",Eprouvettes!N56)</f>
        <v/>
      </c>
      <c r="F56" s="179" t="str">
        <f>IF(Eprouvettes!O56=0,"",Eprouvettes!O56)</f>
        <v/>
      </c>
      <c r="G56" s="179" t="str">
        <f>IF(Eprouvettes!P56=0,"",Eprouvettes!P56)</f>
        <v/>
      </c>
      <c r="H56" s="180" t="str">
        <f>IF(Eprouvettes!Q56=0,"",Eprouvettes!Q56)</f>
        <v/>
      </c>
      <c r="I56" s="179" t="str">
        <f>IF(Eprouvettes!S56=0,"",Eprouvettes!S56)</f>
        <v/>
      </c>
      <c r="J56" s="181" t="str">
        <f>IF(Eprouvettes!R56=0,"",Eprouvettes!R56)</f>
        <v/>
      </c>
      <c r="K56" s="182"/>
      <c r="L56" s="183"/>
      <c r="M56" s="184"/>
    </row>
    <row r="57" spans="1:13" ht="19.5" customHeight="1" x14ac:dyDescent="0.25">
      <c r="A57" s="176" t="str">
        <f>IF(Eprouvettes!I57=0,"",Eprouvettes!I57)</f>
        <v/>
      </c>
      <c r="B57" s="177" t="str">
        <f>IF(Eprouvettes!B57 = 0,"",Eprouvettes!B57)</f>
        <v/>
      </c>
      <c r="C57" s="178" t="str">
        <f>IF(Eprouvettes!H57=0,"",Eprouvettes!H57)</f>
        <v/>
      </c>
      <c r="D57" s="179" t="str">
        <f>IF(Eprouvettes!M57=0,"",Eprouvettes!M57)</f>
        <v/>
      </c>
      <c r="E57" s="179" t="str">
        <f>IF(Eprouvettes!N57=0,"",Eprouvettes!N57)</f>
        <v/>
      </c>
      <c r="F57" s="179" t="str">
        <f>IF(Eprouvettes!O57=0,"",Eprouvettes!O57)</f>
        <v/>
      </c>
      <c r="G57" s="179" t="str">
        <f>IF(Eprouvettes!P57=0,"",Eprouvettes!P57)</f>
        <v/>
      </c>
      <c r="H57" s="180" t="str">
        <f>IF(Eprouvettes!Q57=0,"",Eprouvettes!Q57)</f>
        <v/>
      </c>
      <c r="I57" s="179" t="str">
        <f>IF(Eprouvettes!S57=0,"",Eprouvettes!S57)</f>
        <v/>
      </c>
      <c r="J57" s="181" t="str">
        <f>IF(Eprouvettes!R57=0,"",Eprouvettes!R57)</f>
        <v/>
      </c>
      <c r="K57" s="182"/>
      <c r="L57" s="183"/>
      <c r="M57" s="184"/>
    </row>
    <row r="58" spans="1:13" ht="19.5" customHeight="1" x14ac:dyDescent="0.25">
      <c r="A58" s="176" t="str">
        <f>IF(Eprouvettes!I58=0,"",Eprouvettes!I58)</f>
        <v/>
      </c>
      <c r="B58" s="177" t="str">
        <f>IF(Eprouvettes!B58 = 0,"",Eprouvettes!B58)</f>
        <v/>
      </c>
      <c r="C58" s="178" t="str">
        <f>IF(Eprouvettes!H58=0,"",Eprouvettes!H58)</f>
        <v/>
      </c>
      <c r="D58" s="179" t="str">
        <f>IF(Eprouvettes!M58=0,"",Eprouvettes!M58)</f>
        <v/>
      </c>
      <c r="E58" s="179" t="str">
        <f>IF(Eprouvettes!N58=0,"",Eprouvettes!N58)</f>
        <v/>
      </c>
      <c r="F58" s="179" t="str">
        <f>IF(Eprouvettes!O58=0,"",Eprouvettes!O58)</f>
        <v/>
      </c>
      <c r="G58" s="179" t="str">
        <f>IF(Eprouvettes!P58=0,"",Eprouvettes!P58)</f>
        <v/>
      </c>
      <c r="H58" s="180" t="str">
        <f>IF(Eprouvettes!Q58=0,"",Eprouvettes!Q58)</f>
        <v/>
      </c>
      <c r="I58" s="179" t="str">
        <f>IF(Eprouvettes!S58=0,"",Eprouvettes!S58)</f>
        <v/>
      </c>
      <c r="J58" s="181" t="str">
        <f>IF(Eprouvettes!R58=0,"",Eprouvettes!R58)</f>
        <v/>
      </c>
      <c r="K58" s="182"/>
      <c r="L58" s="183"/>
      <c r="M58" s="184"/>
    </row>
    <row r="59" spans="1:13" ht="19.5" customHeight="1" x14ac:dyDescent="0.25">
      <c r="A59" s="176" t="str">
        <f>IF(Eprouvettes!I59=0,"",Eprouvettes!I59)</f>
        <v/>
      </c>
      <c r="B59" s="177" t="str">
        <f>IF(Eprouvettes!B59 = 0,"",Eprouvettes!B59)</f>
        <v/>
      </c>
      <c r="C59" s="178" t="str">
        <f>IF(Eprouvettes!H59=0,"",Eprouvettes!H59)</f>
        <v/>
      </c>
      <c r="D59" s="179" t="str">
        <f>IF(Eprouvettes!M59=0,"",Eprouvettes!M59)</f>
        <v/>
      </c>
      <c r="E59" s="179" t="str">
        <f>IF(Eprouvettes!N59=0,"",Eprouvettes!N59)</f>
        <v/>
      </c>
      <c r="F59" s="179" t="str">
        <f>IF(Eprouvettes!O59=0,"",Eprouvettes!O59)</f>
        <v/>
      </c>
      <c r="G59" s="179" t="str">
        <f>IF(Eprouvettes!P59=0,"",Eprouvettes!P59)</f>
        <v/>
      </c>
      <c r="H59" s="180" t="str">
        <f>IF(Eprouvettes!Q59=0,"",Eprouvettes!Q59)</f>
        <v/>
      </c>
      <c r="I59" s="179" t="str">
        <f>IF(Eprouvettes!S59=0,"",Eprouvettes!S59)</f>
        <v/>
      </c>
      <c r="J59" s="181" t="str">
        <f>IF(Eprouvettes!R59=0,"",Eprouvettes!R59)</f>
        <v/>
      </c>
      <c r="K59" s="182"/>
      <c r="L59" s="183"/>
      <c r="M59" s="184"/>
    </row>
    <row r="60" spans="1:13" ht="19.5" customHeight="1" x14ac:dyDescent="0.25">
      <c r="A60" s="176" t="str">
        <f>IF(Eprouvettes!I60=0,"",Eprouvettes!I60)</f>
        <v/>
      </c>
      <c r="B60" s="177" t="str">
        <f>IF(Eprouvettes!B60 = 0,"",Eprouvettes!B60)</f>
        <v/>
      </c>
      <c r="C60" s="178" t="str">
        <f>IF(Eprouvettes!H60=0,"",Eprouvettes!H60)</f>
        <v/>
      </c>
      <c r="D60" s="179" t="str">
        <f>IF(Eprouvettes!M60=0,"",Eprouvettes!M60)</f>
        <v/>
      </c>
      <c r="E60" s="179" t="str">
        <f>IF(Eprouvettes!N60=0,"",Eprouvettes!N60)</f>
        <v/>
      </c>
      <c r="F60" s="179" t="str">
        <f>IF(Eprouvettes!O60=0,"",Eprouvettes!O60)</f>
        <v/>
      </c>
      <c r="G60" s="179" t="str">
        <f>IF(Eprouvettes!P60=0,"",Eprouvettes!P60)</f>
        <v/>
      </c>
      <c r="H60" s="180" t="str">
        <f>IF(Eprouvettes!Q60=0,"",Eprouvettes!Q60)</f>
        <v/>
      </c>
      <c r="I60" s="179" t="str">
        <f>IF(Eprouvettes!S60=0,"",Eprouvettes!S60)</f>
        <v/>
      </c>
      <c r="J60" s="181" t="str">
        <f>IF(Eprouvettes!R60=0,"",Eprouvettes!R60)</f>
        <v/>
      </c>
      <c r="K60" s="182"/>
      <c r="L60" s="183"/>
      <c r="M60" s="184"/>
    </row>
    <row r="61" spans="1:13" ht="19.5" customHeight="1" x14ac:dyDescent="0.25">
      <c r="A61" s="176" t="str">
        <f>IF(Eprouvettes!I61=0,"",Eprouvettes!I61)</f>
        <v/>
      </c>
      <c r="B61" s="177" t="str">
        <f>IF(Eprouvettes!B61 = 0,"",Eprouvettes!B61)</f>
        <v/>
      </c>
      <c r="C61" s="178" t="str">
        <f>IF(Eprouvettes!H61=0,"",Eprouvettes!H61)</f>
        <v/>
      </c>
      <c r="D61" s="179" t="str">
        <f>IF(Eprouvettes!M61=0,"",Eprouvettes!M61)</f>
        <v/>
      </c>
      <c r="E61" s="179" t="str">
        <f>IF(Eprouvettes!N61=0,"",Eprouvettes!N61)</f>
        <v/>
      </c>
      <c r="F61" s="179" t="str">
        <f>IF(Eprouvettes!O61=0,"",Eprouvettes!O61)</f>
        <v/>
      </c>
      <c r="G61" s="179" t="str">
        <f>IF(Eprouvettes!P61=0,"",Eprouvettes!P61)</f>
        <v/>
      </c>
      <c r="H61" s="180" t="str">
        <f>IF(Eprouvettes!Q61=0,"",Eprouvettes!Q61)</f>
        <v/>
      </c>
      <c r="I61" s="179" t="str">
        <f>IF(Eprouvettes!S61=0,"",Eprouvettes!S61)</f>
        <v/>
      </c>
      <c r="J61" s="181" t="str">
        <f>IF(Eprouvettes!R61=0,"",Eprouvettes!R61)</f>
        <v/>
      </c>
      <c r="K61" s="182"/>
      <c r="L61" s="183"/>
      <c r="M61" s="184"/>
    </row>
    <row r="62" spans="1:13" ht="19.5" customHeight="1" x14ac:dyDescent="0.25">
      <c r="A62" s="176" t="str">
        <f>IF(Eprouvettes!I62=0,"",Eprouvettes!I62)</f>
        <v/>
      </c>
      <c r="B62" s="177" t="str">
        <f>IF(Eprouvettes!B62 = 0,"",Eprouvettes!B62)</f>
        <v/>
      </c>
      <c r="C62" s="178" t="str">
        <f>IF(Eprouvettes!H62=0,"",Eprouvettes!H62)</f>
        <v/>
      </c>
      <c r="D62" s="179" t="str">
        <f>IF(Eprouvettes!M62=0,"",Eprouvettes!M62)</f>
        <v/>
      </c>
      <c r="E62" s="179" t="str">
        <f>IF(Eprouvettes!N62=0,"",Eprouvettes!N62)</f>
        <v/>
      </c>
      <c r="F62" s="179" t="str">
        <f>IF(Eprouvettes!O62=0,"",Eprouvettes!O62)</f>
        <v/>
      </c>
      <c r="G62" s="179" t="str">
        <f>IF(Eprouvettes!P62=0,"",Eprouvettes!P62)</f>
        <v/>
      </c>
      <c r="H62" s="180" t="str">
        <f>IF(Eprouvettes!Q62=0,"",Eprouvettes!Q62)</f>
        <v/>
      </c>
      <c r="I62" s="179" t="str">
        <f>IF(Eprouvettes!S62=0,"",Eprouvettes!S62)</f>
        <v/>
      </c>
      <c r="J62" s="181" t="str">
        <f>IF(Eprouvettes!R62=0,"",Eprouvettes!R62)</f>
        <v/>
      </c>
      <c r="K62" s="182"/>
      <c r="L62" s="183"/>
      <c r="M62" s="184"/>
    </row>
    <row r="63" spans="1:13" ht="19.5" customHeight="1" x14ac:dyDescent="0.25">
      <c r="A63" s="176" t="str">
        <f>IF(Eprouvettes!I63=0,"",Eprouvettes!I63)</f>
        <v/>
      </c>
      <c r="B63" s="177" t="str">
        <f>IF(Eprouvettes!B63 = 0,"",Eprouvettes!B63)</f>
        <v/>
      </c>
      <c r="C63" s="178" t="str">
        <f>IF(Eprouvettes!H63=0,"",Eprouvettes!H63)</f>
        <v/>
      </c>
      <c r="D63" s="179" t="str">
        <f>IF(Eprouvettes!M63=0,"",Eprouvettes!M63)</f>
        <v/>
      </c>
      <c r="E63" s="179" t="str">
        <f>IF(Eprouvettes!N63=0,"",Eprouvettes!N63)</f>
        <v/>
      </c>
      <c r="F63" s="179" t="str">
        <f>IF(Eprouvettes!O63=0,"",Eprouvettes!O63)</f>
        <v/>
      </c>
      <c r="G63" s="179" t="str">
        <f>IF(Eprouvettes!P63=0,"",Eprouvettes!P63)</f>
        <v/>
      </c>
      <c r="H63" s="180" t="str">
        <f>IF(Eprouvettes!Q63=0,"",Eprouvettes!Q63)</f>
        <v/>
      </c>
      <c r="I63" s="179" t="str">
        <f>IF(Eprouvettes!S63=0,"",Eprouvettes!S63)</f>
        <v/>
      </c>
      <c r="J63" s="181" t="str">
        <f>IF(Eprouvettes!R63=0,"",Eprouvettes!R63)</f>
        <v/>
      </c>
      <c r="K63" s="182"/>
      <c r="L63" s="183"/>
      <c r="M63" s="184"/>
    </row>
    <row r="64" spans="1:13" ht="19.5" customHeight="1" x14ac:dyDescent="0.25">
      <c r="A64" s="176" t="str">
        <f>IF(Eprouvettes!I64=0,"",Eprouvettes!I64)</f>
        <v/>
      </c>
      <c r="B64" s="177" t="str">
        <f>IF(Eprouvettes!B64 = 0,"",Eprouvettes!B64)</f>
        <v/>
      </c>
      <c r="C64" s="178" t="str">
        <f>IF(Eprouvettes!H64=0,"",Eprouvettes!H64)</f>
        <v/>
      </c>
      <c r="D64" s="179" t="str">
        <f>IF(Eprouvettes!M64=0,"",Eprouvettes!M64)</f>
        <v/>
      </c>
      <c r="E64" s="179" t="str">
        <f>IF(Eprouvettes!N64=0,"",Eprouvettes!N64)</f>
        <v/>
      </c>
      <c r="F64" s="179" t="str">
        <f>IF(Eprouvettes!O64=0,"",Eprouvettes!O64)</f>
        <v/>
      </c>
      <c r="G64" s="179" t="str">
        <f>IF(Eprouvettes!P64=0,"",Eprouvettes!P64)</f>
        <v/>
      </c>
      <c r="H64" s="180" t="str">
        <f>IF(Eprouvettes!Q64=0,"",Eprouvettes!Q64)</f>
        <v/>
      </c>
      <c r="I64" s="179" t="str">
        <f>IF(Eprouvettes!S64=0,"",Eprouvettes!S64)</f>
        <v/>
      </c>
      <c r="J64" s="181" t="str">
        <f>IF(Eprouvettes!R64=0,"",Eprouvettes!R64)</f>
        <v/>
      </c>
      <c r="K64" s="182"/>
      <c r="L64" s="183"/>
      <c r="M64" s="184"/>
    </row>
    <row r="65" spans="1:13" ht="19.5" customHeight="1" x14ac:dyDescent="0.25">
      <c r="A65" s="176" t="str">
        <f>IF(Eprouvettes!I65=0,"",Eprouvettes!I65)</f>
        <v/>
      </c>
      <c r="B65" s="177" t="str">
        <f>IF(Eprouvettes!B65 = 0,"",Eprouvettes!B65)</f>
        <v/>
      </c>
      <c r="C65" s="178" t="str">
        <f>IF(Eprouvettes!H65=0,"",Eprouvettes!H65)</f>
        <v/>
      </c>
      <c r="D65" s="179" t="str">
        <f>IF(Eprouvettes!M65=0,"",Eprouvettes!M65)</f>
        <v/>
      </c>
      <c r="E65" s="179" t="str">
        <f>IF(Eprouvettes!N65=0,"",Eprouvettes!N65)</f>
        <v/>
      </c>
      <c r="F65" s="179" t="str">
        <f>IF(Eprouvettes!O65=0,"",Eprouvettes!O65)</f>
        <v/>
      </c>
      <c r="G65" s="179" t="str">
        <f>IF(Eprouvettes!P65=0,"",Eprouvettes!P65)</f>
        <v/>
      </c>
      <c r="H65" s="180" t="str">
        <f>IF(Eprouvettes!Q65=0,"",Eprouvettes!Q65)</f>
        <v/>
      </c>
      <c r="I65" s="179" t="str">
        <f>IF(Eprouvettes!S65=0,"",Eprouvettes!S65)</f>
        <v/>
      </c>
      <c r="J65" s="181" t="str">
        <f>IF(Eprouvettes!R65=0,"",Eprouvettes!R65)</f>
        <v/>
      </c>
      <c r="K65" s="182"/>
      <c r="L65" s="183"/>
      <c r="M65" s="184"/>
    </row>
    <row r="66" spans="1:13" ht="19.5" customHeight="1" x14ac:dyDescent="0.25">
      <c r="A66" s="176" t="str">
        <f>IF(Eprouvettes!I66=0,"",Eprouvettes!I66)</f>
        <v/>
      </c>
      <c r="B66" s="177" t="str">
        <f>IF(Eprouvettes!B66 = 0,"",Eprouvettes!B66)</f>
        <v/>
      </c>
      <c r="C66" s="178" t="str">
        <f>IF(Eprouvettes!H66=0,"",Eprouvettes!H66)</f>
        <v/>
      </c>
      <c r="D66" s="179" t="str">
        <f>IF(Eprouvettes!M66=0,"",Eprouvettes!M66)</f>
        <v/>
      </c>
      <c r="E66" s="179" t="str">
        <f>IF(Eprouvettes!N66=0,"",Eprouvettes!N66)</f>
        <v/>
      </c>
      <c r="F66" s="179" t="str">
        <f>IF(Eprouvettes!O66=0,"",Eprouvettes!O66)</f>
        <v/>
      </c>
      <c r="G66" s="179" t="str">
        <f>IF(Eprouvettes!P66=0,"",Eprouvettes!P66)</f>
        <v/>
      </c>
      <c r="H66" s="180" t="str">
        <f>IF(Eprouvettes!Q66=0,"",Eprouvettes!Q66)</f>
        <v/>
      </c>
      <c r="I66" s="179" t="str">
        <f>IF(Eprouvettes!S66=0,"",Eprouvettes!S66)</f>
        <v/>
      </c>
      <c r="J66" s="181" t="str">
        <f>IF(Eprouvettes!R66=0,"",Eprouvettes!R66)</f>
        <v/>
      </c>
      <c r="K66" s="182"/>
      <c r="L66" s="183"/>
      <c r="M66" s="184"/>
    </row>
    <row r="67" spans="1:13" ht="19.5" customHeight="1" x14ac:dyDescent="0.25">
      <c r="A67" s="176" t="str">
        <f>IF(Eprouvettes!I67=0,"",Eprouvettes!I67)</f>
        <v/>
      </c>
      <c r="B67" s="177" t="str">
        <f>IF(Eprouvettes!B67 = 0,"",Eprouvettes!B67)</f>
        <v/>
      </c>
      <c r="C67" s="178" t="str">
        <f>IF(Eprouvettes!H67=0,"",Eprouvettes!H67)</f>
        <v/>
      </c>
      <c r="D67" s="179" t="str">
        <f>IF(Eprouvettes!M67=0,"",Eprouvettes!M67)</f>
        <v/>
      </c>
      <c r="E67" s="179" t="str">
        <f>IF(Eprouvettes!N67=0,"",Eprouvettes!N67)</f>
        <v/>
      </c>
      <c r="F67" s="179" t="str">
        <f>IF(Eprouvettes!O67=0,"",Eprouvettes!O67)</f>
        <v/>
      </c>
      <c r="G67" s="179" t="str">
        <f>IF(Eprouvettes!P67=0,"",Eprouvettes!P67)</f>
        <v/>
      </c>
      <c r="H67" s="180" t="str">
        <f>IF(Eprouvettes!Q67=0,"",Eprouvettes!Q67)</f>
        <v/>
      </c>
      <c r="I67" s="179" t="str">
        <f>IF(Eprouvettes!S67=0,"",Eprouvettes!S67)</f>
        <v/>
      </c>
      <c r="J67" s="181" t="str">
        <f>IF(Eprouvettes!R67=0,"",Eprouvettes!R67)</f>
        <v/>
      </c>
      <c r="K67" s="182"/>
      <c r="L67" s="183"/>
      <c r="M67" s="184"/>
    </row>
    <row r="68" spans="1:13" ht="19.5" customHeight="1" x14ac:dyDescent="0.25">
      <c r="A68" s="176" t="str">
        <f>IF(Eprouvettes!I68=0,"",Eprouvettes!I68)</f>
        <v/>
      </c>
      <c r="B68" s="177" t="str">
        <f>IF(Eprouvettes!B68 = 0,"",Eprouvettes!B68)</f>
        <v/>
      </c>
      <c r="C68" s="178" t="str">
        <f>IF(Eprouvettes!H68=0,"",Eprouvettes!H68)</f>
        <v/>
      </c>
      <c r="D68" s="179" t="str">
        <f>IF(Eprouvettes!M68=0,"",Eprouvettes!M68)</f>
        <v/>
      </c>
      <c r="E68" s="179" t="str">
        <f>IF(Eprouvettes!N68=0,"",Eprouvettes!N68)</f>
        <v/>
      </c>
      <c r="F68" s="179" t="str">
        <f>IF(Eprouvettes!O68=0,"",Eprouvettes!O68)</f>
        <v/>
      </c>
      <c r="G68" s="179" t="str">
        <f>IF(Eprouvettes!P68=0,"",Eprouvettes!P68)</f>
        <v/>
      </c>
      <c r="H68" s="180" t="str">
        <f>IF(Eprouvettes!Q68=0,"",Eprouvettes!Q68)</f>
        <v/>
      </c>
      <c r="I68" s="179" t="str">
        <f>IF(Eprouvettes!S68=0,"",Eprouvettes!S68)</f>
        <v/>
      </c>
      <c r="J68" s="181" t="str">
        <f>IF(Eprouvettes!R68=0,"",Eprouvettes!R68)</f>
        <v/>
      </c>
      <c r="K68" s="182"/>
      <c r="L68" s="183"/>
      <c r="M68" s="184"/>
    </row>
    <row r="69" spans="1:13" ht="19.5" customHeight="1" x14ac:dyDescent="0.25">
      <c r="A69" s="176" t="str">
        <f>IF(Eprouvettes!I69=0,"",Eprouvettes!I69)</f>
        <v/>
      </c>
      <c r="B69" s="177" t="str">
        <f>IF(Eprouvettes!B69 = 0,"",Eprouvettes!B69)</f>
        <v/>
      </c>
      <c r="C69" s="178" t="str">
        <f>IF(Eprouvettes!H69=0,"",Eprouvettes!H69)</f>
        <v/>
      </c>
      <c r="D69" s="179" t="str">
        <f>IF(Eprouvettes!M69=0,"",Eprouvettes!M69)</f>
        <v/>
      </c>
      <c r="E69" s="179" t="str">
        <f>IF(Eprouvettes!N69=0,"",Eprouvettes!N69)</f>
        <v/>
      </c>
      <c r="F69" s="179" t="str">
        <f>IF(Eprouvettes!O69=0,"",Eprouvettes!O69)</f>
        <v/>
      </c>
      <c r="G69" s="179" t="str">
        <f>IF(Eprouvettes!P69=0,"",Eprouvettes!P69)</f>
        <v/>
      </c>
      <c r="H69" s="180" t="str">
        <f>IF(Eprouvettes!Q69=0,"",Eprouvettes!Q69)</f>
        <v/>
      </c>
      <c r="I69" s="179" t="str">
        <f>IF(Eprouvettes!S69=0,"",Eprouvettes!S69)</f>
        <v/>
      </c>
      <c r="J69" s="181" t="str">
        <f>IF(Eprouvettes!R69=0,"",Eprouvettes!R69)</f>
        <v/>
      </c>
      <c r="K69" s="182"/>
      <c r="L69" s="183"/>
      <c r="M69" s="184"/>
    </row>
    <row r="70" spans="1:13" ht="19.5" customHeight="1" x14ac:dyDescent="0.25">
      <c r="A70" s="176" t="str">
        <f>IF(Eprouvettes!I70=0,"",Eprouvettes!I70)</f>
        <v/>
      </c>
      <c r="B70" s="177" t="str">
        <f>IF(Eprouvettes!B70 = 0,"",Eprouvettes!B70)</f>
        <v/>
      </c>
      <c r="C70" s="178" t="str">
        <f>IF(Eprouvettes!H70=0,"",Eprouvettes!H70)</f>
        <v/>
      </c>
      <c r="D70" s="179" t="str">
        <f>IF(Eprouvettes!M70=0,"",Eprouvettes!M70)</f>
        <v/>
      </c>
      <c r="E70" s="179" t="str">
        <f>IF(Eprouvettes!N70=0,"",Eprouvettes!N70)</f>
        <v/>
      </c>
      <c r="F70" s="179" t="str">
        <f>IF(Eprouvettes!O70=0,"",Eprouvettes!O70)</f>
        <v/>
      </c>
      <c r="G70" s="179" t="str">
        <f>IF(Eprouvettes!P70=0,"",Eprouvettes!P70)</f>
        <v/>
      </c>
      <c r="H70" s="180" t="str">
        <f>IF(Eprouvettes!Q70=0,"",Eprouvettes!Q70)</f>
        <v/>
      </c>
      <c r="I70" s="179" t="str">
        <f>IF(Eprouvettes!S70=0,"",Eprouvettes!S70)</f>
        <v/>
      </c>
      <c r="J70" s="181" t="str">
        <f>IF(Eprouvettes!R70=0,"",Eprouvettes!R70)</f>
        <v/>
      </c>
      <c r="K70" s="182"/>
      <c r="L70" s="183"/>
      <c r="M70" s="184"/>
    </row>
    <row r="71" spans="1:13" ht="19.5" customHeight="1" x14ac:dyDescent="0.25">
      <c r="A71" s="176" t="str">
        <f>IF(Eprouvettes!I71=0,"",Eprouvettes!I71)</f>
        <v/>
      </c>
      <c r="B71" s="177" t="str">
        <f>IF(Eprouvettes!B71 = 0,"",Eprouvettes!B71)</f>
        <v/>
      </c>
      <c r="C71" s="178" t="str">
        <f>IF(Eprouvettes!H71=0,"",Eprouvettes!H71)</f>
        <v/>
      </c>
      <c r="D71" s="179" t="str">
        <f>IF(Eprouvettes!M71=0,"",Eprouvettes!M71)</f>
        <v/>
      </c>
      <c r="E71" s="179" t="str">
        <f>IF(Eprouvettes!N71=0,"",Eprouvettes!N71)</f>
        <v/>
      </c>
      <c r="F71" s="179" t="str">
        <f>IF(Eprouvettes!O71=0,"",Eprouvettes!O71)</f>
        <v/>
      </c>
      <c r="G71" s="179" t="str">
        <f>IF(Eprouvettes!P71=0,"",Eprouvettes!P71)</f>
        <v/>
      </c>
      <c r="H71" s="180" t="str">
        <f>IF(Eprouvettes!Q71=0,"",Eprouvettes!Q71)</f>
        <v/>
      </c>
      <c r="I71" s="179" t="str">
        <f>IF(Eprouvettes!S71=0,"",Eprouvettes!S71)</f>
        <v/>
      </c>
      <c r="J71" s="181" t="str">
        <f>IF(Eprouvettes!R71=0,"",Eprouvettes!R71)</f>
        <v/>
      </c>
      <c r="K71" s="182"/>
      <c r="L71" s="183"/>
      <c r="M71" s="184"/>
    </row>
    <row r="72" spans="1:13" ht="19.5" customHeight="1" x14ac:dyDescent="0.25">
      <c r="A72" s="176" t="str">
        <f>IF(Eprouvettes!I72=0,"",Eprouvettes!I72)</f>
        <v/>
      </c>
      <c r="B72" s="177" t="str">
        <f>IF(Eprouvettes!B72 = 0,"",Eprouvettes!B72)</f>
        <v/>
      </c>
      <c r="C72" s="178" t="str">
        <f>IF(Eprouvettes!H72=0,"",Eprouvettes!H72)</f>
        <v/>
      </c>
      <c r="D72" s="179" t="str">
        <f>IF(Eprouvettes!M72=0,"",Eprouvettes!M72)</f>
        <v/>
      </c>
      <c r="E72" s="179" t="str">
        <f>IF(Eprouvettes!N72=0,"",Eprouvettes!N72)</f>
        <v/>
      </c>
      <c r="F72" s="179" t="str">
        <f>IF(Eprouvettes!O72=0,"",Eprouvettes!O72)</f>
        <v/>
      </c>
      <c r="G72" s="179" t="str">
        <f>IF(Eprouvettes!P72=0,"",Eprouvettes!P72)</f>
        <v/>
      </c>
      <c r="H72" s="180" t="str">
        <f>IF(Eprouvettes!Q72=0,"",Eprouvettes!Q72)</f>
        <v/>
      </c>
      <c r="I72" s="179" t="str">
        <f>IF(Eprouvettes!S72=0,"",Eprouvettes!S72)</f>
        <v/>
      </c>
      <c r="J72" s="181" t="str">
        <f>IF(Eprouvettes!R72=0,"",Eprouvettes!R72)</f>
        <v/>
      </c>
      <c r="K72" s="182"/>
      <c r="L72" s="183"/>
      <c r="M72" s="184"/>
    </row>
    <row r="73" spans="1:13" ht="19.5" customHeight="1" x14ac:dyDescent="0.25">
      <c r="A73" s="176" t="str">
        <f>IF(Eprouvettes!I73=0,"",Eprouvettes!I73)</f>
        <v/>
      </c>
      <c r="B73" s="177" t="str">
        <f>IF(Eprouvettes!B73 = 0,"",Eprouvettes!B73)</f>
        <v/>
      </c>
      <c r="C73" s="178" t="str">
        <f>IF(Eprouvettes!H73=0,"",Eprouvettes!H73)</f>
        <v/>
      </c>
      <c r="D73" s="179" t="str">
        <f>IF(Eprouvettes!M73=0,"",Eprouvettes!M73)</f>
        <v/>
      </c>
      <c r="E73" s="179" t="str">
        <f>IF(Eprouvettes!N73=0,"",Eprouvettes!N73)</f>
        <v/>
      </c>
      <c r="F73" s="179" t="str">
        <f>IF(Eprouvettes!O73=0,"",Eprouvettes!O73)</f>
        <v/>
      </c>
      <c r="G73" s="179" t="str">
        <f>IF(Eprouvettes!P73=0,"",Eprouvettes!P73)</f>
        <v/>
      </c>
      <c r="H73" s="180" t="str">
        <f>IF(Eprouvettes!Q73=0,"",Eprouvettes!Q73)</f>
        <v/>
      </c>
      <c r="I73" s="179" t="str">
        <f>IF(Eprouvettes!S73=0,"",Eprouvettes!S73)</f>
        <v/>
      </c>
      <c r="J73" s="181" t="str">
        <f>IF(Eprouvettes!R73=0,"",Eprouvettes!R73)</f>
        <v/>
      </c>
      <c r="K73" s="182"/>
      <c r="L73" s="183"/>
      <c r="M73" s="184"/>
    </row>
    <row r="74" spans="1:13" ht="19.5" customHeight="1" x14ac:dyDescent="0.25">
      <c r="A74" s="176" t="str">
        <f>IF(Eprouvettes!I74=0,"",Eprouvettes!I74)</f>
        <v/>
      </c>
      <c r="B74" s="177" t="str">
        <f>IF(Eprouvettes!B74 = 0,"",Eprouvettes!B74)</f>
        <v/>
      </c>
      <c r="C74" s="178" t="str">
        <f>IF(Eprouvettes!H74=0,"",Eprouvettes!H74)</f>
        <v/>
      </c>
      <c r="D74" s="179" t="str">
        <f>IF(Eprouvettes!M74=0,"",Eprouvettes!M74)</f>
        <v/>
      </c>
      <c r="E74" s="179" t="str">
        <f>IF(Eprouvettes!N74=0,"",Eprouvettes!N74)</f>
        <v/>
      </c>
      <c r="F74" s="179" t="str">
        <f>IF(Eprouvettes!O74=0,"",Eprouvettes!O74)</f>
        <v/>
      </c>
      <c r="G74" s="179" t="str">
        <f>IF(Eprouvettes!P74=0,"",Eprouvettes!P74)</f>
        <v/>
      </c>
      <c r="H74" s="180" t="str">
        <f>IF(Eprouvettes!Q74=0,"",Eprouvettes!Q74)</f>
        <v/>
      </c>
      <c r="I74" s="179" t="str">
        <f>IF(Eprouvettes!S74=0,"",Eprouvettes!S74)</f>
        <v/>
      </c>
      <c r="J74" s="181" t="str">
        <f>IF(Eprouvettes!R74=0,"",Eprouvettes!R74)</f>
        <v/>
      </c>
      <c r="K74" s="182"/>
      <c r="L74" s="183"/>
      <c r="M74" s="184"/>
    </row>
    <row r="75" spans="1:13" ht="19.5" customHeight="1" x14ac:dyDescent="0.25">
      <c r="A75" s="176" t="str">
        <f>IF(Eprouvettes!I75=0,"",Eprouvettes!I75)</f>
        <v/>
      </c>
      <c r="B75" s="177" t="str">
        <f>IF(Eprouvettes!B75 = 0,"",Eprouvettes!B75)</f>
        <v/>
      </c>
      <c r="C75" s="178" t="str">
        <f>IF(Eprouvettes!H75=0,"",Eprouvettes!H75)</f>
        <v/>
      </c>
      <c r="D75" s="179" t="str">
        <f>IF(Eprouvettes!M75=0,"",Eprouvettes!M75)</f>
        <v/>
      </c>
      <c r="E75" s="179" t="str">
        <f>IF(Eprouvettes!N75=0,"",Eprouvettes!N75)</f>
        <v/>
      </c>
      <c r="F75" s="179" t="str">
        <f>IF(Eprouvettes!O75=0,"",Eprouvettes!O75)</f>
        <v/>
      </c>
      <c r="G75" s="179" t="str">
        <f>IF(Eprouvettes!P75=0,"",Eprouvettes!P75)</f>
        <v/>
      </c>
      <c r="H75" s="180" t="str">
        <f>IF(Eprouvettes!Q75=0,"",Eprouvettes!Q75)</f>
        <v/>
      </c>
      <c r="I75" s="179" t="str">
        <f>IF(Eprouvettes!S75=0,"",Eprouvettes!S75)</f>
        <v/>
      </c>
      <c r="J75" s="181" t="str">
        <f>IF(Eprouvettes!R75=0,"",Eprouvettes!R75)</f>
        <v/>
      </c>
      <c r="K75" s="182"/>
      <c r="L75" s="183"/>
      <c r="M75" s="184"/>
    </row>
    <row r="76" spans="1:13" ht="19.5" customHeight="1" x14ac:dyDescent="0.25">
      <c r="A76" s="176" t="str">
        <f>IF(Eprouvettes!I76=0,"",Eprouvettes!I76)</f>
        <v/>
      </c>
      <c r="B76" s="177" t="str">
        <f>IF(Eprouvettes!B76 = 0,"",Eprouvettes!B76)</f>
        <v/>
      </c>
      <c r="C76" s="178" t="str">
        <f>IF(Eprouvettes!H76=0,"",Eprouvettes!H76)</f>
        <v/>
      </c>
      <c r="D76" s="179" t="str">
        <f>IF(Eprouvettes!M76=0,"",Eprouvettes!M76)</f>
        <v/>
      </c>
      <c r="E76" s="179" t="str">
        <f>IF(Eprouvettes!N76=0,"",Eprouvettes!N76)</f>
        <v/>
      </c>
      <c r="F76" s="179" t="str">
        <f>IF(Eprouvettes!O76=0,"",Eprouvettes!O76)</f>
        <v/>
      </c>
      <c r="G76" s="179" t="str">
        <f>IF(Eprouvettes!P76=0,"",Eprouvettes!P76)</f>
        <v/>
      </c>
      <c r="H76" s="180" t="str">
        <f>IF(Eprouvettes!Q76=0,"",Eprouvettes!Q76)</f>
        <v/>
      </c>
      <c r="I76" s="179" t="str">
        <f>IF(Eprouvettes!S76=0,"",Eprouvettes!S76)</f>
        <v/>
      </c>
      <c r="J76" s="181" t="str">
        <f>IF(Eprouvettes!R76=0,"",Eprouvettes!R76)</f>
        <v/>
      </c>
      <c r="K76" s="182"/>
      <c r="L76" s="183"/>
      <c r="M76" s="184"/>
    </row>
    <row r="77" spans="1:13" ht="19.5" customHeight="1" x14ac:dyDescent="0.25">
      <c r="A77" s="176" t="str">
        <f>IF(Eprouvettes!I77=0,"",Eprouvettes!I77)</f>
        <v/>
      </c>
      <c r="B77" s="177" t="str">
        <f>IF(Eprouvettes!B77 = 0,"",Eprouvettes!B77)</f>
        <v/>
      </c>
      <c r="C77" s="178" t="str">
        <f>IF(Eprouvettes!H77=0,"",Eprouvettes!H77)</f>
        <v/>
      </c>
      <c r="D77" s="179" t="str">
        <f>IF(Eprouvettes!M77=0,"",Eprouvettes!M77)</f>
        <v/>
      </c>
      <c r="E77" s="179" t="str">
        <f>IF(Eprouvettes!N77=0,"",Eprouvettes!N77)</f>
        <v/>
      </c>
      <c r="F77" s="179" t="str">
        <f>IF(Eprouvettes!O77=0,"",Eprouvettes!O77)</f>
        <v/>
      </c>
      <c r="G77" s="179" t="str">
        <f>IF(Eprouvettes!P77=0,"",Eprouvettes!P77)</f>
        <v/>
      </c>
      <c r="H77" s="180" t="str">
        <f>IF(Eprouvettes!Q77=0,"",Eprouvettes!Q77)</f>
        <v/>
      </c>
      <c r="I77" s="179" t="str">
        <f>IF(Eprouvettes!S77=0,"",Eprouvettes!S77)</f>
        <v/>
      </c>
      <c r="J77" s="181" t="str">
        <f>IF(Eprouvettes!R77=0,"",Eprouvettes!R77)</f>
        <v/>
      </c>
      <c r="K77" s="182"/>
      <c r="L77" s="183"/>
      <c r="M77" s="184"/>
    </row>
    <row r="78" spans="1:13" ht="19.5" customHeight="1" x14ac:dyDescent="0.25">
      <c r="A78" s="176" t="str">
        <f>IF(Eprouvettes!I78=0,"",Eprouvettes!I78)</f>
        <v/>
      </c>
      <c r="B78" s="177" t="str">
        <f>IF(Eprouvettes!B78 = 0,"",Eprouvettes!B78)</f>
        <v/>
      </c>
      <c r="C78" s="178" t="str">
        <f>IF(Eprouvettes!H78=0,"",Eprouvettes!H78)</f>
        <v/>
      </c>
      <c r="D78" s="179" t="str">
        <f>IF(Eprouvettes!M78=0,"",Eprouvettes!M78)</f>
        <v/>
      </c>
      <c r="E78" s="179" t="str">
        <f>IF(Eprouvettes!N78=0,"",Eprouvettes!N78)</f>
        <v/>
      </c>
      <c r="F78" s="179" t="str">
        <f>IF(Eprouvettes!O78=0,"",Eprouvettes!O78)</f>
        <v/>
      </c>
      <c r="G78" s="179" t="str">
        <f>IF(Eprouvettes!P78=0,"",Eprouvettes!P78)</f>
        <v/>
      </c>
      <c r="H78" s="180" t="str">
        <f>IF(Eprouvettes!Q78=0,"",Eprouvettes!Q78)</f>
        <v/>
      </c>
      <c r="I78" s="179" t="str">
        <f>IF(Eprouvettes!S78=0,"",Eprouvettes!S78)</f>
        <v/>
      </c>
      <c r="J78" s="181" t="str">
        <f>IF(Eprouvettes!R78=0,"",Eprouvettes!R78)</f>
        <v/>
      </c>
      <c r="K78" s="182"/>
      <c r="L78" s="183"/>
      <c r="M78" s="184"/>
    </row>
    <row r="79" spans="1:13" ht="19.5" customHeight="1" x14ac:dyDescent="0.25">
      <c r="A79" s="176" t="str">
        <f>IF(Eprouvettes!I79=0,"",Eprouvettes!I79)</f>
        <v/>
      </c>
      <c r="B79" s="177" t="str">
        <f>IF(Eprouvettes!B79 = 0,"",Eprouvettes!B79)</f>
        <v/>
      </c>
      <c r="C79" s="178" t="str">
        <f>IF(Eprouvettes!H79=0,"",Eprouvettes!H79)</f>
        <v/>
      </c>
      <c r="D79" s="179" t="str">
        <f>IF(Eprouvettes!M79=0,"",Eprouvettes!M79)</f>
        <v/>
      </c>
      <c r="E79" s="179" t="str">
        <f>IF(Eprouvettes!N79=0,"",Eprouvettes!N79)</f>
        <v/>
      </c>
      <c r="F79" s="179" t="str">
        <f>IF(Eprouvettes!O79=0,"",Eprouvettes!O79)</f>
        <v/>
      </c>
      <c r="G79" s="179" t="str">
        <f>IF(Eprouvettes!P79=0,"",Eprouvettes!P79)</f>
        <v/>
      </c>
      <c r="H79" s="180" t="str">
        <f>IF(Eprouvettes!Q79=0,"",Eprouvettes!Q79)</f>
        <v/>
      </c>
      <c r="I79" s="179" t="str">
        <f>IF(Eprouvettes!S79=0,"",Eprouvettes!S79)</f>
        <v/>
      </c>
      <c r="J79" s="181" t="str">
        <f>IF(Eprouvettes!R79=0,"",Eprouvettes!R79)</f>
        <v/>
      </c>
      <c r="K79" s="182"/>
      <c r="L79" s="183"/>
      <c r="M79" s="184"/>
    </row>
    <row r="80" spans="1:13" ht="19.5" customHeight="1" x14ac:dyDescent="0.25">
      <c r="A80" s="176" t="str">
        <f>IF(Eprouvettes!I80=0,"",Eprouvettes!I80)</f>
        <v/>
      </c>
      <c r="B80" s="177" t="str">
        <f>IF(Eprouvettes!B80 = 0,"",Eprouvettes!B80)</f>
        <v/>
      </c>
      <c r="C80" s="178" t="str">
        <f>IF(Eprouvettes!H80=0,"",Eprouvettes!H80)</f>
        <v/>
      </c>
      <c r="D80" s="179" t="str">
        <f>IF(Eprouvettes!M80=0,"",Eprouvettes!M80)</f>
        <v/>
      </c>
      <c r="E80" s="179" t="str">
        <f>IF(Eprouvettes!N80=0,"",Eprouvettes!N80)</f>
        <v/>
      </c>
      <c r="F80" s="179" t="str">
        <f>IF(Eprouvettes!O80=0,"",Eprouvettes!O80)</f>
        <v/>
      </c>
      <c r="G80" s="179" t="str">
        <f>IF(Eprouvettes!P80=0,"",Eprouvettes!P80)</f>
        <v/>
      </c>
      <c r="H80" s="180" t="str">
        <f>IF(Eprouvettes!Q80=0,"",Eprouvettes!Q80)</f>
        <v/>
      </c>
      <c r="I80" s="179" t="str">
        <f>IF(Eprouvettes!S80=0,"",Eprouvettes!S80)</f>
        <v/>
      </c>
      <c r="J80" s="181" t="str">
        <f>IF(Eprouvettes!R80=0,"",Eprouvettes!R80)</f>
        <v/>
      </c>
      <c r="K80" s="182"/>
      <c r="L80" s="183"/>
      <c r="M80" s="184"/>
    </row>
    <row r="81" spans="1:13" ht="19.5" customHeight="1" x14ac:dyDescent="0.25">
      <c r="A81" s="176" t="str">
        <f>IF(Eprouvettes!I81=0,"",Eprouvettes!I81)</f>
        <v/>
      </c>
      <c r="B81" s="177" t="str">
        <f>IF(Eprouvettes!B81 = 0,"",Eprouvettes!B81)</f>
        <v/>
      </c>
      <c r="C81" s="178" t="str">
        <f>IF(Eprouvettes!H81=0,"",Eprouvettes!H81)</f>
        <v/>
      </c>
      <c r="D81" s="179" t="str">
        <f>IF(Eprouvettes!M81=0,"",Eprouvettes!M81)</f>
        <v/>
      </c>
      <c r="E81" s="179" t="str">
        <f>IF(Eprouvettes!N81=0,"",Eprouvettes!N81)</f>
        <v/>
      </c>
      <c r="F81" s="179" t="str">
        <f>IF(Eprouvettes!O81=0,"",Eprouvettes!O81)</f>
        <v/>
      </c>
      <c r="G81" s="179" t="str">
        <f>IF(Eprouvettes!P81=0,"",Eprouvettes!P81)</f>
        <v/>
      </c>
      <c r="H81" s="180" t="str">
        <f>IF(Eprouvettes!Q81=0,"",Eprouvettes!Q81)</f>
        <v/>
      </c>
      <c r="I81" s="179" t="str">
        <f>IF(Eprouvettes!S81=0,"",Eprouvettes!S81)</f>
        <v/>
      </c>
      <c r="J81" s="181" t="str">
        <f>IF(Eprouvettes!R81=0,"",Eprouvettes!R81)</f>
        <v/>
      </c>
      <c r="K81" s="182"/>
      <c r="L81" s="183"/>
      <c r="M81" s="184"/>
    </row>
    <row r="82" spans="1:13" ht="19.5" customHeight="1" x14ac:dyDescent="0.25">
      <c r="A82" s="176" t="str">
        <f>IF(Eprouvettes!I82=0,"",Eprouvettes!I82)</f>
        <v/>
      </c>
      <c r="B82" s="177" t="str">
        <f>IF(Eprouvettes!B82 = 0,"",Eprouvettes!B82)</f>
        <v/>
      </c>
      <c r="C82" s="178" t="str">
        <f>IF(Eprouvettes!H82=0,"",Eprouvettes!H82)</f>
        <v/>
      </c>
      <c r="D82" s="179" t="str">
        <f>IF(Eprouvettes!M82=0,"",Eprouvettes!M82)</f>
        <v/>
      </c>
      <c r="E82" s="179" t="str">
        <f>IF(Eprouvettes!N82=0,"",Eprouvettes!N82)</f>
        <v/>
      </c>
      <c r="F82" s="179" t="str">
        <f>IF(Eprouvettes!O82=0,"",Eprouvettes!O82)</f>
        <v/>
      </c>
      <c r="G82" s="179" t="str">
        <f>IF(Eprouvettes!P82=0,"",Eprouvettes!P82)</f>
        <v/>
      </c>
      <c r="H82" s="180" t="str">
        <f>IF(Eprouvettes!Q82=0,"",Eprouvettes!Q82)</f>
        <v/>
      </c>
      <c r="I82" s="179" t="str">
        <f>IF(Eprouvettes!S82=0,"",Eprouvettes!S82)</f>
        <v/>
      </c>
      <c r="J82" s="181" t="str">
        <f>IF(Eprouvettes!R82=0,"",Eprouvettes!R82)</f>
        <v/>
      </c>
      <c r="K82" s="182"/>
      <c r="L82" s="183"/>
      <c r="M82" s="184"/>
    </row>
    <row r="83" spans="1:13" ht="19.5" customHeight="1" x14ac:dyDescent="0.25">
      <c r="A83" s="176" t="str">
        <f>IF(Eprouvettes!I83=0,"",Eprouvettes!I83)</f>
        <v/>
      </c>
      <c r="B83" s="177" t="str">
        <f>IF(Eprouvettes!B83 = 0,"",Eprouvettes!B83)</f>
        <v/>
      </c>
      <c r="C83" s="178" t="str">
        <f>IF(Eprouvettes!H83=0,"",Eprouvettes!H83)</f>
        <v/>
      </c>
      <c r="D83" s="179" t="str">
        <f>IF(Eprouvettes!M83=0,"",Eprouvettes!M83)</f>
        <v/>
      </c>
      <c r="E83" s="179" t="str">
        <f>IF(Eprouvettes!N83=0,"",Eprouvettes!N83)</f>
        <v/>
      </c>
      <c r="F83" s="179" t="str">
        <f>IF(Eprouvettes!O83=0,"",Eprouvettes!O83)</f>
        <v/>
      </c>
      <c r="G83" s="179" t="str">
        <f>IF(Eprouvettes!P83=0,"",Eprouvettes!P83)</f>
        <v/>
      </c>
      <c r="H83" s="180" t="str">
        <f>IF(Eprouvettes!Q83=0,"",Eprouvettes!Q83)</f>
        <v/>
      </c>
      <c r="I83" s="179" t="str">
        <f>IF(Eprouvettes!S83=0,"",Eprouvettes!S83)</f>
        <v/>
      </c>
      <c r="J83" s="181" t="str">
        <f>IF(Eprouvettes!R83=0,"",Eprouvettes!R83)</f>
        <v/>
      </c>
      <c r="K83" s="182"/>
      <c r="L83" s="183"/>
      <c r="M83" s="184"/>
    </row>
    <row r="84" spans="1:13" ht="19.5" customHeight="1" x14ac:dyDescent="0.25">
      <c r="A84" s="176" t="str">
        <f>IF(Eprouvettes!I84=0,"",Eprouvettes!I84)</f>
        <v/>
      </c>
      <c r="B84" s="177" t="str">
        <f>IF(Eprouvettes!B84 = 0,"",Eprouvettes!B84)</f>
        <v/>
      </c>
      <c r="C84" s="178" t="str">
        <f>IF(Eprouvettes!H84=0,"",Eprouvettes!H84)</f>
        <v/>
      </c>
      <c r="D84" s="179" t="str">
        <f>IF(Eprouvettes!M84=0,"",Eprouvettes!M84)</f>
        <v/>
      </c>
      <c r="E84" s="179" t="str">
        <f>IF(Eprouvettes!N84=0,"",Eprouvettes!N84)</f>
        <v/>
      </c>
      <c r="F84" s="179" t="str">
        <f>IF(Eprouvettes!O84=0,"",Eprouvettes!O84)</f>
        <v/>
      </c>
      <c r="G84" s="179" t="str">
        <f>IF(Eprouvettes!P84=0,"",Eprouvettes!P84)</f>
        <v/>
      </c>
      <c r="H84" s="180" t="str">
        <f>IF(Eprouvettes!Q84=0,"",Eprouvettes!Q84)</f>
        <v/>
      </c>
      <c r="I84" s="179" t="str">
        <f>IF(Eprouvettes!S84=0,"",Eprouvettes!S84)</f>
        <v/>
      </c>
      <c r="J84" s="181" t="str">
        <f>IF(Eprouvettes!R84=0,"",Eprouvettes!R84)</f>
        <v/>
      </c>
      <c r="K84" s="182"/>
      <c r="L84" s="183"/>
      <c r="M84" s="184"/>
    </row>
    <row r="85" spans="1:13" ht="19.5" customHeight="1" x14ac:dyDescent="0.25">
      <c r="A85" s="176" t="str">
        <f>IF(Eprouvettes!I85=0,"",Eprouvettes!I85)</f>
        <v/>
      </c>
      <c r="B85" s="177" t="str">
        <f>IF(Eprouvettes!B85 = 0,"",Eprouvettes!B85)</f>
        <v/>
      </c>
      <c r="C85" s="178" t="str">
        <f>IF(Eprouvettes!H85=0,"",Eprouvettes!H85)</f>
        <v/>
      </c>
      <c r="D85" s="179" t="str">
        <f>IF(Eprouvettes!M85=0,"",Eprouvettes!M85)</f>
        <v/>
      </c>
      <c r="E85" s="179" t="str">
        <f>IF(Eprouvettes!N85=0,"",Eprouvettes!N85)</f>
        <v/>
      </c>
      <c r="F85" s="179" t="str">
        <f>IF(Eprouvettes!O85=0,"",Eprouvettes!O85)</f>
        <v/>
      </c>
      <c r="G85" s="179" t="str">
        <f>IF(Eprouvettes!P85=0,"",Eprouvettes!P85)</f>
        <v/>
      </c>
      <c r="H85" s="180" t="str">
        <f>IF(Eprouvettes!Q85=0,"",Eprouvettes!Q85)</f>
        <v/>
      </c>
      <c r="I85" s="179" t="str">
        <f>IF(Eprouvettes!S85=0,"",Eprouvettes!S85)</f>
        <v/>
      </c>
      <c r="J85" s="181" t="str">
        <f>IF(Eprouvettes!R85=0,"",Eprouvettes!R85)</f>
        <v/>
      </c>
      <c r="K85" s="182"/>
      <c r="L85" s="183"/>
      <c r="M85" s="184"/>
    </row>
    <row r="86" spans="1:13" ht="19.5" customHeight="1" x14ac:dyDescent="0.25">
      <c r="A86" s="176" t="str">
        <f>IF(Eprouvettes!I86=0,"",Eprouvettes!I86)</f>
        <v/>
      </c>
      <c r="B86" s="177" t="str">
        <f>IF(Eprouvettes!B86 = 0,"",Eprouvettes!B86)</f>
        <v/>
      </c>
      <c r="C86" s="178" t="str">
        <f>IF(Eprouvettes!H86=0,"",Eprouvettes!H86)</f>
        <v/>
      </c>
      <c r="D86" s="179" t="str">
        <f>IF(Eprouvettes!M86=0,"",Eprouvettes!M86)</f>
        <v/>
      </c>
      <c r="E86" s="179" t="str">
        <f>IF(Eprouvettes!N86=0,"",Eprouvettes!N86)</f>
        <v/>
      </c>
      <c r="F86" s="179" t="str">
        <f>IF(Eprouvettes!O86=0,"",Eprouvettes!O86)</f>
        <v/>
      </c>
      <c r="G86" s="179" t="str">
        <f>IF(Eprouvettes!P86=0,"",Eprouvettes!P86)</f>
        <v/>
      </c>
      <c r="H86" s="180" t="str">
        <f>IF(Eprouvettes!Q86=0,"",Eprouvettes!Q86)</f>
        <v/>
      </c>
      <c r="I86" s="179" t="str">
        <f>IF(Eprouvettes!S86=0,"",Eprouvettes!S86)</f>
        <v/>
      </c>
      <c r="J86" s="181" t="str">
        <f>IF(Eprouvettes!R86=0,"",Eprouvettes!R86)</f>
        <v/>
      </c>
      <c r="K86" s="182"/>
      <c r="L86" s="183"/>
      <c r="M86" s="184"/>
    </row>
    <row r="87" spans="1:13" ht="19.5" customHeight="1" x14ac:dyDescent="0.25">
      <c r="A87" s="176" t="str">
        <f>IF(Eprouvettes!I87=0,"",Eprouvettes!I87)</f>
        <v/>
      </c>
      <c r="B87" s="177" t="str">
        <f>IF(Eprouvettes!B87 = 0,"",Eprouvettes!B87)</f>
        <v/>
      </c>
      <c r="C87" s="178" t="str">
        <f>IF(Eprouvettes!H87=0,"",Eprouvettes!H87)</f>
        <v/>
      </c>
      <c r="D87" s="179" t="str">
        <f>IF(Eprouvettes!M87=0,"",Eprouvettes!M87)</f>
        <v/>
      </c>
      <c r="E87" s="179" t="str">
        <f>IF(Eprouvettes!N87=0,"",Eprouvettes!N87)</f>
        <v/>
      </c>
      <c r="F87" s="179" t="str">
        <f>IF(Eprouvettes!O87=0,"",Eprouvettes!O87)</f>
        <v/>
      </c>
      <c r="G87" s="179" t="str">
        <f>IF(Eprouvettes!P87=0,"",Eprouvettes!P87)</f>
        <v/>
      </c>
      <c r="H87" s="180" t="str">
        <f>IF(Eprouvettes!Q87=0,"",Eprouvettes!Q87)</f>
        <v/>
      </c>
      <c r="I87" s="179" t="str">
        <f>IF(Eprouvettes!S87=0,"",Eprouvettes!S87)</f>
        <v/>
      </c>
      <c r="J87" s="181" t="str">
        <f>IF(Eprouvettes!R87=0,"",Eprouvettes!R87)</f>
        <v/>
      </c>
      <c r="K87" s="182"/>
      <c r="L87" s="183"/>
      <c r="M87" s="184"/>
    </row>
    <row r="88" spans="1:13" ht="19.5" customHeight="1" x14ac:dyDescent="0.25">
      <c r="A88" s="176" t="str">
        <f>IF(Eprouvettes!I88=0,"",Eprouvettes!I88)</f>
        <v/>
      </c>
      <c r="B88" s="177" t="str">
        <f>IF(Eprouvettes!B88 = 0,"",Eprouvettes!B88)</f>
        <v/>
      </c>
      <c r="C88" s="178" t="str">
        <f>IF(Eprouvettes!H88=0,"",Eprouvettes!H88)</f>
        <v/>
      </c>
      <c r="D88" s="179" t="str">
        <f>IF(Eprouvettes!M88=0,"",Eprouvettes!M88)</f>
        <v/>
      </c>
      <c r="E88" s="179" t="str">
        <f>IF(Eprouvettes!N88=0,"",Eprouvettes!N88)</f>
        <v/>
      </c>
      <c r="F88" s="179" t="str">
        <f>IF(Eprouvettes!O88=0,"",Eprouvettes!O88)</f>
        <v/>
      </c>
      <c r="G88" s="179" t="str">
        <f>IF(Eprouvettes!P88=0,"",Eprouvettes!P88)</f>
        <v/>
      </c>
      <c r="H88" s="180" t="str">
        <f>IF(Eprouvettes!Q88=0,"",Eprouvettes!Q88)</f>
        <v/>
      </c>
      <c r="I88" s="179" t="str">
        <f>IF(Eprouvettes!S88=0,"",Eprouvettes!S88)</f>
        <v/>
      </c>
      <c r="J88" s="181" t="str">
        <f>IF(Eprouvettes!R88=0,"",Eprouvettes!R88)</f>
        <v/>
      </c>
      <c r="K88" s="182"/>
      <c r="L88" s="183"/>
      <c r="M88" s="184"/>
    </row>
    <row r="89" spans="1:13" ht="19.5" customHeight="1" x14ac:dyDescent="0.25">
      <c r="A89" s="176" t="str">
        <f>IF(Eprouvettes!I89=0,"",Eprouvettes!I89)</f>
        <v/>
      </c>
      <c r="B89" s="177" t="str">
        <f>IF(Eprouvettes!B89 = 0,"",Eprouvettes!B89)</f>
        <v/>
      </c>
      <c r="C89" s="178" t="str">
        <f>IF(Eprouvettes!H89=0,"",Eprouvettes!H89)</f>
        <v/>
      </c>
      <c r="D89" s="179" t="str">
        <f>IF(Eprouvettes!M89=0,"",Eprouvettes!M89)</f>
        <v/>
      </c>
      <c r="E89" s="179" t="str">
        <f>IF(Eprouvettes!N89=0,"",Eprouvettes!N89)</f>
        <v/>
      </c>
      <c r="F89" s="179" t="str">
        <f>IF(Eprouvettes!O89=0,"",Eprouvettes!O89)</f>
        <v/>
      </c>
      <c r="G89" s="179" t="str">
        <f>IF(Eprouvettes!P89=0,"",Eprouvettes!P89)</f>
        <v/>
      </c>
      <c r="H89" s="180" t="str">
        <f>IF(Eprouvettes!Q89=0,"",Eprouvettes!Q89)</f>
        <v/>
      </c>
      <c r="I89" s="179" t="str">
        <f>IF(Eprouvettes!S89=0,"",Eprouvettes!S89)</f>
        <v/>
      </c>
      <c r="J89" s="181" t="str">
        <f>IF(Eprouvettes!R89=0,"",Eprouvettes!R89)</f>
        <v/>
      </c>
      <c r="K89" s="182"/>
      <c r="L89" s="183"/>
      <c r="M89" s="184"/>
    </row>
    <row r="90" spans="1:13" ht="19.5" customHeight="1" x14ac:dyDescent="0.25">
      <c r="A90" s="176" t="str">
        <f>IF(Eprouvettes!I90=0,"",Eprouvettes!I90)</f>
        <v/>
      </c>
      <c r="B90" s="177" t="str">
        <f>IF(Eprouvettes!B90 = 0,"",Eprouvettes!B90)</f>
        <v/>
      </c>
      <c r="C90" s="178" t="str">
        <f>IF(Eprouvettes!H90=0,"",Eprouvettes!H90)</f>
        <v/>
      </c>
      <c r="D90" s="179" t="str">
        <f>IF(Eprouvettes!M90=0,"",Eprouvettes!M90)</f>
        <v/>
      </c>
      <c r="E90" s="179" t="str">
        <f>IF(Eprouvettes!N90=0,"",Eprouvettes!N90)</f>
        <v/>
      </c>
      <c r="F90" s="179" t="str">
        <f>IF(Eprouvettes!O90=0,"",Eprouvettes!O90)</f>
        <v/>
      </c>
      <c r="G90" s="179" t="str">
        <f>IF(Eprouvettes!P90=0,"",Eprouvettes!P90)</f>
        <v/>
      </c>
      <c r="H90" s="180" t="str">
        <f>IF(Eprouvettes!Q90=0,"",Eprouvettes!Q90)</f>
        <v/>
      </c>
      <c r="I90" s="179" t="str">
        <f>IF(Eprouvettes!S90=0,"",Eprouvettes!S90)</f>
        <v/>
      </c>
      <c r="J90" s="181" t="str">
        <f>IF(Eprouvettes!R90=0,"",Eprouvettes!R90)</f>
        <v/>
      </c>
      <c r="K90" s="182"/>
      <c r="L90" s="183"/>
      <c r="M90" s="184"/>
    </row>
    <row r="91" spans="1:13" ht="19.5" customHeight="1" x14ac:dyDescent="0.25">
      <c r="A91" s="176" t="str">
        <f>IF(Eprouvettes!I91=0,"",Eprouvettes!I91)</f>
        <v/>
      </c>
      <c r="B91" s="177" t="str">
        <f>IF(Eprouvettes!B91 = 0,"",Eprouvettes!B91)</f>
        <v/>
      </c>
      <c r="C91" s="178" t="str">
        <f>IF(Eprouvettes!H91=0,"",Eprouvettes!H91)</f>
        <v/>
      </c>
      <c r="D91" s="179" t="str">
        <f>IF(Eprouvettes!M91=0,"",Eprouvettes!M91)</f>
        <v/>
      </c>
      <c r="E91" s="179" t="str">
        <f>IF(Eprouvettes!N91=0,"",Eprouvettes!N91)</f>
        <v/>
      </c>
      <c r="F91" s="179" t="str">
        <f>IF(Eprouvettes!O91=0,"",Eprouvettes!O91)</f>
        <v/>
      </c>
      <c r="G91" s="179" t="str">
        <f>IF(Eprouvettes!P91=0,"",Eprouvettes!P91)</f>
        <v/>
      </c>
      <c r="H91" s="180" t="str">
        <f>IF(Eprouvettes!Q91=0,"",Eprouvettes!Q91)</f>
        <v/>
      </c>
      <c r="I91" s="179" t="str">
        <f>IF(Eprouvettes!S91=0,"",Eprouvettes!S91)</f>
        <v/>
      </c>
      <c r="J91" s="181" t="str">
        <f>IF(Eprouvettes!R91=0,"",Eprouvettes!R91)</f>
        <v/>
      </c>
      <c r="K91" s="182"/>
      <c r="L91" s="183"/>
      <c r="M91" s="184"/>
    </row>
    <row r="92" spans="1:13" ht="19.5" customHeight="1" x14ac:dyDescent="0.25">
      <c r="A92" s="176" t="str">
        <f>IF(Eprouvettes!I92=0,"",Eprouvettes!I92)</f>
        <v/>
      </c>
      <c r="B92" s="177" t="str">
        <f>IF(Eprouvettes!B92 = 0,"",Eprouvettes!B92)</f>
        <v/>
      </c>
      <c r="C92" s="178" t="str">
        <f>IF(Eprouvettes!H92=0,"",Eprouvettes!H92)</f>
        <v/>
      </c>
      <c r="D92" s="179" t="str">
        <f>IF(Eprouvettes!M92=0,"",Eprouvettes!M92)</f>
        <v/>
      </c>
      <c r="E92" s="179" t="str">
        <f>IF(Eprouvettes!N92=0,"",Eprouvettes!N92)</f>
        <v/>
      </c>
      <c r="F92" s="179" t="str">
        <f>IF(Eprouvettes!O92=0,"",Eprouvettes!O92)</f>
        <v/>
      </c>
      <c r="G92" s="179" t="str">
        <f>IF(Eprouvettes!P92=0,"",Eprouvettes!P92)</f>
        <v/>
      </c>
      <c r="H92" s="180" t="str">
        <f>IF(Eprouvettes!Q92=0,"",Eprouvettes!Q92)</f>
        <v/>
      </c>
      <c r="I92" s="179" t="str">
        <f>IF(Eprouvettes!S92=0,"",Eprouvettes!S92)</f>
        <v/>
      </c>
      <c r="J92" s="181" t="str">
        <f>IF(Eprouvettes!R92=0,"",Eprouvettes!R92)</f>
        <v/>
      </c>
      <c r="K92" s="182"/>
      <c r="L92" s="183"/>
      <c r="M92" s="184"/>
    </row>
    <row r="93" spans="1:13" ht="19.5" customHeight="1" x14ac:dyDescent="0.25">
      <c r="A93" s="176" t="str">
        <f>IF(Eprouvettes!I93=0,"",Eprouvettes!I93)</f>
        <v/>
      </c>
      <c r="B93" s="177" t="str">
        <f>IF(Eprouvettes!B93 = 0,"",Eprouvettes!B93)</f>
        <v/>
      </c>
      <c r="C93" s="178" t="str">
        <f>IF(Eprouvettes!H93=0,"",Eprouvettes!H93)</f>
        <v/>
      </c>
      <c r="D93" s="179" t="str">
        <f>IF(Eprouvettes!M93=0,"",Eprouvettes!M93)</f>
        <v/>
      </c>
      <c r="E93" s="179" t="str">
        <f>IF(Eprouvettes!N93=0,"",Eprouvettes!N93)</f>
        <v/>
      </c>
      <c r="F93" s="179" t="str">
        <f>IF(Eprouvettes!O93=0,"",Eprouvettes!O93)</f>
        <v/>
      </c>
      <c r="G93" s="179" t="str">
        <f>IF(Eprouvettes!P93=0,"",Eprouvettes!P93)</f>
        <v/>
      </c>
      <c r="H93" s="180" t="str">
        <f>IF(Eprouvettes!Q93=0,"",Eprouvettes!Q93)</f>
        <v/>
      </c>
      <c r="I93" s="179" t="str">
        <f>IF(Eprouvettes!S93=0,"",Eprouvettes!S93)</f>
        <v/>
      </c>
      <c r="J93" s="181" t="str">
        <f>IF(Eprouvettes!R93=0,"",Eprouvettes!R93)</f>
        <v/>
      </c>
      <c r="K93" s="182"/>
      <c r="L93" s="183"/>
      <c r="M93" s="184"/>
    </row>
    <row r="94" spans="1:13" ht="19.5" customHeight="1" x14ac:dyDescent="0.25">
      <c r="A94" s="176" t="str">
        <f>IF(Eprouvettes!I94=0,"",Eprouvettes!I94)</f>
        <v/>
      </c>
      <c r="B94" s="177" t="str">
        <f>IF(Eprouvettes!B94 = 0,"",Eprouvettes!B94)</f>
        <v/>
      </c>
      <c r="C94" s="178" t="str">
        <f>IF(Eprouvettes!H94=0,"",Eprouvettes!H94)</f>
        <v/>
      </c>
      <c r="D94" s="179" t="str">
        <f>IF(Eprouvettes!M94=0,"",Eprouvettes!M94)</f>
        <v/>
      </c>
      <c r="E94" s="179" t="str">
        <f>IF(Eprouvettes!N94=0,"",Eprouvettes!N94)</f>
        <v/>
      </c>
      <c r="F94" s="179" t="str">
        <f>IF(Eprouvettes!O94=0,"",Eprouvettes!O94)</f>
        <v/>
      </c>
      <c r="G94" s="179" t="str">
        <f>IF(Eprouvettes!P94=0,"",Eprouvettes!P94)</f>
        <v/>
      </c>
      <c r="H94" s="180" t="str">
        <f>IF(Eprouvettes!Q94=0,"",Eprouvettes!Q94)</f>
        <v/>
      </c>
      <c r="I94" s="179" t="str">
        <f>IF(Eprouvettes!S94=0,"",Eprouvettes!S94)</f>
        <v/>
      </c>
      <c r="J94" s="181" t="str">
        <f>IF(Eprouvettes!R94=0,"",Eprouvettes!R94)</f>
        <v/>
      </c>
      <c r="K94" s="182"/>
      <c r="L94" s="183"/>
      <c r="M94" s="184"/>
    </row>
    <row r="95" spans="1:13" ht="19.5" customHeight="1" x14ac:dyDescent="0.25">
      <c r="A95" s="176" t="str">
        <f>IF(Eprouvettes!I95=0,"",Eprouvettes!I95)</f>
        <v/>
      </c>
      <c r="B95" s="177" t="str">
        <f>IF(Eprouvettes!B95 = 0,"",Eprouvettes!B95)</f>
        <v/>
      </c>
      <c r="C95" s="178" t="str">
        <f>IF(Eprouvettes!H95=0,"",Eprouvettes!H95)</f>
        <v/>
      </c>
      <c r="D95" s="179" t="str">
        <f>IF(Eprouvettes!M95=0,"",Eprouvettes!M95)</f>
        <v/>
      </c>
      <c r="E95" s="179" t="str">
        <f>IF(Eprouvettes!N95=0,"",Eprouvettes!N95)</f>
        <v/>
      </c>
      <c r="F95" s="179" t="str">
        <f>IF(Eprouvettes!O95=0,"",Eprouvettes!O95)</f>
        <v/>
      </c>
      <c r="G95" s="179" t="str">
        <f>IF(Eprouvettes!P95=0,"",Eprouvettes!P95)</f>
        <v/>
      </c>
      <c r="H95" s="180" t="str">
        <f>IF(Eprouvettes!Q95=0,"",Eprouvettes!Q95)</f>
        <v/>
      </c>
      <c r="I95" s="179" t="str">
        <f>IF(Eprouvettes!S95=0,"",Eprouvettes!S95)</f>
        <v/>
      </c>
      <c r="J95" s="181" t="str">
        <f>IF(Eprouvettes!R95=0,"",Eprouvettes!R95)</f>
        <v/>
      </c>
      <c r="K95" s="182"/>
      <c r="L95" s="183"/>
      <c r="M95" s="184"/>
    </row>
    <row r="96" spans="1:13" ht="19.5" customHeight="1" x14ac:dyDescent="0.25">
      <c r="A96" s="176" t="str">
        <f>IF(Eprouvettes!I96=0,"",Eprouvettes!I96)</f>
        <v/>
      </c>
      <c r="B96" s="177" t="str">
        <f>IF(Eprouvettes!B96 = 0,"",Eprouvettes!B96)</f>
        <v/>
      </c>
      <c r="C96" s="178" t="str">
        <f>IF(Eprouvettes!H96=0,"",Eprouvettes!H96)</f>
        <v/>
      </c>
      <c r="D96" s="179" t="str">
        <f>IF(Eprouvettes!M96=0,"",Eprouvettes!M96)</f>
        <v/>
      </c>
      <c r="E96" s="179" t="str">
        <f>IF(Eprouvettes!N96=0,"",Eprouvettes!N96)</f>
        <v/>
      </c>
      <c r="F96" s="179" t="str">
        <f>IF(Eprouvettes!O96=0,"",Eprouvettes!O96)</f>
        <v/>
      </c>
      <c r="G96" s="179" t="str">
        <f>IF(Eprouvettes!P96=0,"",Eprouvettes!P96)</f>
        <v/>
      </c>
      <c r="H96" s="180" t="str">
        <f>IF(Eprouvettes!Q96=0,"",Eprouvettes!Q96)</f>
        <v/>
      </c>
      <c r="I96" s="179" t="str">
        <f>IF(Eprouvettes!S96=0,"",Eprouvettes!S96)</f>
        <v/>
      </c>
      <c r="J96" s="181" t="str">
        <f>IF(Eprouvettes!R96=0,"",Eprouvettes!R96)</f>
        <v/>
      </c>
      <c r="K96" s="182"/>
      <c r="L96" s="183"/>
      <c r="M96" s="184"/>
    </row>
    <row r="97" spans="1:13" ht="19.5" customHeight="1" x14ac:dyDescent="0.25">
      <c r="A97" s="176" t="str">
        <f>IF(Eprouvettes!I97=0,"",Eprouvettes!I97)</f>
        <v/>
      </c>
      <c r="B97" s="177" t="str">
        <f>IF(Eprouvettes!B97 = 0,"",Eprouvettes!B97)</f>
        <v/>
      </c>
      <c r="C97" s="178" t="str">
        <f>IF(Eprouvettes!H97=0,"",Eprouvettes!H97)</f>
        <v/>
      </c>
      <c r="D97" s="179" t="str">
        <f>IF(Eprouvettes!M97=0,"",Eprouvettes!M97)</f>
        <v/>
      </c>
      <c r="E97" s="179" t="str">
        <f>IF(Eprouvettes!N97=0,"",Eprouvettes!N97)</f>
        <v/>
      </c>
      <c r="F97" s="179" t="str">
        <f>IF(Eprouvettes!O97=0,"",Eprouvettes!O97)</f>
        <v/>
      </c>
      <c r="G97" s="179" t="str">
        <f>IF(Eprouvettes!P97=0,"",Eprouvettes!P97)</f>
        <v/>
      </c>
      <c r="H97" s="180" t="str">
        <f>IF(Eprouvettes!Q97=0,"",Eprouvettes!Q97)</f>
        <v/>
      </c>
      <c r="I97" s="179" t="str">
        <f>IF(Eprouvettes!S97=0,"",Eprouvettes!S97)</f>
        <v/>
      </c>
      <c r="J97" s="181" t="str">
        <f>IF(Eprouvettes!R97=0,"",Eprouvettes!R97)</f>
        <v/>
      </c>
      <c r="K97" s="182"/>
      <c r="L97" s="183"/>
      <c r="M97" s="184"/>
    </row>
    <row r="98" spans="1:13" ht="19.5" customHeight="1" x14ac:dyDescent="0.25">
      <c r="A98" s="176" t="str">
        <f>IF(Eprouvettes!I98=0,"",Eprouvettes!I98)</f>
        <v/>
      </c>
      <c r="B98" s="177" t="str">
        <f>IF(Eprouvettes!B98 = 0,"",Eprouvettes!B98)</f>
        <v/>
      </c>
      <c r="C98" s="178" t="str">
        <f>IF(Eprouvettes!H98=0,"",Eprouvettes!H98)</f>
        <v/>
      </c>
      <c r="D98" s="179" t="str">
        <f>IF(Eprouvettes!M98=0,"",Eprouvettes!M98)</f>
        <v/>
      </c>
      <c r="E98" s="179" t="str">
        <f>IF(Eprouvettes!N98=0,"",Eprouvettes!N98)</f>
        <v/>
      </c>
      <c r="F98" s="179" t="str">
        <f>IF(Eprouvettes!O98=0,"",Eprouvettes!O98)</f>
        <v/>
      </c>
      <c r="G98" s="179" t="str">
        <f>IF(Eprouvettes!P98=0,"",Eprouvettes!P98)</f>
        <v/>
      </c>
      <c r="H98" s="180" t="str">
        <f>IF(Eprouvettes!Q98=0,"",Eprouvettes!Q98)</f>
        <v/>
      </c>
      <c r="I98" s="179" t="str">
        <f>IF(Eprouvettes!S98=0,"",Eprouvettes!S98)</f>
        <v/>
      </c>
      <c r="J98" s="181" t="str">
        <f>IF(Eprouvettes!R98=0,"",Eprouvettes!R98)</f>
        <v/>
      </c>
      <c r="K98" s="182"/>
      <c r="L98" s="183"/>
      <c r="M98" s="184"/>
    </row>
    <row r="99" spans="1:13" ht="19.5" customHeight="1" x14ac:dyDescent="0.25">
      <c r="A99" s="176" t="str">
        <f>IF(Eprouvettes!I99=0,"",Eprouvettes!I99)</f>
        <v/>
      </c>
      <c r="B99" s="177" t="str">
        <f>IF(Eprouvettes!B99 = 0,"",Eprouvettes!B99)</f>
        <v/>
      </c>
      <c r="C99" s="178" t="str">
        <f>IF(Eprouvettes!H99=0,"",Eprouvettes!H99)</f>
        <v/>
      </c>
      <c r="D99" s="179" t="str">
        <f>IF(Eprouvettes!M99=0,"",Eprouvettes!M99)</f>
        <v/>
      </c>
      <c r="E99" s="179" t="str">
        <f>IF(Eprouvettes!N99=0,"",Eprouvettes!N99)</f>
        <v/>
      </c>
      <c r="F99" s="179" t="str">
        <f>IF(Eprouvettes!O99=0,"",Eprouvettes!O99)</f>
        <v/>
      </c>
      <c r="G99" s="179" t="str">
        <f>IF(Eprouvettes!P99=0,"",Eprouvettes!P99)</f>
        <v/>
      </c>
      <c r="H99" s="180" t="str">
        <f>IF(Eprouvettes!Q99=0,"",Eprouvettes!Q99)</f>
        <v/>
      </c>
      <c r="I99" s="179" t="str">
        <f>IF(Eprouvettes!S99=0,"",Eprouvettes!S99)</f>
        <v/>
      </c>
      <c r="J99" s="181" t="str">
        <f>IF(Eprouvettes!R99=0,"",Eprouvettes!R99)</f>
        <v/>
      </c>
      <c r="K99" s="182"/>
      <c r="L99" s="183"/>
      <c r="M99" s="184"/>
    </row>
    <row r="100" spans="1:13" ht="19.5" customHeight="1" x14ac:dyDescent="0.25">
      <c r="A100" s="176" t="str">
        <f>IF(Eprouvettes!I100=0,"",Eprouvettes!I100)</f>
        <v/>
      </c>
      <c r="B100" s="177" t="str">
        <f>IF(Eprouvettes!B100 = 0,"",Eprouvettes!B100)</f>
        <v/>
      </c>
      <c r="C100" s="178" t="str">
        <f>IF(Eprouvettes!H100=0,"",Eprouvettes!H100)</f>
        <v/>
      </c>
      <c r="D100" s="179" t="str">
        <f>IF(Eprouvettes!M100=0,"",Eprouvettes!M100)</f>
        <v/>
      </c>
      <c r="E100" s="179" t="str">
        <f>IF(Eprouvettes!N100=0,"",Eprouvettes!N100)</f>
        <v/>
      </c>
      <c r="F100" s="179" t="str">
        <f>IF(Eprouvettes!O100=0,"",Eprouvettes!O100)</f>
        <v/>
      </c>
      <c r="G100" s="179" t="str">
        <f>IF(Eprouvettes!P100=0,"",Eprouvettes!P100)</f>
        <v/>
      </c>
      <c r="H100" s="180" t="str">
        <f>IF(Eprouvettes!Q100=0,"",Eprouvettes!Q100)</f>
        <v/>
      </c>
      <c r="I100" s="179" t="str">
        <f>IF(Eprouvettes!S100=0,"",Eprouvettes!S100)</f>
        <v/>
      </c>
      <c r="J100" s="181" t="str">
        <f>IF(Eprouvettes!R100=0,"",Eprouvettes!R100)</f>
        <v/>
      </c>
      <c r="K100" s="182"/>
      <c r="L100" s="183"/>
      <c r="M100" s="184"/>
    </row>
    <row r="101" spans="1:13" ht="19.5" customHeight="1" x14ac:dyDescent="0.25">
      <c r="A101" s="176" t="str">
        <f>IF(Eprouvettes!I101=0,"",Eprouvettes!I101)</f>
        <v/>
      </c>
      <c r="B101" s="177" t="str">
        <f>IF(Eprouvettes!B101 = 0,"",Eprouvettes!B101)</f>
        <v/>
      </c>
      <c r="C101" s="178" t="str">
        <f>IF(Eprouvettes!H101=0,"",Eprouvettes!H101)</f>
        <v/>
      </c>
      <c r="D101" s="179" t="str">
        <f>IF(Eprouvettes!M101=0,"",Eprouvettes!M101)</f>
        <v/>
      </c>
      <c r="E101" s="179" t="str">
        <f>IF(Eprouvettes!N101=0,"",Eprouvettes!N101)</f>
        <v/>
      </c>
      <c r="F101" s="179" t="str">
        <f>IF(Eprouvettes!O101=0,"",Eprouvettes!O101)</f>
        <v/>
      </c>
      <c r="G101" s="179" t="str">
        <f>IF(Eprouvettes!P101=0,"",Eprouvettes!P101)</f>
        <v/>
      </c>
      <c r="H101" s="180" t="str">
        <f>IF(Eprouvettes!Q101=0,"",Eprouvettes!Q101)</f>
        <v/>
      </c>
      <c r="I101" s="179" t="str">
        <f>IF(Eprouvettes!S101=0,"",Eprouvettes!S101)</f>
        <v/>
      </c>
      <c r="J101" s="181" t="str">
        <f>IF(Eprouvettes!R101=0,"",Eprouvettes!R101)</f>
        <v/>
      </c>
      <c r="K101" s="182"/>
      <c r="L101" s="183"/>
      <c r="M101" s="184"/>
    </row>
  </sheetData>
  <mergeCells count="5">
    <mergeCell ref="D1:H1"/>
    <mergeCell ref="I1:J1"/>
    <mergeCell ref="D2:G2"/>
    <mergeCell ref="P5:Q6"/>
    <mergeCell ref="P12:Q13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T100"/>
  <sheetViews>
    <sheetView zoomScaleNormal="100" workbookViewId="0">
      <selection activeCell="M29" sqref="M29"/>
    </sheetView>
  </sheetViews>
  <sheetFormatPr baseColWidth="10" defaultColWidth="9.140625" defaultRowHeight="15" x14ac:dyDescent="0.25"/>
  <cols>
    <col min="1" max="3" width="10.7109375" customWidth="1"/>
    <col min="4" max="4" width="14.140625" customWidth="1"/>
    <col min="5" max="5" width="12.42578125" customWidth="1"/>
    <col min="6" max="8" width="9.42578125" customWidth="1"/>
    <col min="9" max="9" width="10.5703125" customWidth="1"/>
    <col min="10" max="18" width="10.7109375" customWidth="1"/>
    <col min="19" max="19" width="11.42578125" style="5"/>
    <col min="20" max="1025" width="10.7109375" customWidth="1"/>
  </cols>
  <sheetData>
    <row r="1" spans="1:20" ht="73.5" customHeight="1" x14ac:dyDescent="0.25">
      <c r="A1" s="267" t="s">
        <v>75</v>
      </c>
      <c r="B1" s="267"/>
      <c r="C1" s="267"/>
      <c r="D1" s="267"/>
      <c r="E1" s="267"/>
      <c r="F1" s="267"/>
      <c r="G1" s="267"/>
      <c r="H1" s="267"/>
      <c r="I1" s="267"/>
      <c r="J1" s="267"/>
      <c r="K1" s="267"/>
      <c r="L1" s="267"/>
      <c r="M1" s="267"/>
      <c r="N1" s="267"/>
      <c r="O1" s="267"/>
      <c r="P1" s="267"/>
      <c r="Q1" s="267"/>
      <c r="R1" s="267"/>
      <c r="S1" s="267"/>
      <c r="T1" s="267"/>
    </row>
    <row r="2" spans="1:20" s="4" customFormat="1" ht="42" customHeight="1" x14ac:dyDescent="0.25">
      <c r="A2" s="138" t="s">
        <v>4</v>
      </c>
      <c r="B2" s="139" t="s">
        <v>0</v>
      </c>
      <c r="C2" s="148" t="s">
        <v>62</v>
      </c>
      <c r="D2" s="268" t="s">
        <v>8</v>
      </c>
      <c r="E2" s="268"/>
      <c r="F2" s="268"/>
      <c r="G2" s="268"/>
      <c r="H2" s="189" t="s">
        <v>56</v>
      </c>
      <c r="I2" s="190" t="s">
        <v>11</v>
      </c>
      <c r="J2" s="191" t="s">
        <v>10</v>
      </c>
      <c r="K2" s="269" t="s">
        <v>76</v>
      </c>
      <c r="L2" s="269"/>
      <c r="M2" s="269"/>
      <c r="N2" s="269"/>
      <c r="O2" s="269"/>
      <c r="P2" s="269"/>
      <c r="Q2" s="269"/>
      <c r="R2" s="269"/>
      <c r="S2" s="269"/>
      <c r="T2" s="192" t="s">
        <v>77</v>
      </c>
    </row>
    <row r="3" spans="1:20" ht="28.5" customHeight="1" x14ac:dyDescent="0.25">
      <c r="A3" s="146"/>
      <c r="B3" s="147"/>
      <c r="C3" s="193"/>
      <c r="D3" s="149" t="s">
        <v>26</v>
      </c>
      <c r="E3" s="149" t="s">
        <v>27</v>
      </c>
      <c r="F3" s="149" t="s">
        <v>28</v>
      </c>
      <c r="G3" s="149" t="s">
        <v>29</v>
      </c>
      <c r="H3" s="151"/>
      <c r="I3" s="190"/>
      <c r="J3" s="194"/>
      <c r="K3" s="195" t="s">
        <v>78</v>
      </c>
      <c r="L3" s="195" t="s">
        <v>79</v>
      </c>
      <c r="M3" s="195" t="s">
        <v>80</v>
      </c>
      <c r="N3" s="195" t="s">
        <v>81</v>
      </c>
      <c r="O3" s="195" t="s">
        <v>82</v>
      </c>
      <c r="P3" s="195" t="s">
        <v>83</v>
      </c>
      <c r="Q3" s="195" t="s">
        <v>84</v>
      </c>
      <c r="R3" s="195" t="s">
        <v>85</v>
      </c>
      <c r="S3" s="196" t="s">
        <v>86</v>
      </c>
      <c r="T3" s="197"/>
    </row>
    <row r="4" spans="1:20" ht="19.5" customHeight="1" x14ac:dyDescent="0.25">
      <c r="A4" s="198" t="str">
        <f>IF(Eprouvettes!I4=0,"",Eprouvettes!I4)</f>
        <v>DENIS</v>
      </c>
      <c r="B4" s="199">
        <v>43847</v>
      </c>
      <c r="C4" s="200">
        <f>IF(Eprouvettes!H4=0,"",Eprouvettes!H4)</f>
        <v>706429</v>
      </c>
      <c r="D4" s="201" t="str">
        <f>IF(Eprouvettes!M4=0,"",Eprouvettes!M4)</f>
        <v>XC1</v>
      </c>
      <c r="E4" s="202" t="str">
        <f>IF(Eprouvettes!N4=0,"",Eprouvettes!N4)</f>
        <v>C25/30</v>
      </c>
      <c r="F4" s="202">
        <f>IF(Eprouvettes!O4=0,"",Eprouvettes!O4)</f>
        <v>20</v>
      </c>
      <c r="G4" s="203" t="str">
        <f>IF(Eprouvettes!P4=0,"",Eprouvettes!P4)</f>
        <v>S3</v>
      </c>
      <c r="H4" s="204">
        <f>IF(Eprouvettes!Q4=0,"",Eprouvettes!Q4)</f>
        <v>562</v>
      </c>
      <c r="I4" s="205" t="str">
        <f>IF(Eprouvettes!S4=0,"",Eprouvettes!S4)</f>
        <v>S3</v>
      </c>
      <c r="J4" s="206">
        <f>IF(Eprouvettes!R4=0,"",Eprouvettes!R4)</f>
        <v>80</v>
      </c>
      <c r="K4" s="201">
        <v>22</v>
      </c>
      <c r="L4" s="202">
        <v>22</v>
      </c>
      <c r="M4" s="202">
        <v>25</v>
      </c>
      <c r="N4" s="202">
        <v>20</v>
      </c>
      <c r="O4" s="202">
        <v>20</v>
      </c>
      <c r="P4" s="202">
        <v>18</v>
      </c>
      <c r="Q4" s="202">
        <v>19</v>
      </c>
      <c r="R4" s="207">
        <v>9</v>
      </c>
      <c r="S4" s="208">
        <f t="shared" ref="S4:S35" si="0">AVERAGE(K4:R4)</f>
        <v>19.375</v>
      </c>
      <c r="T4" s="209">
        <v>1000</v>
      </c>
    </row>
    <row r="5" spans="1:20" ht="19.5" customHeight="1" x14ac:dyDescent="0.25">
      <c r="A5" s="210" t="str">
        <f>IF(Eprouvettes!I5=0,"",Eprouvettes!I5)</f>
        <v>DAVID</v>
      </c>
      <c r="B5" s="211">
        <f>IF(Eprouvettes!B5 = 0,"",Eprouvettes!B5)</f>
        <v>43861</v>
      </c>
      <c r="C5" s="212">
        <f>IF(Eprouvettes!H5=0,"",Eprouvettes!H5)</f>
        <v>706574</v>
      </c>
      <c r="D5" s="213" t="str">
        <f>IF(Eprouvettes!M5=0,"",Eprouvettes!M5)</f>
        <v>XC1</v>
      </c>
      <c r="E5" s="214" t="str">
        <f>IF(Eprouvettes!N5=0,"",Eprouvettes!N5)</f>
        <v>C25/30</v>
      </c>
      <c r="F5" s="214">
        <f>IF(Eprouvettes!O5=0,"",Eprouvettes!O5)</f>
        <v>20</v>
      </c>
      <c r="G5" s="215" t="str">
        <f>IF(Eprouvettes!P5=0,"",Eprouvettes!P5)</f>
        <v>S3</v>
      </c>
      <c r="H5" s="216">
        <f>IF(Eprouvettes!Q5=0,"",Eprouvettes!Q5)</f>
        <v>562</v>
      </c>
      <c r="I5" s="217" t="str">
        <f>IF(Eprouvettes!S5=0,"",Eprouvettes!S5)</f>
        <v>S3</v>
      </c>
      <c r="J5" s="218">
        <f>IF(Eprouvettes!R5=0,"",Eprouvettes!R5)</f>
        <v>150</v>
      </c>
      <c r="K5" s="213">
        <v>27</v>
      </c>
      <c r="L5" s="214">
        <v>25</v>
      </c>
      <c r="M5" s="214">
        <v>23</v>
      </c>
      <c r="N5" s="214">
        <v>23</v>
      </c>
      <c r="O5" s="214">
        <v>24</v>
      </c>
      <c r="P5" s="214">
        <v>22</v>
      </c>
      <c r="Q5" s="214">
        <v>14</v>
      </c>
      <c r="R5" s="219"/>
      <c r="S5" s="220">
        <f t="shared" si="0"/>
        <v>22.571428571428573</v>
      </c>
      <c r="T5" s="221">
        <v>1000</v>
      </c>
    </row>
    <row r="6" spans="1:20" ht="19.5" customHeight="1" x14ac:dyDescent="0.25">
      <c r="A6" s="210" t="str">
        <f>IF(Eprouvettes!I6=0,"",Eprouvettes!I6)</f>
        <v>DENIS</v>
      </c>
      <c r="B6" s="211">
        <f>IF(Eprouvettes!B6 = 0,"",Eprouvettes!B6)</f>
        <v>43886</v>
      </c>
      <c r="C6" s="212">
        <f>IF(Eprouvettes!H6=0,"",Eprouvettes!H6)</f>
        <v>706874</v>
      </c>
      <c r="D6" s="213" t="str">
        <f>IF(Eprouvettes!M6=0,"",Eprouvettes!M6)</f>
        <v>XC1</v>
      </c>
      <c r="E6" s="214" t="str">
        <f>IF(Eprouvettes!N6=0,"",Eprouvettes!N6)</f>
        <v>C25/30</v>
      </c>
      <c r="F6" s="214">
        <f>IF(Eprouvettes!O6=0,"",Eprouvettes!O6)</f>
        <v>10</v>
      </c>
      <c r="G6" s="215" t="str">
        <f>IF(Eprouvettes!P6=0,"",Eprouvettes!P6)</f>
        <v>S3</v>
      </c>
      <c r="H6" s="216">
        <f>IF(Eprouvettes!Q6=0,"",Eprouvettes!Q6)</f>
        <v>512</v>
      </c>
      <c r="I6" s="217" t="str">
        <f>IF(Eprouvettes!S6=0,"",Eprouvettes!S6)</f>
        <v>S3</v>
      </c>
      <c r="J6" s="218">
        <f>IF(Eprouvettes!R6=0,"",Eprouvettes!R6)</f>
        <v>175</v>
      </c>
      <c r="K6" s="213">
        <v>30</v>
      </c>
      <c r="L6" s="214">
        <v>35</v>
      </c>
      <c r="M6" s="214">
        <v>29</v>
      </c>
      <c r="N6" s="214">
        <v>31</v>
      </c>
      <c r="O6" s="214">
        <v>31</v>
      </c>
      <c r="P6" s="214">
        <v>31</v>
      </c>
      <c r="Q6" s="214">
        <v>31</v>
      </c>
      <c r="R6" s="219"/>
      <c r="S6" s="222">
        <f t="shared" si="0"/>
        <v>31.142857142857142</v>
      </c>
      <c r="T6" s="221">
        <v>1000</v>
      </c>
    </row>
    <row r="7" spans="1:20" ht="19.5" customHeight="1" x14ac:dyDescent="0.25">
      <c r="A7" s="210" t="str">
        <f>IF(Eprouvettes!I7=0,"",Eprouvettes!I7)</f>
        <v>ANTONIN C</v>
      </c>
      <c r="B7" s="211">
        <f>IF(Eprouvettes!B7 = 0,"",Eprouvettes!B7)</f>
        <v>43896</v>
      </c>
      <c r="C7" s="212">
        <f>IF(Eprouvettes!H7=0,"",Eprouvettes!H7)</f>
        <v>707007</v>
      </c>
      <c r="D7" s="213" t="str">
        <f>IF(Eprouvettes!M7=0,"",Eprouvettes!M7)</f>
        <v>XC1</v>
      </c>
      <c r="E7" s="214" t="str">
        <f>IF(Eprouvettes!N7=0,"",Eprouvettes!N7)</f>
        <v>C25/30</v>
      </c>
      <c r="F7" s="214">
        <f>IF(Eprouvettes!O7=0,"",Eprouvettes!O7)</f>
        <v>20</v>
      </c>
      <c r="G7" s="215" t="str">
        <f>IF(Eprouvettes!P7=0,"",Eprouvettes!P7)</f>
        <v>S3</v>
      </c>
      <c r="H7" s="216">
        <f>IF(Eprouvettes!Q7=0,"",Eprouvettes!Q7)</f>
        <v>562</v>
      </c>
      <c r="I7" s="217" t="str">
        <f>IF(Eprouvettes!S7=0,"",Eprouvettes!S7)</f>
        <v>S3</v>
      </c>
      <c r="J7" s="218">
        <f>IF(Eprouvettes!R7=0,"",Eprouvettes!R7)</f>
        <v>140</v>
      </c>
      <c r="K7" s="213">
        <v>20</v>
      </c>
      <c r="L7" s="214">
        <v>16</v>
      </c>
      <c r="M7" s="214"/>
      <c r="N7" s="214"/>
      <c r="O7" s="214"/>
      <c r="P7" s="214"/>
      <c r="Q7" s="214"/>
      <c r="R7" s="219"/>
      <c r="S7" s="222">
        <f t="shared" si="0"/>
        <v>18</v>
      </c>
      <c r="T7" s="221">
        <v>1000</v>
      </c>
    </row>
    <row r="8" spans="1:20" ht="19.5" customHeight="1" x14ac:dyDescent="0.25">
      <c r="A8" s="210" t="str">
        <f>IF(Eprouvettes!I8=0,"",Eprouvettes!I8)</f>
        <v>DAVID</v>
      </c>
      <c r="B8" s="211">
        <f>IF(Eprouvettes!B8 = 0,"",Eprouvettes!B8)</f>
        <v>43922</v>
      </c>
      <c r="C8" s="212">
        <f>IF(Eprouvettes!H8=0,"",Eprouvettes!H8)</f>
        <v>707083</v>
      </c>
      <c r="D8" s="213" t="str">
        <f>IF(Eprouvettes!M8=0,"",Eprouvettes!M8)</f>
        <v>XC1</v>
      </c>
      <c r="E8" s="214" t="str">
        <f>IF(Eprouvettes!N8=0,"",Eprouvettes!N8)</f>
        <v>C25/30</v>
      </c>
      <c r="F8" s="214">
        <f>IF(Eprouvettes!O8=0,"",Eprouvettes!O8)</f>
        <v>10</v>
      </c>
      <c r="G8" s="215" t="str">
        <f>IF(Eprouvettes!P8=0,"",Eprouvettes!P8)</f>
        <v>S3</v>
      </c>
      <c r="H8" s="216">
        <f>IF(Eprouvettes!Q8=0,"",Eprouvettes!Q8)</f>
        <v>512</v>
      </c>
      <c r="I8" s="217" t="str">
        <f>IF(Eprouvettes!S8=0,"",Eprouvettes!S8)</f>
        <v>S3</v>
      </c>
      <c r="J8" s="218">
        <f>IF(Eprouvettes!R8=0,"",Eprouvettes!R8)</f>
        <v>85</v>
      </c>
      <c r="K8" s="213">
        <v>25</v>
      </c>
      <c r="L8" s="214">
        <v>26</v>
      </c>
      <c r="M8" s="214">
        <v>18</v>
      </c>
      <c r="N8" s="214">
        <v>18</v>
      </c>
      <c r="O8" s="214">
        <v>18</v>
      </c>
      <c r="P8" s="214">
        <v>19</v>
      </c>
      <c r="Q8" s="214">
        <v>10</v>
      </c>
      <c r="R8" s="219"/>
      <c r="S8" s="222">
        <f t="shared" si="0"/>
        <v>19.142857142857142</v>
      </c>
      <c r="T8" s="221">
        <v>1000</v>
      </c>
    </row>
    <row r="9" spans="1:20" ht="19.5" customHeight="1" x14ac:dyDescent="0.25">
      <c r="A9" s="210" t="str">
        <f>IF(Eprouvettes!I9=0,"",Eprouvettes!I9)</f>
        <v>DAVID</v>
      </c>
      <c r="B9" s="211">
        <f>IF(Eprouvettes!B9 = 0,"",Eprouvettes!B9)</f>
        <v>43938</v>
      </c>
      <c r="C9" s="212">
        <f>IF(Eprouvettes!H9=0,"",Eprouvettes!H9)</f>
        <v>707139</v>
      </c>
      <c r="D9" s="213" t="str">
        <f>IF(Eprouvettes!M9=0,"",Eprouvettes!M9)</f>
        <v>XC1</v>
      </c>
      <c r="E9" s="214" t="str">
        <f>IF(Eprouvettes!N9=0,"",Eprouvettes!N9)</f>
        <v>C25/30</v>
      </c>
      <c r="F9" s="214">
        <f>IF(Eprouvettes!O9=0,"",Eprouvettes!O9)</f>
        <v>22</v>
      </c>
      <c r="G9" s="215" t="str">
        <f>IF(Eprouvettes!P9=0,"",Eprouvettes!P9)</f>
        <v>S3</v>
      </c>
      <c r="H9" s="216">
        <f>IF(Eprouvettes!Q9=0,"",Eprouvettes!Q9)</f>
        <v>562</v>
      </c>
      <c r="I9" s="217" t="str">
        <f>IF(Eprouvettes!S9=0,"",Eprouvettes!S9)</f>
        <v>S3</v>
      </c>
      <c r="J9" s="218">
        <f>IF(Eprouvettes!R9=0,"",Eprouvettes!R9)</f>
        <v>165</v>
      </c>
      <c r="K9" s="213">
        <v>20</v>
      </c>
      <c r="L9" s="214">
        <v>21</v>
      </c>
      <c r="M9" s="214">
        <v>19</v>
      </c>
      <c r="N9" s="214">
        <v>22</v>
      </c>
      <c r="O9" s="214">
        <v>19</v>
      </c>
      <c r="P9" s="214">
        <v>21</v>
      </c>
      <c r="Q9" s="214">
        <v>12</v>
      </c>
      <c r="R9" s="219"/>
      <c r="S9" s="222">
        <f t="shared" si="0"/>
        <v>19.142857142857142</v>
      </c>
      <c r="T9" s="221">
        <v>1000</v>
      </c>
    </row>
    <row r="10" spans="1:20" ht="19.5" customHeight="1" x14ac:dyDescent="0.25">
      <c r="A10" s="210" t="str">
        <f>IF(Eprouvettes!I10=0,"",Eprouvettes!I10)</f>
        <v>ANTONIN C</v>
      </c>
      <c r="B10" s="211">
        <f>IF(Eprouvettes!B10 = 0,"",Eprouvettes!B10)</f>
        <v>43964</v>
      </c>
      <c r="C10" s="212">
        <f>IF(Eprouvettes!H10=0,"",Eprouvettes!H10)</f>
        <v>707321</v>
      </c>
      <c r="D10" s="213" t="str">
        <f>IF(Eprouvettes!M10=0,"",Eprouvettes!M10)</f>
        <v>XC1</v>
      </c>
      <c r="E10" s="214" t="str">
        <f>IF(Eprouvettes!N10=0,"",Eprouvettes!N10)</f>
        <v>C25/30</v>
      </c>
      <c r="F10" s="214">
        <f>IF(Eprouvettes!O10=0,"",Eprouvettes!O10)</f>
        <v>11.2</v>
      </c>
      <c r="G10" s="215" t="str">
        <f>IF(Eprouvettes!P10=0,"",Eprouvettes!P10)</f>
        <v>S3</v>
      </c>
      <c r="H10" s="216">
        <f>IF(Eprouvettes!Q10=0,"",Eprouvettes!Q10)</f>
        <v>512</v>
      </c>
      <c r="I10" s="217" t="str">
        <f>IF(Eprouvettes!S10=0,"",Eprouvettes!S10)</f>
        <v>S3</v>
      </c>
      <c r="J10" s="218">
        <f>IF(Eprouvettes!R10=0,"",Eprouvettes!R10)</f>
        <v>170</v>
      </c>
      <c r="K10" s="213">
        <v>18</v>
      </c>
      <c r="L10" s="214">
        <v>15</v>
      </c>
      <c r="M10" s="214">
        <v>7</v>
      </c>
      <c r="N10" s="214"/>
      <c r="O10" s="214"/>
      <c r="P10" s="214"/>
      <c r="Q10" s="214"/>
      <c r="R10" s="219"/>
      <c r="S10" s="222">
        <f t="shared" si="0"/>
        <v>13.333333333333334</v>
      </c>
      <c r="T10" s="221">
        <v>1000</v>
      </c>
    </row>
    <row r="11" spans="1:20" ht="19.5" customHeight="1" x14ac:dyDescent="0.25">
      <c r="A11" s="210" t="str">
        <f>IF(Eprouvettes!I11=0,"",Eprouvettes!I11)</f>
        <v>DENIS</v>
      </c>
      <c r="B11" s="211">
        <f>IF(Eprouvettes!B11 = 0,"",Eprouvettes!B11)</f>
        <v>43965</v>
      </c>
      <c r="C11" s="212">
        <f>IF(Eprouvettes!H11=0,"",Eprouvettes!H11)</f>
        <v>707324</v>
      </c>
      <c r="D11" s="213" t="str">
        <f>IF(Eprouvettes!M11=0,"",Eprouvettes!M11)</f>
        <v>XC1</v>
      </c>
      <c r="E11" s="214" t="str">
        <f>IF(Eprouvettes!N11=0,"",Eprouvettes!N11)</f>
        <v>C25/30</v>
      </c>
      <c r="F11" s="214">
        <f>IF(Eprouvettes!O11=0,"",Eprouvettes!O11)</f>
        <v>22</v>
      </c>
      <c r="G11" s="215" t="str">
        <f>IF(Eprouvettes!P11=0,"",Eprouvettes!P11)</f>
        <v>S3</v>
      </c>
      <c r="H11" s="216">
        <f>IF(Eprouvettes!Q11=0,"",Eprouvettes!Q11)</f>
        <v>562</v>
      </c>
      <c r="I11" s="217" t="str">
        <f>IF(Eprouvettes!S11=0,"",Eprouvettes!S11)</f>
        <v>S3</v>
      </c>
      <c r="J11" s="218">
        <f>IF(Eprouvettes!R11=0,"",Eprouvettes!R11)</f>
        <v>175</v>
      </c>
      <c r="K11" s="213">
        <v>19</v>
      </c>
      <c r="L11" s="214">
        <v>20</v>
      </c>
      <c r="M11" s="214">
        <v>28</v>
      </c>
      <c r="N11" s="214">
        <v>35</v>
      </c>
      <c r="O11" s="214">
        <v>35</v>
      </c>
      <c r="P11" s="214">
        <v>30</v>
      </c>
      <c r="Q11" s="214">
        <v>32</v>
      </c>
      <c r="R11" s="219">
        <v>33</v>
      </c>
      <c r="S11" s="222">
        <f t="shared" si="0"/>
        <v>29</v>
      </c>
      <c r="T11" s="221">
        <v>1000</v>
      </c>
    </row>
    <row r="12" spans="1:20" ht="19.5" customHeight="1" x14ac:dyDescent="0.25">
      <c r="A12" s="210" t="str">
        <f>IF(Eprouvettes!I12=0,"",Eprouvettes!I12)</f>
        <v>DENIS</v>
      </c>
      <c r="B12" s="211">
        <f>IF(Eprouvettes!B12 = 0,"",Eprouvettes!B12)</f>
        <v>43965</v>
      </c>
      <c r="C12" s="212">
        <f>IF(Eprouvettes!H12=0,"",Eprouvettes!H12)</f>
        <v>707325</v>
      </c>
      <c r="D12" s="213" t="str">
        <f>IF(Eprouvettes!M12=0,"",Eprouvettes!M12)</f>
        <v>XF1</v>
      </c>
      <c r="E12" s="214" t="str">
        <f>IF(Eprouvettes!N12=0,"",Eprouvettes!N12)</f>
        <v>C25/30</v>
      </c>
      <c r="F12" s="214">
        <f>IF(Eprouvettes!O12=0,"",Eprouvettes!O12)</f>
        <v>22</v>
      </c>
      <c r="G12" s="215" t="str">
        <f>IF(Eprouvettes!P12=0,"",Eprouvettes!P12)</f>
        <v>S3</v>
      </c>
      <c r="H12" s="216">
        <f>IF(Eprouvettes!Q12=0,"",Eprouvettes!Q12)</f>
        <v>572</v>
      </c>
      <c r="I12" s="217" t="str">
        <f>IF(Eprouvettes!S12=0,"",Eprouvettes!S12)</f>
        <v>S3</v>
      </c>
      <c r="J12" s="218">
        <f>IF(Eprouvettes!R12=0,"",Eprouvettes!R12)</f>
        <v>160</v>
      </c>
      <c r="K12" s="213">
        <v>32</v>
      </c>
      <c r="L12" s="214">
        <v>36</v>
      </c>
      <c r="M12" s="214">
        <v>39</v>
      </c>
      <c r="N12" s="214">
        <v>41</v>
      </c>
      <c r="O12" s="214">
        <v>35</v>
      </c>
      <c r="P12" s="214">
        <v>25</v>
      </c>
      <c r="Q12" s="214">
        <v>32</v>
      </c>
      <c r="R12" s="219">
        <v>32</v>
      </c>
      <c r="S12" s="222">
        <f t="shared" si="0"/>
        <v>34</v>
      </c>
      <c r="T12" s="221">
        <v>1000</v>
      </c>
    </row>
    <row r="13" spans="1:20" ht="19.5" customHeight="1" x14ac:dyDescent="0.25">
      <c r="A13" s="210" t="str">
        <f>IF(Eprouvettes!I13=0,"",Eprouvettes!I13)</f>
        <v>ANTONIN</v>
      </c>
      <c r="B13" s="211">
        <f>IF(Eprouvettes!B13 = 0,"",Eprouvettes!B13)</f>
        <v>43984</v>
      </c>
      <c r="C13" s="212">
        <f>IF(Eprouvettes!H13=0,"",Eprouvettes!H13)</f>
        <v>707542</v>
      </c>
      <c r="D13" s="213" t="str">
        <f>IF(Eprouvettes!M13=0,"",Eprouvettes!M13)</f>
        <v>XC1</v>
      </c>
      <c r="E13" s="214" t="str">
        <f>IF(Eprouvettes!N13=0,"",Eprouvettes!N13)</f>
        <v>C25/30</v>
      </c>
      <c r="F13" s="214">
        <f>IF(Eprouvettes!O13=0,"",Eprouvettes!O13)</f>
        <v>22</v>
      </c>
      <c r="G13" s="215" t="str">
        <f>IF(Eprouvettes!P13=0,"",Eprouvettes!P13)</f>
        <v>S3</v>
      </c>
      <c r="H13" s="216">
        <f>IF(Eprouvettes!Q13=0,"",Eprouvettes!Q13)</f>
        <v>562</v>
      </c>
      <c r="I13" s="217" t="str">
        <f>IF(Eprouvettes!S13=0,"",Eprouvettes!S13)</f>
        <v>S3</v>
      </c>
      <c r="J13" s="218">
        <f>IF(Eprouvettes!R13=0,"",Eprouvettes!R13)</f>
        <v>160</v>
      </c>
      <c r="K13" s="213">
        <v>20</v>
      </c>
      <c r="L13" s="214">
        <v>20</v>
      </c>
      <c r="M13" s="214">
        <v>18</v>
      </c>
      <c r="N13" s="214">
        <v>19</v>
      </c>
      <c r="O13" s="214">
        <v>19</v>
      </c>
      <c r="P13" s="214">
        <v>19</v>
      </c>
      <c r="Q13" s="214">
        <v>12</v>
      </c>
      <c r="R13" s="219"/>
      <c r="S13" s="222">
        <f t="shared" si="0"/>
        <v>18.142857142857142</v>
      </c>
      <c r="T13" s="221">
        <v>1000</v>
      </c>
    </row>
    <row r="14" spans="1:20" ht="19.5" customHeight="1" x14ac:dyDescent="0.25">
      <c r="A14" s="210" t="str">
        <f>IF(Eprouvettes!I14=0,"",Eprouvettes!I14)</f>
        <v>DAVID</v>
      </c>
      <c r="B14" s="211">
        <f>IF(Eprouvettes!B14 = 0,"",Eprouvettes!B14)</f>
        <v>43986</v>
      </c>
      <c r="C14" s="212">
        <f>IF(Eprouvettes!H14=0,"",Eprouvettes!H14)</f>
        <v>707571</v>
      </c>
      <c r="D14" s="213" t="str">
        <f>IF(Eprouvettes!M14=0,"",Eprouvettes!M14)</f>
        <v>XC1</v>
      </c>
      <c r="E14" s="214" t="str">
        <f>IF(Eprouvettes!N14=0,"",Eprouvettes!N14)</f>
        <v>C25/30</v>
      </c>
      <c r="F14" s="214">
        <f>IF(Eprouvettes!O14=0,"",Eprouvettes!O14)</f>
        <v>22</v>
      </c>
      <c r="G14" s="215" t="str">
        <f>IF(Eprouvettes!P14=0,"",Eprouvettes!P14)</f>
        <v>S3</v>
      </c>
      <c r="H14" s="216">
        <f>IF(Eprouvettes!Q14=0,"",Eprouvettes!Q14)</f>
        <v>562</v>
      </c>
      <c r="I14" s="217" t="str">
        <f>IF(Eprouvettes!S14=0,"",Eprouvettes!S14)</f>
        <v>S3</v>
      </c>
      <c r="J14" s="218">
        <f>IF(Eprouvettes!R14=0,"",Eprouvettes!R14)</f>
        <v>150</v>
      </c>
      <c r="K14" s="213">
        <v>20</v>
      </c>
      <c r="L14" s="214">
        <v>17</v>
      </c>
      <c r="M14" s="214">
        <v>23</v>
      </c>
      <c r="N14" s="214">
        <v>25</v>
      </c>
      <c r="O14" s="214">
        <v>22</v>
      </c>
      <c r="P14" s="214">
        <v>23</v>
      </c>
      <c r="Q14" s="214">
        <v>24</v>
      </c>
      <c r="R14" s="219"/>
      <c r="S14" s="222">
        <f t="shared" si="0"/>
        <v>22</v>
      </c>
      <c r="T14" s="221">
        <v>1000</v>
      </c>
    </row>
    <row r="15" spans="1:20" ht="19.5" customHeight="1" x14ac:dyDescent="0.25">
      <c r="A15" s="210" t="str">
        <f>IF(Eprouvettes!I15=0,"",Eprouvettes!I15)</f>
        <v>DAVID</v>
      </c>
      <c r="B15" s="211">
        <f>IF(Eprouvettes!B15 = 0,"",Eprouvettes!B15)</f>
        <v>44027</v>
      </c>
      <c r="C15" s="212">
        <f>IF(Eprouvettes!H15=0,"",Eprouvettes!H15)</f>
        <v>708104</v>
      </c>
      <c r="D15" s="213" t="str">
        <f>IF(Eprouvettes!M15=0,"",Eprouvettes!M15)</f>
        <v>XC1</v>
      </c>
      <c r="E15" s="214" t="str">
        <f>IF(Eprouvettes!N15=0,"",Eprouvettes!N15)</f>
        <v>C25/30</v>
      </c>
      <c r="F15" s="214">
        <f>IF(Eprouvettes!O15=0,"",Eprouvettes!O15)</f>
        <v>22</v>
      </c>
      <c r="G15" s="215" t="str">
        <f>IF(Eprouvettes!P15=0,"",Eprouvettes!P15)</f>
        <v>S3</v>
      </c>
      <c r="H15" s="216" t="str">
        <f>IF(Eprouvettes!Q15=0,"",Eprouvettes!Q15)</f>
        <v>562 S3</v>
      </c>
      <c r="I15" s="217" t="str">
        <f>IF(Eprouvettes!S15=0,"",Eprouvettes!S15)</f>
        <v>S3</v>
      </c>
      <c r="J15" s="218">
        <f>IF(Eprouvettes!R15=0,"",Eprouvettes!R15)</f>
        <v>170</v>
      </c>
      <c r="K15" s="213">
        <v>20</v>
      </c>
      <c r="L15" s="214">
        <v>22</v>
      </c>
      <c r="M15" s="214">
        <v>24</v>
      </c>
      <c r="N15" s="214">
        <v>16</v>
      </c>
      <c r="O15" s="214">
        <v>19</v>
      </c>
      <c r="P15" s="214">
        <v>20</v>
      </c>
      <c r="Q15" s="214"/>
      <c r="R15" s="219"/>
      <c r="S15" s="222">
        <f t="shared" si="0"/>
        <v>20.166666666666668</v>
      </c>
      <c r="T15" s="221">
        <v>1000</v>
      </c>
    </row>
    <row r="16" spans="1:20" ht="19.5" customHeight="1" x14ac:dyDescent="0.25">
      <c r="A16" s="210" t="str">
        <f>IF(Eprouvettes!I16=0,"",Eprouvettes!I16)</f>
        <v>DAVID</v>
      </c>
      <c r="B16" s="211">
        <f>IF(Eprouvettes!B16 = 0,"",Eprouvettes!B16)</f>
        <v>44041</v>
      </c>
      <c r="C16" s="212">
        <f>IF(Eprouvettes!H16=0,"",Eprouvettes!H16)</f>
        <v>708265</v>
      </c>
      <c r="D16" s="213" t="str">
        <f>IF(Eprouvettes!M16=0,"",Eprouvettes!M16)</f>
        <v>XF1</v>
      </c>
      <c r="E16" s="214" t="str">
        <f>IF(Eprouvettes!N16=0,"",Eprouvettes!N16)</f>
        <v>C25/30</v>
      </c>
      <c r="F16" s="214">
        <f>IF(Eprouvettes!O16=0,"",Eprouvettes!O16)</f>
        <v>10</v>
      </c>
      <c r="G16" s="215" t="str">
        <f>IF(Eprouvettes!P16=0,"",Eprouvettes!P16)</f>
        <v>S4</v>
      </c>
      <c r="H16" s="216" t="str">
        <f>IF(Eprouvettes!Q16=0,"",Eprouvettes!Q16)</f>
        <v>522 S4</v>
      </c>
      <c r="I16" s="217" t="str">
        <f>IF(Eprouvettes!S16=0,"",Eprouvettes!S16)</f>
        <v>S4</v>
      </c>
      <c r="J16" s="218">
        <f>IF(Eprouvettes!R16=0,"",Eprouvettes!R16)</f>
        <v>220</v>
      </c>
      <c r="K16" s="213">
        <v>18</v>
      </c>
      <c r="L16" s="214">
        <v>14</v>
      </c>
      <c r="M16" s="214">
        <v>12</v>
      </c>
      <c r="N16" s="214">
        <v>15</v>
      </c>
      <c r="O16" s="214">
        <v>16</v>
      </c>
      <c r="P16" s="214">
        <v>15</v>
      </c>
      <c r="Q16" s="214"/>
      <c r="R16" s="219"/>
      <c r="S16" s="222">
        <f t="shared" si="0"/>
        <v>15</v>
      </c>
      <c r="T16" s="221">
        <v>1000</v>
      </c>
    </row>
    <row r="17" spans="1:20" ht="19.5" customHeight="1" x14ac:dyDescent="0.25">
      <c r="A17" s="210" t="str">
        <f>IF(Eprouvettes!I17=0,"",Eprouvettes!I17)</f>
        <v>DAVID</v>
      </c>
      <c r="B17" s="211">
        <f>IF(Eprouvettes!B17 = 0,"",Eprouvettes!B17)</f>
        <v>44055</v>
      </c>
      <c r="C17" s="212">
        <f>IF(Eprouvettes!H17=0,"",Eprouvettes!H17)</f>
        <v>708378</v>
      </c>
      <c r="D17" s="213" t="str">
        <f>IF(Eprouvettes!M17=0,"",Eprouvettes!M17)</f>
        <v>XC1</v>
      </c>
      <c r="E17" s="214" t="str">
        <f>IF(Eprouvettes!N17=0,"",Eprouvettes!N17)</f>
        <v>C25/30</v>
      </c>
      <c r="F17" s="214">
        <f>IF(Eprouvettes!O17=0,"",Eprouvettes!O17)</f>
        <v>10</v>
      </c>
      <c r="G17" s="215" t="str">
        <f>IF(Eprouvettes!P17=0,"",Eprouvettes!P17)</f>
        <v>S3</v>
      </c>
      <c r="H17" s="216" t="str">
        <f>IF(Eprouvettes!Q17=0,"",Eprouvettes!Q17)</f>
        <v>512 S3</v>
      </c>
      <c r="I17" s="217" t="str">
        <f>IF(Eprouvettes!S17=0,"",Eprouvettes!S17)</f>
        <v>S3</v>
      </c>
      <c r="J17" s="218">
        <f>IF(Eprouvettes!R17=0,"",Eprouvettes!R17)</f>
        <v>190</v>
      </c>
      <c r="K17" s="213">
        <v>19</v>
      </c>
      <c r="L17" s="214">
        <v>18</v>
      </c>
      <c r="M17" s="214">
        <v>14</v>
      </c>
      <c r="N17" s="214">
        <v>22</v>
      </c>
      <c r="O17" s="214"/>
      <c r="P17" s="214"/>
      <c r="Q17" s="214"/>
      <c r="R17" s="219"/>
      <c r="S17" s="222">
        <f t="shared" si="0"/>
        <v>18.25</v>
      </c>
      <c r="T17" s="221">
        <v>1000</v>
      </c>
    </row>
    <row r="18" spans="1:20" ht="19.5" customHeight="1" x14ac:dyDescent="0.25">
      <c r="A18" s="210" t="str">
        <f>IF(Eprouvettes!I18=0,"",Eprouvettes!I18)</f>
        <v>DAVID</v>
      </c>
      <c r="B18" s="211">
        <f>IF(Eprouvettes!B18 = 0,"",Eprouvettes!B18)</f>
        <v>22</v>
      </c>
      <c r="C18" s="212">
        <f>IF(Eprouvettes!H18=0,"",Eprouvettes!H18)</f>
        <v>708399</v>
      </c>
      <c r="D18" s="213" t="str">
        <f>IF(Eprouvettes!M18=0,"",Eprouvettes!M18)</f>
        <v>XF1</v>
      </c>
      <c r="E18" s="214" t="str">
        <f>IF(Eprouvettes!N18=0,"",Eprouvettes!N18)</f>
        <v>C30/37</v>
      </c>
      <c r="F18" s="214">
        <f>IF(Eprouvettes!O18=0,"",Eprouvettes!O18)</f>
        <v>22</v>
      </c>
      <c r="G18" s="215" t="str">
        <f>IF(Eprouvettes!P18=0,"",Eprouvettes!P18)</f>
        <v>S2</v>
      </c>
      <c r="H18" s="216">
        <f>IF(Eprouvettes!Q18=0,"",Eprouvettes!Q18)</f>
        <v>763</v>
      </c>
      <c r="I18" s="217" t="str">
        <f>IF(Eprouvettes!S18=0,"",Eprouvettes!S18)</f>
        <v>S2</v>
      </c>
      <c r="J18" s="218">
        <f>IF(Eprouvettes!R18=0,"",Eprouvettes!R18)</f>
        <v>110</v>
      </c>
      <c r="K18" s="213">
        <v>32</v>
      </c>
      <c r="L18" s="214">
        <v>31</v>
      </c>
      <c r="M18" s="214">
        <v>42</v>
      </c>
      <c r="N18" s="214">
        <v>28</v>
      </c>
      <c r="O18" s="214">
        <v>24</v>
      </c>
      <c r="P18" s="214">
        <v>30</v>
      </c>
      <c r="Q18" s="214">
        <v>30</v>
      </c>
      <c r="R18" s="219">
        <v>29</v>
      </c>
      <c r="S18" s="222">
        <f t="shared" si="0"/>
        <v>30.75</v>
      </c>
      <c r="T18" s="221">
        <v>1000</v>
      </c>
    </row>
    <row r="19" spans="1:20" ht="19.5" customHeight="1" x14ac:dyDescent="0.25">
      <c r="A19" s="210" t="str">
        <f>IF(Eprouvettes!I19=0,"",Eprouvettes!I19)</f>
        <v>DAVID</v>
      </c>
      <c r="B19" s="211">
        <f>IF(Eprouvettes!B19 = 0,"",Eprouvettes!B19)</f>
        <v>44070</v>
      </c>
      <c r="C19" s="212">
        <f>IF(Eprouvettes!H19=0,"",Eprouvettes!H19)</f>
        <v>708431</v>
      </c>
      <c r="D19" s="213" t="str">
        <f>IF(Eprouvettes!M19=0,"",Eprouvettes!M19)</f>
        <v>XF2</v>
      </c>
      <c r="E19" s="214" t="str">
        <f>IF(Eprouvettes!N19=0,"",Eprouvettes!N19)</f>
        <v>C30/37</v>
      </c>
      <c r="F19" s="214">
        <f>IF(Eprouvettes!O19=0,"",Eprouvettes!O19)</f>
        <v>22</v>
      </c>
      <c r="G19" s="215" t="str">
        <f>IF(Eprouvettes!P19=0,"",Eprouvettes!P19)</f>
        <v>S3</v>
      </c>
      <c r="H19" s="216">
        <f>IF(Eprouvettes!Q19=0,"",Eprouvettes!Q19)</f>
        <v>583</v>
      </c>
      <c r="I19" s="217" t="str">
        <f>IF(Eprouvettes!S19=0,"",Eprouvettes!S19)</f>
        <v>S3</v>
      </c>
      <c r="J19" s="218">
        <f>IF(Eprouvettes!R19=0,"",Eprouvettes!R19)</f>
        <v>170</v>
      </c>
      <c r="K19" s="213">
        <v>25</v>
      </c>
      <c r="L19" s="214">
        <v>24</v>
      </c>
      <c r="M19" s="214">
        <v>23</v>
      </c>
      <c r="N19" s="214">
        <v>23</v>
      </c>
      <c r="O19" s="214">
        <v>23</v>
      </c>
      <c r="P19" s="214">
        <v>23</v>
      </c>
      <c r="Q19" s="214">
        <v>23</v>
      </c>
      <c r="R19" s="219"/>
      <c r="S19" s="222">
        <f t="shared" si="0"/>
        <v>23.428571428571427</v>
      </c>
      <c r="T19" s="221">
        <v>1000</v>
      </c>
    </row>
    <row r="20" spans="1:20" ht="19.5" customHeight="1" x14ac:dyDescent="0.25">
      <c r="A20" s="210" t="str">
        <f>IF(Eprouvettes!I20=0,"",Eprouvettes!I20)</f>
        <v>DENIS</v>
      </c>
      <c r="B20" s="211">
        <f>IF(Eprouvettes!B20 = 0,"",Eprouvettes!B20)</f>
        <v>44076</v>
      </c>
      <c r="C20" s="212">
        <f>IF(Eprouvettes!H20=0,"",Eprouvettes!H20)</f>
        <v>708462</v>
      </c>
      <c r="D20" s="213" t="str">
        <f>IF(Eprouvettes!M20=0,"",Eprouvettes!M20)</f>
        <v>XC1</v>
      </c>
      <c r="E20" s="214" t="str">
        <f>IF(Eprouvettes!N20=0,"",Eprouvettes!N20)</f>
        <v>C20/25</v>
      </c>
      <c r="F20" s="214">
        <f>IF(Eprouvettes!O20=0,"",Eprouvettes!O20)</f>
        <v>10</v>
      </c>
      <c r="G20" s="215" t="str">
        <f>IF(Eprouvettes!P20=0,"",Eprouvettes!P20)</f>
        <v>S3</v>
      </c>
      <c r="H20" s="216">
        <f>IF(Eprouvettes!Q20=0,"",Eprouvettes!Q20)</f>
        <v>511</v>
      </c>
      <c r="I20" s="217" t="str">
        <f>IF(Eprouvettes!S20=0,"",Eprouvettes!S20)</f>
        <v>S3</v>
      </c>
      <c r="J20" s="218">
        <f>IF(Eprouvettes!R20=0,"",Eprouvettes!R20)</f>
        <v>155</v>
      </c>
      <c r="K20" s="213">
        <v>21</v>
      </c>
      <c r="L20" s="214">
        <v>24</v>
      </c>
      <c r="M20" s="214">
        <v>24</v>
      </c>
      <c r="N20" s="214">
        <v>35</v>
      </c>
      <c r="O20" s="214">
        <v>5</v>
      </c>
      <c r="P20" s="214">
        <v>22</v>
      </c>
      <c r="Q20" s="214">
        <v>31</v>
      </c>
      <c r="R20" s="219">
        <v>22</v>
      </c>
      <c r="S20" s="222">
        <f t="shared" si="0"/>
        <v>23</v>
      </c>
      <c r="T20" s="221">
        <v>1000</v>
      </c>
    </row>
    <row r="21" spans="1:20" ht="19.5" customHeight="1" x14ac:dyDescent="0.25">
      <c r="A21" s="210" t="str">
        <f>IF(Eprouvettes!I21=0,"",Eprouvettes!I21)</f>
        <v>DENIS</v>
      </c>
      <c r="B21" s="211">
        <f>IF(Eprouvettes!B21 = 0,"",Eprouvettes!B21)</f>
        <v>44091</v>
      </c>
      <c r="C21" s="212">
        <f>IF(Eprouvettes!H21=0,"",Eprouvettes!H21)</f>
        <v>708612</v>
      </c>
      <c r="D21" s="213" t="str">
        <f>IF(Eprouvettes!M21=0,"",Eprouvettes!M21)</f>
        <v>XC1</v>
      </c>
      <c r="E21" s="214" t="str">
        <f>IF(Eprouvettes!N21=0,"",Eprouvettes!N21)</f>
        <v>C25/30</v>
      </c>
      <c r="F21" s="214">
        <f>IF(Eprouvettes!O21=0,"",Eprouvettes!O21)</f>
        <v>22</v>
      </c>
      <c r="G21" s="215" t="str">
        <f>IF(Eprouvettes!P21=0,"",Eprouvettes!P21)</f>
        <v>S3</v>
      </c>
      <c r="H21" s="216">
        <f>IF(Eprouvettes!Q21=0,"",Eprouvettes!Q21)</f>
        <v>562</v>
      </c>
      <c r="I21" s="217" t="str">
        <f>IF(Eprouvettes!S21=0,"",Eprouvettes!S21)</f>
        <v>S3</v>
      </c>
      <c r="J21" s="218">
        <f>IF(Eprouvettes!R21=0,"",Eprouvettes!R21)</f>
        <v>190</v>
      </c>
      <c r="K21" s="213">
        <v>16</v>
      </c>
      <c r="L21" s="214">
        <v>18</v>
      </c>
      <c r="M21" s="214">
        <v>16</v>
      </c>
      <c r="N21" s="214">
        <v>16</v>
      </c>
      <c r="O21" s="214">
        <v>16</v>
      </c>
      <c r="P21" s="214">
        <v>16</v>
      </c>
      <c r="Q21" s="214">
        <v>5</v>
      </c>
      <c r="R21" s="219"/>
      <c r="S21" s="222">
        <f t="shared" si="0"/>
        <v>14.714285714285714</v>
      </c>
      <c r="T21" s="221">
        <v>1000</v>
      </c>
    </row>
    <row r="22" spans="1:20" ht="19.5" customHeight="1" x14ac:dyDescent="0.25">
      <c r="A22" s="210" t="str">
        <f>IF(Eprouvettes!I22=0,"",Eprouvettes!I22)</f>
        <v>DENIS</v>
      </c>
      <c r="B22" s="211">
        <f>IF(Eprouvettes!B22 = 0,"",Eprouvettes!B22)</f>
        <v>44099</v>
      </c>
      <c r="C22" s="212">
        <f>IF(Eprouvettes!H22=0,"",Eprouvettes!H22)</f>
        <v>708722</v>
      </c>
      <c r="D22" s="213" t="str">
        <f>IF(Eprouvettes!M22=0,"",Eprouvettes!M22)</f>
        <v>XC1</v>
      </c>
      <c r="E22" s="214" t="str">
        <f>IF(Eprouvettes!N22=0,"",Eprouvettes!N22)</f>
        <v>C25/30</v>
      </c>
      <c r="F22" s="214">
        <f>IF(Eprouvettes!O22=0,"",Eprouvettes!O22)</f>
        <v>22</v>
      </c>
      <c r="G22" s="215" t="str">
        <f>IF(Eprouvettes!P22=0,"",Eprouvettes!P22)</f>
        <v>S3</v>
      </c>
      <c r="H22" s="216">
        <f>IF(Eprouvettes!Q22=0,"",Eprouvettes!Q22)</f>
        <v>562</v>
      </c>
      <c r="I22" s="217" t="str">
        <f>IF(Eprouvettes!S22=0,"",Eprouvettes!S22)</f>
        <v>S3</v>
      </c>
      <c r="J22" s="218">
        <f>IF(Eprouvettes!R22=0,"",Eprouvettes!R22)</f>
        <v>190</v>
      </c>
      <c r="K22" s="213">
        <v>13</v>
      </c>
      <c r="L22" s="214">
        <v>13</v>
      </c>
      <c r="M22" s="214">
        <v>18</v>
      </c>
      <c r="N22" s="214">
        <v>22</v>
      </c>
      <c r="O22" s="214">
        <v>21</v>
      </c>
      <c r="P22" s="214">
        <v>20</v>
      </c>
      <c r="Q22" s="214"/>
      <c r="R22" s="219"/>
      <c r="S22" s="222">
        <f t="shared" si="0"/>
        <v>17.833333333333332</v>
      </c>
      <c r="T22" s="221">
        <v>1000</v>
      </c>
    </row>
    <row r="23" spans="1:20" ht="19.5" customHeight="1" x14ac:dyDescent="0.25">
      <c r="A23" s="210" t="str">
        <f>IF(Eprouvettes!I23=0,"",Eprouvettes!I23)</f>
        <v>DAVID</v>
      </c>
      <c r="B23" s="211">
        <f>IF(Eprouvettes!B23 = 0,"",Eprouvettes!B23)</f>
        <v>44103</v>
      </c>
      <c r="C23" s="212">
        <f>IF(Eprouvettes!H23=0,"",Eprouvettes!H23)</f>
        <v>708748</v>
      </c>
      <c r="D23" s="213" t="str">
        <f>IF(Eprouvettes!M23=0,"",Eprouvettes!M23)</f>
        <v>XC1</v>
      </c>
      <c r="E23" s="214" t="str">
        <f>IF(Eprouvettes!N23=0,"",Eprouvettes!N23)</f>
        <v>C25/30</v>
      </c>
      <c r="F23" s="214">
        <f>IF(Eprouvettes!O23=0,"",Eprouvettes!O23)</f>
        <v>10</v>
      </c>
      <c r="G23" s="215" t="str">
        <f>IF(Eprouvettes!P23=0,"",Eprouvettes!P23)</f>
        <v>S3</v>
      </c>
      <c r="H23" s="216" t="str">
        <f>IF(Eprouvettes!Q23=0,"",Eprouvettes!Q23)</f>
        <v>512 S3</v>
      </c>
      <c r="I23" s="217" t="str">
        <f>IF(Eprouvettes!S23=0,"",Eprouvettes!S23)</f>
        <v>S3</v>
      </c>
      <c r="J23" s="218">
        <f>IF(Eprouvettes!R23=0,"",Eprouvettes!R23)</f>
        <v>150</v>
      </c>
      <c r="K23" s="213">
        <v>17</v>
      </c>
      <c r="L23" s="214">
        <v>30</v>
      </c>
      <c r="M23" s="214">
        <v>31</v>
      </c>
      <c r="N23" s="214">
        <v>30</v>
      </c>
      <c r="O23" s="214">
        <v>22</v>
      </c>
      <c r="P23" s="214">
        <v>21</v>
      </c>
      <c r="Q23" s="214"/>
      <c r="R23" s="219"/>
      <c r="S23" s="222">
        <f t="shared" si="0"/>
        <v>25.166666666666668</v>
      </c>
      <c r="T23" s="221">
        <v>1000</v>
      </c>
    </row>
    <row r="24" spans="1:20" ht="19.5" customHeight="1" x14ac:dyDescent="0.25">
      <c r="A24" s="210" t="str">
        <f>IF(Eprouvettes!I24=0,"",Eprouvettes!I24)</f>
        <v>DENIS</v>
      </c>
      <c r="B24" s="211">
        <f>IF(Eprouvettes!B24 = 0,"",Eprouvettes!B24)</f>
        <v>44110</v>
      </c>
      <c r="C24" s="212">
        <f>IF(Eprouvettes!H24=0,"",Eprouvettes!H24)</f>
        <v>708830</v>
      </c>
      <c r="D24" s="213" t="str">
        <f>IF(Eprouvettes!M24=0,"",Eprouvettes!M24)</f>
        <v>XA2</v>
      </c>
      <c r="E24" s="214" t="str">
        <f>IF(Eprouvettes!N24=0,"",Eprouvettes!N24)</f>
        <v>C35/45</v>
      </c>
      <c r="F24" s="214">
        <f>IF(Eprouvettes!O24=0,"",Eprouvettes!O24)</f>
        <v>22</v>
      </c>
      <c r="G24" s="215" t="str">
        <f>IF(Eprouvettes!P24=0,"",Eprouvettes!P24)</f>
        <v>S4</v>
      </c>
      <c r="H24" s="216">
        <f>IF(Eprouvettes!Q24=0,"",Eprouvettes!Q24)</f>
        <v>654</v>
      </c>
      <c r="I24" s="217" t="str">
        <f>IF(Eprouvettes!S24=0,"",Eprouvettes!S24)</f>
        <v>S4</v>
      </c>
      <c r="J24" s="218">
        <f>IF(Eprouvettes!R24=0,"",Eprouvettes!R24)</f>
        <v>220</v>
      </c>
      <c r="K24" s="213">
        <v>9</v>
      </c>
      <c r="L24" s="214">
        <v>9</v>
      </c>
      <c r="M24" s="214">
        <v>12</v>
      </c>
      <c r="N24" s="214">
        <v>15</v>
      </c>
      <c r="O24" s="214">
        <v>16</v>
      </c>
      <c r="P24" s="214">
        <v>16</v>
      </c>
      <c r="Q24" s="214">
        <v>17</v>
      </c>
      <c r="R24" s="219"/>
      <c r="S24" s="222">
        <f t="shared" si="0"/>
        <v>13.428571428571429</v>
      </c>
      <c r="T24" s="221">
        <v>929</v>
      </c>
    </row>
    <row r="25" spans="1:20" ht="19.5" customHeight="1" x14ac:dyDescent="0.25">
      <c r="A25" s="210" t="str">
        <f>IF(Eprouvettes!I25=0,"",Eprouvettes!I25)</f>
        <v>DAVID</v>
      </c>
      <c r="B25" s="211">
        <f>IF(Eprouvettes!B25 = 0,"",Eprouvettes!B25)</f>
        <v>44127</v>
      </c>
      <c r="C25" s="212">
        <f>IF(Eprouvettes!H25=0,"",Eprouvettes!H25)</f>
        <v>709069</v>
      </c>
      <c r="D25" s="213" t="str">
        <f>IF(Eprouvettes!M25=0,"",Eprouvettes!M25)</f>
        <v>XC1</v>
      </c>
      <c r="E25" s="214" t="str">
        <f>IF(Eprouvettes!N25=0,"",Eprouvettes!N25)</f>
        <v>C25/30</v>
      </c>
      <c r="F25" s="214">
        <f>IF(Eprouvettes!O25=0,"",Eprouvettes!O25)</f>
        <v>22</v>
      </c>
      <c r="G25" s="215" t="str">
        <f>IF(Eprouvettes!P25=0,"",Eprouvettes!P25)</f>
        <v>S3</v>
      </c>
      <c r="H25" s="216">
        <f>IF(Eprouvettes!Q25=0,"",Eprouvettes!Q25)</f>
        <v>562</v>
      </c>
      <c r="I25" s="217" t="str">
        <f>IF(Eprouvettes!S25=0,"",Eprouvettes!S25)</f>
        <v>S3</v>
      </c>
      <c r="J25" s="218">
        <f>IF(Eprouvettes!R25=0,"",Eprouvettes!R25)</f>
        <v>180</v>
      </c>
      <c r="K25" s="213">
        <v>24</v>
      </c>
      <c r="L25" s="214">
        <v>22</v>
      </c>
      <c r="M25" s="214">
        <v>21</v>
      </c>
      <c r="N25" s="214"/>
      <c r="O25" s="214"/>
      <c r="P25" s="214"/>
      <c r="Q25" s="214"/>
      <c r="R25" s="219"/>
      <c r="S25" s="222">
        <f t="shared" si="0"/>
        <v>22.333333333333332</v>
      </c>
      <c r="T25" s="221">
        <v>1000</v>
      </c>
    </row>
    <row r="26" spans="1:20" ht="19.5" customHeight="1" x14ac:dyDescent="0.25">
      <c r="A26" s="210" t="str">
        <f>IF(Eprouvettes!I26=0,"",Eprouvettes!I26)</f>
        <v>DAVID</v>
      </c>
      <c r="B26" s="211">
        <f>IF(Eprouvettes!B26 = 0,"",Eprouvettes!B26)</f>
        <v>44133</v>
      </c>
      <c r="C26" s="212">
        <f>IF(Eprouvettes!H26=0,"",Eprouvettes!H26)</f>
        <v>709109</v>
      </c>
      <c r="D26" s="213" t="str">
        <f>IF(Eprouvettes!M26=0,"",Eprouvettes!M26)</f>
        <v>XF1</v>
      </c>
      <c r="E26" s="214" t="str">
        <f>IF(Eprouvettes!N26=0,"",Eprouvettes!N26)</f>
        <v>C25/30</v>
      </c>
      <c r="F26" s="214">
        <f>IF(Eprouvettes!O26=0,"",Eprouvettes!O26)</f>
        <v>10</v>
      </c>
      <c r="G26" s="215" t="str">
        <f>IF(Eprouvettes!P26=0,"",Eprouvettes!P26)</f>
        <v>S5</v>
      </c>
      <c r="H26" s="216">
        <f>IF(Eprouvettes!Q26=0,"",Eprouvettes!Q26)</f>
        <v>602</v>
      </c>
      <c r="I26" s="217" t="str">
        <f>IF(Eprouvettes!S26=0,"",Eprouvettes!S26)</f>
        <v>S5</v>
      </c>
      <c r="J26" s="218">
        <f>IF(Eprouvettes!R26=0,"",Eprouvettes!R26)</f>
        <v>630</v>
      </c>
      <c r="K26" s="213">
        <v>7</v>
      </c>
      <c r="L26" s="214">
        <v>11</v>
      </c>
      <c r="M26" s="214">
        <v>10</v>
      </c>
      <c r="N26" s="214">
        <v>8</v>
      </c>
      <c r="O26" s="214">
        <v>9</v>
      </c>
      <c r="P26" s="214">
        <v>9</v>
      </c>
      <c r="Q26" s="214"/>
      <c r="R26" s="219"/>
      <c r="S26" s="222">
        <f t="shared" si="0"/>
        <v>9</v>
      </c>
      <c r="T26" s="221">
        <v>1000</v>
      </c>
    </row>
    <row r="27" spans="1:20" ht="19.5" customHeight="1" x14ac:dyDescent="0.25">
      <c r="A27" s="210" t="str">
        <f>IF(Eprouvettes!I27=0,"",Eprouvettes!I27)</f>
        <v>DAVID</v>
      </c>
      <c r="B27" s="211">
        <f>IF(Eprouvettes!B27 = 0,"",Eprouvettes!B27)</f>
        <v>44137</v>
      </c>
      <c r="C27" s="212">
        <f>IF(Eprouvettes!H27=0,"",Eprouvettes!H27)</f>
        <v>709156</v>
      </c>
      <c r="D27" s="213" t="str">
        <f>IF(Eprouvettes!M27=0,"",Eprouvettes!M27)</f>
        <v>XF1</v>
      </c>
      <c r="E27" s="214" t="str">
        <f>IF(Eprouvettes!N27=0,"",Eprouvettes!N27)</f>
        <v>C25/30</v>
      </c>
      <c r="F27" s="214">
        <f>IF(Eprouvettes!O27=0,"",Eprouvettes!O27)</f>
        <v>10</v>
      </c>
      <c r="G27" s="215" t="str">
        <f>IF(Eprouvettes!P27=0,"",Eprouvettes!P27)</f>
        <v>S3</v>
      </c>
      <c r="H27" s="216">
        <f>IF(Eprouvettes!Q27=0,"",Eprouvettes!Q27)</f>
        <v>522</v>
      </c>
      <c r="I27" s="217" t="str">
        <f>IF(Eprouvettes!S27=0,"",Eprouvettes!S27)</f>
        <v>S3</v>
      </c>
      <c r="J27" s="218">
        <f>IF(Eprouvettes!R27=0,"",Eprouvettes!R27)</f>
        <v>140</v>
      </c>
      <c r="K27" s="213">
        <v>17</v>
      </c>
      <c r="L27" s="214">
        <v>16</v>
      </c>
      <c r="M27" s="214">
        <v>42</v>
      </c>
      <c r="N27" s="214">
        <v>19</v>
      </c>
      <c r="O27" s="214">
        <v>20</v>
      </c>
      <c r="P27" s="214">
        <v>21</v>
      </c>
      <c r="Q27" s="214">
        <v>21</v>
      </c>
      <c r="R27" s="219">
        <v>19</v>
      </c>
      <c r="S27" s="222">
        <f t="shared" si="0"/>
        <v>21.875</v>
      </c>
      <c r="T27" s="221">
        <v>1000</v>
      </c>
    </row>
    <row r="28" spans="1:20" ht="19.5" customHeight="1" x14ac:dyDescent="0.25">
      <c r="A28" s="210" t="str">
        <f>IF(Eprouvettes!I28=0,"",Eprouvettes!I28)</f>
        <v>DENIS</v>
      </c>
      <c r="B28" s="211">
        <f>IF(Eprouvettes!B28 = 0,"",Eprouvettes!B28)</f>
        <v>44153</v>
      </c>
      <c r="C28" s="212">
        <f>IF(Eprouvettes!H28=0,"",Eprouvettes!H28)</f>
        <v>709329</v>
      </c>
      <c r="D28" s="213" t="str">
        <f>IF(Eprouvettes!M28=0,"",Eprouvettes!M28)</f>
        <v>XC1</v>
      </c>
      <c r="E28" s="214" t="str">
        <f>IF(Eprouvettes!N28=0,"",Eprouvettes!N28)</f>
        <v>C25/30</v>
      </c>
      <c r="F28" s="214">
        <f>IF(Eprouvettes!O28=0,"",Eprouvettes!O28)</f>
        <v>22</v>
      </c>
      <c r="G28" s="215" t="str">
        <f>IF(Eprouvettes!P28=0,"",Eprouvettes!P28)</f>
        <v>S3</v>
      </c>
      <c r="H28" s="216">
        <f>IF(Eprouvettes!Q28=0,"",Eprouvettes!Q28)</f>
        <v>562</v>
      </c>
      <c r="I28" s="217" t="str">
        <f>IF(Eprouvettes!S28=0,"",Eprouvettes!S28)</f>
        <v>S3</v>
      </c>
      <c r="J28" s="218">
        <f>IF(Eprouvettes!R28=0,"",Eprouvettes!R28)</f>
        <v>160</v>
      </c>
      <c r="K28" s="213">
        <v>24</v>
      </c>
      <c r="L28" s="214">
        <v>24</v>
      </c>
      <c r="M28" s="214">
        <v>23</v>
      </c>
      <c r="N28" s="214">
        <v>25</v>
      </c>
      <c r="O28" s="214">
        <v>26</v>
      </c>
      <c r="P28" s="214"/>
      <c r="Q28" s="214"/>
      <c r="R28" s="219"/>
      <c r="S28" s="222">
        <f t="shared" si="0"/>
        <v>24.4</v>
      </c>
      <c r="T28" s="221">
        <v>1000</v>
      </c>
    </row>
    <row r="29" spans="1:20" ht="19.5" customHeight="1" x14ac:dyDescent="0.25">
      <c r="A29" s="210" t="str">
        <f>IF(Eprouvettes!I29=0,"",Eprouvettes!I29)</f>
        <v>DENIS</v>
      </c>
      <c r="B29" s="211">
        <f>IF(Eprouvettes!B29 = 0,"",Eprouvettes!B29)</f>
        <v>44161</v>
      </c>
      <c r="C29" s="212">
        <f>IF(Eprouvettes!H29=0,"",Eprouvettes!H29)</f>
        <v>709407</v>
      </c>
      <c r="D29" s="213" t="str">
        <f>IF(Eprouvettes!M29=0,"",Eprouvettes!M29)</f>
        <v>XC1</v>
      </c>
      <c r="E29" s="214" t="str">
        <f>IF(Eprouvettes!N29=0,"",Eprouvettes!N29)</f>
        <v>C25/30</v>
      </c>
      <c r="F29" s="214">
        <f>IF(Eprouvettes!O29=0,"",Eprouvettes!O29)</f>
        <v>22</v>
      </c>
      <c r="G29" s="215" t="str">
        <f>IF(Eprouvettes!P29=0,"",Eprouvettes!P29)</f>
        <v>S3</v>
      </c>
      <c r="H29" s="216">
        <f>IF(Eprouvettes!Q29=0,"",Eprouvettes!Q29)</f>
        <v>562</v>
      </c>
      <c r="I29" s="217" t="str">
        <f>IF(Eprouvettes!S29=0,"",Eprouvettes!S29)</f>
        <v>S3</v>
      </c>
      <c r="J29" s="218">
        <f>IF(Eprouvettes!R29=0,"",Eprouvettes!R29)</f>
        <v>190</v>
      </c>
      <c r="K29" s="213">
        <v>24</v>
      </c>
      <c r="L29" s="214">
        <v>21</v>
      </c>
      <c r="M29" s="214">
        <v>16</v>
      </c>
      <c r="N29" s="214"/>
      <c r="O29" s="214"/>
      <c r="P29" s="214"/>
      <c r="Q29" s="214"/>
      <c r="R29" s="219"/>
      <c r="S29" s="222">
        <f t="shared" si="0"/>
        <v>20.333333333333332</v>
      </c>
      <c r="T29" s="221"/>
    </row>
    <row r="30" spans="1:20" ht="19.5" customHeight="1" x14ac:dyDescent="0.25">
      <c r="A30" s="210" t="str">
        <f>IF(Eprouvettes!I30=0,"",Eprouvettes!I30)</f>
        <v/>
      </c>
      <c r="B30" s="211" t="str">
        <f>IF(Eprouvettes!B30 = 0,"",Eprouvettes!B30)</f>
        <v/>
      </c>
      <c r="C30" s="212" t="str">
        <f>IF(Eprouvettes!H30=0,"",Eprouvettes!H30)</f>
        <v/>
      </c>
      <c r="D30" s="213" t="str">
        <f>IF(Eprouvettes!M30=0,"",Eprouvettes!M30)</f>
        <v/>
      </c>
      <c r="E30" s="214" t="str">
        <f>IF(Eprouvettes!N30=0,"",Eprouvettes!N30)</f>
        <v/>
      </c>
      <c r="F30" s="214" t="str">
        <f>IF(Eprouvettes!O30=0,"",Eprouvettes!O30)</f>
        <v/>
      </c>
      <c r="G30" s="215" t="str">
        <f>IF(Eprouvettes!P30=0,"",Eprouvettes!P30)</f>
        <v/>
      </c>
      <c r="H30" s="216" t="str">
        <f>IF(Eprouvettes!Q30=0,"",Eprouvettes!Q30)</f>
        <v/>
      </c>
      <c r="I30" s="217" t="str">
        <f>IF(Eprouvettes!S30=0,"",Eprouvettes!S30)</f>
        <v/>
      </c>
      <c r="J30" s="218" t="str">
        <f>IF(Eprouvettes!R30=0,"",Eprouvettes!R30)</f>
        <v/>
      </c>
      <c r="K30" s="213"/>
      <c r="L30" s="214"/>
      <c r="M30" s="214"/>
      <c r="N30" s="214"/>
      <c r="O30" s="214"/>
      <c r="P30" s="214"/>
      <c r="Q30" s="214"/>
      <c r="R30" s="219"/>
      <c r="S30" s="222" t="e">
        <f t="shared" si="0"/>
        <v>#DIV/0!</v>
      </c>
      <c r="T30" s="221"/>
    </row>
    <row r="31" spans="1:20" ht="19.5" customHeight="1" x14ac:dyDescent="0.25">
      <c r="A31" s="210" t="str">
        <f>IF(Eprouvettes!I31=0,"",Eprouvettes!I31)</f>
        <v/>
      </c>
      <c r="B31" s="211" t="str">
        <f>IF(Eprouvettes!B31 = 0,"",Eprouvettes!B31)</f>
        <v/>
      </c>
      <c r="C31" s="212" t="str">
        <f>IF(Eprouvettes!H31=0,"",Eprouvettes!H31)</f>
        <v/>
      </c>
      <c r="D31" s="213" t="str">
        <f>IF(Eprouvettes!M31=0,"",Eprouvettes!M31)</f>
        <v/>
      </c>
      <c r="E31" s="214" t="str">
        <f>IF(Eprouvettes!N31=0,"",Eprouvettes!N31)</f>
        <v/>
      </c>
      <c r="F31" s="214" t="str">
        <f>IF(Eprouvettes!O31=0,"",Eprouvettes!O31)</f>
        <v/>
      </c>
      <c r="G31" s="215" t="str">
        <f>IF(Eprouvettes!P31=0,"",Eprouvettes!P31)</f>
        <v/>
      </c>
      <c r="H31" s="216" t="str">
        <f>IF(Eprouvettes!Q31=0,"",Eprouvettes!Q31)</f>
        <v/>
      </c>
      <c r="I31" s="217" t="str">
        <f>IF(Eprouvettes!S31=0,"",Eprouvettes!S31)</f>
        <v/>
      </c>
      <c r="J31" s="218" t="str">
        <f>IF(Eprouvettes!R31=0,"",Eprouvettes!R31)</f>
        <v/>
      </c>
      <c r="K31" s="213"/>
      <c r="L31" s="214"/>
      <c r="M31" s="214"/>
      <c r="N31" s="214"/>
      <c r="O31" s="214"/>
      <c r="P31" s="214"/>
      <c r="Q31" s="214"/>
      <c r="R31" s="219"/>
      <c r="S31" s="222" t="e">
        <f t="shared" si="0"/>
        <v>#DIV/0!</v>
      </c>
      <c r="T31" s="221"/>
    </row>
    <row r="32" spans="1:20" ht="19.5" customHeight="1" x14ac:dyDescent="0.25">
      <c r="A32" s="210" t="str">
        <f>IF(Eprouvettes!I32=0,"",Eprouvettes!I32)</f>
        <v/>
      </c>
      <c r="B32" s="211" t="str">
        <f>IF(Eprouvettes!B32 = 0,"",Eprouvettes!B32)</f>
        <v/>
      </c>
      <c r="C32" s="212" t="str">
        <f>IF(Eprouvettes!H32=0,"",Eprouvettes!H32)</f>
        <v/>
      </c>
      <c r="D32" s="213" t="str">
        <f>IF(Eprouvettes!M32=0,"",Eprouvettes!M32)</f>
        <v/>
      </c>
      <c r="E32" s="214" t="str">
        <f>IF(Eprouvettes!N32=0,"",Eprouvettes!N32)</f>
        <v/>
      </c>
      <c r="F32" s="214" t="str">
        <f>IF(Eprouvettes!O32=0,"",Eprouvettes!O32)</f>
        <v/>
      </c>
      <c r="G32" s="215" t="str">
        <f>IF(Eprouvettes!P32=0,"",Eprouvettes!P32)</f>
        <v/>
      </c>
      <c r="H32" s="216" t="str">
        <f>IF(Eprouvettes!Q32=0,"",Eprouvettes!Q32)</f>
        <v/>
      </c>
      <c r="I32" s="217" t="str">
        <f>IF(Eprouvettes!S32=0,"",Eprouvettes!S32)</f>
        <v/>
      </c>
      <c r="J32" s="218" t="str">
        <f>IF(Eprouvettes!R32=0,"",Eprouvettes!R32)</f>
        <v/>
      </c>
      <c r="K32" s="213"/>
      <c r="L32" s="214"/>
      <c r="M32" s="214"/>
      <c r="N32" s="214"/>
      <c r="O32" s="214"/>
      <c r="P32" s="214"/>
      <c r="Q32" s="214"/>
      <c r="R32" s="219"/>
      <c r="S32" s="222" t="e">
        <f t="shared" si="0"/>
        <v>#DIV/0!</v>
      </c>
      <c r="T32" s="221"/>
    </row>
    <row r="33" spans="1:20" ht="19.5" customHeight="1" x14ac:dyDescent="0.25">
      <c r="A33" s="210" t="str">
        <f>IF(Eprouvettes!I33=0,"",Eprouvettes!I33)</f>
        <v/>
      </c>
      <c r="B33" s="211" t="str">
        <f>IF(Eprouvettes!B33 = 0,"",Eprouvettes!B33)</f>
        <v/>
      </c>
      <c r="C33" s="212" t="str">
        <f>IF(Eprouvettes!H33=0,"",Eprouvettes!H33)</f>
        <v/>
      </c>
      <c r="D33" s="213" t="str">
        <f>IF(Eprouvettes!M33=0,"",Eprouvettes!M33)</f>
        <v/>
      </c>
      <c r="E33" s="214" t="str">
        <f>IF(Eprouvettes!N33=0,"",Eprouvettes!N33)</f>
        <v/>
      </c>
      <c r="F33" s="214" t="str">
        <f>IF(Eprouvettes!O33=0,"",Eprouvettes!O33)</f>
        <v/>
      </c>
      <c r="G33" s="215" t="str">
        <f>IF(Eprouvettes!P33=0,"",Eprouvettes!P33)</f>
        <v/>
      </c>
      <c r="H33" s="216" t="str">
        <f>IF(Eprouvettes!Q33=0,"",Eprouvettes!Q33)</f>
        <v/>
      </c>
      <c r="I33" s="217" t="str">
        <f>IF(Eprouvettes!S33=0,"",Eprouvettes!S33)</f>
        <v/>
      </c>
      <c r="J33" s="218" t="str">
        <f>IF(Eprouvettes!R33=0,"",Eprouvettes!R33)</f>
        <v/>
      </c>
      <c r="K33" s="213"/>
      <c r="L33" s="214"/>
      <c r="M33" s="214"/>
      <c r="N33" s="214"/>
      <c r="O33" s="214"/>
      <c r="P33" s="214"/>
      <c r="Q33" s="214"/>
      <c r="R33" s="219"/>
      <c r="S33" s="222" t="e">
        <f t="shared" si="0"/>
        <v>#DIV/0!</v>
      </c>
      <c r="T33" s="221"/>
    </row>
    <row r="34" spans="1:20" ht="19.5" customHeight="1" x14ac:dyDescent="0.25">
      <c r="A34" s="210" t="str">
        <f>IF(Eprouvettes!I34=0,"",Eprouvettes!I34)</f>
        <v/>
      </c>
      <c r="B34" s="211" t="str">
        <f>IF(Eprouvettes!B34 = 0,"",Eprouvettes!B34)</f>
        <v/>
      </c>
      <c r="C34" s="212" t="str">
        <f>IF(Eprouvettes!H34=0,"",Eprouvettes!H34)</f>
        <v/>
      </c>
      <c r="D34" s="213" t="str">
        <f>IF(Eprouvettes!M34=0,"",Eprouvettes!M34)</f>
        <v/>
      </c>
      <c r="E34" s="214" t="str">
        <f>IF(Eprouvettes!N34=0,"",Eprouvettes!N34)</f>
        <v/>
      </c>
      <c r="F34" s="214" t="str">
        <f>IF(Eprouvettes!O34=0,"",Eprouvettes!O34)</f>
        <v/>
      </c>
      <c r="G34" s="215" t="str">
        <f>IF(Eprouvettes!P34=0,"",Eprouvettes!P34)</f>
        <v/>
      </c>
      <c r="H34" s="216" t="str">
        <f>IF(Eprouvettes!Q34=0,"",Eprouvettes!Q34)</f>
        <v/>
      </c>
      <c r="I34" s="217" t="str">
        <f>IF(Eprouvettes!S34=0,"",Eprouvettes!S34)</f>
        <v/>
      </c>
      <c r="J34" s="218" t="str">
        <f>IF(Eprouvettes!R34=0,"",Eprouvettes!R34)</f>
        <v/>
      </c>
      <c r="K34" s="213"/>
      <c r="L34" s="214"/>
      <c r="M34" s="214"/>
      <c r="N34" s="214"/>
      <c r="O34" s="214"/>
      <c r="P34" s="214"/>
      <c r="Q34" s="214"/>
      <c r="R34" s="219"/>
      <c r="S34" s="222" t="e">
        <f t="shared" si="0"/>
        <v>#DIV/0!</v>
      </c>
      <c r="T34" s="221"/>
    </row>
    <row r="35" spans="1:20" ht="19.5" customHeight="1" x14ac:dyDescent="0.25">
      <c r="A35" s="210" t="str">
        <f>IF(Eprouvettes!I35=0,"",Eprouvettes!I35)</f>
        <v/>
      </c>
      <c r="B35" s="211" t="str">
        <f>IF(Eprouvettes!B35 = 0,"",Eprouvettes!B35)</f>
        <v/>
      </c>
      <c r="C35" s="212" t="str">
        <f>IF(Eprouvettes!H35=0,"",Eprouvettes!H35)</f>
        <v/>
      </c>
      <c r="D35" s="213" t="str">
        <f>IF(Eprouvettes!M35=0,"",Eprouvettes!M35)</f>
        <v/>
      </c>
      <c r="E35" s="214" t="str">
        <f>IF(Eprouvettes!N35=0,"",Eprouvettes!N35)</f>
        <v/>
      </c>
      <c r="F35" s="214" t="str">
        <f>IF(Eprouvettes!O35=0,"",Eprouvettes!O35)</f>
        <v/>
      </c>
      <c r="G35" s="215" t="str">
        <f>IF(Eprouvettes!P35=0,"",Eprouvettes!P35)</f>
        <v/>
      </c>
      <c r="H35" s="216" t="str">
        <f>IF(Eprouvettes!Q35=0,"",Eprouvettes!Q35)</f>
        <v/>
      </c>
      <c r="I35" s="217" t="str">
        <f>IF(Eprouvettes!S35=0,"",Eprouvettes!S35)</f>
        <v/>
      </c>
      <c r="J35" s="218" t="str">
        <f>IF(Eprouvettes!R35=0,"",Eprouvettes!R35)</f>
        <v/>
      </c>
      <c r="K35" s="213"/>
      <c r="L35" s="214"/>
      <c r="M35" s="214"/>
      <c r="N35" s="214"/>
      <c r="O35" s="214"/>
      <c r="P35" s="214"/>
      <c r="Q35" s="214"/>
      <c r="R35" s="219"/>
      <c r="S35" s="222" t="e">
        <f t="shared" si="0"/>
        <v>#DIV/0!</v>
      </c>
      <c r="T35" s="221"/>
    </row>
    <row r="36" spans="1:20" ht="19.5" customHeight="1" x14ac:dyDescent="0.25">
      <c r="A36" s="210" t="str">
        <f>IF(Eprouvettes!I36=0,"",Eprouvettes!I36)</f>
        <v/>
      </c>
      <c r="B36" s="211" t="str">
        <f>IF(Eprouvettes!B36 = 0,"",Eprouvettes!B36)</f>
        <v/>
      </c>
      <c r="C36" s="212" t="str">
        <f>IF(Eprouvettes!H36=0,"",Eprouvettes!H36)</f>
        <v/>
      </c>
      <c r="D36" s="213" t="str">
        <f>IF(Eprouvettes!M36=0,"",Eprouvettes!M36)</f>
        <v/>
      </c>
      <c r="E36" s="214" t="str">
        <f>IF(Eprouvettes!N36=0,"",Eprouvettes!N36)</f>
        <v/>
      </c>
      <c r="F36" s="214" t="str">
        <f>IF(Eprouvettes!O36=0,"",Eprouvettes!O36)</f>
        <v/>
      </c>
      <c r="G36" s="215" t="str">
        <f>IF(Eprouvettes!P36=0,"",Eprouvettes!P36)</f>
        <v/>
      </c>
      <c r="H36" s="216" t="str">
        <f>IF(Eprouvettes!Q36=0,"",Eprouvettes!Q36)</f>
        <v/>
      </c>
      <c r="I36" s="217" t="str">
        <f>IF(Eprouvettes!S36=0,"",Eprouvettes!S36)</f>
        <v/>
      </c>
      <c r="J36" s="218" t="str">
        <f>IF(Eprouvettes!R36=0,"",Eprouvettes!R36)</f>
        <v/>
      </c>
      <c r="K36" s="213"/>
      <c r="L36" s="214"/>
      <c r="M36" s="214"/>
      <c r="N36" s="214"/>
      <c r="O36" s="214"/>
      <c r="P36" s="214"/>
      <c r="Q36" s="214"/>
      <c r="R36" s="219"/>
      <c r="S36" s="222" t="e">
        <f t="shared" ref="S36:S67" si="1">AVERAGE(K36:R36)</f>
        <v>#DIV/0!</v>
      </c>
      <c r="T36" s="221"/>
    </row>
    <row r="37" spans="1:20" ht="19.5" customHeight="1" x14ac:dyDescent="0.25">
      <c r="A37" s="210" t="str">
        <f>IF(Eprouvettes!I37=0,"",Eprouvettes!I37)</f>
        <v/>
      </c>
      <c r="B37" s="211" t="str">
        <f>IF(Eprouvettes!B37 = 0,"",Eprouvettes!B37)</f>
        <v/>
      </c>
      <c r="C37" s="212" t="str">
        <f>IF(Eprouvettes!H37=0,"",Eprouvettes!H37)</f>
        <v/>
      </c>
      <c r="D37" s="213" t="str">
        <f>IF(Eprouvettes!M37=0,"",Eprouvettes!M37)</f>
        <v/>
      </c>
      <c r="E37" s="214" t="str">
        <f>IF(Eprouvettes!N37=0,"",Eprouvettes!N37)</f>
        <v/>
      </c>
      <c r="F37" s="214" t="str">
        <f>IF(Eprouvettes!O37=0,"",Eprouvettes!O37)</f>
        <v/>
      </c>
      <c r="G37" s="215" t="str">
        <f>IF(Eprouvettes!P37=0,"",Eprouvettes!P37)</f>
        <v/>
      </c>
      <c r="H37" s="216" t="str">
        <f>IF(Eprouvettes!Q37=0,"",Eprouvettes!Q37)</f>
        <v/>
      </c>
      <c r="I37" s="217" t="str">
        <f>IF(Eprouvettes!S37=0,"",Eprouvettes!S37)</f>
        <v/>
      </c>
      <c r="J37" s="218" t="str">
        <f>IF(Eprouvettes!R37=0,"",Eprouvettes!R37)</f>
        <v/>
      </c>
      <c r="K37" s="213"/>
      <c r="L37" s="214"/>
      <c r="M37" s="214"/>
      <c r="N37" s="214"/>
      <c r="O37" s="214"/>
      <c r="P37" s="214"/>
      <c r="Q37" s="214"/>
      <c r="R37" s="219"/>
      <c r="S37" s="222" t="e">
        <f t="shared" si="1"/>
        <v>#DIV/0!</v>
      </c>
      <c r="T37" s="221"/>
    </row>
    <row r="38" spans="1:20" ht="19.5" customHeight="1" x14ac:dyDescent="0.25">
      <c r="A38" s="210" t="str">
        <f>IF(Eprouvettes!I38=0,"",Eprouvettes!I38)</f>
        <v/>
      </c>
      <c r="B38" s="211" t="str">
        <f>IF(Eprouvettes!B38 = 0,"",Eprouvettes!B38)</f>
        <v/>
      </c>
      <c r="C38" s="212" t="str">
        <f>IF(Eprouvettes!H38=0,"",Eprouvettes!H38)</f>
        <v/>
      </c>
      <c r="D38" s="213" t="str">
        <f>IF(Eprouvettes!M38=0,"",Eprouvettes!M38)</f>
        <v/>
      </c>
      <c r="E38" s="214" t="str">
        <f>IF(Eprouvettes!N38=0,"",Eprouvettes!N38)</f>
        <v/>
      </c>
      <c r="F38" s="214" t="str">
        <f>IF(Eprouvettes!O38=0,"",Eprouvettes!O38)</f>
        <v/>
      </c>
      <c r="G38" s="215" t="str">
        <f>IF(Eprouvettes!P38=0,"",Eprouvettes!P38)</f>
        <v/>
      </c>
      <c r="H38" s="216" t="str">
        <f>IF(Eprouvettes!Q38=0,"",Eprouvettes!Q38)</f>
        <v/>
      </c>
      <c r="I38" s="217" t="str">
        <f>IF(Eprouvettes!S38=0,"",Eprouvettes!S38)</f>
        <v/>
      </c>
      <c r="J38" s="218" t="str">
        <f>IF(Eprouvettes!R38=0,"",Eprouvettes!R38)</f>
        <v/>
      </c>
      <c r="K38" s="213"/>
      <c r="L38" s="214"/>
      <c r="M38" s="214"/>
      <c r="N38" s="214"/>
      <c r="O38" s="214"/>
      <c r="P38" s="214"/>
      <c r="Q38" s="214"/>
      <c r="R38" s="219"/>
      <c r="S38" s="222" t="e">
        <f t="shared" si="1"/>
        <v>#DIV/0!</v>
      </c>
      <c r="T38" s="221"/>
    </row>
    <row r="39" spans="1:20" ht="19.5" customHeight="1" x14ac:dyDescent="0.25">
      <c r="A39" s="210" t="str">
        <f>IF(Eprouvettes!I39=0,"",Eprouvettes!I39)</f>
        <v/>
      </c>
      <c r="B39" s="211" t="str">
        <f>IF(Eprouvettes!B39 = 0,"",Eprouvettes!B39)</f>
        <v/>
      </c>
      <c r="C39" s="212" t="str">
        <f>IF(Eprouvettes!H39=0,"",Eprouvettes!H39)</f>
        <v/>
      </c>
      <c r="D39" s="213" t="str">
        <f>IF(Eprouvettes!M39=0,"",Eprouvettes!M39)</f>
        <v/>
      </c>
      <c r="E39" s="214" t="str">
        <f>IF(Eprouvettes!N39=0,"",Eprouvettes!N39)</f>
        <v/>
      </c>
      <c r="F39" s="214" t="str">
        <f>IF(Eprouvettes!O39=0,"",Eprouvettes!O39)</f>
        <v/>
      </c>
      <c r="G39" s="215" t="str">
        <f>IF(Eprouvettes!P39=0,"",Eprouvettes!P39)</f>
        <v/>
      </c>
      <c r="H39" s="216" t="str">
        <f>IF(Eprouvettes!Q39=0,"",Eprouvettes!Q39)</f>
        <v/>
      </c>
      <c r="I39" s="217" t="str">
        <f>IF(Eprouvettes!S39=0,"",Eprouvettes!S39)</f>
        <v/>
      </c>
      <c r="J39" s="218" t="str">
        <f>IF(Eprouvettes!R39=0,"",Eprouvettes!R39)</f>
        <v/>
      </c>
      <c r="K39" s="213"/>
      <c r="L39" s="214"/>
      <c r="M39" s="214"/>
      <c r="N39" s="214"/>
      <c r="O39" s="214"/>
      <c r="P39" s="214"/>
      <c r="Q39" s="214"/>
      <c r="R39" s="219"/>
      <c r="S39" s="222" t="e">
        <f t="shared" si="1"/>
        <v>#DIV/0!</v>
      </c>
      <c r="T39" s="221"/>
    </row>
    <row r="40" spans="1:20" ht="19.5" customHeight="1" x14ac:dyDescent="0.25">
      <c r="A40" s="210" t="str">
        <f>IF(Eprouvettes!I40=0,"",Eprouvettes!I40)</f>
        <v/>
      </c>
      <c r="B40" s="211" t="str">
        <f>IF(Eprouvettes!B40 = 0,"",Eprouvettes!B40)</f>
        <v/>
      </c>
      <c r="C40" s="212" t="str">
        <f>IF(Eprouvettes!H40=0,"",Eprouvettes!H40)</f>
        <v/>
      </c>
      <c r="D40" s="213" t="str">
        <f>IF(Eprouvettes!M40=0,"",Eprouvettes!M40)</f>
        <v/>
      </c>
      <c r="E40" s="214" t="str">
        <f>IF(Eprouvettes!N40=0,"",Eprouvettes!N40)</f>
        <v/>
      </c>
      <c r="F40" s="214" t="str">
        <f>IF(Eprouvettes!O40=0,"",Eprouvettes!O40)</f>
        <v/>
      </c>
      <c r="G40" s="215" t="str">
        <f>IF(Eprouvettes!P40=0,"",Eprouvettes!P40)</f>
        <v/>
      </c>
      <c r="H40" s="216" t="str">
        <f>IF(Eprouvettes!Q40=0,"",Eprouvettes!Q40)</f>
        <v/>
      </c>
      <c r="I40" s="217" t="str">
        <f>IF(Eprouvettes!S40=0,"",Eprouvettes!S40)</f>
        <v/>
      </c>
      <c r="J40" s="218" t="str">
        <f>IF(Eprouvettes!R40=0,"",Eprouvettes!R40)</f>
        <v/>
      </c>
      <c r="K40" s="213"/>
      <c r="L40" s="214"/>
      <c r="M40" s="214"/>
      <c r="N40" s="214"/>
      <c r="O40" s="214"/>
      <c r="P40" s="214"/>
      <c r="Q40" s="214"/>
      <c r="R40" s="219"/>
      <c r="S40" s="222" t="e">
        <f t="shared" si="1"/>
        <v>#DIV/0!</v>
      </c>
      <c r="T40" s="221"/>
    </row>
    <row r="41" spans="1:20" ht="19.5" customHeight="1" x14ac:dyDescent="0.25">
      <c r="A41" s="210" t="str">
        <f>IF(Eprouvettes!I41=0,"",Eprouvettes!I41)</f>
        <v/>
      </c>
      <c r="B41" s="211" t="str">
        <f>IF(Eprouvettes!B41 = 0,"",Eprouvettes!B41)</f>
        <v/>
      </c>
      <c r="C41" s="212" t="str">
        <f>IF(Eprouvettes!H41=0,"",Eprouvettes!H41)</f>
        <v/>
      </c>
      <c r="D41" s="213" t="str">
        <f>IF(Eprouvettes!M41=0,"",Eprouvettes!M41)</f>
        <v/>
      </c>
      <c r="E41" s="214" t="str">
        <f>IF(Eprouvettes!N41=0,"",Eprouvettes!N41)</f>
        <v/>
      </c>
      <c r="F41" s="214" t="str">
        <f>IF(Eprouvettes!O41=0,"",Eprouvettes!O41)</f>
        <v/>
      </c>
      <c r="G41" s="215" t="str">
        <f>IF(Eprouvettes!P41=0,"",Eprouvettes!P41)</f>
        <v/>
      </c>
      <c r="H41" s="216" t="str">
        <f>IF(Eprouvettes!Q41=0,"",Eprouvettes!Q41)</f>
        <v/>
      </c>
      <c r="I41" s="217" t="str">
        <f>IF(Eprouvettes!S41=0,"",Eprouvettes!S41)</f>
        <v/>
      </c>
      <c r="J41" s="218" t="str">
        <f>IF(Eprouvettes!R41=0,"",Eprouvettes!R41)</f>
        <v/>
      </c>
      <c r="K41" s="213"/>
      <c r="L41" s="214"/>
      <c r="M41" s="214"/>
      <c r="N41" s="214"/>
      <c r="O41" s="214"/>
      <c r="P41" s="214"/>
      <c r="Q41" s="214"/>
      <c r="R41" s="219"/>
      <c r="S41" s="222" t="e">
        <f t="shared" si="1"/>
        <v>#DIV/0!</v>
      </c>
      <c r="T41" s="221"/>
    </row>
    <row r="42" spans="1:20" ht="19.5" customHeight="1" x14ac:dyDescent="0.25">
      <c r="A42" s="210" t="str">
        <f>IF(Eprouvettes!I42=0,"",Eprouvettes!I42)</f>
        <v/>
      </c>
      <c r="B42" s="211" t="str">
        <f>IF(Eprouvettes!B42 = 0,"",Eprouvettes!B42)</f>
        <v/>
      </c>
      <c r="C42" s="212" t="str">
        <f>IF(Eprouvettes!H42=0,"",Eprouvettes!H42)</f>
        <v/>
      </c>
      <c r="D42" s="213" t="str">
        <f>IF(Eprouvettes!M42=0,"",Eprouvettes!M42)</f>
        <v/>
      </c>
      <c r="E42" s="214" t="str">
        <f>IF(Eprouvettes!N42=0,"",Eprouvettes!N42)</f>
        <v/>
      </c>
      <c r="F42" s="214" t="str">
        <f>IF(Eprouvettes!O42=0,"",Eprouvettes!O42)</f>
        <v/>
      </c>
      <c r="G42" s="215" t="str">
        <f>IF(Eprouvettes!P42=0,"",Eprouvettes!P42)</f>
        <v/>
      </c>
      <c r="H42" s="216" t="str">
        <f>IF(Eprouvettes!Q42=0,"",Eprouvettes!Q42)</f>
        <v/>
      </c>
      <c r="I42" s="217" t="str">
        <f>IF(Eprouvettes!S42=0,"",Eprouvettes!S42)</f>
        <v/>
      </c>
      <c r="J42" s="218" t="str">
        <f>IF(Eprouvettes!R42=0,"",Eprouvettes!R42)</f>
        <v/>
      </c>
      <c r="K42" s="213"/>
      <c r="L42" s="214"/>
      <c r="M42" s="214"/>
      <c r="N42" s="214"/>
      <c r="O42" s="214"/>
      <c r="P42" s="214"/>
      <c r="Q42" s="214"/>
      <c r="R42" s="219"/>
      <c r="S42" s="222" t="e">
        <f t="shared" si="1"/>
        <v>#DIV/0!</v>
      </c>
      <c r="T42" s="221"/>
    </row>
    <row r="43" spans="1:20" ht="19.5" customHeight="1" x14ac:dyDescent="0.25">
      <c r="A43" s="210" t="str">
        <f>IF(Eprouvettes!I43=0,"",Eprouvettes!I43)</f>
        <v/>
      </c>
      <c r="B43" s="211" t="str">
        <f>IF(Eprouvettes!B43 = 0,"",Eprouvettes!B43)</f>
        <v/>
      </c>
      <c r="C43" s="212" t="str">
        <f>IF(Eprouvettes!H43=0,"",Eprouvettes!H43)</f>
        <v/>
      </c>
      <c r="D43" s="213" t="str">
        <f>IF(Eprouvettes!M43=0,"",Eprouvettes!M43)</f>
        <v/>
      </c>
      <c r="E43" s="214" t="str">
        <f>IF(Eprouvettes!N43=0,"",Eprouvettes!N43)</f>
        <v/>
      </c>
      <c r="F43" s="214" t="str">
        <f>IF(Eprouvettes!O43=0,"",Eprouvettes!O43)</f>
        <v/>
      </c>
      <c r="G43" s="215" t="str">
        <f>IF(Eprouvettes!P43=0,"",Eprouvettes!P43)</f>
        <v/>
      </c>
      <c r="H43" s="216" t="str">
        <f>IF(Eprouvettes!Q43=0,"",Eprouvettes!Q43)</f>
        <v/>
      </c>
      <c r="I43" s="217" t="str">
        <f>IF(Eprouvettes!S43=0,"",Eprouvettes!S43)</f>
        <v/>
      </c>
      <c r="J43" s="218" t="str">
        <f>IF(Eprouvettes!R43=0,"",Eprouvettes!R43)</f>
        <v/>
      </c>
      <c r="K43" s="213"/>
      <c r="L43" s="214"/>
      <c r="M43" s="214"/>
      <c r="N43" s="214"/>
      <c r="O43" s="214"/>
      <c r="P43" s="214"/>
      <c r="Q43" s="214"/>
      <c r="R43" s="219"/>
      <c r="S43" s="222" t="e">
        <f t="shared" si="1"/>
        <v>#DIV/0!</v>
      </c>
      <c r="T43" s="221"/>
    </row>
    <row r="44" spans="1:20" ht="19.5" customHeight="1" x14ac:dyDescent="0.25">
      <c r="A44" s="210" t="str">
        <f>IF(Eprouvettes!I44=0,"",Eprouvettes!I44)</f>
        <v/>
      </c>
      <c r="B44" s="211" t="str">
        <f>IF(Eprouvettes!B44 = 0,"",Eprouvettes!B44)</f>
        <v/>
      </c>
      <c r="C44" s="212" t="str">
        <f>IF(Eprouvettes!H44=0,"",Eprouvettes!H44)</f>
        <v/>
      </c>
      <c r="D44" s="213" t="str">
        <f>IF(Eprouvettes!M44=0,"",Eprouvettes!M44)</f>
        <v/>
      </c>
      <c r="E44" s="214" t="str">
        <f>IF(Eprouvettes!N44=0,"",Eprouvettes!N44)</f>
        <v/>
      </c>
      <c r="F44" s="214" t="str">
        <f>IF(Eprouvettes!O44=0,"",Eprouvettes!O44)</f>
        <v/>
      </c>
      <c r="G44" s="215" t="str">
        <f>IF(Eprouvettes!P44=0,"",Eprouvettes!P44)</f>
        <v/>
      </c>
      <c r="H44" s="216" t="str">
        <f>IF(Eprouvettes!Q44=0,"",Eprouvettes!Q44)</f>
        <v/>
      </c>
      <c r="I44" s="217" t="str">
        <f>IF(Eprouvettes!S44=0,"",Eprouvettes!S44)</f>
        <v/>
      </c>
      <c r="J44" s="218" t="str">
        <f>IF(Eprouvettes!R44=0,"",Eprouvettes!R44)</f>
        <v/>
      </c>
      <c r="K44" s="213"/>
      <c r="L44" s="214"/>
      <c r="M44" s="214"/>
      <c r="N44" s="214"/>
      <c r="O44" s="214"/>
      <c r="P44" s="214"/>
      <c r="Q44" s="214"/>
      <c r="R44" s="219"/>
      <c r="S44" s="222" t="e">
        <f t="shared" si="1"/>
        <v>#DIV/0!</v>
      </c>
      <c r="T44" s="221"/>
    </row>
    <row r="45" spans="1:20" ht="19.5" customHeight="1" x14ac:dyDescent="0.25">
      <c r="A45" s="210" t="str">
        <f>IF(Eprouvettes!I45=0,"",Eprouvettes!I45)</f>
        <v/>
      </c>
      <c r="B45" s="211" t="str">
        <f>IF(Eprouvettes!B45 = 0,"",Eprouvettes!B45)</f>
        <v/>
      </c>
      <c r="C45" s="212" t="str">
        <f>IF(Eprouvettes!H45=0,"",Eprouvettes!H45)</f>
        <v/>
      </c>
      <c r="D45" s="213" t="str">
        <f>IF(Eprouvettes!M45=0,"",Eprouvettes!M45)</f>
        <v/>
      </c>
      <c r="E45" s="214" t="str">
        <f>IF(Eprouvettes!N45=0,"",Eprouvettes!N45)</f>
        <v/>
      </c>
      <c r="F45" s="214" t="str">
        <f>IF(Eprouvettes!O45=0,"",Eprouvettes!O45)</f>
        <v/>
      </c>
      <c r="G45" s="215" t="str">
        <f>IF(Eprouvettes!P45=0,"",Eprouvettes!P45)</f>
        <v/>
      </c>
      <c r="H45" s="216" t="str">
        <f>IF(Eprouvettes!Q45=0,"",Eprouvettes!Q45)</f>
        <v/>
      </c>
      <c r="I45" s="217" t="str">
        <f>IF(Eprouvettes!S45=0,"",Eprouvettes!S45)</f>
        <v/>
      </c>
      <c r="J45" s="218" t="str">
        <f>IF(Eprouvettes!R45=0,"",Eprouvettes!R45)</f>
        <v/>
      </c>
      <c r="K45" s="213"/>
      <c r="L45" s="214"/>
      <c r="M45" s="214"/>
      <c r="N45" s="214"/>
      <c r="O45" s="214"/>
      <c r="P45" s="214"/>
      <c r="Q45" s="214"/>
      <c r="R45" s="219"/>
      <c r="S45" s="222" t="e">
        <f t="shared" si="1"/>
        <v>#DIV/0!</v>
      </c>
      <c r="T45" s="221"/>
    </row>
    <row r="46" spans="1:20" ht="19.5" customHeight="1" x14ac:dyDescent="0.25">
      <c r="A46" s="210" t="str">
        <f>IF(Eprouvettes!I46=0,"",Eprouvettes!I46)</f>
        <v/>
      </c>
      <c r="B46" s="211" t="str">
        <f>IF(Eprouvettes!B46 = 0,"",Eprouvettes!B46)</f>
        <v/>
      </c>
      <c r="C46" s="212" t="str">
        <f>IF(Eprouvettes!H46=0,"",Eprouvettes!H46)</f>
        <v/>
      </c>
      <c r="D46" s="213" t="str">
        <f>IF(Eprouvettes!M46=0,"",Eprouvettes!M46)</f>
        <v/>
      </c>
      <c r="E46" s="214" t="str">
        <f>IF(Eprouvettes!N46=0,"",Eprouvettes!N46)</f>
        <v/>
      </c>
      <c r="F46" s="214" t="str">
        <f>IF(Eprouvettes!O46=0,"",Eprouvettes!O46)</f>
        <v/>
      </c>
      <c r="G46" s="215" t="str">
        <f>IF(Eprouvettes!P46=0,"",Eprouvettes!P46)</f>
        <v/>
      </c>
      <c r="H46" s="216" t="str">
        <f>IF(Eprouvettes!Q46=0,"",Eprouvettes!Q46)</f>
        <v/>
      </c>
      <c r="I46" s="217" t="str">
        <f>IF(Eprouvettes!S46=0,"",Eprouvettes!S46)</f>
        <v/>
      </c>
      <c r="J46" s="218" t="str">
        <f>IF(Eprouvettes!R46=0,"",Eprouvettes!R46)</f>
        <v/>
      </c>
      <c r="K46" s="213"/>
      <c r="L46" s="214"/>
      <c r="M46" s="214"/>
      <c r="N46" s="214"/>
      <c r="O46" s="214"/>
      <c r="P46" s="214"/>
      <c r="Q46" s="214"/>
      <c r="R46" s="219"/>
      <c r="S46" s="222" t="e">
        <f t="shared" si="1"/>
        <v>#DIV/0!</v>
      </c>
      <c r="T46" s="221"/>
    </row>
    <row r="47" spans="1:20" ht="19.5" customHeight="1" x14ac:dyDescent="0.25">
      <c r="A47" s="210" t="str">
        <f>IF(Eprouvettes!I47=0,"",Eprouvettes!I47)</f>
        <v/>
      </c>
      <c r="B47" s="211" t="str">
        <f>IF(Eprouvettes!B47 = 0,"",Eprouvettes!B47)</f>
        <v/>
      </c>
      <c r="C47" s="212" t="str">
        <f>IF(Eprouvettes!H47=0,"",Eprouvettes!H47)</f>
        <v/>
      </c>
      <c r="D47" s="213" t="str">
        <f>IF(Eprouvettes!M47=0,"",Eprouvettes!M47)</f>
        <v/>
      </c>
      <c r="E47" s="214" t="str">
        <f>IF(Eprouvettes!N47=0,"",Eprouvettes!N47)</f>
        <v/>
      </c>
      <c r="F47" s="214" t="str">
        <f>IF(Eprouvettes!O47=0,"",Eprouvettes!O47)</f>
        <v/>
      </c>
      <c r="G47" s="215" t="str">
        <f>IF(Eprouvettes!P47=0,"",Eprouvettes!P47)</f>
        <v/>
      </c>
      <c r="H47" s="216" t="str">
        <f>IF(Eprouvettes!Q47=0,"",Eprouvettes!Q47)</f>
        <v/>
      </c>
      <c r="I47" s="217" t="str">
        <f>IF(Eprouvettes!S47=0,"",Eprouvettes!S47)</f>
        <v/>
      </c>
      <c r="J47" s="218" t="str">
        <f>IF(Eprouvettes!R47=0,"",Eprouvettes!R47)</f>
        <v/>
      </c>
      <c r="K47" s="213"/>
      <c r="L47" s="214"/>
      <c r="M47" s="214"/>
      <c r="N47" s="214"/>
      <c r="O47" s="214"/>
      <c r="P47" s="214"/>
      <c r="Q47" s="214"/>
      <c r="R47" s="219"/>
      <c r="S47" s="222" t="e">
        <f t="shared" si="1"/>
        <v>#DIV/0!</v>
      </c>
      <c r="T47" s="221"/>
    </row>
    <row r="48" spans="1:20" ht="19.5" customHeight="1" x14ac:dyDescent="0.25">
      <c r="A48" s="210" t="str">
        <f>IF(Eprouvettes!I48=0,"",Eprouvettes!I48)</f>
        <v/>
      </c>
      <c r="B48" s="211" t="str">
        <f>IF(Eprouvettes!B48 = 0,"",Eprouvettes!B48)</f>
        <v/>
      </c>
      <c r="C48" s="212" t="str">
        <f>IF(Eprouvettes!H48=0,"",Eprouvettes!H48)</f>
        <v/>
      </c>
      <c r="D48" s="213" t="str">
        <f>IF(Eprouvettes!M48=0,"",Eprouvettes!M48)</f>
        <v/>
      </c>
      <c r="E48" s="214" t="str">
        <f>IF(Eprouvettes!N48=0,"",Eprouvettes!N48)</f>
        <v/>
      </c>
      <c r="F48" s="214" t="str">
        <f>IF(Eprouvettes!O48=0,"",Eprouvettes!O48)</f>
        <v/>
      </c>
      <c r="G48" s="215" t="str">
        <f>IF(Eprouvettes!P48=0,"",Eprouvettes!P48)</f>
        <v/>
      </c>
      <c r="H48" s="216" t="str">
        <f>IF(Eprouvettes!Q48=0,"",Eprouvettes!Q48)</f>
        <v/>
      </c>
      <c r="I48" s="217" t="str">
        <f>IF(Eprouvettes!S48=0,"",Eprouvettes!S48)</f>
        <v/>
      </c>
      <c r="J48" s="218" t="str">
        <f>IF(Eprouvettes!R48=0,"",Eprouvettes!R48)</f>
        <v/>
      </c>
      <c r="K48" s="213"/>
      <c r="L48" s="214"/>
      <c r="M48" s="214"/>
      <c r="N48" s="214"/>
      <c r="O48" s="214"/>
      <c r="P48" s="214"/>
      <c r="Q48" s="214"/>
      <c r="R48" s="219"/>
      <c r="S48" s="222" t="e">
        <f t="shared" si="1"/>
        <v>#DIV/0!</v>
      </c>
      <c r="T48" s="221"/>
    </row>
    <row r="49" spans="1:20" ht="19.5" customHeight="1" x14ac:dyDescent="0.25">
      <c r="A49" s="210" t="str">
        <f>IF(Eprouvettes!I49=0,"",Eprouvettes!I49)</f>
        <v/>
      </c>
      <c r="B49" s="211" t="str">
        <f>IF(Eprouvettes!B49 = 0,"",Eprouvettes!B49)</f>
        <v/>
      </c>
      <c r="C49" s="212" t="str">
        <f>IF(Eprouvettes!H49=0,"",Eprouvettes!H49)</f>
        <v/>
      </c>
      <c r="D49" s="213" t="str">
        <f>IF(Eprouvettes!M49=0,"",Eprouvettes!M49)</f>
        <v/>
      </c>
      <c r="E49" s="214" t="str">
        <f>IF(Eprouvettes!N49=0,"",Eprouvettes!N49)</f>
        <v/>
      </c>
      <c r="F49" s="214" t="str">
        <f>IF(Eprouvettes!O49=0,"",Eprouvettes!O49)</f>
        <v/>
      </c>
      <c r="G49" s="215" t="str">
        <f>IF(Eprouvettes!P49=0,"",Eprouvettes!P49)</f>
        <v/>
      </c>
      <c r="H49" s="216" t="str">
        <f>IF(Eprouvettes!Q49=0,"",Eprouvettes!Q49)</f>
        <v/>
      </c>
      <c r="I49" s="217" t="str">
        <f>IF(Eprouvettes!S49=0,"",Eprouvettes!S49)</f>
        <v/>
      </c>
      <c r="J49" s="218" t="str">
        <f>IF(Eprouvettes!R49=0,"",Eprouvettes!R49)</f>
        <v/>
      </c>
      <c r="K49" s="213"/>
      <c r="L49" s="214"/>
      <c r="M49" s="214"/>
      <c r="N49" s="214"/>
      <c r="O49" s="214"/>
      <c r="P49" s="214"/>
      <c r="Q49" s="214"/>
      <c r="R49" s="219"/>
      <c r="S49" s="222" t="e">
        <f t="shared" si="1"/>
        <v>#DIV/0!</v>
      </c>
      <c r="T49" s="221"/>
    </row>
    <row r="50" spans="1:20" ht="19.5" customHeight="1" x14ac:dyDescent="0.25">
      <c r="A50" s="210" t="str">
        <f>IF(Eprouvettes!I50=0,"",Eprouvettes!I50)</f>
        <v/>
      </c>
      <c r="B50" s="211" t="str">
        <f>IF(Eprouvettes!B50 = 0,"",Eprouvettes!B50)</f>
        <v/>
      </c>
      <c r="C50" s="212" t="str">
        <f>IF(Eprouvettes!H50=0,"",Eprouvettes!H50)</f>
        <v/>
      </c>
      <c r="D50" s="213" t="str">
        <f>IF(Eprouvettes!M50=0,"",Eprouvettes!M50)</f>
        <v/>
      </c>
      <c r="E50" s="214" t="str">
        <f>IF(Eprouvettes!N50=0,"",Eprouvettes!N50)</f>
        <v/>
      </c>
      <c r="F50" s="214" t="str">
        <f>IF(Eprouvettes!O50=0,"",Eprouvettes!O50)</f>
        <v/>
      </c>
      <c r="G50" s="215" t="str">
        <f>IF(Eprouvettes!P50=0,"",Eprouvettes!P50)</f>
        <v/>
      </c>
      <c r="H50" s="216" t="str">
        <f>IF(Eprouvettes!Q50=0,"",Eprouvettes!Q50)</f>
        <v/>
      </c>
      <c r="I50" s="217" t="str">
        <f>IF(Eprouvettes!S50=0,"",Eprouvettes!S50)</f>
        <v/>
      </c>
      <c r="J50" s="218" t="str">
        <f>IF(Eprouvettes!R50=0,"",Eprouvettes!R50)</f>
        <v/>
      </c>
      <c r="K50" s="213"/>
      <c r="L50" s="214"/>
      <c r="M50" s="214"/>
      <c r="N50" s="214"/>
      <c r="O50" s="214"/>
      <c r="P50" s="214"/>
      <c r="Q50" s="214"/>
      <c r="R50" s="219"/>
      <c r="S50" s="222" t="e">
        <f t="shared" si="1"/>
        <v>#DIV/0!</v>
      </c>
      <c r="T50" s="221"/>
    </row>
    <row r="51" spans="1:20" ht="19.5" customHeight="1" x14ac:dyDescent="0.25">
      <c r="A51" s="210" t="str">
        <f>IF(Eprouvettes!I51=0,"",Eprouvettes!I51)</f>
        <v/>
      </c>
      <c r="B51" s="211" t="str">
        <f>IF(Eprouvettes!B51 = 0,"",Eprouvettes!B51)</f>
        <v/>
      </c>
      <c r="C51" s="212" t="str">
        <f>IF(Eprouvettes!H51=0,"",Eprouvettes!H51)</f>
        <v/>
      </c>
      <c r="D51" s="213" t="str">
        <f>IF(Eprouvettes!M51=0,"",Eprouvettes!M51)</f>
        <v/>
      </c>
      <c r="E51" s="214" t="str">
        <f>IF(Eprouvettes!N51=0,"",Eprouvettes!N51)</f>
        <v/>
      </c>
      <c r="F51" s="214" t="str">
        <f>IF(Eprouvettes!O51=0,"",Eprouvettes!O51)</f>
        <v/>
      </c>
      <c r="G51" s="215" t="str">
        <f>IF(Eprouvettes!P51=0,"",Eprouvettes!P51)</f>
        <v/>
      </c>
      <c r="H51" s="216" t="str">
        <f>IF(Eprouvettes!Q51=0,"",Eprouvettes!Q51)</f>
        <v/>
      </c>
      <c r="I51" s="217" t="str">
        <f>IF(Eprouvettes!S51=0,"",Eprouvettes!S51)</f>
        <v/>
      </c>
      <c r="J51" s="218" t="str">
        <f>IF(Eprouvettes!R51=0,"",Eprouvettes!R51)</f>
        <v/>
      </c>
      <c r="K51" s="213"/>
      <c r="L51" s="214"/>
      <c r="M51" s="214"/>
      <c r="N51" s="214"/>
      <c r="O51" s="214"/>
      <c r="P51" s="214"/>
      <c r="Q51" s="214"/>
      <c r="R51" s="219"/>
      <c r="S51" s="222" t="e">
        <f t="shared" si="1"/>
        <v>#DIV/0!</v>
      </c>
      <c r="T51" s="221"/>
    </row>
    <row r="52" spans="1:20" ht="19.5" customHeight="1" x14ac:dyDescent="0.25">
      <c r="A52" s="210" t="str">
        <f>IF(Eprouvettes!I52=0,"",Eprouvettes!I52)</f>
        <v/>
      </c>
      <c r="B52" s="211" t="str">
        <f>IF(Eprouvettes!B52 = 0,"",Eprouvettes!B52)</f>
        <v/>
      </c>
      <c r="C52" s="212" t="str">
        <f>IF(Eprouvettes!H52=0,"",Eprouvettes!H52)</f>
        <v/>
      </c>
      <c r="D52" s="213" t="str">
        <f>IF(Eprouvettes!M52=0,"",Eprouvettes!M52)</f>
        <v/>
      </c>
      <c r="E52" s="214" t="str">
        <f>IF(Eprouvettes!N52=0,"",Eprouvettes!N52)</f>
        <v/>
      </c>
      <c r="F52" s="214" t="str">
        <f>IF(Eprouvettes!O52=0,"",Eprouvettes!O52)</f>
        <v/>
      </c>
      <c r="G52" s="215" t="str">
        <f>IF(Eprouvettes!P52=0,"",Eprouvettes!P52)</f>
        <v/>
      </c>
      <c r="H52" s="216" t="str">
        <f>IF(Eprouvettes!Q52=0,"",Eprouvettes!Q52)</f>
        <v/>
      </c>
      <c r="I52" s="217" t="str">
        <f>IF(Eprouvettes!S52=0,"",Eprouvettes!S52)</f>
        <v/>
      </c>
      <c r="J52" s="218" t="str">
        <f>IF(Eprouvettes!R52=0,"",Eprouvettes!R52)</f>
        <v/>
      </c>
      <c r="K52" s="213"/>
      <c r="L52" s="214"/>
      <c r="M52" s="214"/>
      <c r="N52" s="214"/>
      <c r="O52" s="214"/>
      <c r="P52" s="214"/>
      <c r="Q52" s="214"/>
      <c r="R52" s="219"/>
      <c r="S52" s="222" t="e">
        <f t="shared" si="1"/>
        <v>#DIV/0!</v>
      </c>
      <c r="T52" s="221"/>
    </row>
    <row r="53" spans="1:20" ht="19.5" customHeight="1" x14ac:dyDescent="0.25">
      <c r="A53" s="210" t="str">
        <f>IF(Eprouvettes!I53=0,"",Eprouvettes!I53)</f>
        <v/>
      </c>
      <c r="B53" s="211" t="str">
        <f>IF(Eprouvettes!B53 = 0,"",Eprouvettes!B53)</f>
        <v/>
      </c>
      <c r="C53" s="212" t="str">
        <f>IF(Eprouvettes!H53=0,"",Eprouvettes!H53)</f>
        <v/>
      </c>
      <c r="D53" s="213" t="str">
        <f>IF(Eprouvettes!M53=0,"",Eprouvettes!M53)</f>
        <v/>
      </c>
      <c r="E53" s="214" t="str">
        <f>IF(Eprouvettes!N53=0,"",Eprouvettes!N53)</f>
        <v/>
      </c>
      <c r="F53" s="214" t="str">
        <f>IF(Eprouvettes!O53=0,"",Eprouvettes!O53)</f>
        <v/>
      </c>
      <c r="G53" s="215" t="str">
        <f>IF(Eprouvettes!P53=0,"",Eprouvettes!P53)</f>
        <v/>
      </c>
      <c r="H53" s="216" t="str">
        <f>IF(Eprouvettes!Q53=0,"",Eprouvettes!Q53)</f>
        <v/>
      </c>
      <c r="I53" s="217" t="str">
        <f>IF(Eprouvettes!S53=0,"",Eprouvettes!S53)</f>
        <v/>
      </c>
      <c r="J53" s="218" t="str">
        <f>IF(Eprouvettes!R53=0,"",Eprouvettes!R53)</f>
        <v/>
      </c>
      <c r="K53" s="213"/>
      <c r="L53" s="214"/>
      <c r="M53" s="214"/>
      <c r="N53" s="214"/>
      <c r="O53" s="214"/>
      <c r="P53" s="214"/>
      <c r="Q53" s="214"/>
      <c r="R53" s="219"/>
      <c r="S53" s="222" t="e">
        <f t="shared" si="1"/>
        <v>#DIV/0!</v>
      </c>
      <c r="T53" s="221"/>
    </row>
    <row r="54" spans="1:20" ht="19.5" customHeight="1" x14ac:dyDescent="0.25">
      <c r="A54" s="210" t="str">
        <f>IF(Eprouvettes!I54=0,"",Eprouvettes!I54)</f>
        <v/>
      </c>
      <c r="B54" s="211" t="str">
        <f>IF(Eprouvettes!B54 = 0,"",Eprouvettes!B54)</f>
        <v/>
      </c>
      <c r="C54" s="212" t="str">
        <f>IF(Eprouvettes!H54=0,"",Eprouvettes!H54)</f>
        <v/>
      </c>
      <c r="D54" s="213" t="str">
        <f>IF(Eprouvettes!M54=0,"",Eprouvettes!M54)</f>
        <v/>
      </c>
      <c r="E54" s="214" t="str">
        <f>IF(Eprouvettes!N54=0,"",Eprouvettes!N54)</f>
        <v/>
      </c>
      <c r="F54" s="214" t="str">
        <f>IF(Eprouvettes!O54=0,"",Eprouvettes!O54)</f>
        <v/>
      </c>
      <c r="G54" s="215" t="str">
        <f>IF(Eprouvettes!P54=0,"",Eprouvettes!P54)</f>
        <v/>
      </c>
      <c r="H54" s="216" t="str">
        <f>IF(Eprouvettes!Q54=0,"",Eprouvettes!Q54)</f>
        <v/>
      </c>
      <c r="I54" s="217" t="str">
        <f>IF(Eprouvettes!S54=0,"",Eprouvettes!S54)</f>
        <v/>
      </c>
      <c r="J54" s="218" t="str">
        <f>IF(Eprouvettes!R54=0,"",Eprouvettes!R54)</f>
        <v/>
      </c>
      <c r="K54" s="213"/>
      <c r="L54" s="214"/>
      <c r="M54" s="214"/>
      <c r="N54" s="214"/>
      <c r="O54" s="214"/>
      <c r="P54" s="214"/>
      <c r="Q54" s="214"/>
      <c r="R54" s="219"/>
      <c r="S54" s="222" t="e">
        <f t="shared" si="1"/>
        <v>#DIV/0!</v>
      </c>
      <c r="T54" s="221"/>
    </row>
    <row r="55" spans="1:20" ht="19.5" customHeight="1" x14ac:dyDescent="0.25">
      <c r="A55" s="210" t="str">
        <f>IF(Eprouvettes!I55=0,"",Eprouvettes!I55)</f>
        <v/>
      </c>
      <c r="B55" s="211" t="str">
        <f>IF(Eprouvettes!B55 = 0,"",Eprouvettes!B55)</f>
        <v/>
      </c>
      <c r="C55" s="212" t="str">
        <f>IF(Eprouvettes!H55=0,"",Eprouvettes!H55)</f>
        <v/>
      </c>
      <c r="D55" s="213" t="str">
        <f>IF(Eprouvettes!M55=0,"",Eprouvettes!M55)</f>
        <v/>
      </c>
      <c r="E55" s="214" t="str">
        <f>IF(Eprouvettes!N55=0,"",Eprouvettes!N55)</f>
        <v/>
      </c>
      <c r="F55" s="214" t="str">
        <f>IF(Eprouvettes!O55=0,"",Eprouvettes!O55)</f>
        <v/>
      </c>
      <c r="G55" s="215" t="str">
        <f>IF(Eprouvettes!P55=0,"",Eprouvettes!P55)</f>
        <v/>
      </c>
      <c r="H55" s="216" t="str">
        <f>IF(Eprouvettes!Q55=0,"",Eprouvettes!Q55)</f>
        <v/>
      </c>
      <c r="I55" s="217" t="str">
        <f>IF(Eprouvettes!S55=0,"",Eprouvettes!S55)</f>
        <v/>
      </c>
      <c r="J55" s="218" t="str">
        <f>IF(Eprouvettes!R55=0,"",Eprouvettes!R55)</f>
        <v/>
      </c>
      <c r="K55" s="213"/>
      <c r="L55" s="214"/>
      <c r="M55" s="214"/>
      <c r="N55" s="214"/>
      <c r="O55" s="214"/>
      <c r="P55" s="214"/>
      <c r="Q55" s="214"/>
      <c r="R55" s="219"/>
      <c r="S55" s="222" t="e">
        <f t="shared" si="1"/>
        <v>#DIV/0!</v>
      </c>
      <c r="T55" s="221"/>
    </row>
    <row r="56" spans="1:20" ht="19.5" customHeight="1" x14ac:dyDescent="0.25">
      <c r="A56" s="210" t="str">
        <f>IF(Eprouvettes!I56=0,"",Eprouvettes!I56)</f>
        <v/>
      </c>
      <c r="B56" s="211" t="str">
        <f>IF(Eprouvettes!B56 = 0,"",Eprouvettes!B56)</f>
        <v/>
      </c>
      <c r="C56" s="212" t="str">
        <f>IF(Eprouvettes!H56=0,"",Eprouvettes!H56)</f>
        <v/>
      </c>
      <c r="D56" s="213" t="str">
        <f>IF(Eprouvettes!M56=0,"",Eprouvettes!M56)</f>
        <v/>
      </c>
      <c r="E56" s="214" t="str">
        <f>IF(Eprouvettes!N56=0,"",Eprouvettes!N56)</f>
        <v/>
      </c>
      <c r="F56" s="214" t="str">
        <f>IF(Eprouvettes!O56=0,"",Eprouvettes!O56)</f>
        <v/>
      </c>
      <c r="G56" s="215" t="str">
        <f>IF(Eprouvettes!P56=0,"",Eprouvettes!P56)</f>
        <v/>
      </c>
      <c r="H56" s="216" t="str">
        <f>IF(Eprouvettes!Q56=0,"",Eprouvettes!Q56)</f>
        <v/>
      </c>
      <c r="I56" s="217" t="str">
        <f>IF(Eprouvettes!S56=0,"",Eprouvettes!S56)</f>
        <v/>
      </c>
      <c r="J56" s="218" t="str">
        <f>IF(Eprouvettes!R56=0,"",Eprouvettes!R56)</f>
        <v/>
      </c>
      <c r="K56" s="213"/>
      <c r="L56" s="214"/>
      <c r="M56" s="214"/>
      <c r="N56" s="214"/>
      <c r="O56" s="214"/>
      <c r="P56" s="214"/>
      <c r="Q56" s="214"/>
      <c r="R56" s="219"/>
      <c r="S56" s="222" t="e">
        <f t="shared" si="1"/>
        <v>#DIV/0!</v>
      </c>
      <c r="T56" s="221"/>
    </row>
    <row r="57" spans="1:20" ht="19.5" customHeight="1" x14ac:dyDescent="0.25">
      <c r="A57" s="210" t="str">
        <f>IF(Eprouvettes!I57=0,"",Eprouvettes!I57)</f>
        <v/>
      </c>
      <c r="B57" s="211" t="str">
        <f>IF(Eprouvettes!B57 = 0,"",Eprouvettes!B57)</f>
        <v/>
      </c>
      <c r="C57" s="212" t="str">
        <f>IF(Eprouvettes!H57=0,"",Eprouvettes!H57)</f>
        <v/>
      </c>
      <c r="D57" s="213" t="str">
        <f>IF(Eprouvettes!M57=0,"",Eprouvettes!M57)</f>
        <v/>
      </c>
      <c r="E57" s="214" t="str">
        <f>IF(Eprouvettes!N57=0,"",Eprouvettes!N57)</f>
        <v/>
      </c>
      <c r="F57" s="214" t="str">
        <f>IF(Eprouvettes!O57=0,"",Eprouvettes!O57)</f>
        <v/>
      </c>
      <c r="G57" s="215" t="str">
        <f>IF(Eprouvettes!P57=0,"",Eprouvettes!P57)</f>
        <v/>
      </c>
      <c r="H57" s="216" t="str">
        <f>IF(Eprouvettes!Q57=0,"",Eprouvettes!Q57)</f>
        <v/>
      </c>
      <c r="I57" s="217" t="str">
        <f>IF(Eprouvettes!S57=0,"",Eprouvettes!S57)</f>
        <v/>
      </c>
      <c r="J57" s="218" t="str">
        <f>IF(Eprouvettes!R57=0,"",Eprouvettes!R57)</f>
        <v/>
      </c>
      <c r="K57" s="213"/>
      <c r="L57" s="214"/>
      <c r="M57" s="214"/>
      <c r="N57" s="214"/>
      <c r="O57" s="214"/>
      <c r="P57" s="214"/>
      <c r="Q57" s="214"/>
      <c r="R57" s="219"/>
      <c r="S57" s="222" t="e">
        <f t="shared" si="1"/>
        <v>#DIV/0!</v>
      </c>
      <c r="T57" s="221"/>
    </row>
    <row r="58" spans="1:20" ht="19.5" customHeight="1" x14ac:dyDescent="0.25">
      <c r="A58" s="210" t="str">
        <f>IF(Eprouvettes!I58=0,"",Eprouvettes!I58)</f>
        <v/>
      </c>
      <c r="B58" s="211" t="str">
        <f>IF(Eprouvettes!B58 = 0,"",Eprouvettes!B58)</f>
        <v/>
      </c>
      <c r="C58" s="212" t="str">
        <f>IF(Eprouvettes!H58=0,"",Eprouvettes!H58)</f>
        <v/>
      </c>
      <c r="D58" s="213" t="str">
        <f>IF(Eprouvettes!M58=0,"",Eprouvettes!M58)</f>
        <v/>
      </c>
      <c r="E58" s="214" t="str">
        <f>IF(Eprouvettes!N58=0,"",Eprouvettes!N58)</f>
        <v/>
      </c>
      <c r="F58" s="214" t="str">
        <f>IF(Eprouvettes!O58=0,"",Eprouvettes!O58)</f>
        <v/>
      </c>
      <c r="G58" s="215" t="str">
        <f>IF(Eprouvettes!P58=0,"",Eprouvettes!P58)</f>
        <v/>
      </c>
      <c r="H58" s="216" t="str">
        <f>IF(Eprouvettes!Q58=0,"",Eprouvettes!Q58)</f>
        <v/>
      </c>
      <c r="I58" s="217" t="str">
        <f>IF(Eprouvettes!S58=0,"",Eprouvettes!S58)</f>
        <v/>
      </c>
      <c r="J58" s="218" t="str">
        <f>IF(Eprouvettes!R58=0,"",Eprouvettes!R58)</f>
        <v/>
      </c>
      <c r="K58" s="213"/>
      <c r="L58" s="214"/>
      <c r="M58" s="214"/>
      <c r="N58" s="214"/>
      <c r="O58" s="214"/>
      <c r="P58" s="214"/>
      <c r="Q58" s="214"/>
      <c r="R58" s="219"/>
      <c r="S58" s="222" t="e">
        <f t="shared" si="1"/>
        <v>#DIV/0!</v>
      </c>
      <c r="T58" s="221"/>
    </row>
    <row r="59" spans="1:20" ht="19.5" customHeight="1" x14ac:dyDescent="0.25">
      <c r="A59" s="210" t="str">
        <f>IF(Eprouvettes!I59=0,"",Eprouvettes!I59)</f>
        <v/>
      </c>
      <c r="B59" s="211" t="str">
        <f>IF(Eprouvettes!B59 = 0,"",Eprouvettes!B59)</f>
        <v/>
      </c>
      <c r="C59" s="212" t="str">
        <f>IF(Eprouvettes!H59=0,"",Eprouvettes!H59)</f>
        <v/>
      </c>
      <c r="D59" s="213" t="str">
        <f>IF(Eprouvettes!M59=0,"",Eprouvettes!M59)</f>
        <v/>
      </c>
      <c r="E59" s="214" t="str">
        <f>IF(Eprouvettes!N59=0,"",Eprouvettes!N59)</f>
        <v/>
      </c>
      <c r="F59" s="214" t="str">
        <f>IF(Eprouvettes!O59=0,"",Eprouvettes!O59)</f>
        <v/>
      </c>
      <c r="G59" s="215" t="str">
        <f>IF(Eprouvettes!P59=0,"",Eprouvettes!P59)</f>
        <v/>
      </c>
      <c r="H59" s="216" t="str">
        <f>IF(Eprouvettes!Q59=0,"",Eprouvettes!Q59)</f>
        <v/>
      </c>
      <c r="I59" s="217" t="str">
        <f>IF(Eprouvettes!S59=0,"",Eprouvettes!S59)</f>
        <v/>
      </c>
      <c r="J59" s="218" t="str">
        <f>IF(Eprouvettes!R59=0,"",Eprouvettes!R59)</f>
        <v/>
      </c>
      <c r="K59" s="213"/>
      <c r="L59" s="214"/>
      <c r="M59" s="214"/>
      <c r="N59" s="214"/>
      <c r="O59" s="214"/>
      <c r="P59" s="214"/>
      <c r="Q59" s="214"/>
      <c r="R59" s="219"/>
      <c r="S59" s="222" t="e">
        <f t="shared" si="1"/>
        <v>#DIV/0!</v>
      </c>
      <c r="T59" s="221"/>
    </row>
    <row r="60" spans="1:20" ht="19.5" customHeight="1" x14ac:dyDescent="0.25">
      <c r="A60" s="210" t="str">
        <f>IF(Eprouvettes!I60=0,"",Eprouvettes!I60)</f>
        <v/>
      </c>
      <c r="B60" s="211" t="str">
        <f>IF(Eprouvettes!B60 = 0,"",Eprouvettes!B60)</f>
        <v/>
      </c>
      <c r="C60" s="212" t="str">
        <f>IF(Eprouvettes!H60=0,"",Eprouvettes!H60)</f>
        <v/>
      </c>
      <c r="D60" s="213" t="str">
        <f>IF(Eprouvettes!M60=0,"",Eprouvettes!M60)</f>
        <v/>
      </c>
      <c r="E60" s="214" t="str">
        <f>IF(Eprouvettes!N60=0,"",Eprouvettes!N60)</f>
        <v/>
      </c>
      <c r="F60" s="214" t="str">
        <f>IF(Eprouvettes!O60=0,"",Eprouvettes!O60)</f>
        <v/>
      </c>
      <c r="G60" s="215" t="str">
        <f>IF(Eprouvettes!P60=0,"",Eprouvettes!P60)</f>
        <v/>
      </c>
      <c r="H60" s="216" t="str">
        <f>IF(Eprouvettes!Q60=0,"",Eprouvettes!Q60)</f>
        <v/>
      </c>
      <c r="I60" s="217" t="str">
        <f>IF(Eprouvettes!S60=0,"",Eprouvettes!S60)</f>
        <v/>
      </c>
      <c r="J60" s="218" t="str">
        <f>IF(Eprouvettes!R60=0,"",Eprouvettes!R60)</f>
        <v/>
      </c>
      <c r="K60" s="213"/>
      <c r="L60" s="214"/>
      <c r="M60" s="214"/>
      <c r="N60" s="214"/>
      <c r="O60" s="214"/>
      <c r="P60" s="214"/>
      <c r="Q60" s="214"/>
      <c r="R60" s="219"/>
      <c r="S60" s="222" t="e">
        <f t="shared" si="1"/>
        <v>#DIV/0!</v>
      </c>
      <c r="T60" s="221"/>
    </row>
    <row r="61" spans="1:20" ht="19.5" customHeight="1" x14ac:dyDescent="0.25">
      <c r="A61" s="210" t="str">
        <f>IF(Eprouvettes!I61=0,"",Eprouvettes!I61)</f>
        <v/>
      </c>
      <c r="B61" s="211" t="str">
        <f>IF(Eprouvettes!B61 = 0,"",Eprouvettes!B61)</f>
        <v/>
      </c>
      <c r="C61" s="212" t="str">
        <f>IF(Eprouvettes!H61=0,"",Eprouvettes!H61)</f>
        <v/>
      </c>
      <c r="D61" s="213" t="str">
        <f>IF(Eprouvettes!M61=0,"",Eprouvettes!M61)</f>
        <v/>
      </c>
      <c r="E61" s="214" t="str">
        <f>IF(Eprouvettes!N61=0,"",Eprouvettes!N61)</f>
        <v/>
      </c>
      <c r="F61" s="214" t="str">
        <f>IF(Eprouvettes!O61=0,"",Eprouvettes!O61)</f>
        <v/>
      </c>
      <c r="G61" s="215" t="str">
        <f>IF(Eprouvettes!P61=0,"",Eprouvettes!P61)</f>
        <v/>
      </c>
      <c r="H61" s="216" t="str">
        <f>IF(Eprouvettes!Q61=0,"",Eprouvettes!Q61)</f>
        <v/>
      </c>
      <c r="I61" s="217" t="str">
        <f>IF(Eprouvettes!S61=0,"",Eprouvettes!S61)</f>
        <v/>
      </c>
      <c r="J61" s="218" t="str">
        <f>IF(Eprouvettes!R61=0,"",Eprouvettes!R61)</f>
        <v/>
      </c>
      <c r="K61" s="213"/>
      <c r="L61" s="214"/>
      <c r="M61" s="214"/>
      <c r="N61" s="214"/>
      <c r="O61" s="214"/>
      <c r="P61" s="214"/>
      <c r="Q61" s="214"/>
      <c r="R61" s="219"/>
      <c r="S61" s="222" t="e">
        <f t="shared" si="1"/>
        <v>#DIV/0!</v>
      </c>
      <c r="T61" s="221"/>
    </row>
    <row r="62" spans="1:20" ht="19.5" customHeight="1" x14ac:dyDescent="0.25">
      <c r="A62" s="210" t="str">
        <f>IF(Eprouvettes!I62=0,"",Eprouvettes!I62)</f>
        <v/>
      </c>
      <c r="B62" s="211" t="str">
        <f>IF(Eprouvettes!B62 = 0,"",Eprouvettes!B62)</f>
        <v/>
      </c>
      <c r="C62" s="212" t="str">
        <f>IF(Eprouvettes!H62=0,"",Eprouvettes!H62)</f>
        <v/>
      </c>
      <c r="D62" s="213" t="str">
        <f>IF(Eprouvettes!M62=0,"",Eprouvettes!M62)</f>
        <v/>
      </c>
      <c r="E62" s="214" t="str">
        <f>IF(Eprouvettes!N62=0,"",Eprouvettes!N62)</f>
        <v/>
      </c>
      <c r="F62" s="214" t="str">
        <f>IF(Eprouvettes!O62=0,"",Eprouvettes!O62)</f>
        <v/>
      </c>
      <c r="G62" s="215" t="str">
        <f>IF(Eprouvettes!P62=0,"",Eprouvettes!P62)</f>
        <v/>
      </c>
      <c r="H62" s="216" t="str">
        <f>IF(Eprouvettes!Q62=0,"",Eprouvettes!Q62)</f>
        <v/>
      </c>
      <c r="I62" s="217" t="str">
        <f>IF(Eprouvettes!S62=0,"",Eprouvettes!S62)</f>
        <v/>
      </c>
      <c r="J62" s="218" t="str">
        <f>IF(Eprouvettes!R62=0,"",Eprouvettes!R62)</f>
        <v/>
      </c>
      <c r="K62" s="213"/>
      <c r="L62" s="214"/>
      <c r="M62" s="214"/>
      <c r="N62" s="214"/>
      <c r="O62" s="214"/>
      <c r="P62" s="214"/>
      <c r="Q62" s="214"/>
      <c r="R62" s="219"/>
      <c r="S62" s="222" t="e">
        <f t="shared" si="1"/>
        <v>#DIV/0!</v>
      </c>
      <c r="T62" s="221"/>
    </row>
    <row r="63" spans="1:20" ht="19.5" customHeight="1" x14ac:dyDescent="0.25">
      <c r="A63" s="210" t="str">
        <f>IF(Eprouvettes!I63=0,"",Eprouvettes!I63)</f>
        <v/>
      </c>
      <c r="B63" s="211" t="str">
        <f>IF(Eprouvettes!B63 = 0,"",Eprouvettes!B63)</f>
        <v/>
      </c>
      <c r="C63" s="212" t="str">
        <f>IF(Eprouvettes!H63=0,"",Eprouvettes!H63)</f>
        <v/>
      </c>
      <c r="D63" s="213" t="str">
        <f>IF(Eprouvettes!M63=0,"",Eprouvettes!M63)</f>
        <v/>
      </c>
      <c r="E63" s="214" t="str">
        <f>IF(Eprouvettes!N63=0,"",Eprouvettes!N63)</f>
        <v/>
      </c>
      <c r="F63" s="214" t="str">
        <f>IF(Eprouvettes!O63=0,"",Eprouvettes!O63)</f>
        <v/>
      </c>
      <c r="G63" s="215" t="str">
        <f>IF(Eprouvettes!P63=0,"",Eprouvettes!P63)</f>
        <v/>
      </c>
      <c r="H63" s="216" t="str">
        <f>IF(Eprouvettes!Q63=0,"",Eprouvettes!Q63)</f>
        <v/>
      </c>
      <c r="I63" s="217" t="str">
        <f>IF(Eprouvettes!S63=0,"",Eprouvettes!S63)</f>
        <v/>
      </c>
      <c r="J63" s="218" t="str">
        <f>IF(Eprouvettes!R63=0,"",Eprouvettes!R63)</f>
        <v/>
      </c>
      <c r="K63" s="213"/>
      <c r="L63" s="214"/>
      <c r="M63" s="214"/>
      <c r="N63" s="214"/>
      <c r="O63" s="214"/>
      <c r="P63" s="214"/>
      <c r="Q63" s="214"/>
      <c r="R63" s="219"/>
      <c r="S63" s="222" t="e">
        <f t="shared" si="1"/>
        <v>#DIV/0!</v>
      </c>
      <c r="T63" s="221"/>
    </row>
    <row r="64" spans="1:20" ht="19.5" customHeight="1" x14ac:dyDescent="0.25">
      <c r="A64" s="210" t="str">
        <f>IF(Eprouvettes!I64=0,"",Eprouvettes!I64)</f>
        <v/>
      </c>
      <c r="B64" s="211" t="str">
        <f>IF(Eprouvettes!B64 = 0,"",Eprouvettes!B64)</f>
        <v/>
      </c>
      <c r="C64" s="212" t="str">
        <f>IF(Eprouvettes!H64=0,"",Eprouvettes!H64)</f>
        <v/>
      </c>
      <c r="D64" s="213" t="str">
        <f>IF(Eprouvettes!M64=0,"",Eprouvettes!M64)</f>
        <v/>
      </c>
      <c r="E64" s="214" t="str">
        <f>IF(Eprouvettes!N64=0,"",Eprouvettes!N64)</f>
        <v/>
      </c>
      <c r="F64" s="214" t="str">
        <f>IF(Eprouvettes!O64=0,"",Eprouvettes!O64)</f>
        <v/>
      </c>
      <c r="G64" s="215" t="str">
        <f>IF(Eprouvettes!P64=0,"",Eprouvettes!P64)</f>
        <v/>
      </c>
      <c r="H64" s="216" t="str">
        <f>IF(Eprouvettes!Q64=0,"",Eprouvettes!Q64)</f>
        <v/>
      </c>
      <c r="I64" s="217" t="str">
        <f>IF(Eprouvettes!S64=0,"",Eprouvettes!S64)</f>
        <v/>
      </c>
      <c r="J64" s="218" t="str">
        <f>IF(Eprouvettes!R64=0,"",Eprouvettes!R64)</f>
        <v/>
      </c>
      <c r="K64" s="213"/>
      <c r="L64" s="214"/>
      <c r="M64" s="214"/>
      <c r="N64" s="214"/>
      <c r="O64" s="214"/>
      <c r="P64" s="214"/>
      <c r="Q64" s="214"/>
      <c r="R64" s="219"/>
      <c r="S64" s="222" t="e">
        <f t="shared" si="1"/>
        <v>#DIV/0!</v>
      </c>
      <c r="T64" s="221"/>
    </row>
    <row r="65" spans="1:20" ht="19.5" customHeight="1" x14ac:dyDescent="0.25">
      <c r="A65" s="210" t="str">
        <f>IF(Eprouvettes!I65=0,"",Eprouvettes!I65)</f>
        <v/>
      </c>
      <c r="B65" s="211" t="str">
        <f>IF(Eprouvettes!B65 = 0,"",Eprouvettes!B65)</f>
        <v/>
      </c>
      <c r="C65" s="212" t="str">
        <f>IF(Eprouvettes!H65=0,"",Eprouvettes!H65)</f>
        <v/>
      </c>
      <c r="D65" s="213" t="str">
        <f>IF(Eprouvettes!M65=0,"",Eprouvettes!M65)</f>
        <v/>
      </c>
      <c r="E65" s="214" t="str">
        <f>IF(Eprouvettes!N65=0,"",Eprouvettes!N65)</f>
        <v/>
      </c>
      <c r="F65" s="214" t="str">
        <f>IF(Eprouvettes!O65=0,"",Eprouvettes!O65)</f>
        <v/>
      </c>
      <c r="G65" s="215" t="str">
        <f>IF(Eprouvettes!P65=0,"",Eprouvettes!P65)</f>
        <v/>
      </c>
      <c r="H65" s="216" t="str">
        <f>IF(Eprouvettes!Q65=0,"",Eprouvettes!Q65)</f>
        <v/>
      </c>
      <c r="I65" s="217" t="str">
        <f>IF(Eprouvettes!S65=0,"",Eprouvettes!S65)</f>
        <v/>
      </c>
      <c r="J65" s="218" t="str">
        <f>IF(Eprouvettes!R65=0,"",Eprouvettes!R65)</f>
        <v/>
      </c>
      <c r="K65" s="213"/>
      <c r="L65" s="214"/>
      <c r="M65" s="214"/>
      <c r="N65" s="214"/>
      <c r="O65" s="214"/>
      <c r="P65" s="214"/>
      <c r="Q65" s="214"/>
      <c r="R65" s="219"/>
      <c r="S65" s="222" t="e">
        <f t="shared" si="1"/>
        <v>#DIV/0!</v>
      </c>
      <c r="T65" s="221"/>
    </row>
    <row r="66" spans="1:20" ht="19.5" customHeight="1" x14ac:dyDescent="0.25">
      <c r="A66" s="210" t="str">
        <f>IF(Eprouvettes!I66=0,"",Eprouvettes!I66)</f>
        <v/>
      </c>
      <c r="B66" s="211" t="str">
        <f>IF(Eprouvettes!B66 = 0,"",Eprouvettes!B66)</f>
        <v/>
      </c>
      <c r="C66" s="212" t="str">
        <f>IF(Eprouvettes!H66=0,"",Eprouvettes!H66)</f>
        <v/>
      </c>
      <c r="D66" s="213" t="str">
        <f>IF(Eprouvettes!M66=0,"",Eprouvettes!M66)</f>
        <v/>
      </c>
      <c r="E66" s="214" t="str">
        <f>IF(Eprouvettes!N66=0,"",Eprouvettes!N66)</f>
        <v/>
      </c>
      <c r="F66" s="214" t="str">
        <f>IF(Eprouvettes!O66=0,"",Eprouvettes!O66)</f>
        <v/>
      </c>
      <c r="G66" s="215" t="str">
        <f>IF(Eprouvettes!P66=0,"",Eprouvettes!P66)</f>
        <v/>
      </c>
      <c r="H66" s="216" t="str">
        <f>IF(Eprouvettes!Q66=0,"",Eprouvettes!Q66)</f>
        <v/>
      </c>
      <c r="I66" s="217" t="str">
        <f>IF(Eprouvettes!S66=0,"",Eprouvettes!S66)</f>
        <v/>
      </c>
      <c r="J66" s="218" t="str">
        <f>IF(Eprouvettes!R66=0,"",Eprouvettes!R66)</f>
        <v/>
      </c>
      <c r="K66" s="213"/>
      <c r="L66" s="214"/>
      <c r="M66" s="214"/>
      <c r="N66" s="214"/>
      <c r="O66" s="214"/>
      <c r="P66" s="214"/>
      <c r="Q66" s="214"/>
      <c r="R66" s="219"/>
      <c r="S66" s="222" t="e">
        <f t="shared" si="1"/>
        <v>#DIV/0!</v>
      </c>
      <c r="T66" s="221"/>
    </row>
    <row r="67" spans="1:20" ht="19.5" customHeight="1" x14ac:dyDescent="0.25">
      <c r="A67" s="210" t="str">
        <f>IF(Eprouvettes!I67=0,"",Eprouvettes!I67)</f>
        <v/>
      </c>
      <c r="B67" s="211" t="str">
        <f>IF(Eprouvettes!B67 = 0,"",Eprouvettes!B67)</f>
        <v/>
      </c>
      <c r="C67" s="212" t="str">
        <f>IF(Eprouvettes!H67=0,"",Eprouvettes!H67)</f>
        <v/>
      </c>
      <c r="D67" s="213" t="str">
        <f>IF(Eprouvettes!M67=0,"",Eprouvettes!M67)</f>
        <v/>
      </c>
      <c r="E67" s="214" t="str">
        <f>IF(Eprouvettes!N67=0,"",Eprouvettes!N67)</f>
        <v/>
      </c>
      <c r="F67" s="214" t="str">
        <f>IF(Eprouvettes!O67=0,"",Eprouvettes!O67)</f>
        <v/>
      </c>
      <c r="G67" s="215" t="str">
        <f>IF(Eprouvettes!P67=0,"",Eprouvettes!P67)</f>
        <v/>
      </c>
      <c r="H67" s="216" t="str">
        <f>IF(Eprouvettes!Q67=0,"",Eprouvettes!Q67)</f>
        <v/>
      </c>
      <c r="I67" s="217" t="str">
        <f>IF(Eprouvettes!S67=0,"",Eprouvettes!S67)</f>
        <v/>
      </c>
      <c r="J67" s="218" t="str">
        <f>IF(Eprouvettes!R67=0,"",Eprouvettes!R67)</f>
        <v/>
      </c>
      <c r="K67" s="213"/>
      <c r="L67" s="214"/>
      <c r="M67" s="214"/>
      <c r="N67" s="214"/>
      <c r="O67" s="214"/>
      <c r="P67" s="214"/>
      <c r="Q67" s="214"/>
      <c r="R67" s="219"/>
      <c r="S67" s="222" t="e">
        <f t="shared" si="1"/>
        <v>#DIV/0!</v>
      </c>
      <c r="T67" s="221"/>
    </row>
    <row r="68" spans="1:20" ht="19.5" customHeight="1" x14ac:dyDescent="0.25">
      <c r="A68" s="210" t="str">
        <f>IF(Eprouvettes!I68=0,"",Eprouvettes!I68)</f>
        <v/>
      </c>
      <c r="B68" s="211" t="str">
        <f>IF(Eprouvettes!B68 = 0,"",Eprouvettes!B68)</f>
        <v/>
      </c>
      <c r="C68" s="212" t="str">
        <f>IF(Eprouvettes!H68=0,"",Eprouvettes!H68)</f>
        <v/>
      </c>
      <c r="D68" s="213" t="str">
        <f>IF(Eprouvettes!M68=0,"",Eprouvettes!M68)</f>
        <v/>
      </c>
      <c r="E68" s="214" t="str">
        <f>IF(Eprouvettes!N68=0,"",Eprouvettes!N68)</f>
        <v/>
      </c>
      <c r="F68" s="214" t="str">
        <f>IF(Eprouvettes!O68=0,"",Eprouvettes!O68)</f>
        <v/>
      </c>
      <c r="G68" s="215" t="str">
        <f>IF(Eprouvettes!P68=0,"",Eprouvettes!P68)</f>
        <v/>
      </c>
      <c r="H68" s="216" t="str">
        <f>IF(Eprouvettes!Q68=0,"",Eprouvettes!Q68)</f>
        <v/>
      </c>
      <c r="I68" s="217" t="str">
        <f>IF(Eprouvettes!S68=0,"",Eprouvettes!S68)</f>
        <v/>
      </c>
      <c r="J68" s="218" t="str">
        <f>IF(Eprouvettes!R68=0,"",Eprouvettes!R68)</f>
        <v/>
      </c>
      <c r="K68" s="213"/>
      <c r="L68" s="214"/>
      <c r="M68" s="214"/>
      <c r="N68" s="214"/>
      <c r="O68" s="214"/>
      <c r="P68" s="214"/>
      <c r="Q68" s="214"/>
      <c r="R68" s="219"/>
      <c r="S68" s="222" t="e">
        <f t="shared" ref="S68:S99" si="2">AVERAGE(K68:R68)</f>
        <v>#DIV/0!</v>
      </c>
      <c r="T68" s="221"/>
    </row>
    <row r="69" spans="1:20" ht="19.5" customHeight="1" x14ac:dyDescent="0.25">
      <c r="A69" s="210" t="str">
        <f>IF(Eprouvettes!I69=0,"",Eprouvettes!I69)</f>
        <v/>
      </c>
      <c r="B69" s="211" t="str">
        <f>IF(Eprouvettes!B69 = 0,"",Eprouvettes!B69)</f>
        <v/>
      </c>
      <c r="C69" s="212" t="str">
        <f>IF(Eprouvettes!H69=0,"",Eprouvettes!H69)</f>
        <v/>
      </c>
      <c r="D69" s="213" t="str">
        <f>IF(Eprouvettes!M69=0,"",Eprouvettes!M69)</f>
        <v/>
      </c>
      <c r="E69" s="214" t="str">
        <f>IF(Eprouvettes!N69=0,"",Eprouvettes!N69)</f>
        <v/>
      </c>
      <c r="F69" s="214" t="str">
        <f>IF(Eprouvettes!O69=0,"",Eprouvettes!O69)</f>
        <v/>
      </c>
      <c r="G69" s="215" t="str">
        <f>IF(Eprouvettes!P69=0,"",Eprouvettes!P69)</f>
        <v/>
      </c>
      <c r="H69" s="216" t="str">
        <f>IF(Eprouvettes!Q69=0,"",Eprouvettes!Q69)</f>
        <v/>
      </c>
      <c r="I69" s="217" t="str">
        <f>IF(Eprouvettes!S69=0,"",Eprouvettes!S69)</f>
        <v/>
      </c>
      <c r="J69" s="218" t="str">
        <f>IF(Eprouvettes!R69=0,"",Eprouvettes!R69)</f>
        <v/>
      </c>
      <c r="K69" s="213"/>
      <c r="L69" s="214"/>
      <c r="M69" s="214"/>
      <c r="N69" s="214"/>
      <c r="O69" s="214"/>
      <c r="P69" s="214"/>
      <c r="Q69" s="214"/>
      <c r="R69" s="219"/>
      <c r="S69" s="222" t="e">
        <f t="shared" si="2"/>
        <v>#DIV/0!</v>
      </c>
      <c r="T69" s="221"/>
    </row>
    <row r="70" spans="1:20" ht="19.5" customHeight="1" x14ac:dyDescent="0.25">
      <c r="A70" s="210" t="str">
        <f>IF(Eprouvettes!I70=0,"",Eprouvettes!I70)</f>
        <v/>
      </c>
      <c r="B70" s="211" t="str">
        <f>IF(Eprouvettes!B70 = 0,"",Eprouvettes!B70)</f>
        <v/>
      </c>
      <c r="C70" s="212" t="str">
        <f>IF(Eprouvettes!H70=0,"",Eprouvettes!H70)</f>
        <v/>
      </c>
      <c r="D70" s="213" t="str">
        <f>IF(Eprouvettes!M70=0,"",Eprouvettes!M70)</f>
        <v/>
      </c>
      <c r="E70" s="214" t="str">
        <f>IF(Eprouvettes!N70=0,"",Eprouvettes!N70)</f>
        <v/>
      </c>
      <c r="F70" s="214" t="str">
        <f>IF(Eprouvettes!O70=0,"",Eprouvettes!O70)</f>
        <v/>
      </c>
      <c r="G70" s="215" t="str">
        <f>IF(Eprouvettes!P70=0,"",Eprouvettes!P70)</f>
        <v/>
      </c>
      <c r="H70" s="216" t="str">
        <f>IF(Eprouvettes!Q70=0,"",Eprouvettes!Q70)</f>
        <v/>
      </c>
      <c r="I70" s="217" t="str">
        <f>IF(Eprouvettes!S70=0,"",Eprouvettes!S70)</f>
        <v/>
      </c>
      <c r="J70" s="218" t="str">
        <f>IF(Eprouvettes!R70=0,"",Eprouvettes!R70)</f>
        <v/>
      </c>
      <c r="K70" s="213"/>
      <c r="L70" s="214"/>
      <c r="M70" s="214"/>
      <c r="N70" s="214"/>
      <c r="O70" s="214"/>
      <c r="P70" s="214"/>
      <c r="Q70" s="214"/>
      <c r="R70" s="219"/>
      <c r="S70" s="222" t="e">
        <f t="shared" si="2"/>
        <v>#DIV/0!</v>
      </c>
      <c r="T70" s="221"/>
    </row>
    <row r="71" spans="1:20" ht="19.5" customHeight="1" x14ac:dyDescent="0.25">
      <c r="A71" s="210" t="str">
        <f>IF(Eprouvettes!I71=0,"",Eprouvettes!I71)</f>
        <v/>
      </c>
      <c r="B71" s="211" t="str">
        <f>IF(Eprouvettes!B71 = 0,"",Eprouvettes!B71)</f>
        <v/>
      </c>
      <c r="C71" s="212" t="str">
        <f>IF(Eprouvettes!H71=0,"",Eprouvettes!H71)</f>
        <v/>
      </c>
      <c r="D71" s="213" t="str">
        <f>IF(Eprouvettes!M71=0,"",Eprouvettes!M71)</f>
        <v/>
      </c>
      <c r="E71" s="214" t="str">
        <f>IF(Eprouvettes!N71=0,"",Eprouvettes!N71)</f>
        <v/>
      </c>
      <c r="F71" s="214" t="str">
        <f>IF(Eprouvettes!O71=0,"",Eprouvettes!O71)</f>
        <v/>
      </c>
      <c r="G71" s="215" t="str">
        <f>IF(Eprouvettes!P71=0,"",Eprouvettes!P71)</f>
        <v/>
      </c>
      <c r="H71" s="216" t="str">
        <f>IF(Eprouvettes!Q71=0,"",Eprouvettes!Q71)</f>
        <v/>
      </c>
      <c r="I71" s="217" t="str">
        <f>IF(Eprouvettes!S71=0,"",Eprouvettes!S71)</f>
        <v/>
      </c>
      <c r="J71" s="218" t="str">
        <f>IF(Eprouvettes!R71=0,"",Eprouvettes!R71)</f>
        <v/>
      </c>
      <c r="K71" s="213"/>
      <c r="L71" s="214"/>
      <c r="M71" s="214"/>
      <c r="N71" s="214"/>
      <c r="O71" s="214"/>
      <c r="P71" s="214"/>
      <c r="Q71" s="214"/>
      <c r="R71" s="219"/>
      <c r="S71" s="222" t="e">
        <f t="shared" si="2"/>
        <v>#DIV/0!</v>
      </c>
      <c r="T71" s="221"/>
    </row>
    <row r="72" spans="1:20" ht="19.5" customHeight="1" x14ac:dyDescent="0.25">
      <c r="A72" s="210" t="str">
        <f>IF(Eprouvettes!I72=0,"",Eprouvettes!I72)</f>
        <v/>
      </c>
      <c r="B72" s="211" t="str">
        <f>IF(Eprouvettes!B72 = 0,"",Eprouvettes!B72)</f>
        <v/>
      </c>
      <c r="C72" s="212" t="str">
        <f>IF(Eprouvettes!H72=0,"",Eprouvettes!H72)</f>
        <v/>
      </c>
      <c r="D72" s="213" t="str">
        <f>IF(Eprouvettes!M72=0,"",Eprouvettes!M72)</f>
        <v/>
      </c>
      <c r="E72" s="214" t="str">
        <f>IF(Eprouvettes!N72=0,"",Eprouvettes!N72)</f>
        <v/>
      </c>
      <c r="F72" s="214" t="str">
        <f>IF(Eprouvettes!O72=0,"",Eprouvettes!O72)</f>
        <v/>
      </c>
      <c r="G72" s="215" t="str">
        <f>IF(Eprouvettes!P72=0,"",Eprouvettes!P72)</f>
        <v/>
      </c>
      <c r="H72" s="216" t="str">
        <f>IF(Eprouvettes!Q72=0,"",Eprouvettes!Q72)</f>
        <v/>
      </c>
      <c r="I72" s="217" t="str">
        <f>IF(Eprouvettes!S72=0,"",Eprouvettes!S72)</f>
        <v/>
      </c>
      <c r="J72" s="218" t="str">
        <f>IF(Eprouvettes!R72=0,"",Eprouvettes!R72)</f>
        <v/>
      </c>
      <c r="K72" s="213"/>
      <c r="L72" s="214"/>
      <c r="M72" s="214"/>
      <c r="N72" s="214"/>
      <c r="O72" s="214"/>
      <c r="P72" s="214"/>
      <c r="Q72" s="214"/>
      <c r="R72" s="219"/>
      <c r="S72" s="222" t="e">
        <f t="shared" si="2"/>
        <v>#DIV/0!</v>
      </c>
      <c r="T72" s="221"/>
    </row>
    <row r="73" spans="1:20" ht="19.5" customHeight="1" x14ac:dyDescent="0.25">
      <c r="A73" s="210" t="str">
        <f>IF(Eprouvettes!I73=0,"",Eprouvettes!I73)</f>
        <v/>
      </c>
      <c r="B73" s="211" t="str">
        <f>IF(Eprouvettes!B73 = 0,"",Eprouvettes!B73)</f>
        <v/>
      </c>
      <c r="C73" s="212" t="str">
        <f>IF(Eprouvettes!H73=0,"",Eprouvettes!H73)</f>
        <v/>
      </c>
      <c r="D73" s="213" t="str">
        <f>IF(Eprouvettes!M73=0,"",Eprouvettes!M73)</f>
        <v/>
      </c>
      <c r="E73" s="214" t="str">
        <f>IF(Eprouvettes!N73=0,"",Eprouvettes!N73)</f>
        <v/>
      </c>
      <c r="F73" s="214" t="str">
        <f>IF(Eprouvettes!O73=0,"",Eprouvettes!O73)</f>
        <v/>
      </c>
      <c r="G73" s="215" t="str">
        <f>IF(Eprouvettes!P73=0,"",Eprouvettes!P73)</f>
        <v/>
      </c>
      <c r="H73" s="216" t="str">
        <f>IF(Eprouvettes!Q73=0,"",Eprouvettes!Q73)</f>
        <v/>
      </c>
      <c r="I73" s="217" t="str">
        <f>IF(Eprouvettes!S73=0,"",Eprouvettes!S73)</f>
        <v/>
      </c>
      <c r="J73" s="218" t="str">
        <f>IF(Eprouvettes!R73=0,"",Eprouvettes!R73)</f>
        <v/>
      </c>
      <c r="K73" s="213"/>
      <c r="L73" s="214"/>
      <c r="M73" s="214"/>
      <c r="N73" s="214"/>
      <c r="O73" s="214"/>
      <c r="P73" s="214"/>
      <c r="Q73" s="214"/>
      <c r="R73" s="219"/>
      <c r="S73" s="222" t="e">
        <f t="shared" si="2"/>
        <v>#DIV/0!</v>
      </c>
      <c r="T73" s="221"/>
    </row>
    <row r="74" spans="1:20" ht="19.5" customHeight="1" x14ac:dyDescent="0.25">
      <c r="A74" s="210" t="str">
        <f>IF(Eprouvettes!I74=0,"",Eprouvettes!I74)</f>
        <v/>
      </c>
      <c r="B74" s="211" t="str">
        <f>IF(Eprouvettes!B74 = 0,"",Eprouvettes!B74)</f>
        <v/>
      </c>
      <c r="C74" s="212" t="str">
        <f>IF(Eprouvettes!H74=0,"",Eprouvettes!H74)</f>
        <v/>
      </c>
      <c r="D74" s="213" t="str">
        <f>IF(Eprouvettes!M74=0,"",Eprouvettes!M74)</f>
        <v/>
      </c>
      <c r="E74" s="214" t="str">
        <f>IF(Eprouvettes!N74=0,"",Eprouvettes!N74)</f>
        <v/>
      </c>
      <c r="F74" s="214" t="str">
        <f>IF(Eprouvettes!O74=0,"",Eprouvettes!O74)</f>
        <v/>
      </c>
      <c r="G74" s="215" t="str">
        <f>IF(Eprouvettes!P74=0,"",Eprouvettes!P74)</f>
        <v/>
      </c>
      <c r="H74" s="216" t="str">
        <f>IF(Eprouvettes!Q74=0,"",Eprouvettes!Q74)</f>
        <v/>
      </c>
      <c r="I74" s="217" t="str">
        <f>IF(Eprouvettes!S74=0,"",Eprouvettes!S74)</f>
        <v/>
      </c>
      <c r="J74" s="218" t="str">
        <f>IF(Eprouvettes!R74=0,"",Eprouvettes!R74)</f>
        <v/>
      </c>
      <c r="K74" s="213"/>
      <c r="L74" s="214"/>
      <c r="M74" s="214"/>
      <c r="N74" s="214"/>
      <c r="O74" s="214"/>
      <c r="P74" s="214"/>
      <c r="Q74" s="214"/>
      <c r="R74" s="219"/>
      <c r="S74" s="222" t="e">
        <f t="shared" si="2"/>
        <v>#DIV/0!</v>
      </c>
      <c r="T74" s="221"/>
    </row>
    <row r="75" spans="1:20" ht="19.5" customHeight="1" x14ac:dyDescent="0.25">
      <c r="A75" s="210" t="str">
        <f>IF(Eprouvettes!I75=0,"",Eprouvettes!I75)</f>
        <v/>
      </c>
      <c r="B75" s="211" t="str">
        <f>IF(Eprouvettes!B75 = 0,"",Eprouvettes!B75)</f>
        <v/>
      </c>
      <c r="C75" s="212" t="str">
        <f>IF(Eprouvettes!H75=0,"",Eprouvettes!H75)</f>
        <v/>
      </c>
      <c r="D75" s="213" t="str">
        <f>IF(Eprouvettes!M75=0,"",Eprouvettes!M75)</f>
        <v/>
      </c>
      <c r="E75" s="214" t="str">
        <f>IF(Eprouvettes!N75=0,"",Eprouvettes!N75)</f>
        <v/>
      </c>
      <c r="F75" s="214" t="str">
        <f>IF(Eprouvettes!O75=0,"",Eprouvettes!O75)</f>
        <v/>
      </c>
      <c r="G75" s="215" t="str">
        <f>IF(Eprouvettes!P75=0,"",Eprouvettes!P75)</f>
        <v/>
      </c>
      <c r="H75" s="216" t="str">
        <f>IF(Eprouvettes!Q75=0,"",Eprouvettes!Q75)</f>
        <v/>
      </c>
      <c r="I75" s="217" t="str">
        <f>IF(Eprouvettes!S75=0,"",Eprouvettes!S75)</f>
        <v/>
      </c>
      <c r="J75" s="218" t="str">
        <f>IF(Eprouvettes!R75=0,"",Eprouvettes!R75)</f>
        <v/>
      </c>
      <c r="K75" s="213"/>
      <c r="L75" s="214"/>
      <c r="M75" s="214"/>
      <c r="N75" s="214"/>
      <c r="O75" s="214"/>
      <c r="P75" s="214"/>
      <c r="Q75" s="214"/>
      <c r="R75" s="219"/>
      <c r="S75" s="222" t="e">
        <f t="shared" si="2"/>
        <v>#DIV/0!</v>
      </c>
      <c r="T75" s="221"/>
    </row>
    <row r="76" spans="1:20" ht="19.5" customHeight="1" x14ac:dyDescent="0.25">
      <c r="A76" s="210" t="str">
        <f>IF(Eprouvettes!I76=0,"",Eprouvettes!I76)</f>
        <v/>
      </c>
      <c r="B76" s="211" t="str">
        <f>IF(Eprouvettes!B76 = 0,"",Eprouvettes!B76)</f>
        <v/>
      </c>
      <c r="C76" s="212" t="str">
        <f>IF(Eprouvettes!H76=0,"",Eprouvettes!H76)</f>
        <v/>
      </c>
      <c r="D76" s="213" t="str">
        <f>IF(Eprouvettes!M76=0,"",Eprouvettes!M76)</f>
        <v/>
      </c>
      <c r="E76" s="214" t="str">
        <f>IF(Eprouvettes!N76=0,"",Eprouvettes!N76)</f>
        <v/>
      </c>
      <c r="F76" s="214" t="str">
        <f>IF(Eprouvettes!O76=0,"",Eprouvettes!O76)</f>
        <v/>
      </c>
      <c r="G76" s="215" t="str">
        <f>IF(Eprouvettes!P76=0,"",Eprouvettes!P76)</f>
        <v/>
      </c>
      <c r="H76" s="216" t="str">
        <f>IF(Eprouvettes!Q76=0,"",Eprouvettes!Q76)</f>
        <v/>
      </c>
      <c r="I76" s="217" t="str">
        <f>IF(Eprouvettes!S76=0,"",Eprouvettes!S76)</f>
        <v/>
      </c>
      <c r="J76" s="218" t="str">
        <f>IF(Eprouvettes!R76=0,"",Eprouvettes!R76)</f>
        <v/>
      </c>
      <c r="K76" s="213"/>
      <c r="L76" s="214"/>
      <c r="M76" s="214"/>
      <c r="N76" s="214"/>
      <c r="O76" s="214"/>
      <c r="P76" s="214"/>
      <c r="Q76" s="214"/>
      <c r="R76" s="219"/>
      <c r="S76" s="222" t="e">
        <f t="shared" si="2"/>
        <v>#DIV/0!</v>
      </c>
      <c r="T76" s="221"/>
    </row>
    <row r="77" spans="1:20" ht="19.5" customHeight="1" x14ac:dyDescent="0.25">
      <c r="A77" s="210" t="str">
        <f>IF(Eprouvettes!I77=0,"",Eprouvettes!I77)</f>
        <v/>
      </c>
      <c r="B77" s="211" t="str">
        <f>IF(Eprouvettes!B77 = 0,"",Eprouvettes!B77)</f>
        <v/>
      </c>
      <c r="C77" s="212" t="str">
        <f>IF(Eprouvettes!H77=0,"",Eprouvettes!H77)</f>
        <v/>
      </c>
      <c r="D77" s="213" t="str">
        <f>IF(Eprouvettes!M77=0,"",Eprouvettes!M77)</f>
        <v/>
      </c>
      <c r="E77" s="214" t="str">
        <f>IF(Eprouvettes!N77=0,"",Eprouvettes!N77)</f>
        <v/>
      </c>
      <c r="F77" s="214" t="str">
        <f>IF(Eprouvettes!O77=0,"",Eprouvettes!O77)</f>
        <v/>
      </c>
      <c r="G77" s="215" t="str">
        <f>IF(Eprouvettes!P77=0,"",Eprouvettes!P77)</f>
        <v/>
      </c>
      <c r="H77" s="216" t="str">
        <f>IF(Eprouvettes!Q77=0,"",Eprouvettes!Q77)</f>
        <v/>
      </c>
      <c r="I77" s="217" t="str">
        <f>IF(Eprouvettes!S77=0,"",Eprouvettes!S77)</f>
        <v/>
      </c>
      <c r="J77" s="218" t="str">
        <f>IF(Eprouvettes!R77=0,"",Eprouvettes!R77)</f>
        <v/>
      </c>
      <c r="K77" s="213"/>
      <c r="L77" s="214"/>
      <c r="M77" s="214"/>
      <c r="N77" s="214"/>
      <c r="O77" s="214"/>
      <c r="P77" s="214"/>
      <c r="Q77" s="214"/>
      <c r="R77" s="219"/>
      <c r="S77" s="222" t="e">
        <f t="shared" si="2"/>
        <v>#DIV/0!</v>
      </c>
      <c r="T77" s="221"/>
    </row>
    <row r="78" spans="1:20" ht="19.5" customHeight="1" x14ac:dyDescent="0.25">
      <c r="A78" s="210" t="str">
        <f>IF(Eprouvettes!I78=0,"",Eprouvettes!I78)</f>
        <v/>
      </c>
      <c r="B78" s="211" t="str">
        <f>IF(Eprouvettes!B78 = 0,"",Eprouvettes!B78)</f>
        <v/>
      </c>
      <c r="C78" s="212" t="str">
        <f>IF(Eprouvettes!H78=0,"",Eprouvettes!H78)</f>
        <v/>
      </c>
      <c r="D78" s="213" t="str">
        <f>IF(Eprouvettes!M78=0,"",Eprouvettes!M78)</f>
        <v/>
      </c>
      <c r="E78" s="214" t="str">
        <f>IF(Eprouvettes!N78=0,"",Eprouvettes!N78)</f>
        <v/>
      </c>
      <c r="F78" s="214" t="str">
        <f>IF(Eprouvettes!O78=0,"",Eprouvettes!O78)</f>
        <v/>
      </c>
      <c r="G78" s="215" t="str">
        <f>IF(Eprouvettes!P78=0,"",Eprouvettes!P78)</f>
        <v/>
      </c>
      <c r="H78" s="216" t="str">
        <f>IF(Eprouvettes!Q78=0,"",Eprouvettes!Q78)</f>
        <v/>
      </c>
      <c r="I78" s="217" t="str">
        <f>IF(Eprouvettes!S78=0,"",Eprouvettes!S78)</f>
        <v/>
      </c>
      <c r="J78" s="218" t="str">
        <f>IF(Eprouvettes!R78=0,"",Eprouvettes!R78)</f>
        <v/>
      </c>
      <c r="K78" s="213"/>
      <c r="L78" s="214"/>
      <c r="M78" s="214"/>
      <c r="N78" s="214"/>
      <c r="O78" s="214"/>
      <c r="P78" s="214"/>
      <c r="Q78" s="214"/>
      <c r="R78" s="219"/>
      <c r="S78" s="222" t="e">
        <f t="shared" si="2"/>
        <v>#DIV/0!</v>
      </c>
      <c r="T78" s="221"/>
    </row>
    <row r="79" spans="1:20" ht="19.5" customHeight="1" x14ac:dyDescent="0.25">
      <c r="A79" s="210" t="str">
        <f>IF(Eprouvettes!I79=0,"",Eprouvettes!I79)</f>
        <v/>
      </c>
      <c r="B79" s="211" t="str">
        <f>IF(Eprouvettes!B79 = 0,"",Eprouvettes!B79)</f>
        <v/>
      </c>
      <c r="C79" s="212" t="str">
        <f>IF(Eprouvettes!H79=0,"",Eprouvettes!H79)</f>
        <v/>
      </c>
      <c r="D79" s="213" t="str">
        <f>IF(Eprouvettes!M79=0,"",Eprouvettes!M79)</f>
        <v/>
      </c>
      <c r="E79" s="214" t="str">
        <f>IF(Eprouvettes!N79=0,"",Eprouvettes!N79)</f>
        <v/>
      </c>
      <c r="F79" s="214" t="str">
        <f>IF(Eprouvettes!O79=0,"",Eprouvettes!O79)</f>
        <v/>
      </c>
      <c r="G79" s="215" t="str">
        <f>IF(Eprouvettes!P79=0,"",Eprouvettes!P79)</f>
        <v/>
      </c>
      <c r="H79" s="216" t="str">
        <f>IF(Eprouvettes!Q79=0,"",Eprouvettes!Q79)</f>
        <v/>
      </c>
      <c r="I79" s="217" t="str">
        <f>IF(Eprouvettes!S79=0,"",Eprouvettes!S79)</f>
        <v/>
      </c>
      <c r="J79" s="218" t="str">
        <f>IF(Eprouvettes!R79=0,"",Eprouvettes!R79)</f>
        <v/>
      </c>
      <c r="K79" s="213"/>
      <c r="L79" s="214"/>
      <c r="M79" s="214"/>
      <c r="N79" s="214"/>
      <c r="O79" s="214"/>
      <c r="P79" s="214"/>
      <c r="Q79" s="214"/>
      <c r="R79" s="219"/>
      <c r="S79" s="222" t="e">
        <f t="shared" si="2"/>
        <v>#DIV/0!</v>
      </c>
      <c r="T79" s="221"/>
    </row>
    <row r="80" spans="1:20" ht="19.5" customHeight="1" x14ac:dyDescent="0.25">
      <c r="A80" s="210" t="str">
        <f>IF(Eprouvettes!I80=0,"",Eprouvettes!I80)</f>
        <v/>
      </c>
      <c r="B80" s="211" t="str">
        <f>IF(Eprouvettes!B80 = 0,"",Eprouvettes!B80)</f>
        <v/>
      </c>
      <c r="C80" s="212" t="str">
        <f>IF(Eprouvettes!H80=0,"",Eprouvettes!H80)</f>
        <v/>
      </c>
      <c r="D80" s="213" t="str">
        <f>IF(Eprouvettes!M80=0,"",Eprouvettes!M80)</f>
        <v/>
      </c>
      <c r="E80" s="214" t="str">
        <f>IF(Eprouvettes!N80=0,"",Eprouvettes!N80)</f>
        <v/>
      </c>
      <c r="F80" s="214" t="str">
        <f>IF(Eprouvettes!O80=0,"",Eprouvettes!O80)</f>
        <v/>
      </c>
      <c r="G80" s="215" t="str">
        <f>IF(Eprouvettes!P80=0,"",Eprouvettes!P80)</f>
        <v/>
      </c>
      <c r="H80" s="216" t="str">
        <f>IF(Eprouvettes!Q80=0,"",Eprouvettes!Q80)</f>
        <v/>
      </c>
      <c r="I80" s="217" t="str">
        <f>IF(Eprouvettes!S80=0,"",Eprouvettes!S80)</f>
        <v/>
      </c>
      <c r="J80" s="218" t="str">
        <f>IF(Eprouvettes!R80=0,"",Eprouvettes!R80)</f>
        <v/>
      </c>
      <c r="K80" s="213"/>
      <c r="L80" s="214"/>
      <c r="M80" s="214"/>
      <c r="N80" s="214"/>
      <c r="O80" s="214"/>
      <c r="P80" s="214"/>
      <c r="Q80" s="214"/>
      <c r="R80" s="219"/>
      <c r="S80" s="222" t="e">
        <f t="shared" si="2"/>
        <v>#DIV/0!</v>
      </c>
      <c r="T80" s="221"/>
    </row>
    <row r="81" spans="1:20" ht="19.5" customHeight="1" x14ac:dyDescent="0.25">
      <c r="A81" s="210" t="str">
        <f>IF(Eprouvettes!I81=0,"",Eprouvettes!I81)</f>
        <v/>
      </c>
      <c r="B81" s="211" t="str">
        <f>IF(Eprouvettes!B81 = 0,"",Eprouvettes!B81)</f>
        <v/>
      </c>
      <c r="C81" s="212" t="str">
        <f>IF(Eprouvettes!H81=0,"",Eprouvettes!H81)</f>
        <v/>
      </c>
      <c r="D81" s="213" t="str">
        <f>IF(Eprouvettes!M81=0,"",Eprouvettes!M81)</f>
        <v/>
      </c>
      <c r="E81" s="214" t="str">
        <f>IF(Eprouvettes!N81=0,"",Eprouvettes!N81)</f>
        <v/>
      </c>
      <c r="F81" s="214" t="str">
        <f>IF(Eprouvettes!O81=0,"",Eprouvettes!O81)</f>
        <v/>
      </c>
      <c r="G81" s="215" t="str">
        <f>IF(Eprouvettes!P81=0,"",Eprouvettes!P81)</f>
        <v/>
      </c>
      <c r="H81" s="216" t="str">
        <f>IF(Eprouvettes!Q81=0,"",Eprouvettes!Q81)</f>
        <v/>
      </c>
      <c r="I81" s="217" t="str">
        <f>IF(Eprouvettes!S81=0,"",Eprouvettes!S81)</f>
        <v/>
      </c>
      <c r="J81" s="218" t="str">
        <f>IF(Eprouvettes!R81=0,"",Eprouvettes!R81)</f>
        <v/>
      </c>
      <c r="K81" s="213"/>
      <c r="L81" s="214"/>
      <c r="M81" s="214"/>
      <c r="N81" s="214"/>
      <c r="O81" s="214"/>
      <c r="P81" s="214"/>
      <c r="Q81" s="214"/>
      <c r="R81" s="219"/>
      <c r="S81" s="222" t="e">
        <f t="shared" si="2"/>
        <v>#DIV/0!</v>
      </c>
      <c r="T81" s="221"/>
    </row>
    <row r="82" spans="1:20" ht="19.5" customHeight="1" x14ac:dyDescent="0.25">
      <c r="A82" s="210" t="str">
        <f>IF(Eprouvettes!I82=0,"",Eprouvettes!I82)</f>
        <v/>
      </c>
      <c r="B82" s="211" t="str">
        <f>IF(Eprouvettes!B82 = 0,"",Eprouvettes!B82)</f>
        <v/>
      </c>
      <c r="C82" s="212" t="str">
        <f>IF(Eprouvettes!H82=0,"",Eprouvettes!H82)</f>
        <v/>
      </c>
      <c r="D82" s="213" t="str">
        <f>IF(Eprouvettes!M82=0,"",Eprouvettes!M82)</f>
        <v/>
      </c>
      <c r="E82" s="214" t="str">
        <f>IF(Eprouvettes!N82=0,"",Eprouvettes!N82)</f>
        <v/>
      </c>
      <c r="F82" s="214" t="str">
        <f>IF(Eprouvettes!O82=0,"",Eprouvettes!O82)</f>
        <v/>
      </c>
      <c r="G82" s="215" t="str">
        <f>IF(Eprouvettes!P82=0,"",Eprouvettes!P82)</f>
        <v/>
      </c>
      <c r="H82" s="216" t="str">
        <f>IF(Eprouvettes!Q82=0,"",Eprouvettes!Q82)</f>
        <v/>
      </c>
      <c r="I82" s="217" t="str">
        <f>IF(Eprouvettes!S82=0,"",Eprouvettes!S82)</f>
        <v/>
      </c>
      <c r="J82" s="218" t="str">
        <f>IF(Eprouvettes!R82=0,"",Eprouvettes!R82)</f>
        <v/>
      </c>
      <c r="K82" s="213"/>
      <c r="L82" s="214"/>
      <c r="M82" s="214"/>
      <c r="N82" s="214"/>
      <c r="O82" s="214"/>
      <c r="P82" s="214"/>
      <c r="Q82" s="214"/>
      <c r="R82" s="219"/>
      <c r="S82" s="222" t="e">
        <f t="shared" si="2"/>
        <v>#DIV/0!</v>
      </c>
      <c r="T82" s="221"/>
    </row>
    <row r="83" spans="1:20" ht="19.5" customHeight="1" x14ac:dyDescent="0.25">
      <c r="A83" s="210" t="str">
        <f>IF(Eprouvettes!I83=0,"",Eprouvettes!I83)</f>
        <v/>
      </c>
      <c r="B83" s="211" t="str">
        <f>IF(Eprouvettes!B83 = 0,"",Eprouvettes!B83)</f>
        <v/>
      </c>
      <c r="C83" s="212" t="str">
        <f>IF(Eprouvettes!H83=0,"",Eprouvettes!H83)</f>
        <v/>
      </c>
      <c r="D83" s="213" t="str">
        <f>IF(Eprouvettes!M83=0,"",Eprouvettes!M83)</f>
        <v/>
      </c>
      <c r="E83" s="214" t="str">
        <f>IF(Eprouvettes!N83=0,"",Eprouvettes!N83)</f>
        <v/>
      </c>
      <c r="F83" s="214" t="str">
        <f>IF(Eprouvettes!O83=0,"",Eprouvettes!O83)</f>
        <v/>
      </c>
      <c r="G83" s="215" t="str">
        <f>IF(Eprouvettes!P83=0,"",Eprouvettes!P83)</f>
        <v/>
      </c>
      <c r="H83" s="216" t="str">
        <f>IF(Eprouvettes!Q83=0,"",Eprouvettes!Q83)</f>
        <v/>
      </c>
      <c r="I83" s="217" t="str">
        <f>IF(Eprouvettes!S83=0,"",Eprouvettes!S83)</f>
        <v/>
      </c>
      <c r="J83" s="218" t="str">
        <f>IF(Eprouvettes!R83=0,"",Eprouvettes!R83)</f>
        <v/>
      </c>
      <c r="K83" s="213"/>
      <c r="L83" s="214"/>
      <c r="M83" s="214"/>
      <c r="N83" s="214"/>
      <c r="O83" s="214"/>
      <c r="P83" s="214"/>
      <c r="Q83" s="214"/>
      <c r="R83" s="219"/>
      <c r="S83" s="222" t="e">
        <f t="shared" si="2"/>
        <v>#DIV/0!</v>
      </c>
      <c r="T83" s="221"/>
    </row>
    <row r="84" spans="1:20" ht="19.5" customHeight="1" x14ac:dyDescent="0.25">
      <c r="A84" s="210" t="str">
        <f>IF(Eprouvettes!I84=0,"",Eprouvettes!I84)</f>
        <v/>
      </c>
      <c r="B84" s="211" t="str">
        <f>IF(Eprouvettes!B84 = 0,"",Eprouvettes!B84)</f>
        <v/>
      </c>
      <c r="C84" s="212" t="str">
        <f>IF(Eprouvettes!H84=0,"",Eprouvettes!H84)</f>
        <v/>
      </c>
      <c r="D84" s="213" t="str">
        <f>IF(Eprouvettes!M84=0,"",Eprouvettes!M84)</f>
        <v/>
      </c>
      <c r="E84" s="214" t="str">
        <f>IF(Eprouvettes!N84=0,"",Eprouvettes!N84)</f>
        <v/>
      </c>
      <c r="F84" s="214" t="str">
        <f>IF(Eprouvettes!O84=0,"",Eprouvettes!O84)</f>
        <v/>
      </c>
      <c r="G84" s="215" t="str">
        <f>IF(Eprouvettes!P84=0,"",Eprouvettes!P84)</f>
        <v/>
      </c>
      <c r="H84" s="216" t="str">
        <f>IF(Eprouvettes!Q84=0,"",Eprouvettes!Q84)</f>
        <v/>
      </c>
      <c r="I84" s="217" t="str">
        <f>IF(Eprouvettes!S84=0,"",Eprouvettes!S84)</f>
        <v/>
      </c>
      <c r="J84" s="218" t="str">
        <f>IF(Eprouvettes!R84=0,"",Eprouvettes!R84)</f>
        <v/>
      </c>
      <c r="K84" s="213"/>
      <c r="L84" s="214"/>
      <c r="M84" s="214"/>
      <c r="N84" s="214"/>
      <c r="O84" s="214"/>
      <c r="P84" s="214"/>
      <c r="Q84" s="214"/>
      <c r="R84" s="219"/>
      <c r="S84" s="222" t="e">
        <f t="shared" si="2"/>
        <v>#DIV/0!</v>
      </c>
      <c r="T84" s="221"/>
    </row>
    <row r="85" spans="1:20" ht="19.5" customHeight="1" x14ac:dyDescent="0.25">
      <c r="A85" s="210" t="str">
        <f>IF(Eprouvettes!I85=0,"",Eprouvettes!I85)</f>
        <v/>
      </c>
      <c r="B85" s="211" t="str">
        <f>IF(Eprouvettes!B85 = 0,"",Eprouvettes!B85)</f>
        <v/>
      </c>
      <c r="C85" s="212" t="str">
        <f>IF(Eprouvettes!H85=0,"",Eprouvettes!H85)</f>
        <v/>
      </c>
      <c r="D85" s="213" t="str">
        <f>IF(Eprouvettes!M85=0,"",Eprouvettes!M85)</f>
        <v/>
      </c>
      <c r="E85" s="214" t="str">
        <f>IF(Eprouvettes!N85=0,"",Eprouvettes!N85)</f>
        <v/>
      </c>
      <c r="F85" s="214" t="str">
        <f>IF(Eprouvettes!O85=0,"",Eprouvettes!O85)</f>
        <v/>
      </c>
      <c r="G85" s="215" t="str">
        <f>IF(Eprouvettes!P85=0,"",Eprouvettes!P85)</f>
        <v/>
      </c>
      <c r="H85" s="216" t="str">
        <f>IF(Eprouvettes!Q85=0,"",Eprouvettes!Q85)</f>
        <v/>
      </c>
      <c r="I85" s="217" t="str">
        <f>IF(Eprouvettes!S85=0,"",Eprouvettes!S85)</f>
        <v/>
      </c>
      <c r="J85" s="218" t="str">
        <f>IF(Eprouvettes!R85=0,"",Eprouvettes!R85)</f>
        <v/>
      </c>
      <c r="K85" s="213"/>
      <c r="L85" s="214"/>
      <c r="M85" s="214"/>
      <c r="N85" s="214"/>
      <c r="O85" s="214"/>
      <c r="P85" s="214"/>
      <c r="Q85" s="214"/>
      <c r="R85" s="219"/>
      <c r="S85" s="222" t="e">
        <f t="shared" si="2"/>
        <v>#DIV/0!</v>
      </c>
      <c r="T85" s="221"/>
    </row>
    <row r="86" spans="1:20" ht="19.5" customHeight="1" x14ac:dyDescent="0.25">
      <c r="A86" s="210" t="str">
        <f>IF(Eprouvettes!I86=0,"",Eprouvettes!I86)</f>
        <v/>
      </c>
      <c r="B86" s="211" t="str">
        <f>IF(Eprouvettes!B86 = 0,"",Eprouvettes!B86)</f>
        <v/>
      </c>
      <c r="C86" s="212" t="str">
        <f>IF(Eprouvettes!H86=0,"",Eprouvettes!H86)</f>
        <v/>
      </c>
      <c r="D86" s="213" t="str">
        <f>IF(Eprouvettes!M86=0,"",Eprouvettes!M86)</f>
        <v/>
      </c>
      <c r="E86" s="214" t="str">
        <f>IF(Eprouvettes!N86=0,"",Eprouvettes!N86)</f>
        <v/>
      </c>
      <c r="F86" s="214" t="str">
        <f>IF(Eprouvettes!O86=0,"",Eprouvettes!O86)</f>
        <v/>
      </c>
      <c r="G86" s="215" t="str">
        <f>IF(Eprouvettes!P86=0,"",Eprouvettes!P86)</f>
        <v/>
      </c>
      <c r="H86" s="216" t="str">
        <f>IF(Eprouvettes!Q86=0,"",Eprouvettes!Q86)</f>
        <v/>
      </c>
      <c r="I86" s="217" t="str">
        <f>IF(Eprouvettes!S86=0,"",Eprouvettes!S86)</f>
        <v/>
      </c>
      <c r="J86" s="218" t="str">
        <f>IF(Eprouvettes!R86=0,"",Eprouvettes!R86)</f>
        <v/>
      </c>
      <c r="K86" s="213"/>
      <c r="L86" s="214"/>
      <c r="M86" s="214"/>
      <c r="N86" s="214"/>
      <c r="O86" s="214"/>
      <c r="P86" s="214"/>
      <c r="Q86" s="214"/>
      <c r="R86" s="219"/>
      <c r="S86" s="222" t="e">
        <f t="shared" si="2"/>
        <v>#DIV/0!</v>
      </c>
      <c r="T86" s="221"/>
    </row>
    <row r="87" spans="1:20" ht="19.5" customHeight="1" x14ac:dyDescent="0.25">
      <c r="A87" s="210" t="str">
        <f>IF(Eprouvettes!I87=0,"",Eprouvettes!I87)</f>
        <v/>
      </c>
      <c r="B87" s="211" t="str">
        <f>IF(Eprouvettes!B87 = 0,"",Eprouvettes!B87)</f>
        <v/>
      </c>
      <c r="C87" s="212" t="str">
        <f>IF(Eprouvettes!H87=0,"",Eprouvettes!H87)</f>
        <v/>
      </c>
      <c r="D87" s="213" t="str">
        <f>IF(Eprouvettes!M87=0,"",Eprouvettes!M87)</f>
        <v/>
      </c>
      <c r="E87" s="214" t="str">
        <f>IF(Eprouvettes!N87=0,"",Eprouvettes!N87)</f>
        <v/>
      </c>
      <c r="F87" s="214" t="str">
        <f>IF(Eprouvettes!O87=0,"",Eprouvettes!O87)</f>
        <v/>
      </c>
      <c r="G87" s="215" t="str">
        <f>IF(Eprouvettes!P87=0,"",Eprouvettes!P87)</f>
        <v/>
      </c>
      <c r="H87" s="216" t="str">
        <f>IF(Eprouvettes!Q87=0,"",Eprouvettes!Q87)</f>
        <v/>
      </c>
      <c r="I87" s="217" t="str">
        <f>IF(Eprouvettes!S87=0,"",Eprouvettes!S87)</f>
        <v/>
      </c>
      <c r="J87" s="218" t="str">
        <f>IF(Eprouvettes!R87=0,"",Eprouvettes!R87)</f>
        <v/>
      </c>
      <c r="K87" s="213"/>
      <c r="L87" s="214"/>
      <c r="M87" s="214"/>
      <c r="N87" s="214"/>
      <c r="O87" s="214"/>
      <c r="P87" s="214"/>
      <c r="Q87" s="214"/>
      <c r="R87" s="219"/>
      <c r="S87" s="222" t="e">
        <f t="shared" si="2"/>
        <v>#DIV/0!</v>
      </c>
      <c r="T87" s="221"/>
    </row>
    <row r="88" spans="1:20" ht="19.5" customHeight="1" x14ac:dyDescent="0.25">
      <c r="A88" s="210" t="str">
        <f>IF(Eprouvettes!I88=0,"",Eprouvettes!I88)</f>
        <v/>
      </c>
      <c r="B88" s="211" t="str">
        <f>IF(Eprouvettes!B88 = 0,"",Eprouvettes!B88)</f>
        <v/>
      </c>
      <c r="C88" s="212" t="str">
        <f>IF(Eprouvettes!H88=0,"",Eprouvettes!H88)</f>
        <v/>
      </c>
      <c r="D88" s="213" t="str">
        <f>IF(Eprouvettes!M88=0,"",Eprouvettes!M88)</f>
        <v/>
      </c>
      <c r="E88" s="214" t="str">
        <f>IF(Eprouvettes!N88=0,"",Eprouvettes!N88)</f>
        <v/>
      </c>
      <c r="F88" s="214" t="str">
        <f>IF(Eprouvettes!O88=0,"",Eprouvettes!O88)</f>
        <v/>
      </c>
      <c r="G88" s="215" t="str">
        <f>IF(Eprouvettes!P88=0,"",Eprouvettes!P88)</f>
        <v/>
      </c>
      <c r="H88" s="216" t="str">
        <f>IF(Eprouvettes!Q88=0,"",Eprouvettes!Q88)</f>
        <v/>
      </c>
      <c r="I88" s="217" t="str">
        <f>IF(Eprouvettes!S88=0,"",Eprouvettes!S88)</f>
        <v/>
      </c>
      <c r="J88" s="218" t="str">
        <f>IF(Eprouvettes!R88=0,"",Eprouvettes!R88)</f>
        <v/>
      </c>
      <c r="K88" s="213"/>
      <c r="L88" s="214"/>
      <c r="M88" s="214"/>
      <c r="N88" s="214"/>
      <c r="O88" s="214"/>
      <c r="P88" s="214"/>
      <c r="Q88" s="214"/>
      <c r="R88" s="219"/>
      <c r="S88" s="222" t="e">
        <f t="shared" si="2"/>
        <v>#DIV/0!</v>
      </c>
      <c r="T88" s="221"/>
    </row>
    <row r="89" spans="1:20" ht="19.5" customHeight="1" x14ac:dyDescent="0.25">
      <c r="A89" s="210" t="str">
        <f>IF(Eprouvettes!I89=0,"",Eprouvettes!I89)</f>
        <v/>
      </c>
      <c r="B89" s="211" t="str">
        <f>IF(Eprouvettes!B89 = 0,"",Eprouvettes!B89)</f>
        <v/>
      </c>
      <c r="C89" s="212" t="str">
        <f>IF(Eprouvettes!H89=0,"",Eprouvettes!H89)</f>
        <v/>
      </c>
      <c r="D89" s="213" t="str">
        <f>IF(Eprouvettes!M89=0,"",Eprouvettes!M89)</f>
        <v/>
      </c>
      <c r="E89" s="214" t="str">
        <f>IF(Eprouvettes!N89=0,"",Eprouvettes!N89)</f>
        <v/>
      </c>
      <c r="F89" s="214" t="str">
        <f>IF(Eprouvettes!O89=0,"",Eprouvettes!O89)</f>
        <v/>
      </c>
      <c r="G89" s="215" t="str">
        <f>IF(Eprouvettes!P89=0,"",Eprouvettes!P89)</f>
        <v/>
      </c>
      <c r="H89" s="216" t="str">
        <f>IF(Eprouvettes!Q89=0,"",Eprouvettes!Q89)</f>
        <v/>
      </c>
      <c r="I89" s="217" t="str">
        <f>IF(Eprouvettes!S89=0,"",Eprouvettes!S89)</f>
        <v/>
      </c>
      <c r="J89" s="218" t="str">
        <f>IF(Eprouvettes!R89=0,"",Eprouvettes!R89)</f>
        <v/>
      </c>
      <c r="K89" s="213"/>
      <c r="L89" s="214"/>
      <c r="M89" s="214"/>
      <c r="N89" s="214"/>
      <c r="O89" s="214"/>
      <c r="P89" s="214"/>
      <c r="Q89" s="214"/>
      <c r="R89" s="219"/>
      <c r="S89" s="222" t="e">
        <f t="shared" si="2"/>
        <v>#DIV/0!</v>
      </c>
      <c r="T89" s="221"/>
    </row>
    <row r="90" spans="1:20" ht="19.5" customHeight="1" x14ac:dyDescent="0.25">
      <c r="A90" s="210" t="str">
        <f>IF(Eprouvettes!I90=0,"",Eprouvettes!I90)</f>
        <v/>
      </c>
      <c r="B90" s="211" t="str">
        <f>IF(Eprouvettes!B90 = 0,"",Eprouvettes!B90)</f>
        <v/>
      </c>
      <c r="C90" s="212" t="str">
        <f>IF(Eprouvettes!H90=0,"",Eprouvettes!H90)</f>
        <v/>
      </c>
      <c r="D90" s="213" t="str">
        <f>IF(Eprouvettes!M90=0,"",Eprouvettes!M90)</f>
        <v/>
      </c>
      <c r="E90" s="214" t="str">
        <f>IF(Eprouvettes!N90=0,"",Eprouvettes!N90)</f>
        <v/>
      </c>
      <c r="F90" s="214" t="str">
        <f>IF(Eprouvettes!O90=0,"",Eprouvettes!O90)</f>
        <v/>
      </c>
      <c r="G90" s="215" t="str">
        <f>IF(Eprouvettes!P90=0,"",Eprouvettes!P90)</f>
        <v/>
      </c>
      <c r="H90" s="216" t="str">
        <f>IF(Eprouvettes!Q90=0,"",Eprouvettes!Q90)</f>
        <v/>
      </c>
      <c r="I90" s="217" t="str">
        <f>IF(Eprouvettes!S90=0,"",Eprouvettes!S90)</f>
        <v/>
      </c>
      <c r="J90" s="218" t="str">
        <f>IF(Eprouvettes!R90=0,"",Eprouvettes!R90)</f>
        <v/>
      </c>
      <c r="K90" s="213"/>
      <c r="L90" s="214"/>
      <c r="M90" s="214"/>
      <c r="N90" s="214"/>
      <c r="O90" s="214"/>
      <c r="P90" s="214"/>
      <c r="Q90" s="214"/>
      <c r="R90" s="219"/>
      <c r="S90" s="222" t="e">
        <f t="shared" si="2"/>
        <v>#DIV/0!</v>
      </c>
      <c r="T90" s="221"/>
    </row>
    <row r="91" spans="1:20" ht="19.5" customHeight="1" x14ac:dyDescent="0.25">
      <c r="A91" s="210" t="str">
        <f>IF(Eprouvettes!I91=0,"",Eprouvettes!I91)</f>
        <v/>
      </c>
      <c r="B91" s="211" t="str">
        <f>IF(Eprouvettes!B91 = 0,"",Eprouvettes!B91)</f>
        <v/>
      </c>
      <c r="C91" s="212" t="str">
        <f>IF(Eprouvettes!H91=0,"",Eprouvettes!H91)</f>
        <v/>
      </c>
      <c r="D91" s="213" t="str">
        <f>IF(Eprouvettes!M91=0,"",Eprouvettes!M91)</f>
        <v/>
      </c>
      <c r="E91" s="214" t="str">
        <f>IF(Eprouvettes!N91=0,"",Eprouvettes!N91)</f>
        <v/>
      </c>
      <c r="F91" s="214" t="str">
        <f>IF(Eprouvettes!O91=0,"",Eprouvettes!O91)</f>
        <v/>
      </c>
      <c r="G91" s="215" t="str">
        <f>IF(Eprouvettes!P91=0,"",Eprouvettes!P91)</f>
        <v/>
      </c>
      <c r="H91" s="216" t="str">
        <f>IF(Eprouvettes!Q91=0,"",Eprouvettes!Q91)</f>
        <v/>
      </c>
      <c r="I91" s="217" t="str">
        <f>IF(Eprouvettes!S91=0,"",Eprouvettes!S91)</f>
        <v/>
      </c>
      <c r="J91" s="218" t="str">
        <f>IF(Eprouvettes!R91=0,"",Eprouvettes!R91)</f>
        <v/>
      </c>
      <c r="K91" s="213"/>
      <c r="L91" s="214"/>
      <c r="M91" s="214"/>
      <c r="N91" s="214"/>
      <c r="O91" s="214"/>
      <c r="P91" s="214"/>
      <c r="Q91" s="214"/>
      <c r="R91" s="219"/>
      <c r="S91" s="222" t="e">
        <f t="shared" si="2"/>
        <v>#DIV/0!</v>
      </c>
      <c r="T91" s="221"/>
    </row>
    <row r="92" spans="1:20" ht="19.5" customHeight="1" x14ac:dyDescent="0.25">
      <c r="A92" s="210" t="str">
        <f>IF(Eprouvettes!I92=0,"",Eprouvettes!I92)</f>
        <v/>
      </c>
      <c r="B92" s="211" t="str">
        <f>IF(Eprouvettes!B92 = 0,"",Eprouvettes!B92)</f>
        <v/>
      </c>
      <c r="C92" s="212" t="str">
        <f>IF(Eprouvettes!H92=0,"",Eprouvettes!H92)</f>
        <v/>
      </c>
      <c r="D92" s="213" t="str">
        <f>IF(Eprouvettes!M92=0,"",Eprouvettes!M92)</f>
        <v/>
      </c>
      <c r="E92" s="214" t="str">
        <f>IF(Eprouvettes!N92=0,"",Eprouvettes!N92)</f>
        <v/>
      </c>
      <c r="F92" s="214" t="str">
        <f>IF(Eprouvettes!O92=0,"",Eprouvettes!O92)</f>
        <v/>
      </c>
      <c r="G92" s="215" t="str">
        <f>IF(Eprouvettes!P92=0,"",Eprouvettes!P92)</f>
        <v/>
      </c>
      <c r="H92" s="216" t="str">
        <f>IF(Eprouvettes!Q92=0,"",Eprouvettes!Q92)</f>
        <v/>
      </c>
      <c r="I92" s="217" t="str">
        <f>IF(Eprouvettes!S92=0,"",Eprouvettes!S92)</f>
        <v/>
      </c>
      <c r="J92" s="218" t="str">
        <f>IF(Eprouvettes!R92=0,"",Eprouvettes!R92)</f>
        <v/>
      </c>
      <c r="K92" s="213"/>
      <c r="L92" s="214"/>
      <c r="M92" s="214"/>
      <c r="N92" s="214"/>
      <c r="O92" s="214"/>
      <c r="P92" s="214"/>
      <c r="Q92" s="214"/>
      <c r="R92" s="219"/>
      <c r="S92" s="222" t="e">
        <f t="shared" si="2"/>
        <v>#DIV/0!</v>
      </c>
      <c r="T92" s="221"/>
    </row>
    <row r="93" spans="1:20" ht="19.5" customHeight="1" x14ac:dyDescent="0.25">
      <c r="A93" s="210" t="str">
        <f>IF(Eprouvettes!I93=0,"",Eprouvettes!I93)</f>
        <v/>
      </c>
      <c r="B93" s="211" t="str">
        <f>IF(Eprouvettes!B93 = 0,"",Eprouvettes!B93)</f>
        <v/>
      </c>
      <c r="C93" s="212" t="str">
        <f>IF(Eprouvettes!H93=0,"",Eprouvettes!H93)</f>
        <v/>
      </c>
      <c r="D93" s="213" t="str">
        <f>IF(Eprouvettes!M93=0,"",Eprouvettes!M93)</f>
        <v/>
      </c>
      <c r="E93" s="214" t="str">
        <f>IF(Eprouvettes!N93=0,"",Eprouvettes!N93)</f>
        <v/>
      </c>
      <c r="F93" s="214" t="str">
        <f>IF(Eprouvettes!O93=0,"",Eprouvettes!O93)</f>
        <v/>
      </c>
      <c r="G93" s="215" t="str">
        <f>IF(Eprouvettes!P93=0,"",Eprouvettes!P93)</f>
        <v/>
      </c>
      <c r="H93" s="216" t="str">
        <f>IF(Eprouvettes!Q93=0,"",Eprouvettes!Q93)</f>
        <v/>
      </c>
      <c r="I93" s="217" t="str">
        <f>IF(Eprouvettes!S93=0,"",Eprouvettes!S93)</f>
        <v/>
      </c>
      <c r="J93" s="218" t="str">
        <f>IF(Eprouvettes!R93=0,"",Eprouvettes!R93)</f>
        <v/>
      </c>
      <c r="K93" s="213"/>
      <c r="L93" s="214"/>
      <c r="M93" s="214"/>
      <c r="N93" s="214"/>
      <c r="O93" s="214"/>
      <c r="P93" s="214"/>
      <c r="Q93" s="214"/>
      <c r="R93" s="219"/>
      <c r="S93" s="222" t="e">
        <f t="shared" si="2"/>
        <v>#DIV/0!</v>
      </c>
      <c r="T93" s="221"/>
    </row>
    <row r="94" spans="1:20" ht="19.5" customHeight="1" x14ac:dyDescent="0.25">
      <c r="A94" s="210" t="str">
        <f>IF(Eprouvettes!I94=0,"",Eprouvettes!I94)</f>
        <v/>
      </c>
      <c r="B94" s="211" t="str">
        <f>IF(Eprouvettes!B94 = 0,"",Eprouvettes!B94)</f>
        <v/>
      </c>
      <c r="C94" s="212" t="str">
        <f>IF(Eprouvettes!H94=0,"",Eprouvettes!H94)</f>
        <v/>
      </c>
      <c r="D94" s="213" t="str">
        <f>IF(Eprouvettes!M94=0,"",Eprouvettes!M94)</f>
        <v/>
      </c>
      <c r="E94" s="214" t="str">
        <f>IF(Eprouvettes!N94=0,"",Eprouvettes!N94)</f>
        <v/>
      </c>
      <c r="F94" s="214" t="str">
        <f>IF(Eprouvettes!O94=0,"",Eprouvettes!O94)</f>
        <v/>
      </c>
      <c r="G94" s="215" t="str">
        <f>IF(Eprouvettes!P94=0,"",Eprouvettes!P94)</f>
        <v/>
      </c>
      <c r="H94" s="216" t="str">
        <f>IF(Eprouvettes!Q94=0,"",Eprouvettes!Q94)</f>
        <v/>
      </c>
      <c r="I94" s="217" t="str">
        <f>IF(Eprouvettes!S94=0,"",Eprouvettes!S94)</f>
        <v/>
      </c>
      <c r="J94" s="218" t="str">
        <f>IF(Eprouvettes!R94=0,"",Eprouvettes!R94)</f>
        <v/>
      </c>
      <c r="K94" s="213"/>
      <c r="L94" s="214"/>
      <c r="M94" s="214"/>
      <c r="N94" s="214"/>
      <c r="O94" s="214"/>
      <c r="P94" s="214"/>
      <c r="Q94" s="214"/>
      <c r="R94" s="219"/>
      <c r="S94" s="222" t="e">
        <f t="shared" si="2"/>
        <v>#DIV/0!</v>
      </c>
      <c r="T94" s="221"/>
    </row>
    <row r="95" spans="1:20" ht="19.5" customHeight="1" x14ac:dyDescent="0.25">
      <c r="A95" s="210" t="str">
        <f>IF(Eprouvettes!I95=0,"",Eprouvettes!I95)</f>
        <v/>
      </c>
      <c r="B95" s="211" t="str">
        <f>IF(Eprouvettes!B95 = 0,"",Eprouvettes!B95)</f>
        <v/>
      </c>
      <c r="C95" s="212" t="str">
        <f>IF(Eprouvettes!H95=0,"",Eprouvettes!H95)</f>
        <v/>
      </c>
      <c r="D95" s="213" t="str">
        <f>IF(Eprouvettes!M95=0,"",Eprouvettes!M95)</f>
        <v/>
      </c>
      <c r="E95" s="214" t="str">
        <f>IF(Eprouvettes!N95=0,"",Eprouvettes!N95)</f>
        <v/>
      </c>
      <c r="F95" s="214" t="str">
        <f>IF(Eprouvettes!O95=0,"",Eprouvettes!O95)</f>
        <v/>
      </c>
      <c r="G95" s="215" t="str">
        <f>IF(Eprouvettes!P95=0,"",Eprouvettes!P95)</f>
        <v/>
      </c>
      <c r="H95" s="216" t="str">
        <f>IF(Eprouvettes!Q95=0,"",Eprouvettes!Q95)</f>
        <v/>
      </c>
      <c r="I95" s="217" t="str">
        <f>IF(Eprouvettes!S95=0,"",Eprouvettes!S95)</f>
        <v/>
      </c>
      <c r="J95" s="218" t="str">
        <f>IF(Eprouvettes!R95=0,"",Eprouvettes!R95)</f>
        <v/>
      </c>
      <c r="K95" s="213"/>
      <c r="L95" s="214"/>
      <c r="M95" s="214"/>
      <c r="N95" s="214"/>
      <c r="O95" s="214"/>
      <c r="P95" s="214"/>
      <c r="Q95" s="214"/>
      <c r="R95" s="219"/>
      <c r="S95" s="222" t="e">
        <f t="shared" si="2"/>
        <v>#DIV/0!</v>
      </c>
      <c r="T95" s="221"/>
    </row>
    <row r="96" spans="1:20" ht="19.5" customHeight="1" x14ac:dyDescent="0.25">
      <c r="A96" s="210" t="str">
        <f>IF(Eprouvettes!I96=0,"",Eprouvettes!I96)</f>
        <v/>
      </c>
      <c r="B96" s="211" t="str">
        <f>IF(Eprouvettes!B96 = 0,"",Eprouvettes!B96)</f>
        <v/>
      </c>
      <c r="C96" s="212" t="str">
        <f>IF(Eprouvettes!H96=0,"",Eprouvettes!H96)</f>
        <v/>
      </c>
      <c r="D96" s="213" t="str">
        <f>IF(Eprouvettes!M96=0,"",Eprouvettes!M96)</f>
        <v/>
      </c>
      <c r="E96" s="214" t="str">
        <f>IF(Eprouvettes!N96=0,"",Eprouvettes!N96)</f>
        <v/>
      </c>
      <c r="F96" s="214" t="str">
        <f>IF(Eprouvettes!O96=0,"",Eprouvettes!O96)</f>
        <v/>
      </c>
      <c r="G96" s="215" t="str">
        <f>IF(Eprouvettes!P96=0,"",Eprouvettes!P96)</f>
        <v/>
      </c>
      <c r="H96" s="216" t="str">
        <f>IF(Eprouvettes!Q96=0,"",Eprouvettes!Q96)</f>
        <v/>
      </c>
      <c r="I96" s="217" t="str">
        <f>IF(Eprouvettes!S96=0,"",Eprouvettes!S96)</f>
        <v/>
      </c>
      <c r="J96" s="218" t="str">
        <f>IF(Eprouvettes!R96=0,"",Eprouvettes!R96)</f>
        <v/>
      </c>
      <c r="K96" s="213"/>
      <c r="L96" s="214"/>
      <c r="M96" s="214"/>
      <c r="N96" s="214"/>
      <c r="O96" s="214"/>
      <c r="P96" s="214"/>
      <c r="Q96" s="214"/>
      <c r="R96" s="219"/>
      <c r="S96" s="222" t="e">
        <f t="shared" si="2"/>
        <v>#DIV/0!</v>
      </c>
      <c r="T96" s="221"/>
    </row>
    <row r="97" spans="1:20" ht="19.5" customHeight="1" x14ac:dyDescent="0.25">
      <c r="A97" s="210" t="str">
        <f>IF(Eprouvettes!I97=0,"",Eprouvettes!I97)</f>
        <v/>
      </c>
      <c r="B97" s="211" t="str">
        <f>IF(Eprouvettes!B97 = 0,"",Eprouvettes!B97)</f>
        <v/>
      </c>
      <c r="C97" s="212" t="str">
        <f>IF(Eprouvettes!H97=0,"",Eprouvettes!H97)</f>
        <v/>
      </c>
      <c r="D97" s="213" t="str">
        <f>IF(Eprouvettes!M97=0,"",Eprouvettes!M97)</f>
        <v/>
      </c>
      <c r="E97" s="214" t="str">
        <f>IF(Eprouvettes!N97=0,"",Eprouvettes!N97)</f>
        <v/>
      </c>
      <c r="F97" s="214" t="str">
        <f>IF(Eprouvettes!O97=0,"",Eprouvettes!O97)</f>
        <v/>
      </c>
      <c r="G97" s="215" t="str">
        <f>IF(Eprouvettes!P97=0,"",Eprouvettes!P97)</f>
        <v/>
      </c>
      <c r="H97" s="216" t="str">
        <f>IF(Eprouvettes!Q97=0,"",Eprouvettes!Q97)</f>
        <v/>
      </c>
      <c r="I97" s="217" t="str">
        <f>IF(Eprouvettes!S97=0,"",Eprouvettes!S97)</f>
        <v/>
      </c>
      <c r="J97" s="218" t="str">
        <f>IF(Eprouvettes!R97=0,"",Eprouvettes!R97)</f>
        <v/>
      </c>
      <c r="K97" s="213"/>
      <c r="L97" s="214"/>
      <c r="M97" s="214"/>
      <c r="N97" s="214"/>
      <c r="O97" s="214"/>
      <c r="P97" s="214"/>
      <c r="Q97" s="214"/>
      <c r="R97" s="219"/>
      <c r="S97" s="222" t="e">
        <f t="shared" si="2"/>
        <v>#DIV/0!</v>
      </c>
      <c r="T97" s="221"/>
    </row>
    <row r="98" spans="1:20" ht="19.5" customHeight="1" x14ac:dyDescent="0.25">
      <c r="A98" s="210" t="str">
        <f>IF(Eprouvettes!I98=0,"",Eprouvettes!I98)</f>
        <v/>
      </c>
      <c r="B98" s="211" t="str">
        <f>IF(Eprouvettes!B98 = 0,"",Eprouvettes!B98)</f>
        <v/>
      </c>
      <c r="C98" s="212" t="str">
        <f>IF(Eprouvettes!H98=0,"",Eprouvettes!H98)</f>
        <v/>
      </c>
      <c r="D98" s="213" t="str">
        <f>IF(Eprouvettes!M98=0,"",Eprouvettes!M98)</f>
        <v/>
      </c>
      <c r="E98" s="214" t="str">
        <f>IF(Eprouvettes!N98=0,"",Eprouvettes!N98)</f>
        <v/>
      </c>
      <c r="F98" s="214" t="str">
        <f>IF(Eprouvettes!O98=0,"",Eprouvettes!O98)</f>
        <v/>
      </c>
      <c r="G98" s="215" t="str">
        <f>IF(Eprouvettes!P98=0,"",Eprouvettes!P98)</f>
        <v/>
      </c>
      <c r="H98" s="216" t="str">
        <f>IF(Eprouvettes!Q98=0,"",Eprouvettes!Q98)</f>
        <v/>
      </c>
      <c r="I98" s="217" t="str">
        <f>IF(Eprouvettes!S98=0,"",Eprouvettes!S98)</f>
        <v/>
      </c>
      <c r="J98" s="218" t="str">
        <f>IF(Eprouvettes!R98=0,"",Eprouvettes!R98)</f>
        <v/>
      </c>
      <c r="K98" s="213"/>
      <c r="L98" s="214"/>
      <c r="M98" s="214"/>
      <c r="N98" s="214"/>
      <c r="O98" s="214"/>
      <c r="P98" s="214"/>
      <c r="Q98" s="214"/>
      <c r="R98" s="219"/>
      <c r="S98" s="222" t="e">
        <f t="shared" si="2"/>
        <v>#DIV/0!</v>
      </c>
      <c r="T98" s="221"/>
    </row>
    <row r="99" spans="1:20" ht="19.5" customHeight="1" x14ac:dyDescent="0.25">
      <c r="A99" s="210" t="str">
        <f>IF(Eprouvettes!I99=0,"",Eprouvettes!I99)</f>
        <v/>
      </c>
      <c r="B99" s="211" t="str">
        <f>IF(Eprouvettes!B99 = 0,"",Eprouvettes!B99)</f>
        <v/>
      </c>
      <c r="C99" s="212" t="str">
        <f>IF(Eprouvettes!H99=0,"",Eprouvettes!H99)</f>
        <v/>
      </c>
      <c r="D99" s="213" t="str">
        <f>IF(Eprouvettes!M99=0,"",Eprouvettes!M99)</f>
        <v/>
      </c>
      <c r="E99" s="214" t="str">
        <f>IF(Eprouvettes!N99=0,"",Eprouvettes!N99)</f>
        <v/>
      </c>
      <c r="F99" s="214" t="str">
        <f>IF(Eprouvettes!O99=0,"",Eprouvettes!O99)</f>
        <v/>
      </c>
      <c r="G99" s="215" t="str">
        <f>IF(Eprouvettes!P99=0,"",Eprouvettes!P99)</f>
        <v/>
      </c>
      <c r="H99" s="216" t="str">
        <f>IF(Eprouvettes!Q99=0,"",Eprouvettes!Q99)</f>
        <v/>
      </c>
      <c r="I99" s="217" t="str">
        <f>IF(Eprouvettes!S99=0,"",Eprouvettes!S99)</f>
        <v/>
      </c>
      <c r="J99" s="218" t="str">
        <f>IF(Eprouvettes!R99=0,"",Eprouvettes!R99)</f>
        <v/>
      </c>
      <c r="K99" s="213"/>
      <c r="L99" s="214"/>
      <c r="M99" s="214"/>
      <c r="N99" s="214"/>
      <c r="O99" s="214"/>
      <c r="P99" s="214"/>
      <c r="Q99" s="214"/>
      <c r="R99" s="219"/>
      <c r="S99" s="222" t="e">
        <f t="shared" si="2"/>
        <v>#DIV/0!</v>
      </c>
      <c r="T99" s="221"/>
    </row>
    <row r="100" spans="1:20" ht="19.5" customHeight="1" x14ac:dyDescent="0.25">
      <c r="A100" s="223" t="str">
        <f>IF(Eprouvettes!I100=0,"",Eprouvettes!I100)</f>
        <v/>
      </c>
      <c r="B100" s="224" t="str">
        <f>IF(Eprouvettes!B100 = 0,"",Eprouvettes!B100)</f>
        <v/>
      </c>
      <c r="C100" s="225" t="str">
        <f>IF(Eprouvettes!H100=0,"",Eprouvettes!H100)</f>
        <v/>
      </c>
      <c r="D100" s="226" t="str">
        <f>IF(Eprouvettes!M100=0,"",Eprouvettes!M100)</f>
        <v/>
      </c>
      <c r="E100" s="227" t="str">
        <f>IF(Eprouvettes!N100=0,"",Eprouvettes!N100)</f>
        <v/>
      </c>
      <c r="F100" s="227" t="str">
        <f>IF(Eprouvettes!O100=0,"",Eprouvettes!O100)</f>
        <v/>
      </c>
      <c r="G100" s="228" t="str">
        <f>IF(Eprouvettes!P100=0,"",Eprouvettes!P100)</f>
        <v/>
      </c>
      <c r="H100" s="229" t="str">
        <f>IF(Eprouvettes!Q100=0,"",Eprouvettes!Q100)</f>
        <v/>
      </c>
      <c r="I100" s="230" t="str">
        <f>IF(Eprouvettes!S100=0,"",Eprouvettes!S100)</f>
        <v/>
      </c>
      <c r="J100" s="231" t="str">
        <f>IF(Eprouvettes!R100=0,"",Eprouvettes!R100)</f>
        <v/>
      </c>
      <c r="K100" s="226"/>
      <c r="L100" s="227"/>
      <c r="M100" s="227"/>
      <c r="N100" s="227"/>
      <c r="O100" s="227"/>
      <c r="P100" s="227"/>
      <c r="Q100" s="227"/>
      <c r="R100" s="232"/>
      <c r="S100" s="233" t="e">
        <f t="shared" ref="S100" si="3">AVERAGE(K100:R100)</f>
        <v>#DIV/0!</v>
      </c>
      <c r="T100" s="234"/>
    </row>
  </sheetData>
  <mergeCells count="3">
    <mergeCell ref="A1:T1"/>
    <mergeCell ref="D2:G2"/>
    <mergeCell ref="K2:S2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Eprouvettes</vt:lpstr>
      <vt:lpstr>Contrôle masse volumique</vt:lpstr>
      <vt:lpstr>Contrôle des consistances</vt:lpstr>
      <vt:lpstr>Consistances Wattmètre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THORE Laboratoire</dc:creator>
  <dc:description/>
  <cp:lastModifiedBy>LECOSSIER Jerome</cp:lastModifiedBy>
  <cp:revision>2</cp:revision>
  <dcterms:created xsi:type="dcterms:W3CDTF">2020-01-02T08:16:08Z</dcterms:created>
  <dcterms:modified xsi:type="dcterms:W3CDTF">2020-12-04T14:33:39Z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