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ownloads\"/>
    </mc:Choice>
  </mc:AlternateContent>
  <xr:revisionPtr revIDLastSave="0" documentId="13_ncr:1_{E763D836-F20A-41C0-B11F-44574E952E3D}" xr6:coauthVersionLast="45" xr6:coauthVersionMax="45" xr10:uidLastSave="{00000000-0000-0000-0000-000000000000}"/>
  <bookViews>
    <workbookView xWindow="-120" yWindow="-120" windowWidth="29040" windowHeight="15840" activeTab="1" xr2:uid="{5D5333B7-C910-4AB6-97A4-188BB246BED7}"/>
  </bookViews>
  <sheets>
    <sheet name="REVISION" sheetId="1" r:id="rId1"/>
    <sheet name="BDD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11" i="2"/>
  <c r="C10" i="2"/>
  <c r="C9" i="2"/>
  <c r="C8" i="2"/>
  <c r="C7" i="2"/>
  <c r="C5" i="2"/>
  <c r="C6" i="2"/>
  <c r="M11" i="1" l="1"/>
  <c r="P11" i="1" s="1"/>
  <c r="S11" i="1" s="1"/>
  <c r="V11" i="1" s="1"/>
  <c r="Y11" i="1" s="1"/>
  <c r="AB11" i="1" s="1"/>
  <c r="AE11" i="1" s="1"/>
  <c r="AH11" i="1" s="1"/>
  <c r="AK11" i="1" s="1"/>
  <c r="H12" i="1"/>
  <c r="K12" i="1" s="1"/>
  <c r="N12" i="1" s="1"/>
  <c r="Q12" i="1" s="1"/>
  <c r="T12" i="1" s="1"/>
  <c r="W12" i="1" s="1"/>
  <c r="Z12" i="1" s="1"/>
  <c r="AC12" i="1" s="1"/>
  <c r="AF12" i="1" s="1"/>
  <c r="AI12" i="1" s="1"/>
  <c r="J10" i="1"/>
  <c r="M10" i="1" s="1"/>
  <c r="P10" i="1" s="1"/>
  <c r="S10" i="1" s="1"/>
  <c r="V10" i="1" s="1"/>
  <c r="Y10" i="1" s="1"/>
  <c r="AB10" i="1" s="1"/>
  <c r="AE10" i="1" s="1"/>
  <c r="AH10" i="1" s="1"/>
  <c r="AK10" i="1" s="1"/>
  <c r="I8" i="1"/>
  <c r="L8" i="1" s="1"/>
  <c r="O8" i="1" s="1"/>
  <c r="R8" i="1" s="1"/>
  <c r="U8" i="1" s="1"/>
  <c r="X8" i="1" s="1"/>
  <c r="AA8" i="1" s="1"/>
  <c r="AD8" i="1" s="1"/>
  <c r="AG8" i="1" s="1"/>
  <c r="AJ8" i="1" s="1"/>
  <c r="I7" i="1"/>
  <c r="L7" i="1" s="1"/>
  <c r="O7" i="1" s="1"/>
  <c r="R7" i="1" s="1"/>
  <c r="U7" i="1" s="1"/>
  <c r="X7" i="1" s="1"/>
  <c r="AA7" i="1" s="1"/>
  <c r="AD7" i="1" s="1"/>
  <c r="AG7" i="1" s="1"/>
  <c r="AJ7" i="1" s="1"/>
  <c r="H7" i="1"/>
  <c r="K7" i="1" s="1"/>
  <c r="N7" i="1" s="1"/>
  <c r="Q7" i="1" s="1"/>
  <c r="T7" i="1" s="1"/>
  <c r="W7" i="1" s="1"/>
  <c r="Z7" i="1" s="1"/>
  <c r="AC7" i="1" s="1"/>
  <c r="AF7" i="1" s="1"/>
  <c r="AI7" i="1" s="1"/>
  <c r="H6" i="1"/>
  <c r="K6" i="1" s="1"/>
  <c r="N6" i="1" s="1"/>
  <c r="Q6" i="1" s="1"/>
  <c r="T6" i="1" s="1"/>
  <c r="W6" i="1" s="1"/>
  <c r="Z6" i="1" s="1"/>
  <c r="AC6" i="1" s="1"/>
  <c r="AF6" i="1" s="1"/>
  <c r="AI6" i="1" s="1"/>
  <c r="E10" i="1"/>
  <c r="H10" i="1" s="1"/>
  <c r="K10" i="1" s="1"/>
  <c r="N10" i="1" s="1"/>
  <c r="Q10" i="1" s="1"/>
  <c r="T10" i="1" s="1"/>
  <c r="W10" i="1" s="1"/>
  <c r="Z10" i="1" s="1"/>
  <c r="AC10" i="1" s="1"/>
  <c r="AF10" i="1" s="1"/>
  <c r="AI10" i="1" s="1"/>
  <c r="F10" i="1"/>
  <c r="I10" i="1" s="1"/>
  <c r="L10" i="1" s="1"/>
  <c r="O10" i="1" s="1"/>
  <c r="R10" i="1" s="1"/>
  <c r="U10" i="1" s="1"/>
  <c r="X10" i="1" s="1"/>
  <c r="AA10" i="1" s="1"/>
  <c r="AD10" i="1" s="1"/>
  <c r="AG10" i="1" s="1"/>
  <c r="AJ10" i="1" s="1"/>
  <c r="G10" i="1"/>
  <c r="E11" i="1"/>
  <c r="H11" i="1" s="1"/>
  <c r="K11" i="1" s="1"/>
  <c r="N11" i="1" s="1"/>
  <c r="Q11" i="1" s="1"/>
  <c r="T11" i="1" s="1"/>
  <c r="W11" i="1" s="1"/>
  <c r="Z11" i="1" s="1"/>
  <c r="AC11" i="1" s="1"/>
  <c r="AF11" i="1" s="1"/>
  <c r="AI11" i="1" s="1"/>
  <c r="F11" i="1"/>
  <c r="I11" i="1" s="1"/>
  <c r="L11" i="1" s="1"/>
  <c r="O11" i="1" s="1"/>
  <c r="R11" i="1" s="1"/>
  <c r="U11" i="1" s="1"/>
  <c r="X11" i="1" s="1"/>
  <c r="AA11" i="1" s="1"/>
  <c r="AD11" i="1" s="1"/>
  <c r="AG11" i="1" s="1"/>
  <c r="AJ11" i="1" s="1"/>
  <c r="G11" i="1"/>
  <c r="J11" i="1" s="1"/>
  <c r="E12" i="1"/>
  <c r="F12" i="1"/>
  <c r="I12" i="1" s="1"/>
  <c r="L12" i="1" s="1"/>
  <c r="O12" i="1" s="1"/>
  <c r="R12" i="1" s="1"/>
  <c r="U12" i="1" s="1"/>
  <c r="X12" i="1" s="1"/>
  <c r="AA12" i="1" s="1"/>
  <c r="AD12" i="1" s="1"/>
  <c r="AG12" i="1" s="1"/>
  <c r="AJ12" i="1" s="1"/>
  <c r="G12" i="1"/>
  <c r="J12" i="1" s="1"/>
  <c r="M12" i="1" s="1"/>
  <c r="P12" i="1" s="1"/>
  <c r="S12" i="1" s="1"/>
  <c r="V12" i="1" s="1"/>
  <c r="Y12" i="1" s="1"/>
  <c r="AB12" i="1" s="1"/>
  <c r="AE12" i="1" s="1"/>
  <c r="AH12" i="1" s="1"/>
  <c r="AK12" i="1" s="1"/>
  <c r="E7" i="1"/>
  <c r="F7" i="1"/>
  <c r="G7" i="1"/>
  <c r="J7" i="1" s="1"/>
  <c r="M7" i="1" s="1"/>
  <c r="P7" i="1" s="1"/>
  <c r="S7" i="1" s="1"/>
  <c r="V7" i="1" s="1"/>
  <c r="Y7" i="1" s="1"/>
  <c r="AB7" i="1" s="1"/>
  <c r="AE7" i="1" s="1"/>
  <c r="AH7" i="1" s="1"/>
  <c r="AK7" i="1" s="1"/>
  <c r="E8" i="1"/>
  <c r="H8" i="1" s="1"/>
  <c r="K8" i="1" s="1"/>
  <c r="N8" i="1" s="1"/>
  <c r="Q8" i="1" s="1"/>
  <c r="T8" i="1" s="1"/>
  <c r="W8" i="1" s="1"/>
  <c r="Z8" i="1" s="1"/>
  <c r="AC8" i="1" s="1"/>
  <c r="AF8" i="1" s="1"/>
  <c r="AI8" i="1" s="1"/>
  <c r="F6" i="1"/>
  <c r="I6" i="1" s="1"/>
  <c r="L6" i="1" s="1"/>
  <c r="O6" i="1" s="1"/>
  <c r="R6" i="1" s="1"/>
  <c r="U6" i="1" s="1"/>
  <c r="X6" i="1" s="1"/>
  <c r="AA6" i="1" s="1"/>
  <c r="AD6" i="1" s="1"/>
  <c r="AG6" i="1" s="1"/>
  <c r="AJ6" i="1" s="1"/>
  <c r="G6" i="1"/>
  <c r="J6" i="1" s="1"/>
  <c r="M6" i="1" s="1"/>
  <c r="P6" i="1" s="1"/>
  <c r="S6" i="1" s="1"/>
  <c r="V6" i="1" s="1"/>
  <c r="Y6" i="1" s="1"/>
  <c r="AB6" i="1" s="1"/>
  <c r="AE6" i="1" s="1"/>
  <c r="AH6" i="1" s="1"/>
  <c r="AK6" i="1" s="1"/>
  <c r="E6" i="1"/>
  <c r="C8" i="1"/>
  <c r="F8" i="1" s="1"/>
  <c r="D8" i="1"/>
  <c r="G8" i="1" s="1"/>
  <c r="J8" i="1" s="1"/>
  <c r="M8" i="1" s="1"/>
  <c r="P8" i="1" s="1"/>
  <c r="S8" i="1" s="1"/>
  <c r="V8" i="1" s="1"/>
  <c r="Y8" i="1" s="1"/>
  <c r="AB8" i="1" s="1"/>
  <c r="AE8" i="1" s="1"/>
  <c r="AH8" i="1" s="1"/>
  <c r="AK8" i="1" s="1"/>
  <c r="B8" i="1"/>
</calcChain>
</file>

<file path=xl/sharedStrings.xml><?xml version="1.0" encoding="utf-8"?>
<sst xmlns="http://schemas.openxmlformats.org/spreadsheetml/2006/main" count="228" uniqueCount="27">
  <si>
    <t>REVISION BUDGETAIRE</t>
  </si>
  <si>
    <t>JANVIER</t>
  </si>
  <si>
    <t>N</t>
  </si>
  <si>
    <t>N-1</t>
  </si>
  <si>
    <t>BUDGET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</si>
  <si>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</si>
  <si>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</si>
  <si>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</si>
  <si>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</si>
  <si>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</si>
  <si>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</si>
  <si>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</si>
  <si>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</si>
  <si>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</si>
  <si>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</si>
  <si>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CHIFFRE D'AFFAIRES BRUT</t>
  </si>
  <si>
    <t>REMISES</t>
  </si>
  <si>
    <t>CHFFRE D'AFFAIRES NET</t>
  </si>
  <si>
    <t>CHARGES EXPLOITATIONS</t>
  </si>
  <si>
    <t>ELECTRICITE</t>
  </si>
  <si>
    <t>EAU</t>
  </si>
  <si>
    <t>SERVICE BANCAIRE</t>
  </si>
  <si>
    <t>LIBELLE</t>
  </si>
  <si>
    <t>MONTANT</t>
  </si>
  <si>
    <t>MOIS</t>
  </si>
  <si>
    <t>FÉVRIER</t>
  </si>
  <si>
    <t>BUDGET BDD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</si>
</sst>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44" fontId="0" fillId="0" borderId="3" xfId="1" applyFont="1" applyBorder="1"/>
    <xf numFmtId="44" fontId="0" fillId="0" borderId="4" xfId="1" applyFont="1" applyBorder="1"/>
    <xf numFmtId="0" fontId="0" fillId="0" borderId="2" xfId="0" applyBorder="1"/>
    <xf numFmtId="44" fontId="0" fillId="0" borderId="1" xfId="1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44" fontId="0" fillId="0" borderId="0" xfId="1" applyFont="1"/>
    <xf numFmtId="44" fontId="0" fillId="2" borderId="2" xfId="1" applyFon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1F31-54AD-4D9B-809A-E967E11B8BCA}">
  <dimension ref="A1:AK12"/>
  <sheetViews>
    <sheetView showGridLines="0" workbookViewId="0">
      <pane xSplit="1" ySplit="5" topLeftCell="W6" activePane="bottomRight" state="frozen"/>
      <selection pane="topRight" activeCell="B1" sqref="B1"/>
      <selection pane="bottomLeft" activeCell="A6" sqref="A6"/>
      <selection pane="bottomRight" activeCell="AC10" sqref="AC10"/>
    </sheetView>
  </sheetViews>
  <sheetFormatPr baseColWidth="10" defaultRowHeight="15" x14ac:dyDescent="0.25"/>
  <cols>
    <col min="1" max="1" width="23.85546875" bestFit="1" customWidth="1"/>
    <col min="2" max="37" width="12.85546875" bestFit="1" customWidth="1"/>
  </cols>
  <sheetData>
    <row r="1" spans="1:37" x14ac:dyDescent="0.25">
      <c r="A1" t="s">
        <v>0</v>
      </c>
    </row>
    <row r="4" spans="1:37" x14ac:dyDescent="0.25">
      <c r="A4" s="9" t="s">
        <v>22</v>
      </c>
      <c r="B4" s="11" t="s">
        <v>1</v>
      </c>
      <c r="C4" s="11"/>
      <c r="D4" s="11"/>
      <c r="E4" s="11" t="s">
        <v>25</v>
      </c>
      <c r="F4" s="11"/>
      <c r="G4" s="11"/>
      <c r="H4" s="11" t="s">
        <v>5</v>
      </c>
      <c r="I4" s="11"/>
      <c r="J4" s="11"/>
      <c r="K4" s="11" t="s">
        <v>6</v>
      </c>
      <c r="L4" s="11"/>
      <c r="M4" s="11"/>
      <c r="N4" s="11" t="s">
        <v>7</v>
      </c>
      <c r="O4" s="11"/>
      <c r="P4" s="11"/>
      <c r="Q4" s="11" t="s">
        <v>8</v>
      </c>
      <c r="R4" s="11"/>
      <c r="S4" s="11"/>
      <c r="T4" s="11" t="s">
        <v>9</v>
      </c>
      <c r="U4" s="11"/>
      <c r="V4" s="11"/>
      <c r="W4" s="11" t="s">
        <v>10</v>
      </c>
      <c r="X4" s="11"/>
      <c r="Y4" s="11"/>
      <c r="Z4" s="11" t="s">
        <v>11</v>
      </c>
      <c r="AA4" s="11"/>
      <c r="AB4" s="11"/>
      <c r="AC4" s="11" t="s">
        <v>12</v>
      </c>
      <c r="AD4" s="11"/>
      <c r="AE4" s="11"/>
      <c r="AF4" s="11" t="s">
        <v>13</v>
      </c>
      <c r="AG4" s="11"/>
      <c r="AH4" s="11"/>
      <c r="AI4" s="11" t="s">
        <v>14</v>
      </c>
      <c r="AJ4" s="11"/>
      <c r="AK4" s="11"/>
    </row>
    <row r="5" spans="1:37" x14ac:dyDescent="0.25">
      <c r="A5" s="10"/>
      <c r="B5" s="8" t="s">
        <v>2</v>
      </c>
      <c r="C5" s="8" t="s">
        <v>3</v>
      </c>
      <c r="D5" s="8" t="s">
        <v>4</v>
      </c>
      <c r="E5" s="8" t="s">
        <v>2</v>
      </c>
      <c r="F5" s="8" t="s">
        <v>3</v>
      </c>
      <c r="G5" s="8" t="s">
        <v>4</v>
      </c>
      <c r="H5" s="8" t="s">
        <v>2</v>
      </c>
      <c r="I5" s="8" t="s">
        <v>3</v>
      </c>
      <c r="J5" s="8" t="s">
        <v>4</v>
      </c>
      <c r="K5" s="8" t="s">
        <v>2</v>
      </c>
      <c r="L5" s="8" t="s">
        <v>3</v>
      </c>
      <c r="M5" s="8" t="s">
        <v>4</v>
      </c>
      <c r="N5" s="8" t="s">
        <v>2</v>
      </c>
      <c r="O5" s="8" t="s">
        <v>3</v>
      </c>
      <c r="P5" s="8" t="s">
        <v>4</v>
      </c>
      <c r="Q5" s="8" t="s">
        <v>2</v>
      </c>
      <c r="R5" s="8" t="s">
        <v>3</v>
      </c>
      <c r="S5" s="8" t="s">
        <v>4</v>
      </c>
      <c r="T5" s="8" t="s">
        <v>2</v>
      </c>
      <c r="U5" s="8" t="s">
        <v>3</v>
      </c>
      <c r="V5" s="8" t="s">
        <v>4</v>
      </c>
      <c r="W5" s="8" t="s">
        <v>2</v>
      </c>
      <c r="X5" s="8" t="s">
        <v>3</v>
      </c>
      <c r="Y5" s="8" t="s">
        <v>4</v>
      </c>
      <c r="Z5" s="8" t="s">
        <v>2</v>
      </c>
      <c r="AA5" s="8" t="s">
        <v>3</v>
      </c>
      <c r="AB5" s="8" t="s">
        <v>4</v>
      </c>
      <c r="AC5" s="8" t="s">
        <v>2</v>
      </c>
      <c r="AD5" s="8" t="s">
        <v>3</v>
      </c>
      <c r="AE5" s="8" t="s">
        <v>4</v>
      </c>
      <c r="AF5" s="8" t="s">
        <v>2</v>
      </c>
      <c r="AG5" s="8" t="s">
        <v>3</v>
      </c>
      <c r="AH5" s="8" t="s">
        <v>4</v>
      </c>
      <c r="AI5" s="8" t="s">
        <v>2</v>
      </c>
      <c r="AJ5" s="8" t="s">
        <v>3</v>
      </c>
      <c r="AK5" s="8" t="s">
        <v>4</v>
      </c>
    </row>
    <row r="6" spans="1:37" x14ac:dyDescent="0.25">
      <c r="A6" s="6" t="s">
        <v>15</v>
      </c>
      <c r="B6" s="4">
        <v>200000</v>
      </c>
      <c r="C6" s="4">
        <v>170000</v>
      </c>
      <c r="D6" s="4">
        <v>210000</v>
      </c>
      <c r="E6" s="4">
        <f>B6*1.1</f>
        <v>220000.00000000003</v>
      </c>
      <c r="F6" s="4">
        <f t="shared" ref="F6:G6" si="0">C6*1.1</f>
        <v>187000.00000000003</v>
      </c>
      <c r="G6" s="4">
        <f t="shared" si="0"/>
        <v>231000.00000000003</v>
      </c>
      <c r="H6" s="4">
        <f>E6*1.1</f>
        <v>242000.00000000006</v>
      </c>
      <c r="I6" s="4">
        <f t="shared" ref="I6:I8" si="1">F6*1.1</f>
        <v>205700.00000000006</v>
      </c>
      <c r="J6" s="4">
        <f t="shared" ref="J6:J8" si="2">G6*1.1</f>
        <v>254100.00000000006</v>
      </c>
      <c r="K6" s="4">
        <f>H6*1.1</f>
        <v>266200.00000000006</v>
      </c>
      <c r="L6" s="4">
        <f t="shared" ref="L6:L8" si="3">I6*1.1</f>
        <v>226270.00000000009</v>
      </c>
      <c r="M6" s="4">
        <f t="shared" ref="M6:M8" si="4">J6*1.1</f>
        <v>279510.00000000006</v>
      </c>
      <c r="N6" s="4">
        <f>K6*1.1</f>
        <v>292820.00000000012</v>
      </c>
      <c r="O6" s="4">
        <f t="shared" ref="O6:O8" si="5">L6*1.1</f>
        <v>248897.00000000012</v>
      </c>
      <c r="P6" s="4">
        <f t="shared" ref="P6:P8" si="6">M6*1.1</f>
        <v>307461.00000000012</v>
      </c>
      <c r="Q6" s="4">
        <f>N6*1.1</f>
        <v>322102.00000000017</v>
      </c>
      <c r="R6" s="4">
        <f t="shared" ref="R6:R8" si="7">O6*1.1</f>
        <v>273786.70000000013</v>
      </c>
      <c r="S6" s="4">
        <f t="shared" ref="S6:S8" si="8">P6*1.1</f>
        <v>338207.10000000015</v>
      </c>
      <c r="T6" s="4">
        <f>Q6*1.1</f>
        <v>354312.20000000024</v>
      </c>
      <c r="U6" s="4">
        <f t="shared" ref="U6:U8" si="9">R6*1.1</f>
        <v>301165.37000000017</v>
      </c>
      <c r="V6" s="4">
        <f t="shared" ref="V6:V8" si="10">S6*1.1</f>
        <v>372027.81000000017</v>
      </c>
      <c r="W6" s="4">
        <f>T6*1.1</f>
        <v>389743.42000000027</v>
      </c>
      <c r="X6" s="4">
        <f t="shared" ref="X6:X8" si="11">U6*1.1</f>
        <v>331281.90700000024</v>
      </c>
      <c r="Y6" s="4">
        <f t="shared" ref="Y6:Y8" si="12">V6*1.1</f>
        <v>409230.59100000025</v>
      </c>
      <c r="Z6" s="4">
        <f>W6*1.1</f>
        <v>428717.76200000034</v>
      </c>
      <c r="AA6" s="4">
        <f t="shared" ref="AA6:AA8" si="13">X6*1.1</f>
        <v>364410.09770000027</v>
      </c>
      <c r="AB6" s="4">
        <f t="shared" ref="AB6:AB8" si="14">Y6*1.1</f>
        <v>450153.65010000032</v>
      </c>
      <c r="AC6" s="4">
        <f>Z6*1.1</f>
        <v>471589.53820000042</v>
      </c>
      <c r="AD6" s="4">
        <f t="shared" ref="AD6:AD8" si="15">AA6*1.1</f>
        <v>400851.10747000034</v>
      </c>
      <c r="AE6" s="4">
        <f t="shared" ref="AE6:AE8" si="16">AB6*1.1</f>
        <v>495169.01511000039</v>
      </c>
      <c r="AF6" s="4">
        <f>AC6*1.1</f>
        <v>518748.49202000053</v>
      </c>
      <c r="AG6" s="4">
        <f t="shared" ref="AG6:AG8" si="17">AD6*1.1</f>
        <v>440936.21821700042</v>
      </c>
      <c r="AH6" s="4">
        <f t="shared" ref="AH6:AH8" si="18">AE6*1.1</f>
        <v>544685.91662100051</v>
      </c>
      <c r="AI6" s="4">
        <f>AF6*1.1</f>
        <v>570623.34122200066</v>
      </c>
      <c r="AJ6" s="4">
        <f t="shared" ref="AJ6:AJ8" si="19">AG6*1.1</f>
        <v>485029.84003870049</v>
      </c>
      <c r="AK6" s="4">
        <f t="shared" ref="AK6:AK8" si="20">AH6*1.1</f>
        <v>599154.50828310056</v>
      </c>
    </row>
    <row r="7" spans="1:37" x14ac:dyDescent="0.25">
      <c r="A7" s="2" t="s">
        <v>16</v>
      </c>
      <c r="B7" s="4">
        <v>15000</v>
      </c>
      <c r="C7" s="4">
        <v>20000</v>
      </c>
      <c r="D7" s="4">
        <v>13000</v>
      </c>
      <c r="E7" s="4">
        <f t="shared" ref="E7:E8" si="21">B7*1.1</f>
        <v>16500</v>
      </c>
      <c r="F7" s="4">
        <f t="shared" ref="F7:F8" si="22">C7*1.1</f>
        <v>22000</v>
      </c>
      <c r="G7" s="4">
        <f t="shared" ref="G7:G8" si="23">D7*1.1</f>
        <v>14300.000000000002</v>
      </c>
      <c r="H7" s="4">
        <f t="shared" ref="H7:H8" si="24">E7*1.1</f>
        <v>18150</v>
      </c>
      <c r="I7" s="4">
        <f t="shared" si="1"/>
        <v>24200.000000000004</v>
      </c>
      <c r="J7" s="4">
        <f t="shared" si="2"/>
        <v>15730.000000000004</v>
      </c>
      <c r="K7" s="4">
        <f t="shared" ref="K7:K8" si="25">H7*1.1</f>
        <v>19965</v>
      </c>
      <c r="L7" s="4">
        <f t="shared" si="3"/>
        <v>26620.000000000007</v>
      </c>
      <c r="M7" s="4">
        <f t="shared" si="4"/>
        <v>17303.000000000004</v>
      </c>
      <c r="N7" s="4">
        <f t="shared" ref="N7:N8" si="26">K7*1.1</f>
        <v>21961.5</v>
      </c>
      <c r="O7" s="4">
        <f t="shared" si="5"/>
        <v>29282.000000000011</v>
      </c>
      <c r="P7" s="4">
        <f t="shared" si="6"/>
        <v>19033.300000000007</v>
      </c>
      <c r="Q7" s="4">
        <f t="shared" ref="Q7:Q8" si="27">N7*1.1</f>
        <v>24157.65</v>
      </c>
      <c r="R7" s="4">
        <f t="shared" si="7"/>
        <v>32210.200000000015</v>
      </c>
      <c r="S7" s="4">
        <f t="shared" si="8"/>
        <v>20936.630000000008</v>
      </c>
      <c r="T7" s="4">
        <f t="shared" ref="T7:T8" si="28">Q7*1.1</f>
        <v>26573.415000000005</v>
      </c>
      <c r="U7" s="4">
        <f t="shared" si="9"/>
        <v>35431.220000000023</v>
      </c>
      <c r="V7" s="4">
        <f t="shared" si="10"/>
        <v>23030.293000000012</v>
      </c>
      <c r="W7" s="4">
        <f t="shared" ref="W7:W8" si="29">T7*1.1</f>
        <v>29230.756500000007</v>
      </c>
      <c r="X7" s="4">
        <f t="shared" si="11"/>
        <v>38974.342000000026</v>
      </c>
      <c r="Y7" s="4">
        <f t="shared" si="12"/>
        <v>25333.322300000014</v>
      </c>
      <c r="Z7" s="4">
        <f t="shared" ref="Z7:Z8" si="30">W7*1.1</f>
        <v>32153.832150000009</v>
      </c>
      <c r="AA7" s="4">
        <f t="shared" si="13"/>
        <v>42871.776200000029</v>
      </c>
      <c r="AB7" s="4">
        <f t="shared" si="14"/>
        <v>27866.654530000018</v>
      </c>
      <c r="AC7" s="4">
        <f t="shared" ref="AC7:AC8" si="31">Z7*1.1</f>
        <v>35369.215365000011</v>
      </c>
      <c r="AD7" s="4">
        <f t="shared" si="15"/>
        <v>47158.953820000039</v>
      </c>
      <c r="AE7" s="4">
        <f t="shared" si="16"/>
        <v>30653.319983000023</v>
      </c>
      <c r="AF7" s="4">
        <f t="shared" ref="AF7:AF8" si="32">AC7*1.1</f>
        <v>38906.136901500016</v>
      </c>
      <c r="AG7" s="4">
        <f t="shared" si="17"/>
        <v>51874.849202000049</v>
      </c>
      <c r="AH7" s="4">
        <f t="shared" si="18"/>
        <v>33718.651981300027</v>
      </c>
      <c r="AI7" s="4">
        <f t="shared" ref="AI7:AI8" si="33">AF7*1.1</f>
        <v>42796.750591650023</v>
      </c>
      <c r="AJ7" s="4">
        <f t="shared" si="19"/>
        <v>57062.33412220006</v>
      </c>
      <c r="AK7" s="4">
        <f t="shared" si="20"/>
        <v>37090.517179430033</v>
      </c>
    </row>
    <row r="8" spans="1:37" x14ac:dyDescent="0.25">
      <c r="A8" s="3" t="s">
        <v>17</v>
      </c>
      <c r="B8" s="4">
        <f>B6-B7</f>
        <v>185000</v>
      </c>
      <c r="C8" s="4">
        <f t="shared" ref="C8:D8" si="34">C6-C7</f>
        <v>150000</v>
      </c>
      <c r="D8" s="4">
        <f t="shared" si="34"/>
        <v>197000</v>
      </c>
      <c r="E8" s="4">
        <f t="shared" si="21"/>
        <v>203500.00000000003</v>
      </c>
      <c r="F8" s="4">
        <f t="shared" si="22"/>
        <v>165000</v>
      </c>
      <c r="G8" s="4">
        <f t="shared" si="23"/>
        <v>216700.00000000003</v>
      </c>
      <c r="H8" s="4">
        <f t="shared" si="24"/>
        <v>223850.00000000006</v>
      </c>
      <c r="I8" s="4">
        <f t="shared" si="1"/>
        <v>181500.00000000003</v>
      </c>
      <c r="J8" s="4">
        <f t="shared" si="2"/>
        <v>238370.00000000006</v>
      </c>
      <c r="K8" s="4">
        <f t="shared" si="25"/>
        <v>246235.00000000009</v>
      </c>
      <c r="L8" s="4">
        <f t="shared" si="3"/>
        <v>199650.00000000006</v>
      </c>
      <c r="M8" s="4">
        <f t="shared" si="4"/>
        <v>262207.00000000006</v>
      </c>
      <c r="N8" s="4">
        <f t="shared" si="26"/>
        <v>270858.50000000012</v>
      </c>
      <c r="O8" s="4">
        <f t="shared" si="5"/>
        <v>219615.00000000009</v>
      </c>
      <c r="P8" s="4">
        <f t="shared" si="6"/>
        <v>288427.70000000007</v>
      </c>
      <c r="Q8" s="4">
        <f t="shared" si="27"/>
        <v>297944.35000000015</v>
      </c>
      <c r="R8" s="4">
        <f t="shared" si="7"/>
        <v>241576.50000000012</v>
      </c>
      <c r="S8" s="4">
        <f t="shared" si="8"/>
        <v>317270.47000000009</v>
      </c>
      <c r="T8" s="4">
        <f t="shared" si="28"/>
        <v>327738.78500000021</v>
      </c>
      <c r="U8" s="4">
        <f t="shared" si="9"/>
        <v>265734.15000000014</v>
      </c>
      <c r="V8" s="4">
        <f t="shared" si="10"/>
        <v>348997.51700000011</v>
      </c>
      <c r="W8" s="4">
        <f t="shared" si="29"/>
        <v>360512.66350000026</v>
      </c>
      <c r="X8" s="4">
        <f t="shared" si="11"/>
        <v>292307.56500000018</v>
      </c>
      <c r="Y8" s="4">
        <f t="shared" si="12"/>
        <v>383897.26870000013</v>
      </c>
      <c r="Z8" s="4">
        <f t="shared" si="30"/>
        <v>396563.92985000031</v>
      </c>
      <c r="AA8" s="4">
        <f t="shared" si="13"/>
        <v>321538.32150000019</v>
      </c>
      <c r="AB8" s="4">
        <f t="shared" si="14"/>
        <v>422286.9955700002</v>
      </c>
      <c r="AC8" s="4">
        <f t="shared" si="31"/>
        <v>436220.32283500035</v>
      </c>
      <c r="AD8" s="4">
        <f t="shared" si="15"/>
        <v>353692.15365000023</v>
      </c>
      <c r="AE8" s="4">
        <f t="shared" si="16"/>
        <v>464515.69512700028</v>
      </c>
      <c r="AF8" s="4">
        <f t="shared" si="32"/>
        <v>479842.35511850042</v>
      </c>
      <c r="AG8" s="4">
        <f t="shared" si="17"/>
        <v>389061.36901500029</v>
      </c>
      <c r="AH8" s="4">
        <f t="shared" si="18"/>
        <v>510967.26463970036</v>
      </c>
      <c r="AI8" s="4">
        <f t="shared" si="33"/>
        <v>527826.59063035052</v>
      </c>
      <c r="AJ8" s="4">
        <f t="shared" si="19"/>
        <v>427967.50591650035</v>
      </c>
      <c r="AK8" s="4">
        <f t="shared" si="20"/>
        <v>562063.99110367044</v>
      </c>
    </row>
    <row r="9" spans="1:37" x14ac:dyDescent="0.25"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7" x14ac:dyDescent="0.25">
      <c r="A10" s="6" t="s">
        <v>19</v>
      </c>
      <c r="B10" s="4">
        <v>1500</v>
      </c>
      <c r="C10" s="4">
        <v>1300</v>
      </c>
      <c r="D10" s="4">
        <v>1400</v>
      </c>
      <c r="E10" s="4">
        <f t="shared" ref="E10:E12" si="35">B10*1.1</f>
        <v>1650.0000000000002</v>
      </c>
      <c r="F10" s="4">
        <f t="shared" ref="F10:F12" si="36">C10*1.1</f>
        <v>1430.0000000000002</v>
      </c>
      <c r="G10" s="4">
        <f t="shared" ref="G10:G12" si="37">D10*1.1</f>
        <v>1540.0000000000002</v>
      </c>
      <c r="H10" s="4">
        <f t="shared" ref="H10:H12" si="38">E10*1.1</f>
        <v>1815.0000000000005</v>
      </c>
      <c r="I10" s="4">
        <f t="shared" ref="I10:I12" si="39">F10*1.1</f>
        <v>1573.0000000000005</v>
      </c>
      <c r="J10" s="4">
        <f t="shared" ref="J10:J12" si="40">G10*1.1</f>
        <v>1694.0000000000005</v>
      </c>
      <c r="K10" s="4">
        <f t="shared" ref="K10:K12" si="41">H10*1.1</f>
        <v>1996.5000000000007</v>
      </c>
      <c r="L10" s="4">
        <f t="shared" ref="L10:L12" si="42">I10*1.1</f>
        <v>1730.3000000000006</v>
      </c>
      <c r="M10" s="4">
        <f t="shared" ref="M10:M12" si="43">J10*1.1</f>
        <v>1863.4000000000005</v>
      </c>
      <c r="N10" s="4">
        <f t="shared" ref="N10:N12" si="44">K10*1.1</f>
        <v>2196.150000000001</v>
      </c>
      <c r="O10" s="4">
        <f t="shared" ref="O10:O12" si="45">L10*1.1</f>
        <v>1903.3300000000008</v>
      </c>
      <c r="P10" s="4">
        <f t="shared" ref="P10:P12" si="46">M10*1.1</f>
        <v>2049.7400000000007</v>
      </c>
      <c r="Q10" s="4">
        <f t="shared" ref="Q10:Q12" si="47">N10*1.1</f>
        <v>2415.7650000000012</v>
      </c>
      <c r="R10" s="4">
        <f t="shared" ref="R10:R12" si="48">O10*1.1</f>
        <v>2093.6630000000009</v>
      </c>
      <c r="S10" s="4">
        <f t="shared" ref="S10:S12" si="49">P10*1.1</f>
        <v>2254.7140000000009</v>
      </c>
      <c r="T10" s="4">
        <f t="shared" ref="T10:T12" si="50">Q10*1.1</f>
        <v>2657.3415000000014</v>
      </c>
      <c r="U10" s="4">
        <f t="shared" ref="U10:U12" si="51">R10*1.1</f>
        <v>2303.0293000000011</v>
      </c>
      <c r="V10" s="4">
        <f t="shared" ref="V10:V12" si="52">S10*1.1</f>
        <v>2480.1854000000012</v>
      </c>
      <c r="W10" s="4">
        <f t="shared" ref="W10:W12" si="53">T10*1.1</f>
        <v>2923.0756500000016</v>
      </c>
      <c r="X10" s="4">
        <f t="shared" ref="X10:X12" si="54">U10*1.1</f>
        <v>2533.3322300000013</v>
      </c>
      <c r="Y10" s="4">
        <f t="shared" ref="Y10:Y12" si="55">V10*1.1</f>
        <v>2728.2039400000017</v>
      </c>
      <c r="Z10" s="4">
        <f t="shared" ref="Z10:Z12" si="56">W10*1.1</f>
        <v>3215.3832150000021</v>
      </c>
      <c r="AA10" s="4">
        <f t="shared" ref="AA10:AA12" si="57">X10*1.1</f>
        <v>2786.6654530000019</v>
      </c>
      <c r="AB10" s="4">
        <f t="shared" ref="AB10:AB12" si="58">Y10*1.1</f>
        <v>3001.024334000002</v>
      </c>
      <c r="AC10" s="4">
        <f t="shared" ref="AC10:AC12" si="59">Z10*1.1</f>
        <v>3536.9215365000027</v>
      </c>
      <c r="AD10" s="4">
        <f t="shared" ref="AD10:AD12" si="60">AA10*1.1</f>
        <v>3065.3319983000024</v>
      </c>
      <c r="AE10" s="4">
        <f t="shared" ref="AE10:AE12" si="61">AB10*1.1</f>
        <v>3301.1267674000023</v>
      </c>
      <c r="AF10" s="4">
        <f t="shared" ref="AF10:AF12" si="62">AC10*1.1</f>
        <v>3890.6136901500031</v>
      </c>
      <c r="AG10" s="4">
        <f t="shared" ref="AG10:AG12" si="63">AD10*1.1</f>
        <v>3371.8651981300027</v>
      </c>
      <c r="AH10" s="4">
        <f t="shared" ref="AH10:AH12" si="64">AE10*1.1</f>
        <v>3631.2394441400029</v>
      </c>
      <c r="AI10" s="4">
        <f t="shared" ref="AI10:AI12" si="65">AF10*1.1</f>
        <v>4279.6750591650034</v>
      </c>
      <c r="AJ10" s="4">
        <f t="shared" ref="AJ10:AJ12" si="66">AG10*1.1</f>
        <v>3709.051717943003</v>
      </c>
      <c r="AK10" s="4">
        <f t="shared" ref="AK10:AK12" si="67">AH10*1.1</f>
        <v>3994.3633885540034</v>
      </c>
    </row>
    <row r="11" spans="1:37" x14ac:dyDescent="0.25">
      <c r="A11" s="2" t="s">
        <v>20</v>
      </c>
      <c r="B11" s="4">
        <v>700</v>
      </c>
      <c r="C11" s="4">
        <v>600</v>
      </c>
      <c r="D11" s="4">
        <v>500</v>
      </c>
      <c r="E11" s="4">
        <f t="shared" si="35"/>
        <v>770.00000000000011</v>
      </c>
      <c r="F11" s="4">
        <f t="shared" si="36"/>
        <v>660</v>
      </c>
      <c r="G11" s="4">
        <f t="shared" si="37"/>
        <v>550</v>
      </c>
      <c r="H11" s="4">
        <f t="shared" si="38"/>
        <v>847.00000000000023</v>
      </c>
      <c r="I11" s="4">
        <f t="shared" si="39"/>
        <v>726.00000000000011</v>
      </c>
      <c r="J11" s="4">
        <f t="shared" si="40"/>
        <v>605</v>
      </c>
      <c r="K11" s="4">
        <f t="shared" si="41"/>
        <v>931.70000000000027</v>
      </c>
      <c r="L11" s="4">
        <f t="shared" si="42"/>
        <v>798.60000000000014</v>
      </c>
      <c r="M11" s="4">
        <f t="shared" si="43"/>
        <v>665.5</v>
      </c>
      <c r="N11" s="4">
        <f t="shared" si="44"/>
        <v>1024.8700000000003</v>
      </c>
      <c r="O11" s="4">
        <f t="shared" si="45"/>
        <v>878.46000000000026</v>
      </c>
      <c r="P11" s="4">
        <f t="shared" si="46"/>
        <v>732.05000000000007</v>
      </c>
      <c r="Q11" s="4">
        <f t="shared" si="47"/>
        <v>1127.3570000000004</v>
      </c>
      <c r="R11" s="4">
        <f t="shared" si="48"/>
        <v>966.30600000000038</v>
      </c>
      <c r="S11" s="4">
        <f t="shared" si="49"/>
        <v>805.25500000000011</v>
      </c>
      <c r="T11" s="4">
        <f t="shared" si="50"/>
        <v>1240.0927000000006</v>
      </c>
      <c r="U11" s="4">
        <f t="shared" si="51"/>
        <v>1062.9366000000005</v>
      </c>
      <c r="V11" s="4">
        <f t="shared" si="52"/>
        <v>885.78050000000019</v>
      </c>
      <c r="W11" s="4">
        <f t="shared" si="53"/>
        <v>1364.1019700000008</v>
      </c>
      <c r="X11" s="4">
        <f t="shared" si="54"/>
        <v>1169.2302600000005</v>
      </c>
      <c r="Y11" s="4">
        <f t="shared" si="55"/>
        <v>974.35855000000026</v>
      </c>
      <c r="Z11" s="4">
        <f t="shared" si="56"/>
        <v>1500.512167000001</v>
      </c>
      <c r="AA11" s="4">
        <f t="shared" si="57"/>
        <v>1286.1532860000007</v>
      </c>
      <c r="AB11" s="4">
        <f t="shared" si="58"/>
        <v>1071.7944050000003</v>
      </c>
      <c r="AC11" s="4">
        <f t="shared" si="59"/>
        <v>1650.5633837000012</v>
      </c>
      <c r="AD11" s="4">
        <f t="shared" si="60"/>
        <v>1414.7686146000008</v>
      </c>
      <c r="AE11" s="4">
        <f t="shared" si="61"/>
        <v>1178.9738455000004</v>
      </c>
      <c r="AF11" s="4">
        <f t="shared" si="62"/>
        <v>1815.6197220700014</v>
      </c>
      <c r="AG11" s="4">
        <f t="shared" si="63"/>
        <v>1556.245476060001</v>
      </c>
      <c r="AH11" s="4">
        <f t="shared" si="64"/>
        <v>1296.8712300500006</v>
      </c>
      <c r="AI11" s="4">
        <f t="shared" si="65"/>
        <v>1997.1816942770017</v>
      </c>
      <c r="AJ11" s="4">
        <f t="shared" si="66"/>
        <v>1711.8700236660013</v>
      </c>
      <c r="AK11" s="4">
        <f t="shared" si="67"/>
        <v>1426.5583530550007</v>
      </c>
    </row>
    <row r="12" spans="1:37" x14ac:dyDescent="0.25">
      <c r="A12" s="3" t="s">
        <v>21</v>
      </c>
      <c r="B12" s="5">
        <v>300</v>
      </c>
      <c r="C12" s="5">
        <v>250</v>
      </c>
      <c r="D12" s="5">
        <v>250</v>
      </c>
      <c r="E12" s="5">
        <f t="shared" si="35"/>
        <v>330</v>
      </c>
      <c r="F12" s="5">
        <f t="shared" si="36"/>
        <v>275</v>
      </c>
      <c r="G12" s="5">
        <f t="shared" si="37"/>
        <v>275</v>
      </c>
      <c r="H12" s="5">
        <f t="shared" si="38"/>
        <v>363.00000000000006</v>
      </c>
      <c r="I12" s="5">
        <f t="shared" si="39"/>
        <v>302.5</v>
      </c>
      <c r="J12" s="5">
        <f t="shared" si="40"/>
        <v>302.5</v>
      </c>
      <c r="K12" s="5">
        <f t="shared" si="41"/>
        <v>399.30000000000007</v>
      </c>
      <c r="L12" s="5">
        <f t="shared" si="42"/>
        <v>332.75</v>
      </c>
      <c r="M12" s="5">
        <f t="shared" si="43"/>
        <v>332.75</v>
      </c>
      <c r="N12" s="5">
        <f t="shared" si="44"/>
        <v>439.23000000000013</v>
      </c>
      <c r="O12" s="5">
        <f t="shared" si="45"/>
        <v>366.02500000000003</v>
      </c>
      <c r="P12" s="5">
        <f t="shared" si="46"/>
        <v>366.02500000000003</v>
      </c>
      <c r="Q12" s="5">
        <f t="shared" si="47"/>
        <v>483.15300000000019</v>
      </c>
      <c r="R12" s="5">
        <f t="shared" si="48"/>
        <v>402.62750000000005</v>
      </c>
      <c r="S12" s="5">
        <f t="shared" si="49"/>
        <v>402.62750000000005</v>
      </c>
      <c r="T12" s="5">
        <f t="shared" si="50"/>
        <v>531.46830000000023</v>
      </c>
      <c r="U12" s="5">
        <f t="shared" si="51"/>
        <v>442.89025000000009</v>
      </c>
      <c r="V12" s="5">
        <f t="shared" si="52"/>
        <v>442.89025000000009</v>
      </c>
      <c r="W12" s="5">
        <f t="shared" si="53"/>
        <v>584.61513000000025</v>
      </c>
      <c r="X12" s="5">
        <f t="shared" si="54"/>
        <v>487.17927500000013</v>
      </c>
      <c r="Y12" s="5">
        <f t="shared" si="55"/>
        <v>487.17927500000013</v>
      </c>
      <c r="Z12" s="5">
        <f t="shared" si="56"/>
        <v>643.07664300000033</v>
      </c>
      <c r="AA12" s="5">
        <f t="shared" si="57"/>
        <v>535.89720250000016</v>
      </c>
      <c r="AB12" s="5">
        <f t="shared" si="58"/>
        <v>535.89720250000016</v>
      </c>
      <c r="AC12" s="5">
        <f t="shared" si="59"/>
        <v>707.38430730000039</v>
      </c>
      <c r="AD12" s="5">
        <f t="shared" si="60"/>
        <v>589.48692275000019</v>
      </c>
      <c r="AE12" s="5">
        <f t="shared" si="61"/>
        <v>589.48692275000019</v>
      </c>
      <c r="AF12" s="5">
        <f t="shared" si="62"/>
        <v>778.12273803000051</v>
      </c>
      <c r="AG12" s="5">
        <f t="shared" si="63"/>
        <v>648.43561502500029</v>
      </c>
      <c r="AH12" s="5">
        <f t="shared" si="64"/>
        <v>648.43561502500029</v>
      </c>
      <c r="AI12" s="5">
        <f t="shared" si="65"/>
        <v>855.93501183300066</v>
      </c>
      <c r="AJ12" s="5">
        <f t="shared" si="66"/>
        <v>713.27917652750034</v>
      </c>
      <c r="AK12" s="5">
        <f t="shared" si="67"/>
        <v>713.27917652750034</v>
      </c>
    </row>
  </sheetData>
  <mergeCells count="13">
    <mergeCell ref="AF4:AH4"/>
    <mergeCell ref="AI4:AK4"/>
    <mergeCell ref="B4:D4"/>
    <mergeCell ref="E4:G4"/>
    <mergeCell ref="H4:J4"/>
    <mergeCell ref="K4:M4"/>
    <mergeCell ref="N4:P4"/>
    <mergeCell ref="Q4:S4"/>
    <mergeCell ref="A4:A5"/>
    <mergeCell ref="T4:V4"/>
    <mergeCell ref="W4:Y4"/>
    <mergeCell ref="Z4:AB4"/>
    <mergeCell ref="AC4:A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1E8BD-BB17-488B-8A80-D851B6B411DD}">
  <dimension ref="A1:C88"/>
  <sheetViews>
    <sheetView showGridLines="0" tabSelected="1" workbookViewId="0"/>
  </sheetViews>
  <sheetFormatPr baseColWidth="10" defaultRowHeight="15" x14ac:dyDescent="0.25"/>
  <cols>
    <col min="1" max="1" width="12.140625" bestFit="1" customWidth="1"/>
    <col min="2" max="2" width="23.85546875" bestFit="1" customWidth="1"/>
    <col min="3" max="3" width="12.85546875" style="12" bestFit="1" customWidth="1"/>
  </cols>
  <sheetData>
    <row r="1" spans="1:3" x14ac:dyDescent="0.25">
      <c r="A1" t="s">
        <v>26</v>
      </c>
    </row>
    <row r="4" spans="1:3" x14ac:dyDescent="0.25">
      <c r="A4" s="1" t="s">
        <v>24</v>
      </c>
      <c r="B4" s="1" t="s">
        <v>22</v>
      </c>
      <c r="C4" s="13" t="s">
        <v>23</v>
      </c>
    </row>
    <row r="5" spans="1:3" x14ac:dyDescent="0.25">
      <c r="A5" s="2" t="s">
        <v>1</v>
      </c>
      <c r="B5" s="2" t="s">
        <v>15</v>
      </c>
      <c r="C5" s="4">
        <f>HLOOKUP(A5,REVISION!$B$4:$AK$12,3,FALSE)</f>
        <v>200000</v>
      </c>
    </row>
    <row r="6" spans="1:3" x14ac:dyDescent="0.25">
      <c r="A6" s="2" t="s">
        <v>1</v>
      </c>
      <c r="B6" s="2" t="s">
        <v>16</v>
      </c>
      <c r="C6" s="4">
        <f>HLOOKUP(A6,REVISION!$B$4:$AK$12,4,FALSE)</f>
        <v>15000</v>
      </c>
    </row>
    <row r="7" spans="1:3" x14ac:dyDescent="0.25">
      <c r="A7" s="2" t="s">
        <v>1</v>
      </c>
      <c r="B7" s="2" t="s">
        <v>17</v>
      </c>
      <c r="C7" s="4">
        <f>HLOOKUP(A7,REVISION!$B$4:$AK$12,5,FALSE)</f>
        <v>185000</v>
      </c>
    </row>
    <row r="8" spans="1:3" x14ac:dyDescent="0.25">
      <c r="A8" s="2" t="s">
        <v>1</v>
      </c>
      <c r="B8" s="2" t="s">
        <v>18</v>
      </c>
      <c r="C8" s="4">
        <f>HLOOKUP(A8,REVISION!$B$4:$AK$12,6,FALSE)</f>
        <v>0</v>
      </c>
    </row>
    <row r="9" spans="1:3" x14ac:dyDescent="0.25">
      <c r="A9" s="2" t="s">
        <v>1</v>
      </c>
      <c r="B9" s="2" t="s">
        <v>19</v>
      </c>
      <c r="C9" s="4">
        <f>HLOOKUP(A9,REVISION!$B$4:$AK$12,7,FALSE)</f>
        <v>1500</v>
      </c>
    </row>
    <row r="10" spans="1:3" x14ac:dyDescent="0.25">
      <c r="A10" s="2" t="s">
        <v>1</v>
      </c>
      <c r="B10" s="2" t="s">
        <v>20</v>
      </c>
      <c r="C10" s="4">
        <f>HLOOKUP(A10,REVISION!$B$4:$AK$12,8,FALSE)</f>
        <v>700</v>
      </c>
    </row>
    <row r="11" spans="1:3" x14ac:dyDescent="0.25">
      <c r="A11" s="2" t="s">
        <v>1</v>
      </c>
      <c r="B11" s="2" t="s">
        <v>21</v>
      </c>
      <c r="C11" s="4">
        <f>HLOOKUP(A11,REVISION!$B$4:$AK$12,9,FALSE)</f>
        <v>300</v>
      </c>
    </row>
    <row r="12" spans="1:3" x14ac:dyDescent="0.25">
      <c r="A12" s="2" t="s">
        <v>25</v>
      </c>
      <c r="B12" s="2" t="s">
        <v>15</v>
      </c>
      <c r="C12" s="4">
        <f>HLOOKUP(A12,REVISION!$B$4:$AK$12,3,FALSE)</f>
        <v>220000.00000000003</v>
      </c>
    </row>
    <row r="13" spans="1:3" x14ac:dyDescent="0.25">
      <c r="A13" s="2" t="s">
        <v>25</v>
      </c>
      <c r="B13" s="2" t="s">
        <v>16</v>
      </c>
      <c r="C13" s="4">
        <f>HLOOKUP(A13,REVISION!$B$4:$AK$12,4,FALSE)</f>
        <v>16500</v>
      </c>
    </row>
    <row r="14" spans="1:3" x14ac:dyDescent="0.25">
      <c r="A14" s="2" t="s">
        <v>25</v>
      </c>
      <c r="B14" s="2" t="s">
        <v>17</v>
      </c>
      <c r="C14" s="4">
        <f>HLOOKUP(A14,REVISION!$B$4:$AK$12,5,FALSE)</f>
        <v>203500.00000000003</v>
      </c>
    </row>
    <row r="15" spans="1:3" x14ac:dyDescent="0.25">
      <c r="A15" s="2" t="s">
        <v>25</v>
      </c>
      <c r="B15" s="2" t="s">
        <v>18</v>
      </c>
      <c r="C15" s="4">
        <f>HLOOKUP(A15,REVISION!$B$4:$AK$12,6,FALSE)</f>
        <v>0</v>
      </c>
    </row>
    <row r="16" spans="1:3" x14ac:dyDescent="0.25">
      <c r="A16" s="2" t="s">
        <v>25</v>
      </c>
      <c r="B16" s="2" t="s">
        <v>19</v>
      </c>
      <c r="C16" s="4">
        <f>HLOOKUP(A16,REVISION!$B$4:$AK$12,7,FALSE)</f>
        <v>1650.0000000000002</v>
      </c>
    </row>
    <row r="17" spans="1:3" x14ac:dyDescent="0.25">
      <c r="A17" s="2" t="s">
        <v>25</v>
      </c>
      <c r="B17" s="2" t="s">
        <v>20</v>
      </c>
      <c r="C17" s="4">
        <f>HLOOKUP(A17,REVISION!$B$4:$AK$12,8,FALSE)</f>
        <v>770.00000000000011</v>
      </c>
    </row>
    <row r="18" spans="1:3" x14ac:dyDescent="0.25">
      <c r="A18" s="2" t="s">
        <v>25</v>
      </c>
      <c r="B18" s="2" t="s">
        <v>21</v>
      </c>
      <c r="C18" s="4">
        <f>HLOOKUP(A18,REVISION!$B$4:$AK$12,9,FALSE)</f>
        <v>330</v>
      </c>
    </row>
    <row r="19" spans="1:3" x14ac:dyDescent="0.25">
      <c r="A19" s="2" t="s">
        <v>5</v>
      </c>
      <c r="B19" s="2" t="s">
        <v>15</v>
      </c>
      <c r="C19" s="4">
        <f>HLOOKUP(A19,REVISION!$B$4:$AK$12,3,FALSE)</f>
        <v>242000.00000000006</v>
      </c>
    </row>
    <row r="20" spans="1:3" x14ac:dyDescent="0.25">
      <c r="A20" s="2" t="s">
        <v>5</v>
      </c>
      <c r="B20" s="2" t="s">
        <v>16</v>
      </c>
      <c r="C20" s="4">
        <f>HLOOKUP(A20,REVISION!$B$4:$AK$12,4,FALSE)</f>
        <v>18150</v>
      </c>
    </row>
    <row r="21" spans="1:3" x14ac:dyDescent="0.25">
      <c r="A21" s="2" t="s">
        <v>5</v>
      </c>
      <c r="B21" s="2" t="s">
        <v>17</v>
      </c>
      <c r="C21" s="4">
        <f>HLOOKUP(A21,REVISION!$B$4:$AK$12,5,FALSE)</f>
        <v>223850.00000000006</v>
      </c>
    </row>
    <row r="22" spans="1:3" x14ac:dyDescent="0.25">
      <c r="A22" s="2" t="s">
        <v>5</v>
      </c>
      <c r="B22" s="2" t="s">
        <v>18</v>
      </c>
      <c r="C22" s="4">
        <f>HLOOKUP(A22,REVISION!$B$4:$AK$12,6,FALSE)</f>
        <v>0</v>
      </c>
    </row>
    <row r="23" spans="1:3" x14ac:dyDescent="0.25">
      <c r="A23" s="2" t="s">
        <v>5</v>
      </c>
      <c r="B23" s="2" t="s">
        <v>19</v>
      </c>
      <c r="C23" s="4">
        <f>HLOOKUP(A23,REVISION!$B$4:$AK$12,7,FALSE)</f>
        <v>1815.0000000000005</v>
      </c>
    </row>
    <row r="24" spans="1:3" x14ac:dyDescent="0.25">
      <c r="A24" s="2" t="s">
        <v>5</v>
      </c>
      <c r="B24" s="2" t="s">
        <v>20</v>
      </c>
      <c r="C24" s="4">
        <f>HLOOKUP(A24,REVISION!$B$4:$AK$12,8,FALSE)</f>
        <v>847.00000000000023</v>
      </c>
    </row>
    <row r="25" spans="1:3" x14ac:dyDescent="0.25">
      <c r="A25" s="2" t="s">
        <v>5</v>
      </c>
      <c r="B25" s="2" t="s">
        <v>21</v>
      </c>
      <c r="C25" s="4">
        <f>HLOOKUP(A25,REVISION!$B$4:$AK$12,9,FALSE)</f>
        <v>363.00000000000006</v>
      </c>
    </row>
    <row r="26" spans="1:3" x14ac:dyDescent="0.25">
      <c r="A26" s="2" t="s">
        <v>6</v>
      </c>
      <c r="B26" s="2" t="s">
        <v>15</v>
      </c>
      <c r="C26" s="4">
        <f>HLOOKUP(A26,REVISION!$B$4:$AK$12,3,FALSE)</f>
        <v>266200.00000000006</v>
      </c>
    </row>
    <row r="27" spans="1:3" x14ac:dyDescent="0.25">
      <c r="A27" s="2" t="s">
        <v>6</v>
      </c>
      <c r="B27" s="2" t="s">
        <v>16</v>
      </c>
      <c r="C27" s="4">
        <f>HLOOKUP(A27,REVISION!$B$4:$AK$12,4,FALSE)</f>
        <v>19965</v>
      </c>
    </row>
    <row r="28" spans="1:3" x14ac:dyDescent="0.25">
      <c r="A28" s="2" t="s">
        <v>6</v>
      </c>
      <c r="B28" s="2" t="s">
        <v>17</v>
      </c>
      <c r="C28" s="4">
        <f>HLOOKUP(A28,REVISION!$B$4:$AK$12,5,FALSE)</f>
        <v>246235.00000000009</v>
      </c>
    </row>
    <row r="29" spans="1:3" x14ac:dyDescent="0.25">
      <c r="A29" s="2" t="s">
        <v>6</v>
      </c>
      <c r="B29" s="2" t="s">
        <v>18</v>
      </c>
      <c r="C29" s="4">
        <f>HLOOKUP(A29,REVISION!$B$4:$AK$12,6,FALSE)</f>
        <v>0</v>
      </c>
    </row>
    <row r="30" spans="1:3" x14ac:dyDescent="0.25">
      <c r="A30" s="2" t="s">
        <v>6</v>
      </c>
      <c r="B30" s="2" t="s">
        <v>19</v>
      </c>
      <c r="C30" s="4">
        <f>HLOOKUP(A30,REVISION!$B$4:$AK$12,7,FALSE)</f>
        <v>1996.5000000000007</v>
      </c>
    </row>
    <row r="31" spans="1:3" x14ac:dyDescent="0.25">
      <c r="A31" s="2" t="s">
        <v>6</v>
      </c>
      <c r="B31" s="2" t="s">
        <v>20</v>
      </c>
      <c r="C31" s="4">
        <f>HLOOKUP(A31,REVISION!$B$4:$AK$12,8,FALSE)</f>
        <v>931.70000000000027</v>
      </c>
    </row>
    <row r="32" spans="1:3" x14ac:dyDescent="0.25">
      <c r="A32" s="2" t="s">
        <v>6</v>
      </c>
      <c r="B32" s="2" t="s">
        <v>21</v>
      </c>
      <c r="C32" s="4">
        <f>HLOOKUP(A32,REVISION!$B$4:$AK$12,9,FALSE)</f>
        <v>399.30000000000007</v>
      </c>
    </row>
    <row r="33" spans="1:3" x14ac:dyDescent="0.25">
      <c r="A33" s="2" t="s">
        <v>7</v>
      </c>
      <c r="B33" s="2" t="s">
        <v>15</v>
      </c>
      <c r="C33" s="4">
        <f>HLOOKUP(A33,REVISION!$B$4:$AK$12,3,FALSE)</f>
        <v>292820.00000000012</v>
      </c>
    </row>
    <row r="34" spans="1:3" x14ac:dyDescent="0.25">
      <c r="A34" s="2" t="s">
        <v>7</v>
      </c>
      <c r="B34" s="2" t="s">
        <v>16</v>
      </c>
      <c r="C34" s="4">
        <f>HLOOKUP(A34,REVISION!$B$4:$AK$12,4,FALSE)</f>
        <v>21961.5</v>
      </c>
    </row>
    <row r="35" spans="1:3" x14ac:dyDescent="0.25">
      <c r="A35" s="2" t="s">
        <v>7</v>
      </c>
      <c r="B35" s="2" t="s">
        <v>17</v>
      </c>
      <c r="C35" s="4">
        <f>HLOOKUP(A35,REVISION!$B$4:$AK$12,5,FALSE)</f>
        <v>270858.50000000012</v>
      </c>
    </row>
    <row r="36" spans="1:3" x14ac:dyDescent="0.25">
      <c r="A36" s="2" t="s">
        <v>7</v>
      </c>
      <c r="B36" s="2" t="s">
        <v>18</v>
      </c>
      <c r="C36" s="4">
        <f>HLOOKUP(A36,REVISION!$B$4:$AK$12,6,FALSE)</f>
        <v>0</v>
      </c>
    </row>
    <row r="37" spans="1:3" x14ac:dyDescent="0.25">
      <c r="A37" s="2" t="s">
        <v>7</v>
      </c>
      <c r="B37" s="2" t="s">
        <v>19</v>
      </c>
      <c r="C37" s="4">
        <f>HLOOKUP(A37,REVISION!$B$4:$AK$12,7,FALSE)</f>
        <v>2196.150000000001</v>
      </c>
    </row>
    <row r="38" spans="1:3" x14ac:dyDescent="0.25">
      <c r="A38" s="2" t="s">
        <v>7</v>
      </c>
      <c r="B38" s="2" t="s">
        <v>20</v>
      </c>
      <c r="C38" s="4">
        <f>HLOOKUP(A38,REVISION!$B$4:$AK$12,8,FALSE)</f>
        <v>1024.8700000000003</v>
      </c>
    </row>
    <row r="39" spans="1:3" x14ac:dyDescent="0.25">
      <c r="A39" s="2" t="s">
        <v>7</v>
      </c>
      <c r="B39" s="2" t="s">
        <v>21</v>
      </c>
      <c r="C39" s="4">
        <f>HLOOKUP(A39,REVISION!$B$4:$AK$12,9,FALSE)</f>
        <v>439.23000000000013</v>
      </c>
    </row>
    <row r="40" spans="1:3" x14ac:dyDescent="0.25">
      <c r="A40" s="2" t="s">
        <v>8</v>
      </c>
      <c r="B40" s="2" t="s">
        <v>15</v>
      </c>
      <c r="C40" s="4">
        <f>HLOOKUP(A40,REVISION!$B$4:$AK$12,3,FALSE)</f>
        <v>322102.00000000017</v>
      </c>
    </row>
    <row r="41" spans="1:3" x14ac:dyDescent="0.25">
      <c r="A41" s="2" t="s">
        <v>8</v>
      </c>
      <c r="B41" s="2" t="s">
        <v>16</v>
      </c>
      <c r="C41" s="4">
        <f>HLOOKUP(A41,REVISION!$B$4:$AK$12,4,FALSE)</f>
        <v>24157.65</v>
      </c>
    </row>
    <row r="42" spans="1:3" x14ac:dyDescent="0.25">
      <c r="A42" s="2" t="s">
        <v>8</v>
      </c>
      <c r="B42" s="2" t="s">
        <v>17</v>
      </c>
      <c r="C42" s="4">
        <f>HLOOKUP(A42,REVISION!$B$4:$AK$12,5,FALSE)</f>
        <v>297944.35000000015</v>
      </c>
    </row>
    <row r="43" spans="1:3" x14ac:dyDescent="0.25">
      <c r="A43" s="2" t="s">
        <v>8</v>
      </c>
      <c r="B43" s="2" t="s">
        <v>18</v>
      </c>
      <c r="C43" s="4">
        <f>HLOOKUP(A43,REVISION!$B$4:$AK$12,6,FALSE)</f>
        <v>0</v>
      </c>
    </row>
    <row r="44" spans="1:3" x14ac:dyDescent="0.25">
      <c r="A44" s="2" t="s">
        <v>8</v>
      </c>
      <c r="B44" s="2" t="s">
        <v>19</v>
      </c>
      <c r="C44" s="4">
        <f>HLOOKUP(A44,REVISION!$B$4:$AK$12,7,FALSE)</f>
        <v>2415.7650000000012</v>
      </c>
    </row>
    <row r="45" spans="1:3" x14ac:dyDescent="0.25">
      <c r="A45" s="2" t="s">
        <v>8</v>
      </c>
      <c r="B45" s="2" t="s">
        <v>20</v>
      </c>
      <c r="C45" s="4">
        <f>HLOOKUP(A45,REVISION!$B$4:$AK$12,8,FALSE)</f>
        <v>1127.3570000000004</v>
      </c>
    </row>
    <row r="46" spans="1:3" x14ac:dyDescent="0.25">
      <c r="A46" s="2" t="s">
        <v>8</v>
      </c>
      <c r="B46" s="2" t="s">
        <v>21</v>
      </c>
      <c r="C46" s="4">
        <f>HLOOKUP(A46,REVISION!$B$4:$AK$12,9,FALSE)</f>
        <v>483.15300000000019</v>
      </c>
    </row>
    <row r="47" spans="1:3" x14ac:dyDescent="0.25">
      <c r="A47" s="2" t="s">
        <v>9</v>
      </c>
      <c r="B47" s="2" t="s">
        <v>15</v>
      </c>
      <c r="C47" s="4">
        <f>HLOOKUP(A47,REVISION!$B$4:$AK$12,3,FALSE)</f>
        <v>354312.20000000024</v>
      </c>
    </row>
    <row r="48" spans="1:3" x14ac:dyDescent="0.25">
      <c r="A48" s="2" t="s">
        <v>9</v>
      </c>
      <c r="B48" s="2" t="s">
        <v>16</v>
      </c>
      <c r="C48" s="4">
        <f>HLOOKUP(A48,REVISION!$B$4:$AK$12,4,FALSE)</f>
        <v>26573.415000000005</v>
      </c>
    </row>
    <row r="49" spans="1:3" x14ac:dyDescent="0.25">
      <c r="A49" s="2" t="s">
        <v>9</v>
      </c>
      <c r="B49" s="2" t="s">
        <v>17</v>
      </c>
      <c r="C49" s="4">
        <f>HLOOKUP(A49,REVISION!$B$4:$AK$12,5,FALSE)</f>
        <v>327738.78500000021</v>
      </c>
    </row>
    <row r="50" spans="1:3" x14ac:dyDescent="0.25">
      <c r="A50" s="2" t="s">
        <v>9</v>
      </c>
      <c r="B50" s="2" t="s">
        <v>18</v>
      </c>
      <c r="C50" s="4">
        <f>HLOOKUP(A50,REVISION!$B$4:$AK$12,6,FALSE)</f>
        <v>0</v>
      </c>
    </row>
    <row r="51" spans="1:3" x14ac:dyDescent="0.25">
      <c r="A51" s="2" t="s">
        <v>9</v>
      </c>
      <c r="B51" s="2" t="s">
        <v>19</v>
      </c>
      <c r="C51" s="4">
        <f>HLOOKUP(A51,REVISION!$B$4:$AK$12,7,FALSE)</f>
        <v>2657.3415000000014</v>
      </c>
    </row>
    <row r="52" spans="1:3" x14ac:dyDescent="0.25">
      <c r="A52" s="2" t="s">
        <v>9</v>
      </c>
      <c r="B52" s="2" t="s">
        <v>20</v>
      </c>
      <c r="C52" s="4">
        <f>HLOOKUP(A52,REVISION!$B$4:$AK$12,8,FALSE)</f>
        <v>1240.0927000000006</v>
      </c>
    </row>
    <row r="53" spans="1:3" x14ac:dyDescent="0.25">
      <c r="A53" s="2" t="s">
        <v>9</v>
      </c>
      <c r="B53" s="2" t="s">
        <v>21</v>
      </c>
      <c r="C53" s="4">
        <f>HLOOKUP(A53,REVISION!$B$4:$AK$12,9,FALSE)</f>
        <v>531.46830000000023</v>
      </c>
    </row>
    <row r="54" spans="1:3" x14ac:dyDescent="0.25">
      <c r="A54" s="2" t="s">
        <v>10</v>
      </c>
      <c r="B54" s="2" t="s">
        <v>15</v>
      </c>
      <c r="C54" s="4">
        <f>HLOOKUP(A54,REVISION!$B$4:$AK$12,3,FALSE)</f>
        <v>389743.42000000027</v>
      </c>
    </row>
    <row r="55" spans="1:3" x14ac:dyDescent="0.25">
      <c r="A55" s="2" t="s">
        <v>10</v>
      </c>
      <c r="B55" s="2" t="s">
        <v>16</v>
      </c>
      <c r="C55" s="4">
        <f>HLOOKUP(A55,REVISION!$B$4:$AK$12,4,FALSE)</f>
        <v>29230.756500000007</v>
      </c>
    </row>
    <row r="56" spans="1:3" x14ac:dyDescent="0.25">
      <c r="A56" s="2" t="s">
        <v>10</v>
      </c>
      <c r="B56" s="2" t="s">
        <v>17</v>
      </c>
      <c r="C56" s="4">
        <f>HLOOKUP(A56,REVISION!$B$4:$AK$12,5,FALSE)</f>
        <v>360512.66350000026</v>
      </c>
    </row>
    <row r="57" spans="1:3" x14ac:dyDescent="0.25">
      <c r="A57" s="2" t="s">
        <v>10</v>
      </c>
      <c r="B57" s="2" t="s">
        <v>18</v>
      </c>
      <c r="C57" s="4">
        <f>HLOOKUP(A57,REVISION!$B$4:$AK$12,6,FALSE)</f>
        <v>0</v>
      </c>
    </row>
    <row r="58" spans="1:3" x14ac:dyDescent="0.25">
      <c r="A58" s="2" t="s">
        <v>10</v>
      </c>
      <c r="B58" s="2" t="s">
        <v>19</v>
      </c>
      <c r="C58" s="4">
        <f>HLOOKUP(A58,REVISION!$B$4:$AK$12,7,FALSE)</f>
        <v>2923.0756500000016</v>
      </c>
    </row>
    <row r="59" spans="1:3" x14ac:dyDescent="0.25">
      <c r="A59" s="2" t="s">
        <v>10</v>
      </c>
      <c r="B59" s="2" t="s">
        <v>20</v>
      </c>
      <c r="C59" s="4">
        <f>HLOOKUP(A59,REVISION!$B$4:$AK$12,8,FALSE)</f>
        <v>1364.1019700000008</v>
      </c>
    </row>
    <row r="60" spans="1:3" x14ac:dyDescent="0.25">
      <c r="A60" s="2" t="s">
        <v>10</v>
      </c>
      <c r="B60" s="2" t="s">
        <v>21</v>
      </c>
      <c r="C60" s="4">
        <f>HLOOKUP(A60,REVISION!$B$4:$AK$12,9,FALSE)</f>
        <v>584.61513000000025</v>
      </c>
    </row>
    <row r="61" spans="1:3" x14ac:dyDescent="0.25">
      <c r="A61" s="2" t="s">
        <v>11</v>
      </c>
      <c r="B61" s="2" t="s">
        <v>15</v>
      </c>
      <c r="C61" s="4">
        <f>HLOOKUP(A61,REVISION!$B$4:$AK$12,3,FALSE)</f>
        <v>428717.76200000034</v>
      </c>
    </row>
    <row r="62" spans="1:3" x14ac:dyDescent="0.25">
      <c r="A62" s="2" t="s">
        <v>11</v>
      </c>
      <c r="B62" s="2" t="s">
        <v>16</v>
      </c>
      <c r="C62" s="4">
        <f>HLOOKUP(A62,REVISION!$B$4:$AK$12,4,FALSE)</f>
        <v>32153.832150000009</v>
      </c>
    </row>
    <row r="63" spans="1:3" x14ac:dyDescent="0.25">
      <c r="A63" s="2" t="s">
        <v>11</v>
      </c>
      <c r="B63" s="2" t="s">
        <v>17</v>
      </c>
      <c r="C63" s="4">
        <f>HLOOKUP(A63,REVISION!$B$4:$AK$12,5,FALSE)</f>
        <v>396563.92985000031</v>
      </c>
    </row>
    <row r="64" spans="1:3" x14ac:dyDescent="0.25">
      <c r="A64" s="2" t="s">
        <v>11</v>
      </c>
      <c r="B64" s="2" t="s">
        <v>18</v>
      </c>
      <c r="C64" s="4">
        <f>HLOOKUP(A64,REVISION!$B$4:$AK$12,6,FALSE)</f>
        <v>0</v>
      </c>
    </row>
    <row r="65" spans="1:3" x14ac:dyDescent="0.25">
      <c r="A65" s="2" t="s">
        <v>11</v>
      </c>
      <c r="B65" s="2" t="s">
        <v>19</v>
      </c>
      <c r="C65" s="4">
        <f>HLOOKUP(A65,REVISION!$B$4:$AK$12,7,FALSE)</f>
        <v>3215.3832150000021</v>
      </c>
    </row>
    <row r="66" spans="1:3" x14ac:dyDescent="0.25">
      <c r="A66" s="2" t="s">
        <v>11</v>
      </c>
      <c r="B66" s="2" t="s">
        <v>20</v>
      </c>
      <c r="C66" s="4">
        <f>HLOOKUP(A66,REVISION!$B$4:$AK$12,8,FALSE)</f>
        <v>1500.512167000001</v>
      </c>
    </row>
    <row r="67" spans="1:3" x14ac:dyDescent="0.25">
      <c r="A67" s="2" t="s">
        <v>11</v>
      </c>
      <c r="B67" s="2" t="s">
        <v>21</v>
      </c>
      <c r="C67" s="4">
        <f>HLOOKUP(A67,REVISION!$B$4:$AK$12,9,FALSE)</f>
        <v>643.07664300000033</v>
      </c>
    </row>
    <row r="68" spans="1:3" x14ac:dyDescent="0.25">
      <c r="A68" s="2" t="s">
        <v>12</v>
      </c>
      <c r="B68" s="2" t="s">
        <v>15</v>
      </c>
      <c r="C68" s="4">
        <f>HLOOKUP(A68,REVISION!$B$4:$AK$12,3,FALSE)</f>
        <v>471589.53820000042</v>
      </c>
    </row>
    <row r="69" spans="1:3" x14ac:dyDescent="0.25">
      <c r="A69" s="2" t="s">
        <v>12</v>
      </c>
      <c r="B69" s="2" t="s">
        <v>16</v>
      </c>
      <c r="C69" s="4">
        <f>HLOOKUP(A69,REVISION!$B$4:$AK$12,4,FALSE)</f>
        <v>35369.215365000011</v>
      </c>
    </row>
    <row r="70" spans="1:3" x14ac:dyDescent="0.25">
      <c r="A70" s="2" t="s">
        <v>12</v>
      </c>
      <c r="B70" s="2" t="s">
        <v>17</v>
      </c>
      <c r="C70" s="4">
        <f>HLOOKUP(A70,REVISION!$B$4:$AK$12,5,FALSE)</f>
        <v>436220.32283500035</v>
      </c>
    </row>
    <row r="71" spans="1:3" x14ac:dyDescent="0.25">
      <c r="A71" s="2" t="s">
        <v>12</v>
      </c>
      <c r="B71" s="2" t="s">
        <v>18</v>
      </c>
      <c r="C71" s="4">
        <f>HLOOKUP(A71,REVISION!$B$4:$AK$12,6,FALSE)</f>
        <v>0</v>
      </c>
    </row>
    <row r="72" spans="1:3" x14ac:dyDescent="0.25">
      <c r="A72" s="2" t="s">
        <v>12</v>
      </c>
      <c r="B72" s="2" t="s">
        <v>19</v>
      </c>
      <c r="C72" s="4">
        <f>HLOOKUP(A72,REVISION!$B$4:$AK$12,7,FALSE)</f>
        <v>3536.9215365000027</v>
      </c>
    </row>
    <row r="73" spans="1:3" x14ac:dyDescent="0.25">
      <c r="A73" s="2" t="s">
        <v>12</v>
      </c>
      <c r="B73" s="2" t="s">
        <v>20</v>
      </c>
      <c r="C73" s="4">
        <f>HLOOKUP(A73,REVISION!$B$4:$AK$12,8,FALSE)</f>
        <v>1650.5633837000012</v>
      </c>
    </row>
    <row r="74" spans="1:3" x14ac:dyDescent="0.25">
      <c r="A74" s="2" t="s">
        <v>12</v>
      </c>
      <c r="B74" s="2" t="s">
        <v>21</v>
      </c>
      <c r="C74" s="4">
        <f>HLOOKUP(A74,REVISION!$B$4:$AK$12,9,FALSE)</f>
        <v>707.38430730000039</v>
      </c>
    </row>
    <row r="75" spans="1:3" x14ac:dyDescent="0.25">
      <c r="A75" s="2" t="s">
        <v>13</v>
      </c>
      <c r="B75" s="2" t="s">
        <v>15</v>
      </c>
      <c r="C75" s="4">
        <f>HLOOKUP(A75,REVISION!$B$4:$AK$12,3,FALSE)</f>
        <v>518748.49202000053</v>
      </c>
    </row>
    <row r="76" spans="1:3" x14ac:dyDescent="0.25">
      <c r="A76" s="2" t="s">
        <v>13</v>
      </c>
      <c r="B76" s="2" t="s">
        <v>16</v>
      </c>
      <c r="C76" s="4">
        <f>HLOOKUP(A76,REVISION!$B$4:$AK$12,4,FALSE)</f>
        <v>38906.136901500016</v>
      </c>
    </row>
    <row r="77" spans="1:3" x14ac:dyDescent="0.25">
      <c r="A77" s="2" t="s">
        <v>13</v>
      </c>
      <c r="B77" s="2" t="s">
        <v>17</v>
      </c>
      <c r="C77" s="4">
        <f>HLOOKUP(A77,REVISION!$B$4:$AK$12,5,FALSE)</f>
        <v>479842.35511850042</v>
      </c>
    </row>
    <row r="78" spans="1:3" x14ac:dyDescent="0.25">
      <c r="A78" s="2" t="s">
        <v>13</v>
      </c>
      <c r="B78" s="2" t="s">
        <v>18</v>
      </c>
      <c r="C78" s="4">
        <f>HLOOKUP(A78,REVISION!$B$4:$AK$12,6,FALSE)</f>
        <v>0</v>
      </c>
    </row>
    <row r="79" spans="1:3" x14ac:dyDescent="0.25">
      <c r="A79" s="2" t="s">
        <v>13</v>
      </c>
      <c r="B79" s="2" t="s">
        <v>19</v>
      </c>
      <c r="C79" s="4">
        <f>HLOOKUP(A79,REVISION!$B$4:$AK$12,7,FALSE)</f>
        <v>3890.6136901500031</v>
      </c>
    </row>
    <row r="80" spans="1:3" x14ac:dyDescent="0.25">
      <c r="A80" s="2" t="s">
        <v>13</v>
      </c>
      <c r="B80" s="2" t="s">
        <v>20</v>
      </c>
      <c r="C80" s="4">
        <f>HLOOKUP(A80,REVISION!$B$4:$AK$12,8,FALSE)</f>
        <v>1815.6197220700014</v>
      </c>
    </row>
    <row r="81" spans="1:3" x14ac:dyDescent="0.25">
      <c r="A81" s="2" t="s">
        <v>13</v>
      </c>
      <c r="B81" s="2" t="s">
        <v>21</v>
      </c>
      <c r="C81" s="4">
        <f>HLOOKUP(A81,REVISION!$B$4:$AK$12,9,FALSE)</f>
        <v>778.12273803000051</v>
      </c>
    </row>
    <row r="82" spans="1:3" x14ac:dyDescent="0.25">
      <c r="A82" s="2" t="s">
        <v>14</v>
      </c>
      <c r="B82" s="2" t="s">
        <v>15</v>
      </c>
      <c r="C82" s="4">
        <f>HLOOKUP(A82,REVISION!$B$4:$AK$12,3,FALSE)</f>
        <v>570623.34122200066</v>
      </c>
    </row>
    <row r="83" spans="1:3" x14ac:dyDescent="0.25">
      <c r="A83" s="2" t="s">
        <v>14</v>
      </c>
      <c r="B83" s="2" t="s">
        <v>16</v>
      </c>
      <c r="C83" s="4">
        <f>HLOOKUP(A83,REVISION!$B$4:$AK$12,4,FALSE)</f>
        <v>42796.750591650023</v>
      </c>
    </row>
    <row r="84" spans="1:3" x14ac:dyDescent="0.25">
      <c r="A84" s="2" t="s">
        <v>14</v>
      </c>
      <c r="B84" s="2" t="s">
        <v>17</v>
      </c>
      <c r="C84" s="4">
        <f>HLOOKUP(A84,REVISION!$B$4:$AK$12,5,FALSE)</f>
        <v>527826.59063035052</v>
      </c>
    </row>
    <row r="85" spans="1:3" x14ac:dyDescent="0.25">
      <c r="A85" s="2" t="s">
        <v>14</v>
      </c>
      <c r="B85" s="2" t="s">
        <v>18</v>
      </c>
      <c r="C85" s="4">
        <f>HLOOKUP(A85,REVISION!$B$4:$AK$12,6,FALSE)</f>
        <v>0</v>
      </c>
    </row>
    <row r="86" spans="1:3" x14ac:dyDescent="0.25">
      <c r="A86" s="2" t="s">
        <v>14</v>
      </c>
      <c r="B86" s="2" t="s">
        <v>19</v>
      </c>
      <c r="C86" s="4">
        <f>HLOOKUP(A86,REVISION!$B$4:$AK$12,7,FALSE)</f>
        <v>4279.6750591650034</v>
      </c>
    </row>
    <row r="87" spans="1:3" x14ac:dyDescent="0.25">
      <c r="A87" s="2" t="s">
        <v>14</v>
      </c>
      <c r="B87" s="2" t="s">
        <v>20</v>
      </c>
      <c r="C87" s="4">
        <f>HLOOKUP(A87,REVISION!$B$4:$AK$12,8,FALSE)</f>
        <v>1997.1816942770017</v>
      </c>
    </row>
    <row r="88" spans="1:3" x14ac:dyDescent="0.25">
      <c r="A88" s="3" t="s">
        <v>14</v>
      </c>
      <c r="B88" s="3" t="s">
        <v>21</v>
      </c>
      <c r="C88" s="5">
        <f>HLOOKUP(A88,REVISION!$B$4:$AK$12,9,FALSE)</f>
        <v>855.93501183300066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REVISION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TRAN</dc:creator>
  <cp:lastModifiedBy>Jerome</cp:lastModifiedBy>
  <dcterms:created xsi:type="dcterms:W3CDTF">2020-11-05T21:31:17Z</dcterms:created>
  <dcterms:modified xsi:type="dcterms:W3CDTF">2020-11-05T22:13:24Z</dcterms:modified>
</cp:coreProperties>
</file>