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910" yWindow="-15" windowWidth="13395" windowHeight="11310" tabRatio="834" activeTab="2"/>
  </bookViews>
  <sheets>
    <sheet name="Saisie" sheetId="1" r:id="rId1"/>
    <sheet name="Clients" sheetId="36" r:id="rId2"/>
    <sheet name="Organisation clients" sheetId="37" r:id="rId3"/>
  </sheets>
  <definedNames>
    <definedName name="Ancrage">#REF!</definedName>
    <definedName name="ARSENAL">#REF!</definedName>
    <definedName name="cablette">#REF!</definedName>
    <definedName name="Clients">#REF!</definedName>
    <definedName name="colb">OFFSET(Clients!$B$2,,,COUNTA(Clients!$A:$A)-1)</definedName>
    <definedName name="colc">OFFSET(Clients!$A$2,,,COUNTA(Clients!$A:$A)-1)</definedName>
    <definedName name="Communes">#REF!</definedName>
    <definedName name="Conducteurs_travaux">#REF!</definedName>
    <definedName name="Coulé_ou_préfa">#REF!</definedName>
    <definedName name="DEGREANE">#REF!</definedName>
    <definedName name="Descriptif_des_travaux">#REF!</definedName>
    <definedName name="DIAM_FOURREAUX">#REF!</definedName>
    <definedName name="DUREE">#REF!</definedName>
    <definedName name="DUREETRX">#REF!</definedName>
    <definedName name="EFFECTIF">#REF!</definedName>
    <definedName name="ESCOTA">#REF!</definedName>
    <definedName name="Impossé_par_le_client">#REF!</definedName>
    <definedName name="Noms">Clients!$B$2:$B$9</definedName>
    <definedName name="OUINON">#REF!</definedName>
    <definedName name="PHOTO">INDIRECT(VLOOKUP(Saisie!$C$63,#REF!,2,0))</definedName>
    <definedName name="Qualification_spéciale_ou_habilitation">#REF!</definedName>
    <definedName name="Responsable_affaires">#REF!</definedName>
    <definedName name="SECTEURS">#REF!</definedName>
    <definedName name="SYMIELEC">#REF!</definedName>
    <definedName name="TYPE_FOURREAUX">#REF!</definedName>
    <definedName name="TYPE_MASSIF">#REF!</definedName>
    <definedName name="_xlnm.Print_Area" localSheetId="0">Saisie!$A$1:$J$205</definedName>
  </definedNames>
  <calcPr calcId="145621"/>
</workbook>
</file>

<file path=xl/calcChain.xml><?xml version="1.0" encoding="utf-8"?>
<calcChain xmlns="http://schemas.openxmlformats.org/spreadsheetml/2006/main">
  <c r="C19" i="1" l="1"/>
  <c r="A1" i="37" l="1"/>
  <c r="B2" i="37" s="1" a="1"/>
  <c r="B2" i="37" s="1"/>
  <c r="C33" i="1" l="1"/>
  <c r="C23" i="1"/>
  <c r="C31" i="1"/>
  <c r="C21" i="1"/>
  <c r="C29" i="1"/>
  <c r="B3" i="37" l="1" a="1"/>
  <c r="B3" i="37" s="1"/>
  <c r="B4" i="37" l="1" a="1"/>
  <c r="B4" i="37" s="1"/>
  <c r="B5" i="37" s="1" a="1"/>
  <c r="B5" i="37" s="1"/>
  <c r="B6" i="37" l="1" a="1"/>
  <c r="B6" i="37" s="1"/>
  <c r="B7" i="37" l="1" a="1"/>
  <c r="B7" i="37" s="1"/>
  <c r="B8" i="37" l="1" a="1"/>
  <c r="B8" i="37" s="1"/>
  <c r="B9" i="37" s="1" a="1"/>
  <c r="B9" i="37" s="1"/>
  <c r="B10" i="37" l="1" a="1"/>
  <c r="B10" i="37" s="1"/>
  <c r="B11" i="37" s="1" a="1"/>
  <c r="B11" i="37" s="1"/>
  <c r="B12" i="37" s="1" a="1"/>
  <c r="B12" i="37" s="1"/>
  <c r="B13" i="37" s="1" a="1"/>
  <c r="B13" i="37" s="1"/>
  <c r="B14" i="37" s="1" a="1"/>
  <c r="B14" i="37" s="1"/>
  <c r="B15" i="37" l="1" a="1"/>
  <c r="B15" i="37" s="1"/>
  <c r="B16" i="37" s="1" a="1"/>
  <c r="B16" i="37" s="1"/>
  <c r="B17" i="37" s="1" a="1"/>
  <c r="B17" i="37" s="1"/>
  <c r="B18" i="37" s="1" a="1"/>
  <c r="B18" i="37" s="1"/>
  <c r="B19" i="37" s="1" a="1"/>
  <c r="B19" i="37" s="1"/>
  <c r="C1" i="37" s="1" a="1"/>
  <c r="C1" i="37" l="1"/>
  <c r="C2" i="37" s="1" a="1"/>
  <c r="C2" i="37" s="1"/>
  <c r="G1" i="37"/>
  <c r="K1" i="37"/>
  <c r="F1" i="37"/>
  <c r="J1" i="37"/>
  <c r="J10" i="37" s="1" a="1"/>
  <c r="J10" i="37" s="1"/>
  <c r="D1" i="37"/>
  <c r="H1" i="37"/>
  <c r="L1" i="37"/>
  <c r="E1" i="37"/>
  <c r="I1" i="37"/>
  <c r="M1" i="37"/>
  <c r="J9" i="37" l="1" a="1"/>
  <c r="J9" i="37" s="1"/>
  <c r="J6" i="37" a="1"/>
  <c r="J6" i="37" s="1"/>
  <c r="J5" i="37" a="1"/>
  <c r="J5" i="37" s="1"/>
  <c r="J4" i="37" a="1"/>
  <c r="J4" i="37" s="1"/>
  <c r="J3" i="37" a="1"/>
  <c r="J3" i="37" s="1"/>
  <c r="J11" i="37" a="1"/>
  <c r="J11" i="37" s="1"/>
  <c r="J2" i="37" a="1"/>
  <c r="J2" i="37" s="1"/>
  <c r="J8" i="37" a="1"/>
  <c r="J8" i="37" s="1"/>
  <c r="I4" i="37" a="1"/>
  <c r="I4" i="37" s="1"/>
  <c r="I2" i="37" a="1"/>
  <c r="I2" i="37" s="1"/>
  <c r="I9" i="37" a="1"/>
  <c r="I9" i="37" s="1"/>
  <c r="I6" i="37" a="1"/>
  <c r="I6" i="37" s="1"/>
  <c r="I3" i="37" a="1"/>
  <c r="I3" i="37" s="1"/>
  <c r="I11" i="37" a="1"/>
  <c r="I11" i="37" s="1"/>
  <c r="I10" i="37" a="1"/>
  <c r="I10" i="37" s="1"/>
  <c r="I7" i="37" a="1"/>
  <c r="I7" i="37" s="1"/>
  <c r="I8" i="37" a="1"/>
  <c r="I8" i="37" s="1"/>
  <c r="I5" i="37" a="1"/>
  <c r="I5" i="37" s="1"/>
  <c r="D2" i="37" a="1"/>
  <c r="D2" i="37" s="1"/>
  <c r="D6" i="37" a="1"/>
  <c r="D6" i="37" s="1"/>
  <c r="D10" i="37" a="1"/>
  <c r="D10" i="37" s="1"/>
  <c r="D4" i="37" a="1"/>
  <c r="D4" i="37" s="1"/>
  <c r="D8" i="37" a="1"/>
  <c r="D8" i="37" s="1"/>
  <c r="D5" i="37" a="1"/>
  <c r="D5" i="37" s="1"/>
  <c r="D9" i="37" a="1"/>
  <c r="D9" i="37" s="1"/>
  <c r="D3" i="37" a="1"/>
  <c r="D3" i="37" s="1"/>
  <c r="D7" i="37" a="1"/>
  <c r="D7" i="37" s="1"/>
  <c r="D11" i="37" a="1"/>
  <c r="D11" i="37" s="1"/>
  <c r="G4" i="37" a="1"/>
  <c r="G4" i="37" s="1"/>
  <c r="G8" i="37" a="1"/>
  <c r="G8" i="37" s="1"/>
  <c r="G6" i="37" a="1"/>
  <c r="G6" i="37" s="1"/>
  <c r="G10" i="37" a="1"/>
  <c r="G10" i="37" s="1"/>
  <c r="G3" i="37" a="1"/>
  <c r="G3" i="37" s="1"/>
  <c r="G7" i="37" a="1"/>
  <c r="G7" i="37" s="1"/>
  <c r="G11" i="37" a="1"/>
  <c r="G11" i="37" s="1"/>
  <c r="G2" i="37" a="1"/>
  <c r="G2" i="37" s="1"/>
  <c r="G5" i="37" a="1"/>
  <c r="G5" i="37" s="1"/>
  <c r="G9" i="37" a="1"/>
  <c r="G9" i="37" s="1"/>
  <c r="F5" i="37" a="1"/>
  <c r="F5" i="37" s="1"/>
  <c r="F9" i="37" a="1"/>
  <c r="F9" i="37" s="1"/>
  <c r="F3" i="37" a="1"/>
  <c r="F3" i="37" s="1"/>
  <c r="F7" i="37" a="1"/>
  <c r="F7" i="37" s="1"/>
  <c r="F11" i="37" a="1"/>
  <c r="F11" i="37" s="1"/>
  <c r="F2" i="37" a="1"/>
  <c r="F2" i="37" s="1"/>
  <c r="F4" i="37" a="1"/>
  <c r="F4" i="37" s="1"/>
  <c r="F8" i="37" a="1"/>
  <c r="F8" i="37" s="1"/>
  <c r="F6" i="37" a="1"/>
  <c r="F6" i="37" s="1"/>
  <c r="F10" i="37" a="1"/>
  <c r="F10" i="37" s="1"/>
  <c r="J7" i="37" a="1"/>
  <c r="J7" i="37" s="1"/>
  <c r="H4" i="37" a="1"/>
  <c r="H4" i="37" s="1"/>
  <c r="H8" i="37" a="1"/>
  <c r="H8" i="37" s="1"/>
  <c r="H2" i="37" a="1"/>
  <c r="H2" i="37" s="1"/>
  <c r="H6" i="37" a="1"/>
  <c r="H6" i="37" s="1"/>
  <c r="H10" i="37" a="1"/>
  <c r="H10" i="37" s="1"/>
  <c r="H3" i="37" a="1"/>
  <c r="H3" i="37" s="1"/>
  <c r="H7" i="37" a="1"/>
  <c r="H7" i="37" s="1"/>
  <c r="H11" i="37" a="1"/>
  <c r="H11" i="37" s="1"/>
  <c r="H5" i="37" a="1"/>
  <c r="H5" i="37" s="1"/>
  <c r="H9" i="37" a="1"/>
  <c r="H9" i="37" s="1"/>
  <c r="E2" i="37" a="1"/>
  <c r="E2" i="37" s="1"/>
  <c r="E6" i="37" a="1"/>
  <c r="E6" i="37" s="1"/>
  <c r="E10" i="37" a="1"/>
  <c r="E10" i="37" s="1"/>
  <c r="E4" i="37" a="1"/>
  <c r="E4" i="37" s="1"/>
  <c r="E8" i="37" a="1"/>
  <c r="E8" i="37" s="1"/>
  <c r="E5" i="37" a="1"/>
  <c r="E5" i="37" s="1"/>
  <c r="E9" i="37" a="1"/>
  <c r="E9" i="37" s="1"/>
  <c r="E3" i="37" a="1"/>
  <c r="E3" i="37" s="1"/>
  <c r="E7" i="37" a="1"/>
  <c r="E7" i="37" s="1"/>
  <c r="E11" i="37" a="1"/>
  <c r="E11" i="37" s="1"/>
  <c r="C6" i="37" a="1"/>
  <c r="C6" i="37" s="1"/>
  <c r="C10" i="37" a="1"/>
  <c r="C10" i="37" s="1"/>
  <c r="C4" i="37" a="1"/>
  <c r="C4" i="37" s="1"/>
  <c r="C8" i="37" a="1"/>
  <c r="C8" i="37" s="1"/>
  <c r="C5" i="37" a="1"/>
  <c r="C5" i="37" s="1"/>
  <c r="C9" i="37" a="1"/>
  <c r="C9" i="37" s="1"/>
  <c r="C3" i="37" a="1"/>
  <c r="C3" i="37" s="1"/>
  <c r="C7" i="37" a="1"/>
  <c r="C7" i="37" s="1"/>
  <c r="C11" i="37" a="1"/>
  <c r="C11" i="37" s="1"/>
  <c r="I49" i="1" l="1"/>
  <c r="I48" i="1"/>
  <c r="I47" i="1"/>
  <c r="I46" i="1"/>
  <c r="I45" i="1"/>
  <c r="I44" i="1"/>
  <c r="I43" i="1"/>
  <c r="I42" i="1"/>
  <c r="I41" i="1"/>
  <c r="H110" i="1" l="1"/>
  <c r="H111" i="1"/>
  <c r="H112" i="1"/>
  <c r="P51" i="1" l="1"/>
  <c r="P48" i="1" l="1"/>
  <c r="P46" i="1"/>
</calcChain>
</file>

<file path=xl/sharedStrings.xml><?xml version="1.0" encoding="utf-8"?>
<sst xmlns="http://schemas.openxmlformats.org/spreadsheetml/2006/main" count="243" uniqueCount="171">
  <si>
    <t>COMMUNE :</t>
  </si>
  <si>
    <t>N° AFFAIRE :</t>
  </si>
  <si>
    <t>DESIGNATION DES TRAVAUX :</t>
  </si>
  <si>
    <t>CLIENT FINAL :</t>
  </si>
  <si>
    <t>ADRESSE DU CHANTIER :</t>
  </si>
  <si>
    <t>SOUS TRAITANT DE :</t>
  </si>
  <si>
    <t>DU</t>
  </si>
  <si>
    <t xml:space="preserve">AU </t>
  </si>
  <si>
    <t>DESCRIPTIF DES TRAVAUX :</t>
  </si>
  <si>
    <t>Unité</t>
  </si>
  <si>
    <t>Quantitées</t>
  </si>
  <si>
    <t>Cyprien BAUTRU</t>
  </si>
  <si>
    <t xml:space="preserve">Alain FLORINCELLO </t>
  </si>
  <si>
    <t>Roger LATIL</t>
  </si>
  <si>
    <t>Délais Trx :</t>
  </si>
  <si>
    <t>RA</t>
  </si>
  <si>
    <t>OUI</t>
  </si>
  <si>
    <t>PPSPS</t>
  </si>
  <si>
    <t>ZONE</t>
  </si>
  <si>
    <t>Prénom NOM</t>
  </si>
  <si>
    <t>NOM DU CORRESPONDANT :</t>
  </si>
  <si>
    <t>EN QUALITE DE :</t>
  </si>
  <si>
    <t>DATE D'INTERVENTION :</t>
  </si>
  <si>
    <t>PROLONGATION  OU MODIF N ° 1 :</t>
  </si>
  <si>
    <t>PROLONGATION  OU MODIF N ° 2 :</t>
  </si>
  <si>
    <t>semaines</t>
  </si>
  <si>
    <t>20/11/2015</t>
  </si>
  <si>
    <t>Durée entre le premier et dernier jour d'intervation</t>
  </si>
  <si>
    <t>Durée prolongation n°1</t>
  </si>
  <si>
    <t>Durée prolongation n°2</t>
  </si>
  <si>
    <t xml:space="preserve">semaines </t>
  </si>
  <si>
    <t>AUCUN</t>
  </si>
  <si>
    <t>DATE DU DOCUMENT</t>
  </si>
  <si>
    <t>TELEPHONE FIXE :</t>
  </si>
  <si>
    <t xml:space="preserve">TELEPHONE PORTABLE : </t>
  </si>
  <si>
    <t xml:space="preserve">TELEPHONE PORTBALE : </t>
  </si>
  <si>
    <t xml:space="preserve">De </t>
  </si>
  <si>
    <t xml:space="preserve">à </t>
  </si>
  <si>
    <t>personnes</t>
  </si>
  <si>
    <t xml:space="preserve">EFFECTIF SUR LE CHANTIER : </t>
  </si>
  <si>
    <t>CHEF DE CHANTIER SUR LE PROJET :</t>
  </si>
  <si>
    <t>et</t>
  </si>
  <si>
    <t>27/06/2015</t>
  </si>
  <si>
    <t>RESPONSABLE D'AFFAIRES:</t>
  </si>
  <si>
    <t>RESPONSABLE TRAVAUX :</t>
  </si>
  <si>
    <t xml:space="preserve">en </t>
  </si>
  <si>
    <t>15/06/2015</t>
  </si>
  <si>
    <t>08/07/2015</t>
  </si>
  <si>
    <t>17/06/2015</t>
  </si>
  <si>
    <t>20/06/2015</t>
  </si>
  <si>
    <t xml:space="preserve">TEL : </t>
  </si>
  <si>
    <t>PAQ MASSIF</t>
  </si>
  <si>
    <t>Hors sol</t>
  </si>
  <si>
    <t>Coulé</t>
  </si>
  <si>
    <t>Imposé par le client</t>
  </si>
  <si>
    <t>Type</t>
  </si>
  <si>
    <t>Béton propreté</t>
  </si>
  <si>
    <t>Béton de retrait</t>
  </si>
  <si>
    <t>Enrrobés</t>
  </si>
  <si>
    <t>Pointe de diamant</t>
  </si>
  <si>
    <t>NBRE</t>
  </si>
  <si>
    <t>23/09/2016</t>
  </si>
  <si>
    <t>NUMERO MASSIF :</t>
  </si>
  <si>
    <t>TYPE DE MASSIF :</t>
  </si>
  <si>
    <t>VOIR PLAN :</t>
  </si>
  <si>
    <t>DRAIN :</t>
  </si>
  <si>
    <t>FINITIONS :</t>
  </si>
  <si>
    <t xml:space="preserve">SENS DE POSE FERRAILLAGE : </t>
  </si>
  <si>
    <t>FOURREAUX :</t>
  </si>
  <si>
    <t>Diamètre</t>
  </si>
  <si>
    <t xml:space="preserve">Diamètre </t>
  </si>
  <si>
    <t>Elec</t>
  </si>
  <si>
    <t>Fibre</t>
  </si>
  <si>
    <t>H=</t>
  </si>
  <si>
    <t>L=</t>
  </si>
  <si>
    <t>l=</t>
  </si>
  <si>
    <t>DIMENSION MASSIF:</t>
  </si>
  <si>
    <t xml:space="preserve">ENTRAXE ANCRAGE : </t>
  </si>
  <si>
    <t>Bouchons Graisé</t>
  </si>
  <si>
    <t>h (par rapport au sol fini)=</t>
  </si>
  <si>
    <t>200x200</t>
  </si>
  <si>
    <t>INFOS GENERALES POUR DOSSIER CHANTIER/PPSPS</t>
  </si>
  <si>
    <t>HORAIRES DE TRAVAIL:</t>
  </si>
  <si>
    <t>DU LUNDI AU JEUDI</t>
  </si>
  <si>
    <t>MATIN</t>
  </si>
  <si>
    <t>APRES MIDI</t>
  </si>
  <si>
    <t>07h00-12h00</t>
  </si>
  <si>
    <t>13h00-17h00</t>
  </si>
  <si>
    <t>VENDREDI</t>
  </si>
  <si>
    <t>Chauffeur PL</t>
  </si>
  <si>
    <t>QUALIFICATIONS SPECIALES:</t>
  </si>
  <si>
    <t>Conducteur de nacelle</t>
  </si>
  <si>
    <t>Monteur electricien</t>
  </si>
  <si>
    <t>Conducteur d'engin</t>
  </si>
  <si>
    <t>Chaufferu PL</t>
  </si>
  <si>
    <t>MAITRE D'OUVRAGE :</t>
  </si>
  <si>
    <t>Nom</t>
  </si>
  <si>
    <t>Adresse</t>
  </si>
  <si>
    <t>Tel</t>
  </si>
  <si>
    <t>Fax</t>
  </si>
  <si>
    <t>Représentant du maître d'ouvrage</t>
  </si>
  <si>
    <t>MINISTERE DE LA DEFENCE</t>
  </si>
  <si>
    <t>Mme RUELLE</t>
  </si>
  <si>
    <t>ALMA PROVENCE</t>
  </si>
  <si>
    <t>M.ALMA</t>
  </si>
  <si>
    <t>MAITRE D'ŒUVRE:</t>
  </si>
  <si>
    <t>Siège social</t>
  </si>
  <si>
    <t>COORDINATION EN LES DIFFERENTES OPERATIONS SUR LE SITE :</t>
  </si>
  <si>
    <t>Bureau du VAR</t>
  </si>
  <si>
    <t>Parce tertiaire Valgora-BatA</t>
  </si>
  <si>
    <t>83160 LA VALLETTE</t>
  </si>
  <si>
    <t>Représentant</t>
  </si>
  <si>
    <t>Derick</t>
  </si>
  <si>
    <t>Ingerop</t>
  </si>
  <si>
    <t>Ingerop Var</t>
  </si>
  <si>
    <t>VAR</t>
  </si>
  <si>
    <t>Z.A SIX FOUR LES PLAGES</t>
  </si>
  <si>
    <t>Roger</t>
  </si>
  <si>
    <t>SECOURISTES</t>
  </si>
  <si>
    <t>NIVELLEMENT AIRE DE TIR EN DEPLACEMENT</t>
  </si>
  <si>
    <t>REALISATION BUTE DE TIRE</t>
  </si>
  <si>
    <t>STAND DE TIR DU CANNIER</t>
  </si>
  <si>
    <t>0133254</t>
  </si>
  <si>
    <t xml:space="preserve">ARSENAL TOULON </t>
  </si>
  <si>
    <t xml:space="preserve">EVACUATION DE SABLE POLLUE </t>
  </si>
  <si>
    <t xml:space="preserve">SAINT MANDRIER - CIN SUD </t>
  </si>
  <si>
    <t>Câbles</t>
  </si>
  <si>
    <t>1m</t>
  </si>
  <si>
    <t>0,5m</t>
  </si>
  <si>
    <t>0,2m</t>
  </si>
  <si>
    <t>0154</t>
  </si>
  <si>
    <t>5</t>
  </si>
  <si>
    <t>0,7m</t>
  </si>
  <si>
    <t>PRESENCE CABLETTE :</t>
  </si>
  <si>
    <t>Fred SACCO</t>
  </si>
  <si>
    <t>Entreprise</t>
  </si>
  <si>
    <t>Fonction</t>
  </si>
  <si>
    <r>
      <t xml:space="preserve">( </t>
    </r>
    <r>
      <rPr>
        <b/>
        <sz val="10"/>
        <rFont val="Arial"/>
        <family val="2"/>
      </rPr>
      <t xml:space="preserve">Fixe </t>
    </r>
  </si>
  <si>
    <r>
      <t xml:space="preserve">( </t>
    </r>
    <r>
      <rPr>
        <b/>
        <sz val="10"/>
        <rFont val="Arial"/>
        <family val="2"/>
      </rPr>
      <t>Portable</t>
    </r>
  </si>
  <si>
    <t>Escota</t>
  </si>
  <si>
    <t>Assistant</t>
  </si>
  <si>
    <t>06 11 92 95 41</t>
  </si>
  <si>
    <t>Cyprien</t>
  </si>
  <si>
    <t>Symielec</t>
  </si>
  <si>
    <t>07 59 87 96 87</t>
  </si>
  <si>
    <t>Nicolas</t>
  </si>
  <si>
    <t>ESID</t>
  </si>
  <si>
    <t>06 98 74 56 98</t>
  </si>
  <si>
    <t>Thomas</t>
  </si>
  <si>
    <t>Controleur</t>
  </si>
  <si>
    <t>06 45 78 96 23</t>
  </si>
  <si>
    <t>Margaux</t>
  </si>
  <si>
    <t>06 47 89 63 21</t>
  </si>
  <si>
    <t>Franck</t>
  </si>
  <si>
    <t>Provelec</t>
  </si>
  <si>
    <t>Dessinateur</t>
  </si>
  <si>
    <t>06 45 87 96 54</t>
  </si>
  <si>
    <t>Clément</t>
  </si>
  <si>
    <t>Bronzo</t>
  </si>
  <si>
    <t>04 90 56 98 74</t>
  </si>
  <si>
    <t>06 45 87 96 41</t>
  </si>
  <si>
    <t>Daniel Moutte</t>
  </si>
  <si>
    <t>NASA</t>
  </si>
  <si>
    <t>Directeur</t>
  </si>
  <si>
    <t>04 04 04 04 04</t>
  </si>
  <si>
    <t>06 05 04 03 01</t>
  </si>
  <si>
    <t>Roger Latil</t>
  </si>
  <si>
    <t>RedBull</t>
  </si>
  <si>
    <t>Pilot</t>
  </si>
  <si>
    <t>04 98 89 63 54</t>
  </si>
  <si>
    <t xml:space="preserve">Charles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</si>
</sst>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\-mmm\-yy;@"/>
    <numFmt numFmtId="167" formatCode="0.0"/>
    <numFmt numFmtId="168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4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6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 applyBorder="1" applyAlignment="1"/>
    <xf numFmtId="0" fontId="1" fillId="0" borderId="14" xfId="0" applyFont="1" applyBorder="1"/>
    <xf numFmtId="0" fontId="1" fillId="0" borderId="12" xfId="0" applyFont="1" applyBorder="1"/>
    <xf numFmtId="0" fontId="1" fillId="0" borderId="8" xfId="0" applyFont="1" applyBorder="1"/>
    <xf numFmtId="0" fontId="1" fillId="0" borderId="11" xfId="0" applyFont="1" applyBorder="1"/>
    <xf numFmtId="0" fontId="1" fillId="0" borderId="9" xfId="0" applyFont="1" applyBorder="1"/>
    <xf numFmtId="0" fontId="1" fillId="0" borderId="11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5" xfId="0" applyFont="1" applyBorder="1"/>
    <xf numFmtId="0" fontId="1" fillId="0" borderId="13" xfId="0" applyFont="1" applyBorder="1"/>
    <xf numFmtId="0" fontId="1" fillId="0" borderId="10" xfId="0" applyFont="1" applyBorder="1"/>
    <xf numFmtId="0" fontId="1" fillId="4" borderId="1" xfId="0" applyFont="1" applyFill="1" applyBorder="1"/>
    <xf numFmtId="0" fontId="1" fillId="3" borderId="0" xfId="0" applyFont="1" applyFill="1" applyBorder="1"/>
    <xf numFmtId="0" fontId="1" fillId="4" borderId="1" xfId="0" applyFont="1" applyFill="1" applyBorder="1" applyAlignment="1">
      <alignment horizontal="center"/>
    </xf>
    <xf numFmtId="167" fontId="1" fillId="2" borderId="0" xfId="0" applyNumberFormat="1" applyFont="1" applyFill="1"/>
    <xf numFmtId="0" fontId="1" fillId="2" borderId="0" xfId="0" applyFont="1" applyFill="1"/>
    <xf numFmtId="0" fontId="1" fillId="6" borderId="0" xfId="0" applyFont="1" applyFill="1"/>
    <xf numFmtId="0" fontId="6" fillId="5" borderId="0" xfId="0" applyFont="1" applyFill="1"/>
    <xf numFmtId="0" fontId="1" fillId="0" borderId="0" xfId="0" applyFont="1" applyFill="1" applyBorder="1" applyAlignment="1"/>
    <xf numFmtId="0" fontId="1" fillId="0" borderId="0" xfId="0" applyFont="1" applyFill="1"/>
    <xf numFmtId="0" fontId="1" fillId="0" borderId="0" xfId="0" applyFont="1" applyFill="1" applyAlignment="1"/>
    <xf numFmtId="0" fontId="1" fillId="0" borderId="0" xfId="0" applyFont="1" applyFill="1" applyBorder="1"/>
    <xf numFmtId="0" fontId="1" fillId="0" borderId="0" xfId="0" applyFont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/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0" fontId="1" fillId="6" borderId="7" xfId="0" applyFont="1" applyFill="1" applyBorder="1"/>
    <xf numFmtId="168" fontId="1" fillId="4" borderId="1" xfId="0" applyNumberFormat="1" applyFont="1" applyFill="1" applyBorder="1"/>
    <xf numFmtId="0" fontId="1" fillId="8" borderId="0" xfId="0" applyFont="1" applyFill="1"/>
    <xf numFmtId="0" fontId="1" fillId="9" borderId="0" xfId="0" applyFont="1" applyFill="1"/>
    <xf numFmtId="0" fontId="1" fillId="0" borderId="0" xfId="0" applyFont="1" applyFill="1" applyAlignment="1">
      <alignment horizontal="right"/>
    </xf>
    <xf numFmtId="0" fontId="1" fillId="0" borderId="5" xfId="0" applyFont="1" applyBorder="1" applyAlignment="1"/>
    <xf numFmtId="0" fontId="1" fillId="0" borderId="6" xfId="0" applyFont="1" applyBorder="1" applyAlignment="1"/>
    <xf numFmtId="0" fontId="1" fillId="5" borderId="0" xfId="0" applyFont="1" applyFill="1" applyBorder="1" applyAlignment="1"/>
    <xf numFmtId="0" fontId="1" fillId="5" borderId="1" xfId="0" applyFont="1" applyFill="1" applyBorder="1" applyAlignment="1"/>
    <xf numFmtId="49" fontId="1" fillId="4" borderId="1" xfId="0" applyNumberFormat="1" applyFont="1" applyFill="1" applyBorder="1"/>
    <xf numFmtId="0" fontId="0" fillId="0" borderId="0" xfId="0"/>
    <xf numFmtId="0" fontId="0" fillId="0" borderId="0" xfId="0"/>
    <xf numFmtId="0" fontId="2" fillId="0" borderId="0" xfId="0" applyFont="1"/>
    <xf numFmtId="168" fontId="8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4" borderId="2" xfId="0" applyFont="1" applyFill="1" applyBorder="1"/>
    <xf numFmtId="0" fontId="1" fillId="4" borderId="4" xfId="0" applyFont="1" applyFill="1" applyBorder="1"/>
    <xf numFmtId="0" fontId="1" fillId="4" borderId="1" xfId="0" applyFont="1" applyFill="1" applyBorder="1"/>
    <xf numFmtId="0" fontId="7" fillId="4" borderId="2" xfId="0" applyFont="1" applyFill="1" applyBorder="1"/>
    <xf numFmtId="0" fontId="7" fillId="4" borderId="3" xfId="0" applyFont="1" applyFill="1" applyBorder="1"/>
    <xf numFmtId="0" fontId="7" fillId="4" borderId="4" xfId="0" applyFont="1" applyFill="1" applyBorder="1"/>
    <xf numFmtId="0" fontId="1" fillId="0" borderId="0" xfId="0" applyFont="1" applyFill="1" applyBorder="1"/>
    <xf numFmtId="0" fontId="7" fillId="4" borderId="1" xfId="0" applyFont="1" applyFill="1" applyBorder="1"/>
    <xf numFmtId="0" fontId="1" fillId="4" borderId="3" xfId="0" applyFont="1" applyFill="1" applyBorder="1"/>
    <xf numFmtId="11" fontId="1" fillId="4" borderId="1" xfId="0" applyNumberFormat="1" applyFont="1" applyFill="1" applyBorder="1" applyAlignment="1">
      <alignment horizontal="center"/>
    </xf>
    <xf numFmtId="0" fontId="1" fillId="6" borderId="2" xfId="0" applyFont="1" applyFill="1" applyBorder="1"/>
    <xf numFmtId="0" fontId="1" fillId="6" borderId="3" xfId="0" applyFont="1" applyFill="1" applyBorder="1"/>
    <xf numFmtId="0" fontId="1" fillId="6" borderId="4" xfId="0" applyFont="1" applyFill="1" applyBorder="1"/>
    <xf numFmtId="0" fontId="1" fillId="5" borderId="2" xfId="0" applyNumberFormat="1" applyFont="1" applyFill="1" applyBorder="1" applyAlignment="1"/>
    <xf numFmtId="0" fontId="1" fillId="5" borderId="3" xfId="0" applyNumberFormat="1" applyFont="1" applyFill="1" applyBorder="1" applyAlignment="1"/>
    <xf numFmtId="0" fontId="1" fillId="5" borderId="4" xfId="0" applyNumberFormat="1" applyFont="1" applyFill="1" applyBorder="1" applyAlignment="1"/>
    <xf numFmtId="0" fontId="1" fillId="0" borderId="2" xfId="0" applyNumberFormat="1" applyFont="1" applyBorder="1"/>
    <xf numFmtId="0" fontId="1" fillId="0" borderId="3" xfId="0" applyNumberFormat="1" applyFont="1" applyBorder="1"/>
    <xf numFmtId="0" fontId="1" fillId="0" borderId="4" xfId="0" applyNumberFormat="1" applyFont="1" applyBorder="1"/>
    <xf numFmtId="0" fontId="1" fillId="4" borderId="1" xfId="0" applyFont="1" applyFill="1" applyBorder="1" applyAlignment="1"/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/>
    <xf numFmtId="0" fontId="1" fillId="6" borderId="2" xfId="0" applyFont="1" applyFill="1" applyBorder="1" applyAlignment="1"/>
    <xf numFmtId="0" fontId="1" fillId="6" borderId="3" xfId="0" applyFont="1" applyFill="1" applyBorder="1" applyAlignment="1"/>
    <xf numFmtId="0" fontId="1" fillId="6" borderId="4" xfId="0" applyFont="1" applyFill="1" applyBorder="1" applyAlignment="1"/>
    <xf numFmtId="0" fontId="1" fillId="6" borderId="2" xfId="0" applyFont="1" applyFill="1" applyBorder="1" applyAlignment="1">
      <alignment horizontal="left"/>
    </xf>
    <xf numFmtId="0" fontId="1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left"/>
    </xf>
    <xf numFmtId="0" fontId="1" fillId="7" borderId="0" xfId="0" applyFont="1" applyFill="1" applyAlignment="1">
      <alignment horizontal="center"/>
    </xf>
    <xf numFmtId="0" fontId="1" fillId="5" borderId="2" xfId="0" applyFont="1" applyFill="1" applyBorder="1" applyAlignment="1"/>
    <xf numFmtId="0" fontId="1" fillId="5" borderId="3" xfId="0" applyFont="1" applyFill="1" applyBorder="1" applyAlignment="1"/>
    <xf numFmtId="0" fontId="1" fillId="5" borderId="4" xfId="0" applyFont="1" applyFill="1" applyBorder="1" applyAlignment="1"/>
    <xf numFmtId="0" fontId="1" fillId="6" borderId="1" xfId="0" applyFont="1" applyFill="1" applyBorder="1" applyAlignment="1">
      <alignment horizontal="left"/>
    </xf>
    <xf numFmtId="0" fontId="1" fillId="4" borderId="2" xfId="0" applyNumberFormat="1" applyFont="1" applyFill="1" applyBorder="1" applyAlignment="1"/>
    <xf numFmtId="0" fontId="1" fillId="4" borderId="3" xfId="0" applyNumberFormat="1" applyFont="1" applyFill="1" applyBorder="1" applyAlignment="1"/>
    <xf numFmtId="0" fontId="1" fillId="4" borderId="4" xfId="0" applyNumberFormat="1" applyFont="1" applyFill="1" applyBorder="1" applyAlignment="1"/>
    <xf numFmtId="49" fontId="1" fillId="4" borderId="2" xfId="0" applyNumberFormat="1" applyFont="1" applyFill="1" applyBorder="1" applyAlignment="1">
      <alignment vertical="center"/>
    </xf>
    <xf numFmtId="49" fontId="1" fillId="4" borderId="3" xfId="0" applyNumberFormat="1" applyFont="1" applyFill="1" applyBorder="1" applyAlignment="1">
      <alignment vertical="center"/>
    </xf>
    <xf numFmtId="49" fontId="1" fillId="4" borderId="4" xfId="0" applyNumberFormat="1" applyFont="1" applyFill="1" applyBorder="1" applyAlignment="1">
      <alignment vertical="center"/>
    </xf>
  </cellXfs>
  <cellStyles count="3">
    <cellStyle name="Lien hypertext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89714689"/>
  <ax:ocxPr ax:name="CurrentDate" ax:value="42636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89714689"/>
  <ax:ocxPr ax:name="CurrentDate" ax:value="42182"/>
</ax:ocx>
</file>

<file path=xl/activeX/activeX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89714689"/>
  <ax:ocxPr ax:name="CurrentDate" ax:value="42328"/>
</ax:ocx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89714689"/>
  <ax:ocxPr ax:name="CurrentDate" ax:value="42170"/>
</ax:ocx>
</file>

<file path=xl/activeX/activeX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89714689"/>
  <ax:ocxPr ax:name="CurrentDate" ax:value="42193"/>
</ax:ocx>
</file>

<file path=xl/activeX/activeX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89714689"/>
  <ax:ocxPr ax:name="CurrentDate" ax:value="42172"/>
</ax:ocx>
</file>

<file path=xl/activeX/activeX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689714689"/>
  <ax:ocxPr ax:name="CurrentDate" ax:value="42175"/>
</ax:ocx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49</xdr:row>
          <xdr:rowOff>76200</xdr:rowOff>
        </xdr:from>
        <xdr:to>
          <xdr:col>3</xdr:col>
          <xdr:colOff>0</xdr:colOff>
          <xdr:row>51</xdr:row>
          <xdr:rowOff>28575</xdr:rowOff>
        </xdr:to>
        <xdr:sp macro="" textlink="">
          <xdr:nvSpPr>
            <xdr:cNvPr id="32769" name="DTPicker2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6</xdr:col>
          <xdr:colOff>66675</xdr:colOff>
          <xdr:row>51</xdr:row>
          <xdr:rowOff>28575</xdr:rowOff>
        </xdr:to>
        <xdr:sp macro="" textlink="">
          <xdr:nvSpPr>
            <xdr:cNvPr id="32770" name="DTPicker2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466725</xdr:colOff>
          <xdr:row>51</xdr:row>
          <xdr:rowOff>47625</xdr:rowOff>
        </xdr:from>
        <xdr:to>
          <xdr:col>3</xdr:col>
          <xdr:colOff>0</xdr:colOff>
          <xdr:row>53</xdr:row>
          <xdr:rowOff>57150</xdr:rowOff>
        </xdr:to>
        <xdr:sp macro="" textlink="">
          <xdr:nvSpPr>
            <xdr:cNvPr id="32772" name="DTPicker23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51</xdr:row>
          <xdr:rowOff>66675</xdr:rowOff>
        </xdr:from>
        <xdr:to>
          <xdr:col>6</xdr:col>
          <xdr:colOff>47625</xdr:colOff>
          <xdr:row>53</xdr:row>
          <xdr:rowOff>9525</xdr:rowOff>
        </xdr:to>
        <xdr:sp macro="" textlink="">
          <xdr:nvSpPr>
            <xdr:cNvPr id="32773" name="DTPicker24" hidden="1">
              <a:extLst>
                <a:ext uri="{63B3BB69-23CF-44E3-9099-C40C66FF867C}">
                  <a14:compatExt spid="_x0000_s32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53</xdr:row>
          <xdr:rowOff>57150</xdr:rowOff>
        </xdr:from>
        <xdr:to>
          <xdr:col>3</xdr:col>
          <xdr:colOff>0</xdr:colOff>
          <xdr:row>55</xdr:row>
          <xdr:rowOff>57150</xdr:rowOff>
        </xdr:to>
        <xdr:sp macro="" textlink="">
          <xdr:nvSpPr>
            <xdr:cNvPr id="32774" name="DTPicker25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53</xdr:row>
          <xdr:rowOff>47625</xdr:rowOff>
        </xdr:from>
        <xdr:to>
          <xdr:col>6</xdr:col>
          <xdr:colOff>57150</xdr:colOff>
          <xdr:row>55</xdr:row>
          <xdr:rowOff>28575</xdr:rowOff>
        </xdr:to>
        <xdr:sp macro="" textlink="">
          <xdr:nvSpPr>
            <xdr:cNvPr id="32775" name="DTPicker26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762000</xdr:colOff>
          <xdr:row>2</xdr:row>
          <xdr:rowOff>28575</xdr:rowOff>
        </xdr:from>
        <xdr:to>
          <xdr:col>9</xdr:col>
          <xdr:colOff>619125</xdr:colOff>
          <xdr:row>3</xdr:row>
          <xdr:rowOff>76200</xdr:rowOff>
        </xdr:to>
        <xdr:sp macro="" textlink="">
          <xdr:nvSpPr>
            <xdr:cNvPr id="32792" name="DTPicker27" hidden="1">
              <a:extLst>
                <a:ext uri="{63B3BB69-23CF-44E3-9099-C40C66FF867C}">
                  <a14:compatExt spid="_x0000_s327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585508</xdr:colOff>
          <xdr:row>60</xdr:row>
          <xdr:rowOff>63874</xdr:rowOff>
        </xdr:from>
        <xdr:to>
          <xdr:col>9</xdr:col>
          <xdr:colOff>89087</xdr:colOff>
          <xdr:row>70</xdr:row>
          <xdr:rowOff>105896</xdr:rowOff>
        </xdr:to>
        <xdr:pic>
          <xdr:nvPicPr>
            <xdr:cNvPr id="9" name="Image 8"/>
            <xdr:cNvPicPr>
              <a:picLocks noChangeAspect="1" noChangeArrowheads="1"/>
              <a:extLst>
                <a:ext uri="{84589F7E-364E-4C9E-8A38-B11213B215E9}">
                  <a14:cameraTool cellRange="PHOTO" spid="_x0000_s3297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426449" y="11191315"/>
              <a:ext cx="2876550" cy="1666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16</xdr:row>
          <xdr:rowOff>114300</xdr:rowOff>
        </xdr:from>
        <xdr:to>
          <xdr:col>8</xdr:col>
          <xdr:colOff>561975</xdr:colOff>
          <xdr:row>20</xdr:row>
          <xdr:rowOff>238125</xdr:rowOff>
        </xdr:to>
        <xdr:sp macro="" textlink="">
          <xdr:nvSpPr>
            <xdr:cNvPr id="32926" name="Button 158" hidden="1">
              <a:extLst>
                <a:ext uri="{63B3BB69-23CF-44E3-9099-C40C66FF867C}">
                  <a14:compatExt spid="_x0000_s329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279"/>
  <sheetViews>
    <sheetView view="pageBreakPreview" zoomScale="85" zoomScaleNormal="100" zoomScaleSheetLayoutView="85" workbookViewId="0">
      <selection activeCell="G29" sqref="G29"/>
    </sheetView>
  </sheetViews>
  <sheetFormatPr baseColWidth="10" defaultRowHeight="15.75" x14ac:dyDescent="0.25"/>
  <cols>
    <col min="1" max="1" width="33.5703125" style="1" customWidth="1"/>
    <col min="2" max="2" width="7.42578125" style="1" customWidth="1"/>
    <col min="3" max="3" width="27.140625" style="1" customWidth="1"/>
    <col min="4" max="4" width="4.28515625" style="1" customWidth="1"/>
    <col min="5" max="5" width="13.140625" style="1" customWidth="1"/>
    <col min="6" max="6" width="4.5703125" style="1" customWidth="1"/>
    <col min="7" max="7" width="11.42578125" style="1" bestFit="1" customWidth="1"/>
    <col min="8" max="8" width="11.5703125" style="1" customWidth="1"/>
    <col min="9" max="9" width="9.85546875" style="1" customWidth="1"/>
    <col min="10" max="10" width="10.42578125" style="1" bestFit="1" customWidth="1"/>
    <col min="11" max="11" width="5.7109375" style="1" customWidth="1"/>
    <col min="12" max="12" width="10.42578125" style="1" bestFit="1" customWidth="1"/>
    <col min="13" max="14" width="5.7109375" style="1" customWidth="1"/>
    <col min="15" max="15" width="49.85546875" style="1" customWidth="1"/>
    <col min="16" max="16" width="7.5703125" style="1" customWidth="1"/>
    <col min="17" max="17" width="10.28515625" style="1" customWidth="1"/>
    <col min="18" max="18" width="17.42578125" style="1" customWidth="1"/>
    <col min="19" max="38" width="5.7109375" style="1" customWidth="1"/>
    <col min="39" max="16384" width="11.42578125" style="1"/>
  </cols>
  <sheetData>
    <row r="1" spans="1:31" x14ac:dyDescent="0.25">
      <c r="A1" s="85" t="s">
        <v>81</v>
      </c>
      <c r="B1" s="85"/>
      <c r="C1" s="85"/>
      <c r="D1" s="85"/>
      <c r="E1" s="85"/>
      <c r="F1" s="85"/>
      <c r="G1" s="85"/>
      <c r="H1" s="85"/>
      <c r="I1" s="85"/>
      <c r="J1" s="85"/>
    </row>
    <row r="2" spans="1:31" ht="6.75" customHeight="1" x14ac:dyDescent="0.25"/>
    <row r="3" spans="1:31" ht="20.25" customHeight="1" x14ac:dyDescent="0.25">
      <c r="A3" s="1" t="s">
        <v>43</v>
      </c>
      <c r="C3" s="67" t="s">
        <v>11</v>
      </c>
      <c r="D3" s="68"/>
      <c r="E3" s="69"/>
      <c r="G3" s="1" t="s">
        <v>32</v>
      </c>
      <c r="I3" s="1" t="s">
        <v>61</v>
      </c>
    </row>
    <row r="4" spans="1:31" ht="6" customHeight="1" thickBot="1" x14ac:dyDescent="0.3"/>
    <row r="5" spans="1:31" x14ac:dyDescent="0.25">
      <c r="A5" s="1" t="s">
        <v>44</v>
      </c>
      <c r="C5" s="67" t="s">
        <v>12</v>
      </c>
      <c r="D5" s="68"/>
      <c r="E5" s="69"/>
      <c r="O5" s="13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5"/>
    </row>
    <row r="6" spans="1:31" ht="6" customHeight="1" x14ac:dyDescent="0.25">
      <c r="O6" s="16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17"/>
    </row>
    <row r="7" spans="1:31" s="2" customFormat="1" ht="20.100000000000001" customHeight="1" x14ac:dyDescent="0.25">
      <c r="A7" s="2" t="s">
        <v>1</v>
      </c>
      <c r="C7" s="93" t="s">
        <v>122</v>
      </c>
      <c r="D7" s="94"/>
      <c r="E7" s="95"/>
      <c r="O7" s="18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20"/>
    </row>
    <row r="8" spans="1:31" ht="6" customHeight="1" x14ac:dyDescent="0.25">
      <c r="O8" s="16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17"/>
    </row>
    <row r="9" spans="1:31" ht="20.100000000000001" customHeight="1" x14ac:dyDescent="0.35">
      <c r="A9" s="1" t="s">
        <v>0</v>
      </c>
      <c r="C9" s="90" t="s">
        <v>123</v>
      </c>
      <c r="D9" s="91"/>
      <c r="E9" s="92"/>
      <c r="G9" s="5" t="s">
        <v>18</v>
      </c>
      <c r="H9" s="77">
        <v>1</v>
      </c>
      <c r="I9" s="77"/>
      <c r="L9" s="30"/>
      <c r="O9" s="16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17"/>
    </row>
    <row r="10" spans="1:31" ht="6" customHeight="1" x14ac:dyDescent="0.25">
      <c r="O10" s="16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17"/>
    </row>
    <row r="11" spans="1:31" ht="20.100000000000001" customHeight="1" x14ac:dyDescent="0.25">
      <c r="A11" s="1" t="s">
        <v>2</v>
      </c>
      <c r="C11" s="76" t="s">
        <v>124</v>
      </c>
      <c r="D11" s="76"/>
      <c r="E11" s="76"/>
      <c r="F11" s="76"/>
      <c r="G11" s="76"/>
      <c r="H11" s="5"/>
      <c r="I11" s="5"/>
      <c r="J11" s="5"/>
      <c r="O11" s="16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17"/>
    </row>
    <row r="12" spans="1:31" ht="20.100000000000001" customHeight="1" x14ac:dyDescent="0.25">
      <c r="C12" s="76" t="s">
        <v>119</v>
      </c>
      <c r="D12" s="76"/>
      <c r="E12" s="76"/>
      <c r="F12" s="76"/>
      <c r="G12" s="76"/>
      <c r="H12" s="5"/>
      <c r="I12" s="5"/>
      <c r="J12" s="5"/>
      <c r="K12" s="5"/>
      <c r="L12" s="5"/>
      <c r="M12" s="5"/>
      <c r="O12" s="16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17"/>
    </row>
    <row r="13" spans="1:31" ht="20.100000000000001" customHeight="1" x14ac:dyDescent="0.25">
      <c r="C13" s="76" t="s">
        <v>120</v>
      </c>
      <c r="D13" s="76"/>
      <c r="E13" s="76"/>
      <c r="F13" s="76"/>
      <c r="G13" s="76"/>
      <c r="H13" s="5"/>
      <c r="I13" s="5"/>
      <c r="J13" s="12"/>
      <c r="K13" s="25"/>
      <c r="L13" s="25"/>
      <c r="M13" s="25"/>
      <c r="O13" s="16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17"/>
    </row>
    <row r="14" spans="1:31" ht="6" customHeight="1" x14ac:dyDescent="0.25">
      <c r="C14" s="12"/>
      <c r="D14" s="12"/>
      <c r="E14" s="12"/>
      <c r="F14" s="12"/>
      <c r="G14" s="12"/>
      <c r="H14" s="5"/>
      <c r="I14" s="5"/>
      <c r="J14" s="12"/>
      <c r="O14" s="16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17"/>
    </row>
    <row r="15" spans="1:31" ht="20.100000000000001" customHeight="1" x14ac:dyDescent="0.25">
      <c r="A15" s="1" t="s">
        <v>3</v>
      </c>
      <c r="C15" s="79" t="s">
        <v>154</v>
      </c>
      <c r="D15" s="80"/>
      <c r="E15" s="81"/>
      <c r="O15" s="16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17"/>
    </row>
    <row r="16" spans="1:31" ht="6.75" customHeight="1" x14ac:dyDescent="0.25">
      <c r="C16" s="9"/>
      <c r="D16" s="9"/>
      <c r="E16" s="45"/>
      <c r="O16" s="16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17"/>
    </row>
    <row r="17" spans="1:31" ht="20.100000000000001" customHeight="1" x14ac:dyDescent="0.25">
      <c r="A17" s="1" t="s">
        <v>20</v>
      </c>
      <c r="C17" s="78" t="s">
        <v>153</v>
      </c>
      <c r="D17" s="78"/>
      <c r="E17" s="31"/>
      <c r="O17" s="16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17"/>
    </row>
    <row r="18" spans="1:31" ht="6.75" customHeight="1" x14ac:dyDescent="0.25">
      <c r="C18" s="9"/>
      <c r="D18" s="45"/>
      <c r="E18" s="12"/>
      <c r="O18" s="16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17"/>
    </row>
    <row r="19" spans="1:31" ht="18.75" customHeight="1" x14ac:dyDescent="0.25">
      <c r="A19" s="1" t="s">
        <v>21</v>
      </c>
      <c r="C19" s="48" t="str">
        <f>IF(ISNA(VLOOKUP(C17,Clients!B:H,2,0))=TRUE," ",IF(VLOOKUP(C17,Clients!B:H,2,0)=0," ",VLOOKUP(C17,Clients!B:H,2,0)))</f>
        <v>Dessinateur</v>
      </c>
      <c r="D19" s="47"/>
      <c r="E19" s="47"/>
      <c r="O19" s="16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17"/>
    </row>
    <row r="20" spans="1:31" ht="9" customHeight="1" x14ac:dyDescent="0.25">
      <c r="C20" s="9"/>
      <c r="D20" s="46"/>
      <c r="E20" s="46"/>
      <c r="O20" s="16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17"/>
    </row>
    <row r="21" spans="1:31" ht="20.100000000000001" customHeight="1" x14ac:dyDescent="0.25">
      <c r="A21" s="1" t="s">
        <v>33</v>
      </c>
      <c r="C21" s="70" t="str">
        <f>IF(ISNA(VLOOKUP(C17,Clients!B:H,5,0))=TRUE," ",IF(VLOOKUP(C17,Clients!B:H,5,0)=0," ",VLOOKUP(C17,Clients!B:H,5,0)))</f>
        <v>06 45 87 96 54</v>
      </c>
      <c r="D21" s="71"/>
      <c r="E21" s="72"/>
      <c r="O21" s="16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17"/>
    </row>
    <row r="22" spans="1:31" ht="9" customHeight="1" x14ac:dyDescent="0.25">
      <c r="O22" s="16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17"/>
    </row>
    <row r="23" spans="1:31" ht="20.100000000000001" customHeight="1" x14ac:dyDescent="0.25">
      <c r="A23" s="1" t="s">
        <v>35</v>
      </c>
      <c r="C23" s="73" t="str">
        <f>IF(ISNA(VLOOKUP(C17,Clients!B:H,7,0))=TRUE," ",IF(VLOOKUP(C17,Clients!B:H,7,0)=0," ",VLOOKUP(C17,Clients!B:H,7,0)))</f>
        <v xml:space="preserve"> </v>
      </c>
      <c r="D23" s="74"/>
      <c r="E23" s="75"/>
      <c r="O23" s="16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17"/>
    </row>
    <row r="24" spans="1:31" ht="6" customHeight="1" x14ac:dyDescent="0.25">
      <c r="O24" s="16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17"/>
    </row>
    <row r="25" spans="1:31" ht="20.100000000000001" customHeight="1" x14ac:dyDescent="0.25">
      <c r="A25" s="1" t="s">
        <v>5</v>
      </c>
      <c r="C25" s="67" t="s">
        <v>167</v>
      </c>
      <c r="D25" s="68"/>
      <c r="E25" s="69"/>
      <c r="O25" s="16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17"/>
    </row>
    <row r="26" spans="1:31" ht="6" customHeight="1" x14ac:dyDescent="0.25">
      <c r="C26" s="12"/>
      <c r="D26" s="12"/>
      <c r="E26" s="12"/>
      <c r="O26" s="16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17"/>
    </row>
    <row r="27" spans="1:31" ht="20.100000000000001" customHeight="1" x14ac:dyDescent="0.25">
      <c r="A27" s="1" t="s">
        <v>20</v>
      </c>
      <c r="C27" s="79" t="s">
        <v>166</v>
      </c>
      <c r="D27" s="81"/>
      <c r="E27" s="31"/>
      <c r="O27" s="16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17"/>
    </row>
    <row r="28" spans="1:31" ht="5.25" customHeight="1" x14ac:dyDescent="0.25">
      <c r="C28" s="9"/>
      <c r="D28" s="45"/>
      <c r="E28" s="12"/>
      <c r="O28" s="16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17"/>
    </row>
    <row r="29" spans="1:31" ht="20.25" customHeight="1" x14ac:dyDescent="0.25">
      <c r="A29" s="1" t="s">
        <v>21</v>
      </c>
      <c r="C29" s="48" t="str">
        <f>IF(ISNA(VLOOKUP(C27,Clients!B:H,2,0))=TRUE," ",IF(VLOOKUP(C27,Clients!B:H,2,0)=0," ",VLOOKUP(C27,Clients!B:H,2,0)))</f>
        <v>Pilot</v>
      </c>
      <c r="D29" s="47"/>
      <c r="E29" s="47"/>
      <c r="O29" s="16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17"/>
    </row>
    <row r="30" spans="1:31" ht="6" customHeight="1" x14ac:dyDescent="0.25">
      <c r="C30" s="9"/>
      <c r="D30" s="46"/>
      <c r="E30" s="46"/>
      <c r="O30" s="16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17"/>
    </row>
    <row r="31" spans="1:31" ht="20.100000000000001" customHeight="1" x14ac:dyDescent="0.25">
      <c r="A31" s="1" t="s">
        <v>33</v>
      </c>
      <c r="C31" s="70" t="str">
        <f>IF(ISNA(VLOOKUP(C27,Clients!B:H,5,0))=TRUE," ",IF(VLOOKUP(C27,Clients!B:H,5,0)=0," ",VLOOKUP(C27,Clients!B:H,5,0)))</f>
        <v>04 98 89 63 54</v>
      </c>
      <c r="D31" s="71"/>
      <c r="E31" s="72"/>
      <c r="O31" s="16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17"/>
    </row>
    <row r="32" spans="1:31" ht="9" customHeight="1" x14ac:dyDescent="0.25">
      <c r="O32" s="16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17"/>
    </row>
    <row r="33" spans="1:31" ht="20.100000000000001" customHeight="1" x14ac:dyDescent="0.25">
      <c r="A33" s="1" t="s">
        <v>34</v>
      </c>
      <c r="C33" s="73" t="str">
        <f>IF(ISNA(VLOOKUP(C27,Clients!B:H,7,0))=TRUE," ",IF(VLOOKUP(C27,Clients!B:H,7,0)=0," ",VLOOKUP(C27,Clients!B:H,7,0)))</f>
        <v>06 45 87 96 41</v>
      </c>
      <c r="D33" s="74"/>
      <c r="E33" s="75"/>
      <c r="O33" s="16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17"/>
    </row>
    <row r="34" spans="1:31" ht="6" customHeight="1" x14ac:dyDescent="0.25">
      <c r="O34" s="16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17"/>
    </row>
    <row r="35" spans="1:31" ht="19.5" customHeight="1" x14ac:dyDescent="0.25">
      <c r="A35" s="1" t="s">
        <v>4</v>
      </c>
      <c r="C35" s="76" t="s">
        <v>125</v>
      </c>
      <c r="D35" s="76"/>
      <c r="E35" s="76"/>
      <c r="F35" s="76"/>
      <c r="O35" s="16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17"/>
    </row>
    <row r="36" spans="1:31" ht="19.5" customHeight="1" x14ac:dyDescent="0.25">
      <c r="C36" s="76" t="s">
        <v>121</v>
      </c>
      <c r="D36" s="76"/>
      <c r="E36" s="76"/>
      <c r="F36" s="76"/>
      <c r="O36" s="16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17"/>
    </row>
    <row r="37" spans="1:31" ht="19.5" customHeight="1" x14ac:dyDescent="0.25">
      <c r="C37" s="76"/>
      <c r="D37" s="76"/>
      <c r="E37" s="76"/>
      <c r="F37" s="76"/>
      <c r="O37" s="16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17"/>
    </row>
    <row r="38" spans="1:31" ht="19.5" customHeight="1" x14ac:dyDescent="0.25">
      <c r="C38" s="76"/>
      <c r="D38" s="76"/>
      <c r="E38" s="76"/>
      <c r="F38" s="76"/>
      <c r="O38" s="16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17"/>
    </row>
    <row r="39" spans="1:31" ht="6" customHeight="1" x14ac:dyDescent="0.25">
      <c r="C39" s="6"/>
      <c r="D39" s="6"/>
      <c r="E39" s="6"/>
      <c r="O39" s="16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17"/>
    </row>
    <row r="40" spans="1:31" ht="19.5" customHeight="1" x14ac:dyDescent="0.25">
      <c r="A40" s="1" t="s">
        <v>8</v>
      </c>
      <c r="B40" s="7"/>
      <c r="C40" s="86"/>
      <c r="D40" s="87"/>
      <c r="E40" s="87"/>
      <c r="F40" s="87"/>
      <c r="G40" s="88"/>
      <c r="H40" s="8" t="s">
        <v>10</v>
      </c>
      <c r="I40" s="8" t="s">
        <v>9</v>
      </c>
      <c r="O40" s="16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17"/>
    </row>
    <row r="41" spans="1:31" ht="19.5" customHeight="1" x14ac:dyDescent="0.25">
      <c r="B41" s="8">
        <v>1</v>
      </c>
      <c r="C41" s="79" t="s">
        <v>126</v>
      </c>
      <c r="D41" s="80"/>
      <c r="E41" s="80"/>
      <c r="F41" s="80"/>
      <c r="G41" s="81"/>
      <c r="H41" s="26">
        <v>15</v>
      </c>
      <c r="I41" s="8" t="e">
        <f>IF(ISNA(VLOOKUP(C41,#REF!,2,0))=TRUE," ",VLOOKUP(C41,#REF!,2,0))</f>
        <v>#REF!</v>
      </c>
      <c r="O41" s="16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17"/>
    </row>
    <row r="42" spans="1:31" ht="19.5" customHeight="1" x14ac:dyDescent="0.25">
      <c r="B42" s="8">
        <v>2</v>
      </c>
      <c r="C42" s="79" t="s">
        <v>31</v>
      </c>
      <c r="D42" s="80"/>
      <c r="E42" s="80"/>
      <c r="F42" s="80"/>
      <c r="G42" s="81"/>
      <c r="H42" s="26">
        <v>1</v>
      </c>
      <c r="I42" s="8" t="e">
        <f>IF(ISNA(VLOOKUP(C42,#REF!,2,0))=TRUE," ",VLOOKUP(C42,#REF!,2,0))</f>
        <v>#REF!</v>
      </c>
      <c r="O42" s="16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17"/>
    </row>
    <row r="43" spans="1:31" ht="19.5" customHeight="1" x14ac:dyDescent="0.25">
      <c r="B43" s="8">
        <v>3</v>
      </c>
      <c r="C43" s="79" t="s">
        <v>31</v>
      </c>
      <c r="D43" s="80"/>
      <c r="E43" s="80"/>
      <c r="F43" s="80"/>
      <c r="G43" s="81"/>
      <c r="H43" s="26">
        <v>5</v>
      </c>
      <c r="I43" s="8" t="e">
        <f>IF(ISNA(VLOOKUP(C43,#REF!,2,0))=TRUE," ",VLOOKUP(C43,#REF!,2,0))</f>
        <v>#REF!</v>
      </c>
      <c r="O43" s="16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17"/>
    </row>
    <row r="44" spans="1:31" ht="19.5" customHeight="1" x14ac:dyDescent="0.25">
      <c r="B44" s="8">
        <v>4</v>
      </c>
      <c r="C44" s="79" t="s">
        <v>31</v>
      </c>
      <c r="D44" s="80"/>
      <c r="E44" s="80"/>
      <c r="F44" s="80"/>
      <c r="G44" s="81"/>
      <c r="H44" s="26">
        <v>10</v>
      </c>
      <c r="I44" s="8" t="e">
        <f>IF(ISNA(VLOOKUP(C44,#REF!,2,0))=TRUE," ",VLOOKUP(C44,#REF!,2,0))</f>
        <v>#REF!</v>
      </c>
      <c r="O44" s="16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17"/>
    </row>
    <row r="45" spans="1:31" ht="19.5" customHeight="1" x14ac:dyDescent="0.25">
      <c r="B45" s="8">
        <v>5</v>
      </c>
      <c r="C45" s="82" t="s">
        <v>31</v>
      </c>
      <c r="D45" s="83"/>
      <c r="E45" s="83"/>
      <c r="F45" s="83"/>
      <c r="G45" s="84"/>
      <c r="H45" s="26">
        <v>10</v>
      </c>
      <c r="I45" s="8" t="e">
        <f>IF(ISNA(VLOOKUP(C45,#REF!,2,0))=TRUE," ",VLOOKUP(C45,#REF!,2,0))</f>
        <v>#REF!</v>
      </c>
      <c r="O45" s="16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17"/>
    </row>
    <row r="46" spans="1:31" ht="19.5" customHeight="1" x14ac:dyDescent="0.25">
      <c r="B46" s="8">
        <v>6</v>
      </c>
      <c r="C46" s="82" t="s">
        <v>31</v>
      </c>
      <c r="D46" s="83"/>
      <c r="E46" s="83"/>
      <c r="F46" s="83"/>
      <c r="G46" s="84"/>
      <c r="H46" s="26">
        <v>20</v>
      </c>
      <c r="I46" s="8" t="e">
        <f>IF(ISNA(VLOOKUP(C46,#REF!,2,0))=TRUE," ",VLOOKUP(C46,#REF!,2,0))</f>
        <v>#REF!</v>
      </c>
      <c r="O46" s="16" t="s">
        <v>27</v>
      </c>
      <c r="P46" s="27" t="e">
        <f>VLOOKUP(Q46,#REF!,2,0)</f>
        <v>#REF!</v>
      </c>
      <c r="Q46" s="28" t="s">
        <v>25</v>
      </c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17"/>
    </row>
    <row r="47" spans="1:31" ht="19.5" customHeight="1" x14ac:dyDescent="0.25">
      <c r="B47" s="8">
        <v>7</v>
      </c>
      <c r="C47" s="82" t="s">
        <v>31</v>
      </c>
      <c r="D47" s="83"/>
      <c r="E47" s="83"/>
      <c r="F47" s="83"/>
      <c r="G47" s="84"/>
      <c r="H47" s="26">
        <v>30</v>
      </c>
      <c r="I47" s="8" t="e">
        <f>IF(ISNA(VLOOKUP(C47,#REF!,2,0))=TRUE," ",VLOOKUP(C47,#REF!,2,0))</f>
        <v>#REF!</v>
      </c>
      <c r="O47" s="16"/>
      <c r="P47" s="28"/>
      <c r="Q47" s="28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17"/>
    </row>
    <row r="48" spans="1:31" ht="19.5" customHeight="1" x14ac:dyDescent="0.25">
      <c r="B48" s="8">
        <v>8</v>
      </c>
      <c r="C48" s="82" t="s">
        <v>31</v>
      </c>
      <c r="D48" s="83"/>
      <c r="E48" s="83"/>
      <c r="F48" s="83"/>
      <c r="G48" s="84"/>
      <c r="H48" s="26">
        <v>2</v>
      </c>
      <c r="I48" s="8" t="e">
        <f>IF(ISNA(VLOOKUP(C48,#REF!,2,0))=TRUE," ",VLOOKUP(C48,#REF!,2,0))</f>
        <v>#REF!</v>
      </c>
      <c r="O48" s="16" t="s">
        <v>28</v>
      </c>
      <c r="P48" s="27" t="e">
        <f>VLOOKUP(Q48,#REF!,3,0)</f>
        <v>#REF!</v>
      </c>
      <c r="Q48" s="28" t="s">
        <v>25</v>
      </c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17"/>
    </row>
    <row r="49" spans="1:31" ht="19.5" customHeight="1" x14ac:dyDescent="0.25">
      <c r="B49" s="8">
        <v>9</v>
      </c>
      <c r="C49" s="89" t="s">
        <v>31</v>
      </c>
      <c r="D49" s="89"/>
      <c r="E49" s="89"/>
      <c r="F49" s="89"/>
      <c r="G49" s="89"/>
      <c r="H49" s="26">
        <v>1</v>
      </c>
      <c r="I49" s="8" t="e">
        <f>IF(ISNA(VLOOKUP(C49,#REF!,2,0))=TRUE," ",VLOOKUP(C49,#REF!,2,0))</f>
        <v>#REF!</v>
      </c>
      <c r="O49" s="16"/>
      <c r="P49" s="28"/>
      <c r="Q49" s="28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17"/>
    </row>
    <row r="50" spans="1:31" ht="7.5" customHeight="1" x14ac:dyDescent="0.25"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17"/>
    </row>
    <row r="51" spans="1:31" ht="19.5" customHeight="1" x14ac:dyDescent="0.25">
      <c r="A51" s="1" t="s">
        <v>22</v>
      </c>
      <c r="B51" s="1" t="s">
        <v>6</v>
      </c>
      <c r="C51" s="11" t="s">
        <v>42</v>
      </c>
      <c r="D51" s="4" t="s">
        <v>7</v>
      </c>
      <c r="E51" s="11" t="s">
        <v>26</v>
      </c>
      <c r="G51" s="1" t="s">
        <v>14</v>
      </c>
      <c r="H51" s="24">
        <v>5</v>
      </c>
      <c r="I51" s="29" t="s">
        <v>30</v>
      </c>
      <c r="O51" s="16" t="s">
        <v>29</v>
      </c>
      <c r="P51" s="27" t="e">
        <f>VLOOKUP(Q51,#REF!,4,0)</f>
        <v>#REF!</v>
      </c>
      <c r="Q51" s="28" t="s">
        <v>25</v>
      </c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17"/>
    </row>
    <row r="52" spans="1:31" ht="6" customHeight="1" thickBot="1" x14ac:dyDescent="0.3">
      <c r="C52" s="10"/>
      <c r="D52" s="3"/>
      <c r="E52" s="10"/>
      <c r="O52" s="21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3"/>
    </row>
    <row r="53" spans="1:31" ht="19.5" customHeight="1" x14ac:dyDescent="0.25">
      <c r="A53" s="1" t="s">
        <v>23</v>
      </c>
      <c r="B53" s="1" t="s">
        <v>6</v>
      </c>
      <c r="C53" s="11" t="s">
        <v>46</v>
      </c>
      <c r="D53" s="4" t="s">
        <v>7</v>
      </c>
      <c r="E53" s="11" t="s">
        <v>47</v>
      </c>
      <c r="G53" s="1" t="s">
        <v>14</v>
      </c>
      <c r="H53" s="24">
        <v>10</v>
      </c>
      <c r="I53" s="29" t="s">
        <v>31</v>
      </c>
    </row>
    <row r="54" spans="1:31" ht="6" customHeight="1" x14ac:dyDescent="0.25">
      <c r="C54" s="10"/>
      <c r="D54" s="3"/>
      <c r="E54" s="10"/>
    </row>
    <row r="55" spans="1:31" ht="19.5" customHeight="1" x14ac:dyDescent="0.25">
      <c r="A55" s="1" t="s">
        <v>24</v>
      </c>
      <c r="B55" s="1" t="s">
        <v>6</v>
      </c>
      <c r="C55" s="11" t="s">
        <v>48</v>
      </c>
      <c r="D55" s="4" t="s">
        <v>7</v>
      </c>
      <c r="E55" s="11" t="s">
        <v>49</v>
      </c>
      <c r="G55" s="1" t="s">
        <v>14</v>
      </c>
      <c r="H55" s="24">
        <v>17</v>
      </c>
      <c r="I55" s="29" t="s">
        <v>31</v>
      </c>
    </row>
    <row r="56" spans="1:31" ht="19.5" customHeight="1" x14ac:dyDescent="0.25"/>
    <row r="57" spans="1:31" x14ac:dyDescent="0.25">
      <c r="A57" s="85" t="s">
        <v>51</v>
      </c>
      <c r="B57" s="85"/>
      <c r="C57" s="85"/>
      <c r="D57" s="85"/>
      <c r="E57" s="85"/>
      <c r="F57" s="85"/>
      <c r="G57" s="85"/>
      <c r="H57" s="85"/>
      <c r="I57" s="85"/>
      <c r="J57" s="85"/>
    </row>
    <row r="58" spans="1:31" ht="6.75" customHeight="1" x14ac:dyDescent="0.25"/>
    <row r="59" spans="1:31" ht="19.5" customHeight="1" x14ac:dyDescent="0.25">
      <c r="A59" s="1" t="s">
        <v>64</v>
      </c>
      <c r="C59" s="49" t="s">
        <v>130</v>
      </c>
    </row>
    <row r="60" spans="1:31" ht="6" customHeight="1" x14ac:dyDescent="0.25"/>
    <row r="61" spans="1:31" ht="19.5" customHeight="1" x14ac:dyDescent="0.25">
      <c r="A61" s="1" t="s">
        <v>62</v>
      </c>
      <c r="C61" s="49" t="s">
        <v>131</v>
      </c>
    </row>
    <row r="62" spans="1:31" ht="6" customHeight="1" x14ac:dyDescent="0.25"/>
    <row r="63" spans="1:31" ht="19.5" customHeight="1" x14ac:dyDescent="0.25">
      <c r="A63" s="1" t="s">
        <v>63</v>
      </c>
      <c r="C63" s="37" t="s">
        <v>52</v>
      </c>
      <c r="D63" s="31"/>
      <c r="E63" s="31"/>
      <c r="F63" s="31"/>
      <c r="G63" s="31"/>
    </row>
    <row r="64" spans="1:31" ht="6" customHeight="1" x14ac:dyDescent="0.25"/>
    <row r="65" spans="1:5" ht="19.5" customHeight="1" x14ac:dyDescent="0.25">
      <c r="C65" s="38" t="s">
        <v>53</v>
      </c>
    </row>
    <row r="66" spans="1:5" ht="6" customHeight="1" x14ac:dyDescent="0.25"/>
    <row r="67" spans="1:5" ht="19.5" customHeight="1" x14ac:dyDescent="0.25">
      <c r="C67" s="37" t="s">
        <v>54</v>
      </c>
      <c r="D67" s="33"/>
      <c r="E67" s="33"/>
    </row>
    <row r="68" spans="1:5" ht="6" customHeight="1" x14ac:dyDescent="0.25"/>
    <row r="69" spans="1:5" ht="19.5" customHeight="1" x14ac:dyDescent="0.25">
      <c r="A69" s="1" t="s">
        <v>76</v>
      </c>
      <c r="B69" s="35" t="s">
        <v>73</v>
      </c>
      <c r="C69" s="24" t="s">
        <v>127</v>
      </c>
    </row>
    <row r="70" spans="1:5" ht="6" customHeight="1" x14ac:dyDescent="0.25"/>
    <row r="71" spans="1:5" ht="19.5" customHeight="1" x14ac:dyDescent="0.25">
      <c r="B71" s="35" t="s">
        <v>74</v>
      </c>
      <c r="C71" s="24" t="s">
        <v>128</v>
      </c>
    </row>
    <row r="72" spans="1:5" ht="6" customHeight="1" x14ac:dyDescent="0.25"/>
    <row r="73" spans="1:5" ht="19.5" customHeight="1" x14ac:dyDescent="0.25">
      <c r="B73" s="35" t="s">
        <v>75</v>
      </c>
      <c r="C73" s="24" t="s">
        <v>132</v>
      </c>
    </row>
    <row r="74" spans="1:5" ht="6" customHeight="1" x14ac:dyDescent="0.25"/>
    <row r="75" spans="1:5" ht="19.5" customHeight="1" x14ac:dyDescent="0.25">
      <c r="B75" s="35" t="s">
        <v>79</v>
      </c>
      <c r="C75" s="24" t="s">
        <v>129</v>
      </c>
    </row>
    <row r="76" spans="1:5" ht="6" customHeight="1" x14ac:dyDescent="0.25"/>
    <row r="77" spans="1:5" ht="19.5" customHeight="1" x14ac:dyDescent="0.25"/>
    <row r="78" spans="1:5" ht="19.5" customHeight="1" x14ac:dyDescent="0.25">
      <c r="A78" s="1" t="s">
        <v>65</v>
      </c>
      <c r="C78" s="38" t="s">
        <v>16</v>
      </c>
    </row>
    <row r="79" spans="1:5" ht="6" customHeight="1" x14ac:dyDescent="0.25"/>
    <row r="80" spans="1:5" ht="19.5" customHeight="1" x14ac:dyDescent="0.25">
      <c r="A80" s="12" t="s">
        <v>77</v>
      </c>
      <c r="B80" s="12"/>
      <c r="C80" s="37" t="s">
        <v>80</v>
      </c>
    </row>
    <row r="81" spans="1:9" ht="6" customHeight="1" x14ac:dyDescent="0.25">
      <c r="A81" s="6"/>
      <c r="B81" s="6"/>
      <c r="C81" s="34"/>
    </row>
    <row r="82" spans="1:9" ht="19.5" customHeight="1" x14ac:dyDescent="0.25">
      <c r="A82" s="1" t="s">
        <v>67</v>
      </c>
      <c r="C82" s="37" t="s">
        <v>16</v>
      </c>
    </row>
    <row r="83" spans="1:9" ht="6" customHeight="1" x14ac:dyDescent="0.25"/>
    <row r="84" spans="1:9" ht="19.5" customHeight="1" x14ac:dyDescent="0.25">
      <c r="A84" s="1" t="s">
        <v>133</v>
      </c>
      <c r="C84" s="38" t="s">
        <v>16</v>
      </c>
    </row>
    <row r="85" spans="1:9" ht="6" customHeight="1" x14ac:dyDescent="0.25">
      <c r="G85" s="32"/>
    </row>
    <row r="86" spans="1:9" ht="19.5" customHeight="1" x14ac:dyDescent="0.25">
      <c r="A86" s="1" t="s">
        <v>68</v>
      </c>
      <c r="C86" s="38" t="s">
        <v>16</v>
      </c>
    </row>
    <row r="87" spans="1:9" ht="6" customHeight="1" x14ac:dyDescent="0.25"/>
    <row r="88" spans="1:9" ht="19.5" customHeight="1" x14ac:dyDescent="0.25">
      <c r="B88" s="1" t="s">
        <v>55</v>
      </c>
      <c r="C88" s="39" t="s">
        <v>71</v>
      </c>
      <c r="D88" s="33"/>
      <c r="E88" s="1" t="s">
        <v>69</v>
      </c>
      <c r="F88" s="38">
        <v>63</v>
      </c>
      <c r="H88" s="1" t="s">
        <v>60</v>
      </c>
      <c r="I88" s="24">
        <v>5</v>
      </c>
    </row>
    <row r="89" spans="1:9" ht="6" customHeight="1" x14ac:dyDescent="0.25"/>
    <row r="90" spans="1:9" ht="19.5" customHeight="1" x14ac:dyDescent="0.25">
      <c r="B90" s="1" t="s">
        <v>55</v>
      </c>
      <c r="C90" s="39" t="s">
        <v>71</v>
      </c>
      <c r="D90" s="33"/>
      <c r="E90" s="1" t="s">
        <v>70</v>
      </c>
      <c r="F90" s="38">
        <v>50</v>
      </c>
      <c r="H90" s="1" t="s">
        <v>60</v>
      </c>
      <c r="I90" s="24">
        <v>7</v>
      </c>
    </row>
    <row r="91" spans="1:9" ht="6" customHeight="1" x14ac:dyDescent="0.25"/>
    <row r="92" spans="1:9" ht="19.5" customHeight="1" x14ac:dyDescent="0.25">
      <c r="B92" s="1" t="s">
        <v>55</v>
      </c>
      <c r="C92" s="39" t="s">
        <v>72</v>
      </c>
      <c r="D92" s="33"/>
      <c r="E92" s="1" t="s">
        <v>69</v>
      </c>
      <c r="F92" s="38">
        <v>63</v>
      </c>
      <c r="H92" s="1" t="s">
        <v>60</v>
      </c>
      <c r="I92" s="24">
        <v>9</v>
      </c>
    </row>
    <row r="93" spans="1:9" ht="6" customHeight="1" x14ac:dyDescent="0.25"/>
    <row r="94" spans="1:9" ht="19.5" customHeight="1" x14ac:dyDescent="0.25">
      <c r="A94" s="1" t="s">
        <v>66</v>
      </c>
    </row>
    <row r="95" spans="1:9" ht="6" customHeight="1" x14ac:dyDescent="0.25"/>
    <row r="96" spans="1:9" ht="19.5" customHeight="1" x14ac:dyDescent="0.25">
      <c r="A96" s="1" t="s">
        <v>56</v>
      </c>
      <c r="C96" s="38" t="s">
        <v>16</v>
      </c>
    </row>
    <row r="97" spans="1:10" ht="6" customHeight="1" x14ac:dyDescent="0.25">
      <c r="C97" s="32"/>
    </row>
    <row r="98" spans="1:10" ht="19.5" customHeight="1" x14ac:dyDescent="0.25">
      <c r="A98" s="1" t="s">
        <v>57</v>
      </c>
      <c r="C98" s="38" t="s">
        <v>16</v>
      </c>
    </row>
    <row r="99" spans="1:10" ht="6" customHeight="1" x14ac:dyDescent="0.25">
      <c r="C99" s="32"/>
    </row>
    <row r="100" spans="1:10" ht="19.5" customHeight="1" x14ac:dyDescent="0.25">
      <c r="A100" s="1" t="s">
        <v>58</v>
      </c>
      <c r="C100" s="38" t="s">
        <v>16</v>
      </c>
    </row>
    <row r="101" spans="1:10" ht="6" customHeight="1" x14ac:dyDescent="0.25">
      <c r="C101" s="32"/>
    </row>
    <row r="102" spans="1:10" ht="19.5" customHeight="1" x14ac:dyDescent="0.25">
      <c r="A102" s="1" t="s">
        <v>59</v>
      </c>
      <c r="C102" s="38" t="s">
        <v>16</v>
      </c>
    </row>
    <row r="103" spans="1:10" ht="6" customHeight="1" x14ac:dyDescent="0.25">
      <c r="C103" s="32"/>
    </row>
    <row r="104" spans="1:10" ht="19.5" customHeight="1" x14ac:dyDescent="0.25">
      <c r="A104" s="1" t="s">
        <v>78</v>
      </c>
      <c r="C104" s="38" t="s">
        <v>16</v>
      </c>
    </row>
    <row r="105" spans="1:10" ht="19.5" customHeight="1" x14ac:dyDescent="0.25">
      <c r="G105" s="5"/>
    </row>
    <row r="106" spans="1:10" ht="19.5" customHeight="1" x14ac:dyDescent="0.25">
      <c r="A106" s="85" t="s">
        <v>17</v>
      </c>
      <c r="B106" s="85"/>
      <c r="C106" s="85"/>
      <c r="D106" s="85"/>
      <c r="E106" s="85"/>
      <c r="F106" s="85"/>
      <c r="G106" s="85"/>
      <c r="H106" s="85"/>
      <c r="I106" s="85"/>
      <c r="J106" s="85"/>
    </row>
    <row r="107" spans="1:10" ht="6" customHeight="1" x14ac:dyDescent="0.25"/>
    <row r="108" spans="1:10" ht="19.5" customHeight="1" x14ac:dyDescent="0.25">
      <c r="A108" s="1" t="s">
        <v>39</v>
      </c>
      <c r="B108" s="1" t="s">
        <v>36</v>
      </c>
      <c r="C108" s="38">
        <v>4</v>
      </c>
      <c r="D108" s="1" t="s">
        <v>37</v>
      </c>
      <c r="E108" s="38">
        <v>7</v>
      </c>
      <c r="F108" s="1" t="s">
        <v>38</v>
      </c>
    </row>
    <row r="109" spans="1:10" ht="6" customHeight="1" x14ac:dyDescent="0.25"/>
    <row r="110" spans="1:10" ht="19.5" customHeight="1" x14ac:dyDescent="0.25">
      <c r="A110" s="1" t="s">
        <v>40</v>
      </c>
      <c r="C110" s="38" t="s">
        <v>12</v>
      </c>
      <c r="D110" s="1" t="s">
        <v>45</v>
      </c>
      <c r="E110" s="38" t="s">
        <v>31</v>
      </c>
      <c r="G110" s="1" t="s">
        <v>50</v>
      </c>
      <c r="H110" s="1" t="e">
        <f>IF(Saisie!C110="AUCUN","AUCUN",VLOOKUP(Saisie!C110,#REF!,2,0))</f>
        <v>#REF!</v>
      </c>
    </row>
    <row r="111" spans="1:10" ht="19.5" customHeight="1" x14ac:dyDescent="0.25">
      <c r="B111" s="1" t="s">
        <v>41</v>
      </c>
      <c r="C111" s="40" t="s">
        <v>13</v>
      </c>
      <c r="D111" s="1" t="s">
        <v>45</v>
      </c>
      <c r="E111" s="40" t="s">
        <v>31</v>
      </c>
      <c r="G111" s="1" t="s">
        <v>50</v>
      </c>
      <c r="H111" s="1" t="e">
        <f>IF(Saisie!C111="AUCUN","AUCUN",VLOOKUP(Saisie!C111,#REF!,2,0))</f>
        <v>#REF!</v>
      </c>
    </row>
    <row r="112" spans="1:10" ht="19.5" customHeight="1" x14ac:dyDescent="0.25">
      <c r="B112" s="1" t="s">
        <v>41</v>
      </c>
      <c r="C112" s="38" t="s">
        <v>12</v>
      </c>
      <c r="D112" s="1" t="s">
        <v>45</v>
      </c>
      <c r="E112" s="38" t="s">
        <v>31</v>
      </c>
      <c r="G112" s="1" t="s">
        <v>50</v>
      </c>
      <c r="H112" s="1" t="e">
        <f>IF(Saisie!C112="AUCUN","AUCUN",VLOOKUP(Saisie!C112,#REF!,2,0))</f>
        <v>#REF!</v>
      </c>
    </row>
    <row r="113" spans="1:8" ht="6" customHeight="1" x14ac:dyDescent="0.25"/>
    <row r="114" spans="1:8" ht="19.5" customHeight="1" x14ac:dyDescent="0.25">
      <c r="A114" s="1" t="s">
        <v>82</v>
      </c>
    </row>
    <row r="115" spans="1:8" ht="19.5" customHeight="1" x14ac:dyDescent="0.25">
      <c r="A115" s="1" t="s">
        <v>83</v>
      </c>
      <c r="B115" s="1" t="s">
        <v>84</v>
      </c>
      <c r="C115" s="36" t="s">
        <v>86</v>
      </c>
      <c r="E115" s="1" t="s">
        <v>85</v>
      </c>
      <c r="F115" s="77" t="s">
        <v>87</v>
      </c>
      <c r="G115" s="77"/>
      <c r="H115" s="77"/>
    </row>
    <row r="116" spans="1:8" ht="19.5" customHeight="1" x14ac:dyDescent="0.25">
      <c r="A116" s="1" t="s">
        <v>88</v>
      </c>
      <c r="B116" s="1" t="s">
        <v>84</v>
      </c>
      <c r="C116" s="36" t="s">
        <v>86</v>
      </c>
      <c r="E116" s="1" t="s">
        <v>85</v>
      </c>
      <c r="F116" s="77" t="s">
        <v>87</v>
      </c>
      <c r="G116" s="77"/>
      <c r="H116" s="77"/>
    </row>
    <row r="117" spans="1:8" ht="6" customHeight="1" x14ac:dyDescent="0.25"/>
    <row r="118" spans="1:8" ht="19.5" customHeight="1" x14ac:dyDescent="0.25">
      <c r="A118" s="1" t="s">
        <v>90</v>
      </c>
      <c r="C118" s="24" t="s">
        <v>91</v>
      </c>
    </row>
    <row r="119" spans="1:8" ht="6" customHeight="1" x14ac:dyDescent="0.25"/>
    <row r="120" spans="1:8" ht="19.5" customHeight="1" x14ac:dyDescent="0.25">
      <c r="C120" s="24" t="s">
        <v>92</v>
      </c>
    </row>
    <row r="121" spans="1:8" ht="6" customHeight="1" x14ac:dyDescent="0.25"/>
    <row r="122" spans="1:8" ht="19.5" customHeight="1" x14ac:dyDescent="0.25">
      <c r="C122" s="24" t="s">
        <v>94</v>
      </c>
    </row>
    <row r="123" spans="1:8" ht="6" customHeight="1" x14ac:dyDescent="0.25"/>
    <row r="124" spans="1:8" ht="19.5" customHeight="1" x14ac:dyDescent="0.25">
      <c r="C124" s="24" t="s">
        <v>93</v>
      </c>
    </row>
    <row r="125" spans="1:8" ht="6" customHeight="1" x14ac:dyDescent="0.25"/>
    <row r="126" spans="1:8" ht="19.5" customHeight="1" x14ac:dyDescent="0.25">
      <c r="C126" s="24" t="s">
        <v>89</v>
      </c>
    </row>
    <row r="127" spans="1:8" ht="6" customHeight="1" x14ac:dyDescent="0.25"/>
    <row r="128" spans="1:8" ht="19.5" customHeight="1" x14ac:dyDescent="0.25">
      <c r="A128" s="42" t="s">
        <v>95</v>
      </c>
      <c r="C128" s="32"/>
    </row>
    <row r="129" spans="1:10" ht="19.5" customHeight="1" x14ac:dyDescent="0.25">
      <c r="A129" s="35" t="s">
        <v>96</v>
      </c>
      <c r="C129" s="76" t="s">
        <v>101</v>
      </c>
      <c r="D129" s="76"/>
      <c r="E129" s="76"/>
      <c r="F129" s="76"/>
      <c r="G129" s="76"/>
      <c r="H129" s="76"/>
      <c r="I129" s="76"/>
      <c r="J129" s="33"/>
    </row>
    <row r="130" spans="1:10" ht="6" customHeight="1" x14ac:dyDescent="0.25"/>
    <row r="131" spans="1:10" ht="19.5" customHeight="1" x14ac:dyDescent="0.25">
      <c r="A131" s="35" t="s">
        <v>97</v>
      </c>
      <c r="C131" s="59">
        <v>1</v>
      </c>
      <c r="D131" s="59"/>
      <c r="E131" s="59"/>
      <c r="F131" s="59"/>
      <c r="G131" s="59"/>
      <c r="H131" s="59"/>
    </row>
    <row r="132" spans="1:10" ht="19.5" customHeight="1" x14ac:dyDescent="0.25">
      <c r="C132" s="59">
        <v>2</v>
      </c>
      <c r="D132" s="59"/>
      <c r="E132" s="59"/>
      <c r="F132" s="59"/>
      <c r="G132" s="59"/>
      <c r="H132" s="59"/>
    </row>
    <row r="133" spans="1:10" ht="19.5" customHeight="1" x14ac:dyDescent="0.25">
      <c r="C133" s="59">
        <v>3</v>
      </c>
      <c r="D133" s="59"/>
      <c r="E133" s="59"/>
      <c r="F133" s="59"/>
      <c r="G133" s="59"/>
      <c r="H133" s="59"/>
    </row>
    <row r="134" spans="1:10" ht="19.5" customHeight="1" x14ac:dyDescent="0.25">
      <c r="C134" s="59">
        <v>4</v>
      </c>
      <c r="D134" s="59"/>
      <c r="E134" s="59"/>
      <c r="F134" s="59"/>
      <c r="G134" s="59"/>
      <c r="H134" s="59"/>
    </row>
    <row r="135" spans="1:10" ht="6" customHeight="1" x14ac:dyDescent="0.25"/>
    <row r="136" spans="1:10" ht="19.5" customHeight="1" x14ac:dyDescent="0.25">
      <c r="A136" s="35" t="s">
        <v>98</v>
      </c>
      <c r="C136" s="41">
        <v>688478496</v>
      </c>
    </row>
    <row r="137" spans="1:10" ht="6" customHeight="1" x14ac:dyDescent="0.25">
      <c r="A137" s="35"/>
    </row>
    <row r="138" spans="1:10" ht="19.5" customHeight="1" x14ac:dyDescent="0.25">
      <c r="A138" s="35" t="s">
        <v>99</v>
      </c>
      <c r="C138" s="41">
        <v>485786312</v>
      </c>
    </row>
    <row r="139" spans="1:10" ht="6" customHeight="1" x14ac:dyDescent="0.25"/>
    <row r="140" spans="1:10" ht="19.5" customHeight="1" x14ac:dyDescent="0.25">
      <c r="A140" s="35" t="s">
        <v>100</v>
      </c>
      <c r="C140" s="66" t="s">
        <v>102</v>
      </c>
      <c r="D140" s="66"/>
      <c r="E140" s="66"/>
    </row>
    <row r="141" spans="1:10" ht="6" customHeight="1" x14ac:dyDescent="0.25"/>
    <row r="142" spans="1:10" ht="19.5" customHeight="1" x14ac:dyDescent="0.25">
      <c r="A142" s="42" t="s">
        <v>105</v>
      </c>
    </row>
    <row r="143" spans="1:10" ht="19.5" customHeight="1" x14ac:dyDescent="0.25">
      <c r="A143" s="35" t="s">
        <v>96</v>
      </c>
      <c r="C143" s="59" t="s">
        <v>103</v>
      </c>
      <c r="D143" s="59"/>
      <c r="E143" s="59"/>
      <c r="F143" s="59"/>
      <c r="G143" s="59"/>
      <c r="H143" s="59"/>
      <c r="I143" s="59"/>
    </row>
    <row r="144" spans="1:10" ht="6" customHeight="1" x14ac:dyDescent="0.25"/>
    <row r="145" spans="1:9" ht="19.5" customHeight="1" x14ac:dyDescent="0.25">
      <c r="A145" s="35" t="s">
        <v>97</v>
      </c>
      <c r="C145" s="57">
        <v>1</v>
      </c>
      <c r="D145" s="65"/>
      <c r="E145" s="65"/>
      <c r="F145" s="65"/>
      <c r="G145" s="65"/>
      <c r="H145" s="58"/>
    </row>
    <row r="146" spans="1:9" ht="19.5" customHeight="1" x14ac:dyDescent="0.25">
      <c r="C146" s="57">
        <v>2</v>
      </c>
      <c r="D146" s="65"/>
      <c r="E146" s="65"/>
      <c r="F146" s="65"/>
      <c r="G146" s="65"/>
      <c r="H146" s="58"/>
    </row>
    <row r="147" spans="1:9" ht="19.5" customHeight="1" x14ac:dyDescent="0.25">
      <c r="C147" s="57">
        <v>3</v>
      </c>
      <c r="D147" s="65"/>
      <c r="E147" s="65"/>
      <c r="F147" s="65"/>
      <c r="G147" s="65"/>
      <c r="H147" s="58"/>
    </row>
    <row r="148" spans="1:9" ht="19.5" customHeight="1" x14ac:dyDescent="0.25">
      <c r="C148" s="59">
        <v>4</v>
      </c>
      <c r="D148" s="59"/>
      <c r="E148" s="59"/>
      <c r="F148" s="59"/>
      <c r="G148" s="59"/>
      <c r="H148" s="59"/>
    </row>
    <row r="149" spans="1:9" ht="6" customHeight="1" x14ac:dyDescent="0.25">
      <c r="C149" s="63"/>
      <c r="D149" s="63"/>
      <c r="E149" s="63"/>
      <c r="F149" s="63"/>
      <c r="G149" s="63"/>
      <c r="H149" s="63"/>
    </row>
    <row r="150" spans="1:9" ht="19.5" customHeight="1" x14ac:dyDescent="0.25">
      <c r="A150" s="35" t="s">
        <v>98</v>
      </c>
      <c r="C150" s="24">
        <v>463485219</v>
      </c>
    </row>
    <row r="151" spans="1:9" ht="6" customHeight="1" x14ac:dyDescent="0.25"/>
    <row r="152" spans="1:9" ht="19.5" customHeight="1" x14ac:dyDescent="0.25">
      <c r="A152" s="35" t="s">
        <v>99</v>
      </c>
      <c r="C152" s="24">
        <v>798536479</v>
      </c>
    </row>
    <row r="153" spans="1:9" ht="6" customHeight="1" x14ac:dyDescent="0.25"/>
    <row r="154" spans="1:9" ht="19.5" customHeight="1" x14ac:dyDescent="0.25">
      <c r="A154" s="35" t="s">
        <v>100</v>
      </c>
      <c r="C154" s="64" t="s">
        <v>104</v>
      </c>
      <c r="D154" s="64"/>
      <c r="E154" s="64"/>
    </row>
    <row r="155" spans="1:9" ht="6" customHeight="1" x14ac:dyDescent="0.25">
      <c r="C155" s="5"/>
    </row>
    <row r="156" spans="1:9" ht="19.5" customHeight="1" x14ac:dyDescent="0.25">
      <c r="A156" s="42" t="s">
        <v>107</v>
      </c>
      <c r="B156" s="42"/>
      <c r="C156" s="42"/>
    </row>
    <row r="157" spans="1:9" ht="19.5" customHeight="1" x14ac:dyDescent="0.25">
      <c r="A157" s="43" t="s">
        <v>106</v>
      </c>
    </row>
    <row r="158" spans="1:9" ht="19.5" customHeight="1" x14ac:dyDescent="0.25">
      <c r="A158" s="44" t="s">
        <v>96</v>
      </c>
      <c r="C158" s="64" t="s">
        <v>113</v>
      </c>
      <c r="D158" s="64"/>
      <c r="E158" s="64"/>
      <c r="F158" s="64"/>
      <c r="G158" s="64"/>
      <c r="H158" s="64"/>
      <c r="I158" s="64"/>
    </row>
    <row r="159" spans="1:9" ht="6" customHeight="1" x14ac:dyDescent="0.25"/>
    <row r="160" spans="1:9" ht="19.5" customHeight="1" x14ac:dyDescent="0.25">
      <c r="A160" s="35" t="s">
        <v>97</v>
      </c>
      <c r="C160" s="59" t="s">
        <v>109</v>
      </c>
      <c r="D160" s="59"/>
      <c r="E160" s="59"/>
      <c r="F160" s="59"/>
      <c r="G160" s="59"/>
      <c r="H160" s="59"/>
    </row>
    <row r="161" spans="1:9" ht="19.5" customHeight="1" x14ac:dyDescent="0.25">
      <c r="C161" s="59" t="s">
        <v>110</v>
      </c>
      <c r="D161" s="59"/>
      <c r="E161" s="59"/>
      <c r="F161" s="59"/>
      <c r="G161" s="59"/>
      <c r="H161" s="59"/>
    </row>
    <row r="162" spans="1:9" ht="19.5" customHeight="1" x14ac:dyDescent="0.25">
      <c r="C162" s="59">
        <v>1</v>
      </c>
      <c r="D162" s="59"/>
      <c r="E162" s="59"/>
      <c r="F162" s="59"/>
      <c r="G162" s="59"/>
      <c r="H162" s="59"/>
    </row>
    <row r="163" spans="1:9" ht="19.5" customHeight="1" x14ac:dyDescent="0.25">
      <c r="C163" s="59">
        <v>2</v>
      </c>
      <c r="D163" s="59"/>
      <c r="E163" s="59"/>
      <c r="F163" s="59"/>
      <c r="G163" s="59"/>
      <c r="H163" s="59"/>
    </row>
    <row r="164" spans="1:9" ht="6" customHeight="1" x14ac:dyDescent="0.25">
      <c r="C164" s="34"/>
      <c r="D164" s="34"/>
      <c r="E164" s="34"/>
      <c r="F164" s="34"/>
      <c r="G164" s="34"/>
      <c r="H164" s="34"/>
    </row>
    <row r="165" spans="1:9" ht="19.5" customHeight="1" x14ac:dyDescent="0.25">
      <c r="A165" s="35" t="s">
        <v>98</v>
      </c>
      <c r="C165" s="24">
        <v>494080129</v>
      </c>
    </row>
    <row r="166" spans="1:9" ht="6" customHeight="1" x14ac:dyDescent="0.25"/>
    <row r="167" spans="1:9" ht="19.5" customHeight="1" x14ac:dyDescent="0.25">
      <c r="A167" s="35" t="s">
        <v>99</v>
      </c>
      <c r="C167" s="24">
        <v>494217527</v>
      </c>
    </row>
    <row r="168" spans="1:9" ht="6" customHeight="1" x14ac:dyDescent="0.25">
      <c r="A168" s="35"/>
      <c r="C168" s="34"/>
    </row>
    <row r="169" spans="1:9" ht="19.5" customHeight="1" x14ac:dyDescent="0.25">
      <c r="A169" s="35" t="s">
        <v>111</v>
      </c>
      <c r="C169" s="60" t="s">
        <v>112</v>
      </c>
      <c r="D169" s="61"/>
      <c r="E169" s="62"/>
    </row>
    <row r="170" spans="1:9" ht="6" customHeight="1" x14ac:dyDescent="0.25"/>
    <row r="171" spans="1:9" ht="19.5" customHeight="1" x14ac:dyDescent="0.25">
      <c r="A171" s="43" t="s">
        <v>108</v>
      </c>
    </row>
    <row r="172" spans="1:9" ht="19.5" customHeight="1" x14ac:dyDescent="0.25">
      <c r="A172" s="44" t="s">
        <v>96</v>
      </c>
      <c r="C172" s="59" t="s">
        <v>114</v>
      </c>
      <c r="D172" s="59"/>
      <c r="E172" s="59"/>
      <c r="F172" s="59"/>
      <c r="G172" s="59"/>
      <c r="H172" s="59"/>
      <c r="I172" s="59"/>
    </row>
    <row r="173" spans="1:9" ht="6" customHeight="1" x14ac:dyDescent="0.25"/>
    <row r="174" spans="1:9" ht="19.5" customHeight="1" x14ac:dyDescent="0.25">
      <c r="A174" s="35" t="s">
        <v>97</v>
      </c>
      <c r="C174" s="59" t="s">
        <v>116</v>
      </c>
      <c r="D174" s="59"/>
      <c r="E174" s="59"/>
      <c r="F174" s="59"/>
      <c r="G174" s="59"/>
      <c r="H174" s="59"/>
    </row>
    <row r="175" spans="1:9" ht="19.5" customHeight="1" x14ac:dyDescent="0.25">
      <c r="C175" s="59">
        <v>13100</v>
      </c>
      <c r="D175" s="59"/>
      <c r="E175" s="59"/>
      <c r="F175" s="59"/>
      <c r="G175" s="59"/>
      <c r="H175" s="59"/>
    </row>
    <row r="176" spans="1:9" ht="19.5" customHeight="1" x14ac:dyDescent="0.25">
      <c r="C176" s="59" t="s">
        <v>115</v>
      </c>
      <c r="D176" s="59"/>
      <c r="E176" s="59"/>
      <c r="F176" s="59"/>
      <c r="G176" s="59"/>
      <c r="H176" s="59"/>
    </row>
    <row r="177" spans="1:8" ht="19.5" customHeight="1" x14ac:dyDescent="0.25">
      <c r="C177" s="59">
        <v>4</v>
      </c>
      <c r="D177" s="59"/>
      <c r="E177" s="59"/>
      <c r="F177" s="59"/>
      <c r="G177" s="59"/>
      <c r="H177" s="59"/>
    </row>
    <row r="178" spans="1:8" ht="6" customHeight="1" x14ac:dyDescent="0.25"/>
    <row r="179" spans="1:8" ht="19.5" customHeight="1" x14ac:dyDescent="0.25">
      <c r="A179" s="35" t="s">
        <v>98</v>
      </c>
      <c r="C179" s="24">
        <v>425487963</v>
      </c>
    </row>
    <row r="180" spans="1:8" ht="6" customHeight="1" x14ac:dyDescent="0.25"/>
    <row r="181" spans="1:8" ht="19.5" customHeight="1" x14ac:dyDescent="0.25">
      <c r="A181" s="35" t="s">
        <v>99</v>
      </c>
      <c r="C181" s="24">
        <v>454878787</v>
      </c>
    </row>
    <row r="182" spans="1:8" ht="6" customHeight="1" x14ac:dyDescent="0.25"/>
    <row r="183" spans="1:8" ht="19.5" customHeight="1" x14ac:dyDescent="0.25">
      <c r="A183" s="35" t="s">
        <v>111</v>
      </c>
      <c r="C183" s="60" t="s">
        <v>117</v>
      </c>
      <c r="D183" s="61"/>
      <c r="E183" s="62"/>
    </row>
    <row r="184" spans="1:8" ht="19.5" customHeight="1" x14ac:dyDescent="0.25"/>
    <row r="185" spans="1:8" ht="19.5" customHeight="1" x14ac:dyDescent="0.25">
      <c r="A185" s="42" t="s">
        <v>118</v>
      </c>
      <c r="C185" s="57" t="s">
        <v>134</v>
      </c>
      <c r="D185" s="58"/>
    </row>
    <row r="186" spans="1:8" ht="6" customHeight="1" x14ac:dyDescent="0.25"/>
    <row r="187" spans="1:8" ht="19.5" customHeight="1" x14ac:dyDescent="0.25">
      <c r="C187" s="57"/>
      <c r="D187" s="58"/>
    </row>
    <row r="188" spans="1:8" ht="6" customHeight="1" x14ac:dyDescent="0.25"/>
    <row r="189" spans="1:8" ht="19.5" customHeight="1" x14ac:dyDescent="0.25">
      <c r="C189" s="57"/>
      <c r="D189" s="58"/>
    </row>
    <row r="190" spans="1:8" ht="19.5" customHeight="1" x14ac:dyDescent="0.25"/>
    <row r="191" spans="1:8" ht="19.5" customHeight="1" x14ac:dyDescent="0.25"/>
    <row r="192" spans="1:8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</sheetData>
  <mergeCells count="63">
    <mergeCell ref="A1:J1"/>
    <mergeCell ref="C27:D27"/>
    <mergeCell ref="F115:H115"/>
    <mergeCell ref="C33:E33"/>
    <mergeCell ref="C31:E31"/>
    <mergeCell ref="C35:F35"/>
    <mergeCell ref="A57:J57"/>
    <mergeCell ref="C3:E3"/>
    <mergeCell ref="C5:E5"/>
    <mergeCell ref="C9:E9"/>
    <mergeCell ref="C7:E7"/>
    <mergeCell ref="C15:E15"/>
    <mergeCell ref="C11:G11"/>
    <mergeCell ref="C12:G12"/>
    <mergeCell ref="C13:G13"/>
    <mergeCell ref="C46:G46"/>
    <mergeCell ref="H9:I9"/>
    <mergeCell ref="C38:F38"/>
    <mergeCell ref="C17:D17"/>
    <mergeCell ref="C143:I143"/>
    <mergeCell ref="C129:I129"/>
    <mergeCell ref="C41:G41"/>
    <mergeCell ref="C42:G42"/>
    <mergeCell ref="C43:G43"/>
    <mergeCell ref="C44:G44"/>
    <mergeCell ref="C45:G45"/>
    <mergeCell ref="F116:H116"/>
    <mergeCell ref="A106:J106"/>
    <mergeCell ref="C40:G40"/>
    <mergeCell ref="C49:G49"/>
    <mergeCell ref="C47:G47"/>
    <mergeCell ref="C48:G48"/>
    <mergeCell ref="C25:E25"/>
    <mergeCell ref="C21:E21"/>
    <mergeCell ref="C23:E23"/>
    <mergeCell ref="C36:F36"/>
    <mergeCell ref="C37:F37"/>
    <mergeCell ref="C146:H146"/>
    <mergeCell ref="C147:H147"/>
    <mergeCell ref="C140:E140"/>
    <mergeCell ref="C131:H131"/>
    <mergeCell ref="C132:H132"/>
    <mergeCell ref="C133:H133"/>
    <mergeCell ref="C134:H134"/>
    <mergeCell ref="C145:H145"/>
    <mergeCell ref="C148:H148"/>
    <mergeCell ref="C149:H149"/>
    <mergeCell ref="C154:E154"/>
    <mergeCell ref="C158:I158"/>
    <mergeCell ref="C160:H160"/>
    <mergeCell ref="C169:E169"/>
    <mergeCell ref="C183:E183"/>
    <mergeCell ref="C161:H161"/>
    <mergeCell ref="C162:H162"/>
    <mergeCell ref="C163:H163"/>
    <mergeCell ref="C172:I172"/>
    <mergeCell ref="C174:H174"/>
    <mergeCell ref="C185:D185"/>
    <mergeCell ref="C187:D187"/>
    <mergeCell ref="C189:D189"/>
    <mergeCell ref="C175:H175"/>
    <mergeCell ref="C176:H176"/>
    <mergeCell ref="C177:H177"/>
  </mergeCells>
  <dataValidations count="16">
    <dataValidation type="list" allowBlank="1" showInputMessage="1" showErrorMessage="1" sqref="C3:C4">
      <formula1>Responsable_affaires</formula1>
    </dataValidation>
    <dataValidation type="list" allowBlank="1" showInputMessage="1" showErrorMessage="1" sqref="C5 C110:C112">
      <formula1>Conducteurs_travaux</formula1>
    </dataValidation>
    <dataValidation type="list" allowBlank="1" showInputMessage="1" showErrorMessage="1" sqref="C41:C49">
      <formula1>Descriptif_des_travaux</formula1>
    </dataValidation>
    <dataValidation type="list" allowBlank="1" showInputMessage="1" showErrorMessage="1" sqref="Q46 Q48 Q51">
      <formula1>DUREE</formula1>
    </dataValidation>
    <dataValidation type="list" allowBlank="1" showInputMessage="1" showErrorMessage="1" sqref="I51 I53 I55">
      <formula1>DUREETRX</formula1>
    </dataValidation>
    <dataValidation type="list" allowBlank="1" showInputMessage="1" showErrorMessage="1" sqref="C108 E108">
      <formula1>EFFECTIF</formula1>
    </dataValidation>
    <dataValidation type="list" allowBlank="1" showInputMessage="1" showErrorMessage="1" sqref="E110:E112">
      <formula1>SECTEURS</formula1>
    </dataValidation>
    <dataValidation type="list" allowBlank="1" showInputMessage="1" showErrorMessage="1" sqref="C63">
      <formula1>TYPE_MASSIF</formula1>
    </dataValidation>
    <dataValidation type="list" allowBlank="1" showInputMessage="1" showErrorMessage="1" sqref="C65">
      <formula1>Coulé_ou_préfa</formula1>
    </dataValidation>
    <dataValidation type="list" allowBlank="1" showInputMessage="1" showErrorMessage="1" sqref="C67">
      <formula1>Impossé_par_le_client</formula1>
    </dataValidation>
    <dataValidation type="list" allowBlank="1" showInputMessage="1" showErrorMessage="1" sqref="C96:C104">
      <formula1>OUINON</formula1>
    </dataValidation>
    <dataValidation type="list" allowBlank="1" showInputMessage="1" showErrorMessage="1" sqref="C88 C90 C92">
      <formula1>TYPE_FOURREAUX</formula1>
    </dataValidation>
    <dataValidation type="list" allowBlank="1" showInputMessage="1" showErrorMessage="1" sqref="C80">
      <formula1>Ancrage</formula1>
    </dataValidation>
    <dataValidation type="list" allowBlank="1" showInputMessage="1" sqref="F92">
      <formula1>DIAM_FOURREAUX</formula1>
    </dataValidation>
    <dataValidation type="list" allowBlank="1" showInputMessage="1" showErrorMessage="1" sqref="C84">
      <formula1>cablette</formula1>
    </dataValidation>
    <dataValidation type="list" allowBlank="1" showInputMessage="1" sqref="F88 F90">
      <formula1>DIAM_FOURREAUX</formula1>
    </dataValidation>
  </dataValidations>
  <printOptions horizontalCentered="1"/>
  <pageMargins left="0.19685039370078741" right="0.19685039370078741" top="0.39370078740157483" bottom="0.39370078740157483" header="0" footer="0"/>
  <pageSetup paperSize="9" scale="92" orientation="landscape" r:id="rId1"/>
  <headerFooter>
    <oddFooter>&amp;L&amp;D  -  &amp;T&amp;RPage &amp;P de &amp;N</oddFooter>
  </headerFooter>
  <drawing r:id="rId2"/>
  <legacyDrawing r:id="rId3"/>
  <controls>
    <mc:AlternateContent xmlns:mc="http://schemas.openxmlformats.org/markup-compatibility/2006">
      <mc:Choice Requires="x14">
        <control shapeId="32792" r:id="rId4" name="DTPicker27">
          <controlPr defaultSize="0" autoLine="0" autoPict="0" linkedCell="I3" r:id="rId5">
            <anchor moveWithCells="1">
              <from>
                <xdr:col>7</xdr:col>
                <xdr:colOff>762000</xdr:colOff>
                <xdr:row>2</xdr:row>
                <xdr:rowOff>28575</xdr:rowOff>
              </from>
              <to>
                <xdr:col>9</xdr:col>
                <xdr:colOff>619125</xdr:colOff>
                <xdr:row>3</xdr:row>
                <xdr:rowOff>76200</xdr:rowOff>
              </to>
            </anchor>
          </controlPr>
        </control>
      </mc:Choice>
      <mc:Fallback>
        <control shapeId="32792" r:id="rId4" name="DTPicker27"/>
      </mc:Fallback>
    </mc:AlternateContent>
    <mc:AlternateContent xmlns:mc="http://schemas.openxmlformats.org/markup-compatibility/2006">
      <mc:Choice Requires="x14">
        <control shapeId="32769" r:id="rId6" name="DTPicker21">
          <controlPr defaultSize="0" autoLine="0" autoPict="0" linkedCell="C51" r:id="rId7">
            <anchor moveWithCells="1">
              <from>
                <xdr:col>1</xdr:col>
                <xdr:colOff>447675</xdr:colOff>
                <xdr:row>49</xdr:row>
                <xdr:rowOff>76200</xdr:rowOff>
              </from>
              <to>
                <xdr:col>3</xdr:col>
                <xdr:colOff>0</xdr:colOff>
                <xdr:row>51</xdr:row>
                <xdr:rowOff>28575</xdr:rowOff>
              </to>
            </anchor>
          </controlPr>
        </control>
      </mc:Choice>
      <mc:Fallback>
        <control shapeId="32769" r:id="rId6" name="DTPicker21"/>
      </mc:Fallback>
    </mc:AlternateContent>
    <mc:AlternateContent xmlns:mc="http://schemas.openxmlformats.org/markup-compatibility/2006">
      <mc:Choice Requires="x14">
        <control shapeId="32770" r:id="rId8" name="DTPicker22">
          <controlPr defaultSize="0" autoLine="0" autoPict="0" linkedCell="E51" r:id="rId9">
            <anchor moveWithCells="1">
              <from>
                <xdr:col>4</xdr:col>
                <xdr:colOff>0</xdr:colOff>
                <xdr:row>50</xdr:row>
                <xdr:rowOff>0</xdr:rowOff>
              </from>
              <to>
                <xdr:col>6</xdr:col>
                <xdr:colOff>66675</xdr:colOff>
                <xdr:row>51</xdr:row>
                <xdr:rowOff>28575</xdr:rowOff>
              </to>
            </anchor>
          </controlPr>
        </control>
      </mc:Choice>
      <mc:Fallback>
        <control shapeId="32770" r:id="rId8" name="DTPicker22"/>
      </mc:Fallback>
    </mc:AlternateContent>
    <mc:AlternateContent xmlns:mc="http://schemas.openxmlformats.org/markup-compatibility/2006">
      <mc:Choice Requires="x14">
        <control shapeId="32772" r:id="rId10" name="DTPicker23">
          <controlPr defaultSize="0" autoLine="0" autoPict="0" linkedCell="C53" r:id="rId11">
            <anchor moveWithCells="1">
              <from>
                <xdr:col>1</xdr:col>
                <xdr:colOff>466725</xdr:colOff>
                <xdr:row>51</xdr:row>
                <xdr:rowOff>47625</xdr:rowOff>
              </from>
              <to>
                <xdr:col>3</xdr:col>
                <xdr:colOff>0</xdr:colOff>
                <xdr:row>53</xdr:row>
                <xdr:rowOff>57150</xdr:rowOff>
              </to>
            </anchor>
          </controlPr>
        </control>
      </mc:Choice>
      <mc:Fallback>
        <control shapeId="32772" r:id="rId10" name="DTPicker23"/>
      </mc:Fallback>
    </mc:AlternateContent>
    <mc:AlternateContent xmlns:mc="http://schemas.openxmlformats.org/markup-compatibility/2006">
      <mc:Choice Requires="x14">
        <control shapeId="32773" r:id="rId12" name="DTPicker24">
          <controlPr defaultSize="0" autoLine="0" autoPict="0" linkedCell="E53" r:id="rId13">
            <anchor moveWithCells="1">
              <from>
                <xdr:col>3</xdr:col>
                <xdr:colOff>276225</xdr:colOff>
                <xdr:row>51</xdr:row>
                <xdr:rowOff>66675</xdr:rowOff>
              </from>
              <to>
                <xdr:col>6</xdr:col>
                <xdr:colOff>47625</xdr:colOff>
                <xdr:row>53</xdr:row>
                <xdr:rowOff>9525</xdr:rowOff>
              </to>
            </anchor>
          </controlPr>
        </control>
      </mc:Choice>
      <mc:Fallback>
        <control shapeId="32773" r:id="rId12" name="DTPicker24"/>
      </mc:Fallback>
    </mc:AlternateContent>
    <mc:AlternateContent xmlns:mc="http://schemas.openxmlformats.org/markup-compatibility/2006">
      <mc:Choice Requires="x14">
        <control shapeId="32774" r:id="rId14" name="DTPicker25">
          <controlPr defaultSize="0" autoLine="0" autoPict="0" linkedCell="C55" r:id="rId15">
            <anchor moveWithCells="1">
              <from>
                <xdr:col>1</xdr:col>
                <xdr:colOff>438150</xdr:colOff>
                <xdr:row>53</xdr:row>
                <xdr:rowOff>57150</xdr:rowOff>
              </from>
              <to>
                <xdr:col>3</xdr:col>
                <xdr:colOff>0</xdr:colOff>
                <xdr:row>55</xdr:row>
                <xdr:rowOff>57150</xdr:rowOff>
              </to>
            </anchor>
          </controlPr>
        </control>
      </mc:Choice>
      <mc:Fallback>
        <control shapeId="32774" r:id="rId14" name="DTPicker25"/>
      </mc:Fallback>
    </mc:AlternateContent>
    <mc:AlternateContent xmlns:mc="http://schemas.openxmlformats.org/markup-compatibility/2006">
      <mc:Choice Requires="x14">
        <control shapeId="32775" r:id="rId16" name="DTPicker26">
          <controlPr defaultSize="0" autoLine="0" autoPict="0" linkedCell="E55" r:id="rId17">
            <anchor moveWithCells="1">
              <from>
                <xdr:col>4</xdr:col>
                <xdr:colOff>0</xdr:colOff>
                <xdr:row>53</xdr:row>
                <xdr:rowOff>47625</xdr:rowOff>
              </from>
              <to>
                <xdr:col>6</xdr:col>
                <xdr:colOff>57150</xdr:colOff>
                <xdr:row>55</xdr:row>
                <xdr:rowOff>28575</xdr:rowOff>
              </to>
            </anchor>
          </controlPr>
        </control>
      </mc:Choice>
      <mc:Fallback>
        <control shapeId="32775" r:id="rId16" name="DTPicker26"/>
      </mc:Fallback>
    </mc:AlternateContent>
    <mc:AlternateContent xmlns:mc="http://schemas.openxmlformats.org/markup-compatibility/2006">
      <mc:Choice Requires="x14">
        <control shapeId="32926" r:id="rId18" name="Button 158">
          <controlPr defaultSize="0" print="0" autoFill="0" autoPict="0" macro="[0]!Opération_Clients_Click">
            <anchor moveWithCells="1" sizeWithCells="1">
              <from>
                <xdr:col>6</xdr:col>
                <xdr:colOff>57150</xdr:colOff>
                <xdr:row>16</xdr:row>
                <xdr:rowOff>114300</xdr:rowOff>
              </from>
              <to>
                <xdr:col>8</xdr:col>
                <xdr:colOff>561975</xdr:colOff>
                <xdr:row>20</xdr:row>
                <xdr:rowOff>238125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C78 C82 C86</xm:sqref>
        </x14:dataValidation>
        <x14:dataValidation type="list" allowBlank="1" showInputMessage="1" showErrorMessage="1">
          <x14:formula1>
            <xm:f>'Organisation clients'!$B:$B</xm:f>
          </x14:formula1>
          <xm:sqref>C25:E25</xm:sqref>
        </x14:dataValidation>
        <x14:dataValidation type="list" allowBlank="1" showInputMessage="1" showErrorMessage="1">
          <x14:formula1>
            <xm:f>OFFSET('Organisation clients'!$M$2,0,MATCH($C$15,'Organisation clients'!$1:$1,0)-13,30,1)</xm:f>
          </x14:formula1>
          <xm:sqref>C17:D17</xm:sqref>
        </x14:dataValidation>
        <x14:dataValidation type="list" allowBlank="1" showInputMessage="1" showErrorMessage="1">
          <x14:formula1>
            <xm:f>OFFSET('Organisation clients'!$M$2,0,MATCH($C$25,'Organisation clients'!$1:$1,0)-13,30,1)</xm:f>
          </x14:formula1>
          <xm:sqref>C27:D27</xm:sqref>
        </x14:dataValidation>
        <x14:dataValidation type="list" allowBlank="1" showInputMessage="1" showErrorMessage="1">
          <x14:formula1>
            <xm:f>'Organisation clients'!$B:$B</xm:f>
          </x14:formula1>
          <xm:sqref>C15:E15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X37"/>
  <sheetViews>
    <sheetView workbookViewId="0">
      <selection activeCell="D33" sqref="D33"/>
    </sheetView>
  </sheetViews>
  <sheetFormatPr baseColWidth="10" defaultRowHeight="15" x14ac:dyDescent="0.25"/>
  <cols>
    <col min="1" max="1" width="16.140625" customWidth="1"/>
    <col min="2" max="2" width="19.85546875" customWidth="1"/>
    <col min="6" max="6" width="22" customWidth="1"/>
    <col min="8" max="8" width="17.5703125" customWidth="1"/>
    <col min="13" max="13" width="11.42578125" customWidth="1"/>
  </cols>
  <sheetData>
    <row r="1" spans="1:24" s="50" customFormat="1" x14ac:dyDescent="0.25">
      <c r="A1" s="52" t="s">
        <v>135</v>
      </c>
      <c r="B1" s="52" t="s">
        <v>19</v>
      </c>
      <c r="C1" s="52" t="s">
        <v>136</v>
      </c>
      <c r="D1" s="52"/>
      <c r="E1" s="52"/>
      <c r="F1" s="53" t="s">
        <v>137</v>
      </c>
      <c r="G1" s="52"/>
      <c r="H1" s="53" t="s">
        <v>138</v>
      </c>
      <c r="I1" s="52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</row>
    <row r="2" spans="1:24" x14ac:dyDescent="0.25">
      <c r="A2" t="s">
        <v>139</v>
      </c>
      <c r="B2" t="s">
        <v>170</v>
      </c>
      <c r="C2" t="s">
        <v>140</v>
      </c>
      <c r="F2" t="s">
        <v>141</v>
      </c>
      <c r="N2" s="54"/>
      <c r="O2" s="54"/>
      <c r="P2" s="54"/>
      <c r="Q2" s="55"/>
      <c r="R2" s="55"/>
      <c r="S2" s="55"/>
      <c r="T2" s="55"/>
    </row>
    <row r="3" spans="1:24" x14ac:dyDescent="0.25">
      <c r="A3" t="s">
        <v>143</v>
      </c>
      <c r="B3" t="s">
        <v>142</v>
      </c>
      <c r="C3" t="s">
        <v>15</v>
      </c>
      <c r="F3" t="s">
        <v>144</v>
      </c>
      <c r="L3" s="51"/>
      <c r="M3" s="54"/>
      <c r="N3" s="54"/>
      <c r="O3" s="54"/>
      <c r="P3" s="55"/>
      <c r="Q3" s="55"/>
      <c r="R3" s="55"/>
      <c r="S3" s="55"/>
      <c r="T3" s="55"/>
    </row>
    <row r="4" spans="1:24" x14ac:dyDescent="0.25">
      <c r="A4" t="s">
        <v>146</v>
      </c>
      <c r="B4" t="s">
        <v>145</v>
      </c>
      <c r="C4" t="s">
        <v>15</v>
      </c>
      <c r="F4" t="s">
        <v>147</v>
      </c>
      <c r="L4" s="51"/>
      <c r="M4" s="54"/>
      <c r="N4" s="54"/>
      <c r="O4" s="54"/>
      <c r="P4" s="55"/>
      <c r="Q4" s="55"/>
      <c r="R4" s="55"/>
      <c r="S4" s="55"/>
      <c r="T4" s="55"/>
    </row>
    <row r="5" spans="1:24" x14ac:dyDescent="0.25">
      <c r="A5" t="s">
        <v>139</v>
      </c>
      <c r="B5" t="s">
        <v>148</v>
      </c>
      <c r="C5" t="s">
        <v>149</v>
      </c>
      <c r="F5" t="s">
        <v>150</v>
      </c>
      <c r="L5" s="51"/>
      <c r="M5" s="54"/>
      <c r="N5" s="54"/>
      <c r="O5" s="54"/>
      <c r="P5" s="55"/>
      <c r="Q5" s="55"/>
      <c r="R5" s="55"/>
      <c r="S5" s="55"/>
      <c r="T5" s="55"/>
    </row>
    <row r="6" spans="1:24" x14ac:dyDescent="0.25">
      <c r="A6" t="s">
        <v>143</v>
      </c>
      <c r="B6" t="s">
        <v>151</v>
      </c>
      <c r="C6" t="s">
        <v>15</v>
      </c>
      <c r="F6" t="s">
        <v>152</v>
      </c>
      <c r="L6" s="51"/>
      <c r="M6" s="54"/>
      <c r="N6" s="54"/>
      <c r="O6" s="54"/>
      <c r="P6" s="55"/>
      <c r="Q6" s="55"/>
      <c r="R6" s="55"/>
      <c r="S6" s="55"/>
      <c r="T6" s="55"/>
    </row>
    <row r="7" spans="1:24" x14ac:dyDescent="0.25">
      <c r="A7" t="s">
        <v>154</v>
      </c>
      <c r="B7" t="s">
        <v>153</v>
      </c>
      <c r="C7" t="s">
        <v>155</v>
      </c>
      <c r="F7" t="s">
        <v>156</v>
      </c>
      <c r="L7" s="54"/>
      <c r="M7" s="54"/>
      <c r="N7" s="54"/>
      <c r="O7" s="54"/>
      <c r="P7" s="55"/>
      <c r="Q7" s="55"/>
      <c r="R7" s="55"/>
      <c r="S7" s="55"/>
      <c r="T7" s="55"/>
    </row>
    <row r="8" spans="1:24" x14ac:dyDescent="0.25">
      <c r="A8" t="s">
        <v>158</v>
      </c>
      <c r="B8" t="s">
        <v>157</v>
      </c>
      <c r="C8" t="s">
        <v>15</v>
      </c>
      <c r="F8" t="s">
        <v>159</v>
      </c>
      <c r="H8" t="s">
        <v>160</v>
      </c>
      <c r="L8" s="54"/>
      <c r="M8" s="54"/>
      <c r="N8" s="54"/>
      <c r="O8" s="54"/>
      <c r="P8" s="55"/>
      <c r="Q8" s="55"/>
      <c r="R8" s="55"/>
      <c r="S8" s="55"/>
      <c r="T8" s="55"/>
    </row>
    <row r="9" spans="1:24" x14ac:dyDescent="0.25">
      <c r="A9" t="s">
        <v>162</v>
      </c>
      <c r="B9" t="s">
        <v>161</v>
      </c>
      <c r="C9" t="s">
        <v>163</v>
      </c>
      <c r="F9" t="s">
        <v>164</v>
      </c>
      <c r="H9" t="s">
        <v>165</v>
      </c>
      <c r="L9" s="54"/>
      <c r="M9" s="54"/>
      <c r="N9" s="54"/>
      <c r="O9" s="54"/>
      <c r="P9" s="55"/>
      <c r="Q9" s="55"/>
      <c r="R9" s="55"/>
      <c r="S9" s="55"/>
      <c r="T9" s="55"/>
    </row>
    <row r="10" spans="1:24" x14ac:dyDescent="0.25">
      <c r="A10" t="s">
        <v>167</v>
      </c>
      <c r="B10" t="s">
        <v>166</v>
      </c>
      <c r="C10" t="s">
        <v>168</v>
      </c>
      <c r="F10" t="s">
        <v>169</v>
      </c>
      <c r="H10" t="s">
        <v>160</v>
      </c>
      <c r="L10" s="54"/>
      <c r="M10" s="54"/>
      <c r="N10" s="54"/>
      <c r="O10" s="54"/>
      <c r="P10" s="55"/>
      <c r="Q10" s="55"/>
      <c r="R10" s="55"/>
      <c r="S10" s="55"/>
      <c r="T10" s="55"/>
    </row>
    <row r="11" spans="1:24" x14ac:dyDescent="0.25">
      <c r="L11" s="54"/>
      <c r="M11" s="54"/>
      <c r="N11" s="54"/>
      <c r="O11" s="54"/>
      <c r="P11" s="55"/>
      <c r="Q11" s="55"/>
      <c r="R11" s="55"/>
      <c r="S11" s="55"/>
      <c r="T11" s="55"/>
    </row>
    <row r="12" spans="1:24" x14ac:dyDescent="0.25">
      <c r="L12" s="54"/>
      <c r="M12" s="54"/>
      <c r="N12" s="54"/>
      <c r="O12" s="54"/>
      <c r="P12" s="55"/>
      <c r="Q12" s="55"/>
      <c r="R12" s="55"/>
      <c r="S12" s="55"/>
      <c r="T12" s="55"/>
    </row>
    <row r="13" spans="1:24" x14ac:dyDescent="0.25">
      <c r="L13" s="54"/>
      <c r="M13" s="54"/>
      <c r="N13" s="54"/>
      <c r="O13" s="54"/>
      <c r="P13" s="55"/>
      <c r="Q13" s="55"/>
      <c r="R13" s="55"/>
      <c r="S13" s="55"/>
      <c r="T13" s="55"/>
    </row>
    <row r="14" spans="1:24" x14ac:dyDescent="0.25">
      <c r="L14" s="54"/>
      <c r="M14" s="54"/>
      <c r="N14" s="54"/>
      <c r="O14" s="54"/>
      <c r="P14" s="55"/>
      <c r="Q14" s="55"/>
      <c r="R14" s="55"/>
      <c r="S14" s="55"/>
      <c r="T14" s="55"/>
    </row>
    <row r="15" spans="1:24" x14ac:dyDescent="0.25">
      <c r="L15" s="54"/>
      <c r="M15" s="54"/>
      <c r="N15" s="54"/>
      <c r="O15" s="54"/>
      <c r="P15" s="55"/>
      <c r="Q15" s="55"/>
      <c r="R15" s="55"/>
      <c r="S15" s="55"/>
      <c r="T15" s="55"/>
    </row>
    <row r="16" spans="1:24" x14ac:dyDescent="0.25">
      <c r="L16" s="54"/>
      <c r="M16" s="54"/>
      <c r="N16" s="54"/>
      <c r="O16" s="54"/>
      <c r="P16" s="55"/>
      <c r="Q16" s="55"/>
      <c r="R16" s="55"/>
      <c r="S16" s="55"/>
      <c r="T16" s="55"/>
    </row>
    <row r="17" spans="12:20" x14ac:dyDescent="0.25">
      <c r="L17" s="54"/>
      <c r="M17" s="54"/>
      <c r="N17" s="54"/>
      <c r="O17" s="54"/>
      <c r="P17" s="55"/>
      <c r="Q17" s="55"/>
      <c r="R17" s="55"/>
      <c r="S17" s="55"/>
      <c r="T17" s="55"/>
    </row>
    <row r="18" spans="12:20" x14ac:dyDescent="0.25">
      <c r="L18" s="54"/>
      <c r="M18" s="54"/>
      <c r="N18" s="54"/>
      <c r="O18" s="54"/>
      <c r="P18" s="55"/>
      <c r="Q18" s="55"/>
      <c r="R18" s="55"/>
      <c r="S18" s="55"/>
      <c r="T18" s="55"/>
    </row>
    <row r="19" spans="12:20" x14ac:dyDescent="0.25">
      <c r="L19" s="54"/>
      <c r="M19" s="54"/>
      <c r="N19" s="54"/>
      <c r="O19" s="54"/>
      <c r="P19" s="55"/>
      <c r="Q19" s="55"/>
      <c r="R19" s="55"/>
      <c r="S19" s="55"/>
      <c r="T19" s="55"/>
    </row>
    <row r="20" spans="12:20" x14ac:dyDescent="0.25">
      <c r="L20" s="54"/>
      <c r="M20" s="54"/>
      <c r="N20" s="54"/>
      <c r="O20" s="54"/>
      <c r="P20" s="55"/>
      <c r="Q20" s="55"/>
      <c r="R20" s="55"/>
      <c r="S20" s="55"/>
      <c r="T20" s="55"/>
    </row>
    <row r="21" spans="12:20" x14ac:dyDescent="0.25">
      <c r="L21" s="54"/>
      <c r="M21" s="54"/>
      <c r="N21" s="54"/>
      <c r="O21" s="54"/>
      <c r="P21" s="55"/>
      <c r="Q21" s="55"/>
      <c r="R21" s="55"/>
      <c r="S21" s="55"/>
      <c r="T21" s="55"/>
    </row>
    <row r="22" spans="12:20" x14ac:dyDescent="0.25">
      <c r="L22" s="54"/>
      <c r="M22" s="54"/>
      <c r="N22" s="54"/>
      <c r="O22" s="54"/>
      <c r="P22" s="55"/>
      <c r="Q22" s="55"/>
      <c r="R22" s="55"/>
      <c r="S22" s="55"/>
      <c r="T22" s="55"/>
    </row>
    <row r="23" spans="12:20" x14ac:dyDescent="0.25">
      <c r="L23" s="54"/>
      <c r="M23" s="54"/>
      <c r="N23" s="54"/>
      <c r="O23" s="54"/>
      <c r="P23" s="55"/>
      <c r="Q23" s="55"/>
      <c r="R23" s="55"/>
      <c r="S23" s="55"/>
      <c r="T23" s="55"/>
    </row>
    <row r="24" spans="12:20" x14ac:dyDescent="0.25">
      <c r="L24" s="54"/>
      <c r="M24" s="54"/>
      <c r="N24" s="54"/>
      <c r="O24" s="54"/>
      <c r="P24" s="55"/>
      <c r="Q24" s="55"/>
      <c r="R24" s="55"/>
      <c r="S24" s="55"/>
      <c r="T24" s="55"/>
    </row>
    <row r="25" spans="12:20" x14ac:dyDescent="0.25">
      <c r="L25" s="54"/>
      <c r="M25" s="54"/>
      <c r="N25" s="54"/>
      <c r="O25" s="54"/>
      <c r="P25" s="55"/>
      <c r="Q25" s="55"/>
      <c r="R25" s="55"/>
      <c r="S25" s="55"/>
      <c r="T25" s="55"/>
    </row>
    <row r="26" spans="12:20" x14ac:dyDescent="0.25">
      <c r="L26" s="54"/>
      <c r="M26" s="54"/>
      <c r="N26" s="54"/>
      <c r="O26" s="54"/>
      <c r="P26" s="55"/>
      <c r="Q26" s="55"/>
      <c r="R26" s="55"/>
      <c r="S26" s="55"/>
      <c r="T26" s="55"/>
    </row>
    <row r="27" spans="12:20" x14ac:dyDescent="0.25">
      <c r="L27" s="54"/>
      <c r="M27" s="54"/>
      <c r="N27" s="54"/>
      <c r="O27" s="54"/>
      <c r="P27" s="55"/>
      <c r="Q27" s="55"/>
      <c r="R27" s="55"/>
      <c r="S27" s="55"/>
      <c r="T27" s="55"/>
    </row>
    <row r="28" spans="12:20" x14ac:dyDescent="0.25">
      <c r="L28" s="54"/>
      <c r="M28" s="54"/>
      <c r="N28" s="54"/>
      <c r="O28" s="54"/>
      <c r="P28" s="55"/>
      <c r="Q28" s="55"/>
      <c r="R28" s="55"/>
      <c r="S28" s="55"/>
      <c r="T28" s="55"/>
    </row>
    <row r="29" spans="12:20" x14ac:dyDescent="0.25">
      <c r="L29" s="54"/>
      <c r="M29" s="54"/>
      <c r="N29" s="54"/>
      <c r="O29" s="54"/>
      <c r="P29" s="55"/>
      <c r="Q29" s="55"/>
      <c r="R29" s="55"/>
      <c r="S29" s="55"/>
      <c r="T29" s="55"/>
    </row>
    <row r="30" spans="12:20" x14ac:dyDescent="0.25">
      <c r="L30" s="54"/>
      <c r="M30" s="54"/>
      <c r="N30" s="54"/>
      <c r="O30" s="54"/>
      <c r="P30" s="55"/>
      <c r="Q30" s="55"/>
      <c r="R30" s="55"/>
      <c r="S30" s="55"/>
      <c r="T30" s="55"/>
    </row>
    <row r="31" spans="12:20" x14ac:dyDescent="0.25">
      <c r="L31" s="54"/>
      <c r="M31" s="54"/>
      <c r="N31" s="54"/>
      <c r="O31" s="54"/>
      <c r="P31" s="55"/>
      <c r="Q31" s="55"/>
      <c r="R31" s="55"/>
      <c r="S31" s="55"/>
      <c r="T31" s="55"/>
    </row>
    <row r="32" spans="12:20" x14ac:dyDescent="0.25">
      <c r="L32" s="54"/>
      <c r="M32" s="54"/>
      <c r="P32" s="55"/>
      <c r="Q32" s="55"/>
      <c r="R32" s="55"/>
      <c r="S32" s="55"/>
      <c r="T32" s="55"/>
    </row>
    <row r="33" spans="12:20" x14ac:dyDescent="0.25">
      <c r="L33" s="54"/>
      <c r="M33" s="54"/>
      <c r="P33" s="55"/>
      <c r="Q33" s="55"/>
      <c r="R33" s="55"/>
      <c r="S33" s="55"/>
      <c r="T33" s="55"/>
    </row>
    <row r="34" spans="12:20" x14ac:dyDescent="0.25">
      <c r="L34" s="54"/>
      <c r="M34" s="54"/>
      <c r="P34" s="55"/>
      <c r="Q34" s="55"/>
      <c r="R34" s="55"/>
      <c r="S34" s="55"/>
      <c r="T34" s="55"/>
    </row>
    <row r="35" spans="12:20" x14ac:dyDescent="0.25">
      <c r="M35" s="54"/>
      <c r="P35" s="55"/>
      <c r="Q35" s="55"/>
      <c r="R35" s="55"/>
      <c r="S35" s="55"/>
      <c r="T35" s="55"/>
    </row>
    <row r="36" spans="12:20" x14ac:dyDescent="0.25">
      <c r="M36" s="54"/>
      <c r="P36" s="55"/>
      <c r="Q36" s="55"/>
      <c r="R36" s="55"/>
      <c r="S36" s="55"/>
      <c r="T36" s="55"/>
    </row>
    <row r="37" spans="12:20" x14ac:dyDescent="0.25">
      <c r="M37" s="5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C3" sqref="C3"/>
    </sheetView>
  </sheetViews>
  <sheetFormatPr baseColWidth="10" defaultRowHeight="15" x14ac:dyDescent="0.25"/>
  <cols>
    <col min="3" max="3" width="15.5703125" bestFit="1" customWidth="1"/>
    <col min="4" max="4" width="13.5703125" customWidth="1"/>
    <col min="5" max="5" width="11.42578125" customWidth="1"/>
  </cols>
  <sheetData>
    <row r="1" spans="1:13" x14ac:dyDescent="0.25">
      <c r="A1">
        <f ca="1">SUMPRODUCT(1/COUNTIF(colc,colc))</f>
        <v>7</v>
      </c>
      <c r="C1" t="str">
        <f t="array" aca="1" ref="C1:M1" ca="1">TRANSPOSE(B2:B36)</f>
        <v>Escota</v>
      </c>
      <c r="D1" t="str">
        <f ca="1"/>
        <v>Symielec</v>
      </c>
      <c r="E1" t="str">
        <f ca="1"/>
        <v>ESID</v>
      </c>
      <c r="F1" t="str">
        <f ca="1"/>
        <v>Provelec</v>
      </c>
      <c r="G1" t="str">
        <f ca="1"/>
        <v>Bronzo</v>
      </c>
      <c r="H1" t="str">
        <f ca="1"/>
        <v>NASA</v>
      </c>
      <c r="I1" t="str">
        <f ca="1"/>
        <v>RedBull</v>
      </c>
      <c r="J1" t="str">
        <f ca="1"/>
        <v/>
      </c>
      <c r="K1" t="str">
        <f ca="1"/>
        <v/>
      </c>
      <c r="L1" t="str">
        <f ca="1"/>
        <v/>
      </c>
      <c r="M1" t="str">
        <f ca="1"/>
        <v/>
      </c>
    </row>
    <row r="2" spans="1:13" x14ac:dyDescent="0.25">
      <c r="B2" t="str">
        <f t="array" aca="1" ref="B2" ca="1">IF(ROW(Clients!A1)&gt;A$1,"",INDEX(Clients!A:A,MIN(IF(colc&lt;&gt;"",IF(COUNTIF(B$1:B1,colc)=0,ROW(colc))))))</f>
        <v>Escota</v>
      </c>
      <c r="C2" t="str">
        <f t="array" aca="1" ref="C2" ca="1">IF(ROW(Clients!A1)&gt;COUNTIF(colc,C$1),"",INDEX(colb,SMALL(IF(colc=C$1,ROW(colc)-1,""),ROW($A1))))</f>
        <v xml:space="preserve">Charles </v>
      </c>
      <c r="D2" s="56" t="str">
        <f t="array" aca="1" ref="D2" ca="1">IF(ROW(Clients!B1)&gt;COUNTIF(colc,D$1),"",INDEX(colb,SMALL(IF(colc=D$1,ROW(colc)-1,""),ROW($A1))))</f>
        <v>Cyprien</v>
      </c>
      <c r="E2" s="56" t="str">
        <f t="array" aca="1" ref="E2" ca="1">IF(ROW(Clients!C1)&gt;COUNTIF(colc,E$1),"",INDEX(colb,SMALL(IF(colc=E$1,ROW(colc)-1,""),ROW($A1))))</f>
        <v>Nicolas</v>
      </c>
      <c r="F2" s="56" t="str">
        <f t="array" aca="1" ref="F2" ca="1">IF(ROW(Clients!D1)&gt;COUNTIF(colc,F$1),"",INDEX(colb,SMALL(IF(colc=F$1,ROW(colc)-1,""),ROW($A1))))</f>
        <v>Franck</v>
      </c>
      <c r="G2" s="56" t="str">
        <f t="array" aca="1" ref="G2" ca="1">IF(ROW(Clients!E1)&gt;COUNTIF(colc,G$1),"",INDEX(colb,SMALL(IF(colc=G$1,ROW(colc)-1,""),ROW($A1))))</f>
        <v>Clément</v>
      </c>
      <c r="H2" s="56" t="str">
        <f t="array" aca="1" ref="H2" ca="1">IF(ROW(Clients!F1)&gt;COUNTIF(colc,H$1),"",INDEX(colb,SMALL(IF(colc=H$1,ROW(colc)-1,""),ROW($A1))))</f>
        <v>Daniel Moutte</v>
      </c>
      <c r="I2" s="56" t="str">
        <f t="array" aca="1" ref="I2" ca="1">IF(ROW(Clients!G1)&gt;COUNTIF(colc,I$1),"",INDEX(colb,SMALL(IF(colc=I$1,ROW(colc)-1,""),ROW($A1))))</f>
        <v>Roger Latil</v>
      </c>
      <c r="J2" s="56" t="str">
        <f t="array" aca="1" ref="J2" ca="1">IF(ROW(Clients!H1)&gt;COUNTIF(colc,J$1),"",INDEX(colb,SMALL(IF(colc=J$1,ROW(colc)-1,""),ROW($A1))))</f>
        <v/>
      </c>
    </row>
    <row r="3" spans="1:13" x14ac:dyDescent="0.25">
      <c r="B3" s="56" t="str">
        <f t="array" aca="1" ref="B3" ca="1">IF(ROW(Clients!A2)&gt;A$1,"",INDEX(Clients!A:A,MIN(IF(colc&lt;&gt;"",IF(COUNTIF(B$1:B2,colc)=0,ROW(colc))))))</f>
        <v>Symielec</v>
      </c>
      <c r="C3" s="56" t="str">
        <f t="array" aca="1" ref="C3" ca="1">IF(ROW(Clients!A2)&gt;COUNTIF(colc,C$1),"",INDEX(colb,SMALL(IF(colc=C$1,ROW(colc)-1,""),ROW($A2))))</f>
        <v>Thomas</v>
      </c>
      <c r="D3" s="56" t="str">
        <f t="array" aca="1" ref="D3" ca="1">IF(ROW(Clients!B2)&gt;COUNTIF(colc,D$1),"",INDEX(colb,SMALL(IF(colc=D$1,ROW(colc)-1,""),ROW($A2))))</f>
        <v>Margaux</v>
      </c>
      <c r="E3" s="56" t="str">
        <f t="array" aca="1" ref="E3" ca="1">IF(ROW(Clients!C2)&gt;COUNTIF(colc,E$1),"",INDEX(colb,SMALL(IF(colc=E$1,ROW(colc)-1,""),ROW($A2))))</f>
        <v/>
      </c>
      <c r="F3" s="56" t="str">
        <f t="array" aca="1" ref="F3" ca="1">IF(ROW(Clients!D2)&gt;COUNTIF(colc,F$1),"",INDEX(colb,SMALL(IF(colc=F$1,ROW(colc)-1,""),ROW($A2))))</f>
        <v/>
      </c>
      <c r="G3" s="56" t="str">
        <f t="array" aca="1" ref="G3" ca="1">IF(ROW(Clients!E2)&gt;COUNTIF(colc,G$1),"",INDEX(colb,SMALL(IF(colc=G$1,ROW(colc)-1,""),ROW($A2))))</f>
        <v/>
      </c>
      <c r="H3" s="56" t="str">
        <f t="array" aca="1" ref="H3" ca="1">IF(ROW(Clients!F2)&gt;COUNTIF(colc,H$1),"",INDEX(colb,SMALL(IF(colc=H$1,ROW(colc)-1,""),ROW($A2))))</f>
        <v/>
      </c>
      <c r="I3" s="56" t="str">
        <f t="array" aca="1" ref="I3" ca="1">IF(ROW(Clients!G2)&gt;COUNTIF(colc,I$1),"",INDEX(colb,SMALL(IF(colc=I$1,ROW(colc)-1,""),ROW($A2))))</f>
        <v/>
      </c>
      <c r="J3" s="56" t="str">
        <f t="array" aca="1" ref="J3" ca="1">IF(ROW(Clients!H2)&gt;COUNTIF(colc,J$1),"",INDEX(colb,SMALL(IF(colc=J$1,ROW(colc)-1,""),ROW($A2))))</f>
        <v/>
      </c>
    </row>
    <row r="4" spans="1:13" x14ac:dyDescent="0.25">
      <c r="B4" s="56" t="str">
        <f t="array" aca="1" ref="B4" ca="1">IF(ROW(Clients!A3)&gt;A$1,"",INDEX(Clients!A:A,MIN(IF(colc&lt;&gt;"",IF(COUNTIF(B$1:B3,colc)=0,ROW(colc))))))</f>
        <v>ESID</v>
      </c>
      <c r="C4" s="56" t="str">
        <f t="array" aca="1" ref="C4" ca="1">IF(ROW(Clients!A3)&gt;COUNTIF(colc,C$1),"",INDEX(colb,SMALL(IF(colc=C$1,ROW(colc)-1,""),ROW($A3))))</f>
        <v/>
      </c>
      <c r="D4" s="56" t="str">
        <f t="array" aca="1" ref="D4" ca="1">IF(ROW(Clients!B3)&gt;COUNTIF(colc,D$1),"",INDEX(colb,SMALL(IF(colc=D$1,ROW(colc)-1,""),ROW($A3))))</f>
        <v/>
      </c>
      <c r="E4" s="56" t="str">
        <f t="array" aca="1" ref="E4" ca="1">IF(ROW(Clients!C3)&gt;COUNTIF(colc,E$1),"",INDEX(colb,SMALL(IF(colc=E$1,ROW(colc)-1,""),ROW($A3))))</f>
        <v/>
      </c>
      <c r="F4" s="56" t="str">
        <f t="array" aca="1" ref="F4" ca="1">IF(ROW(Clients!D3)&gt;COUNTIF(colc,F$1),"",INDEX(colb,SMALL(IF(colc=F$1,ROW(colc)-1,""),ROW($A3))))</f>
        <v/>
      </c>
      <c r="G4" s="56" t="str">
        <f t="array" aca="1" ref="G4" ca="1">IF(ROW(Clients!E3)&gt;COUNTIF(colc,G$1),"",INDEX(colb,SMALL(IF(colc=G$1,ROW(colc)-1,""),ROW($A3))))</f>
        <v/>
      </c>
      <c r="H4" s="56" t="str">
        <f t="array" aca="1" ref="H4" ca="1">IF(ROW(Clients!F3)&gt;COUNTIF(colc,H$1),"",INDEX(colb,SMALL(IF(colc=H$1,ROW(colc)-1,""),ROW($A3))))</f>
        <v/>
      </c>
      <c r="I4" s="56" t="str">
        <f t="array" aca="1" ref="I4" ca="1">IF(ROW(Clients!G3)&gt;COUNTIF(colc,I$1),"",INDEX(colb,SMALL(IF(colc=I$1,ROW(colc)-1,""),ROW($A3))))</f>
        <v/>
      </c>
      <c r="J4" s="56" t="str">
        <f t="array" aca="1" ref="J4" ca="1">IF(ROW(Clients!H3)&gt;COUNTIF(colc,J$1),"",INDEX(colb,SMALL(IF(colc=J$1,ROW(colc)-1,""),ROW($A3))))</f>
        <v/>
      </c>
    </row>
    <row r="5" spans="1:13" x14ac:dyDescent="0.25">
      <c r="B5" s="56" t="str">
        <f t="array" aca="1" ref="B5" ca="1">IF(ROW(Clients!A4)&gt;A$1,"",INDEX(Clients!A:A,MIN(IF(colc&lt;&gt;"",IF(COUNTIF(B$1:B4,colc)=0,ROW(colc))))))</f>
        <v>Provelec</v>
      </c>
      <c r="C5" s="56" t="str">
        <f t="array" aca="1" ref="C5" ca="1">IF(ROW(Clients!A4)&gt;COUNTIF(colc,C$1),"",INDEX(colb,SMALL(IF(colc=C$1,ROW(colc)-1,""),ROW($A4))))</f>
        <v/>
      </c>
      <c r="D5" s="56" t="str">
        <f t="array" aca="1" ref="D5" ca="1">IF(ROW(Clients!B4)&gt;COUNTIF(colc,D$1),"",INDEX(colb,SMALL(IF(colc=D$1,ROW(colc)-1,""),ROW($A4))))</f>
        <v/>
      </c>
      <c r="E5" s="56" t="str">
        <f t="array" aca="1" ref="E5" ca="1">IF(ROW(Clients!C4)&gt;COUNTIF(colc,E$1),"",INDEX(colb,SMALL(IF(colc=E$1,ROW(colc)-1,""),ROW($A4))))</f>
        <v/>
      </c>
      <c r="F5" s="56" t="str">
        <f t="array" aca="1" ref="F5" ca="1">IF(ROW(Clients!D4)&gt;COUNTIF(colc,F$1),"",INDEX(colb,SMALL(IF(colc=F$1,ROW(colc)-1,""),ROW($A4))))</f>
        <v/>
      </c>
      <c r="G5" s="56" t="str">
        <f t="array" aca="1" ref="G5" ca="1">IF(ROW(Clients!E4)&gt;COUNTIF(colc,G$1),"",INDEX(colb,SMALL(IF(colc=G$1,ROW(colc)-1,""),ROW($A4))))</f>
        <v/>
      </c>
      <c r="H5" s="56" t="str">
        <f t="array" aca="1" ref="H5" ca="1">IF(ROW(Clients!F4)&gt;COUNTIF(colc,H$1),"",INDEX(colb,SMALL(IF(colc=H$1,ROW(colc)-1,""),ROW($A4))))</f>
        <v/>
      </c>
      <c r="I5" s="56" t="str">
        <f t="array" aca="1" ref="I5" ca="1">IF(ROW(Clients!G4)&gt;COUNTIF(colc,I$1),"",INDEX(colb,SMALL(IF(colc=I$1,ROW(colc)-1,""),ROW($A4))))</f>
        <v/>
      </c>
      <c r="J5" s="56" t="str">
        <f t="array" aca="1" ref="J5" ca="1">IF(ROW(Clients!H4)&gt;COUNTIF(colc,J$1),"",INDEX(colb,SMALL(IF(colc=J$1,ROW(colc)-1,""),ROW($A4))))</f>
        <v/>
      </c>
    </row>
    <row r="6" spans="1:13" x14ac:dyDescent="0.25">
      <c r="B6" s="56" t="str">
        <f t="array" aca="1" ref="B6" ca="1">IF(ROW(Clients!A5)&gt;A$1,"",INDEX(Clients!A:A,MIN(IF(colc&lt;&gt;"",IF(COUNTIF(B$1:B5,colc)=0,ROW(colc))))))</f>
        <v>Bronzo</v>
      </c>
      <c r="C6" s="56" t="str">
        <f t="array" aca="1" ref="C6" ca="1">IF(ROW(Clients!A5)&gt;COUNTIF(colc,C$1),"",INDEX(colb,SMALL(IF(colc=C$1,ROW(colc)-1,""),ROW($A5))))</f>
        <v/>
      </c>
      <c r="D6" s="56" t="str">
        <f t="array" aca="1" ref="D6" ca="1">IF(ROW(Clients!B5)&gt;COUNTIF(colc,D$1),"",INDEX(colb,SMALL(IF(colc=D$1,ROW(colc)-1,""),ROW($A5))))</f>
        <v/>
      </c>
      <c r="E6" s="56" t="str">
        <f t="array" aca="1" ref="E6" ca="1">IF(ROW(Clients!C5)&gt;COUNTIF(colc,E$1),"",INDEX(colb,SMALL(IF(colc=E$1,ROW(colc)-1,""),ROW($A5))))</f>
        <v/>
      </c>
      <c r="F6" s="56" t="str">
        <f t="array" aca="1" ref="F6" ca="1">IF(ROW(Clients!D5)&gt;COUNTIF(colc,F$1),"",INDEX(colb,SMALL(IF(colc=F$1,ROW(colc)-1,""),ROW($A5))))</f>
        <v/>
      </c>
      <c r="G6" s="56" t="str">
        <f t="array" aca="1" ref="G6" ca="1">IF(ROW(Clients!E5)&gt;COUNTIF(colc,G$1),"",INDEX(colb,SMALL(IF(colc=G$1,ROW(colc)-1,""),ROW($A5))))</f>
        <v/>
      </c>
      <c r="H6" s="56" t="str">
        <f t="array" aca="1" ref="H6" ca="1">IF(ROW(Clients!F5)&gt;COUNTIF(colc,H$1),"",INDEX(colb,SMALL(IF(colc=H$1,ROW(colc)-1,""),ROW($A5))))</f>
        <v/>
      </c>
      <c r="I6" s="56" t="str">
        <f t="array" aca="1" ref="I6" ca="1">IF(ROW(Clients!G5)&gt;COUNTIF(colc,I$1),"",INDEX(colb,SMALL(IF(colc=I$1,ROW(colc)-1,""),ROW($A5))))</f>
        <v/>
      </c>
      <c r="J6" s="56" t="str">
        <f t="array" aca="1" ref="J6" ca="1">IF(ROW(Clients!H5)&gt;COUNTIF(colc,J$1),"",INDEX(colb,SMALL(IF(colc=J$1,ROW(colc)-1,""),ROW($A5))))</f>
        <v/>
      </c>
    </row>
    <row r="7" spans="1:13" x14ac:dyDescent="0.25">
      <c r="B7" s="56" t="str">
        <f t="array" aca="1" ref="B7" ca="1">IF(ROW(Clients!A6)&gt;A$1,"",INDEX(Clients!A:A,MIN(IF(colc&lt;&gt;"",IF(COUNTIF(B$1:B6,colc)=0,ROW(colc))))))</f>
        <v>NASA</v>
      </c>
      <c r="C7" s="56" t="str">
        <f t="array" aca="1" ref="C7" ca="1">IF(ROW(Clients!A6)&gt;COUNTIF(colc,C$1),"",INDEX(colb,SMALL(IF(colc=C$1,ROW(colc)-1,""),ROW($A6))))</f>
        <v/>
      </c>
      <c r="D7" s="56" t="str">
        <f t="array" aca="1" ref="D7" ca="1">IF(ROW(Clients!B6)&gt;COUNTIF(colc,D$1),"",INDEX(colb,SMALL(IF(colc=D$1,ROW(colc)-1,""),ROW($A6))))</f>
        <v/>
      </c>
      <c r="E7" s="56" t="str">
        <f t="array" aca="1" ref="E7" ca="1">IF(ROW(Clients!C6)&gt;COUNTIF(colc,E$1),"",INDEX(colb,SMALL(IF(colc=E$1,ROW(colc)-1,""),ROW($A6))))</f>
        <v/>
      </c>
      <c r="F7" s="56" t="str">
        <f t="array" aca="1" ref="F7" ca="1">IF(ROW(Clients!D6)&gt;COUNTIF(colc,F$1),"",INDEX(colb,SMALL(IF(colc=F$1,ROW(colc)-1,""),ROW($A6))))</f>
        <v/>
      </c>
      <c r="G7" s="56" t="str">
        <f t="array" aca="1" ref="G7" ca="1">IF(ROW(Clients!E6)&gt;COUNTIF(colc,G$1),"",INDEX(colb,SMALL(IF(colc=G$1,ROW(colc)-1,""),ROW($A6))))</f>
        <v/>
      </c>
      <c r="H7" s="56" t="str">
        <f t="array" aca="1" ref="H7" ca="1">IF(ROW(Clients!F6)&gt;COUNTIF(colc,H$1),"",INDEX(colb,SMALL(IF(colc=H$1,ROW(colc)-1,""),ROW($A6))))</f>
        <v/>
      </c>
      <c r="I7" s="56" t="str">
        <f t="array" aca="1" ref="I7" ca="1">IF(ROW(Clients!G6)&gt;COUNTIF(colc,I$1),"",INDEX(colb,SMALL(IF(colc=I$1,ROW(colc)-1,""),ROW($A6))))</f>
        <v/>
      </c>
      <c r="J7" s="56" t="str">
        <f t="array" aca="1" ref="J7" ca="1">IF(ROW(Clients!H6)&gt;COUNTIF(colc,J$1),"",INDEX(colb,SMALL(IF(colc=J$1,ROW(colc)-1,""),ROW($A6))))</f>
        <v/>
      </c>
    </row>
    <row r="8" spans="1:13" x14ac:dyDescent="0.25">
      <c r="B8" s="56" t="str">
        <f t="array" aca="1" ref="B8" ca="1">IF(ROW(Clients!A7)&gt;A$1,"",INDEX(Clients!A:A,MIN(IF(colc&lt;&gt;"",IF(COUNTIF(B$1:B7,colc)=0,ROW(colc))))))</f>
        <v>RedBull</v>
      </c>
      <c r="C8" s="56" t="str">
        <f t="array" aca="1" ref="C8" ca="1">IF(ROW(Clients!A7)&gt;COUNTIF(colc,C$1),"",INDEX(colb,SMALL(IF(colc=C$1,ROW(colc)-1,""),ROW($A7))))</f>
        <v/>
      </c>
      <c r="D8" s="56" t="str">
        <f t="array" aca="1" ref="D8" ca="1">IF(ROW(Clients!B7)&gt;COUNTIF(colc,D$1),"",INDEX(colb,SMALL(IF(colc=D$1,ROW(colc)-1,""),ROW($A7))))</f>
        <v/>
      </c>
      <c r="E8" s="56" t="str">
        <f t="array" aca="1" ref="E8" ca="1">IF(ROW(Clients!C7)&gt;COUNTIF(colc,E$1),"",INDEX(colb,SMALL(IF(colc=E$1,ROW(colc)-1,""),ROW($A7))))</f>
        <v/>
      </c>
      <c r="F8" s="56" t="str">
        <f t="array" aca="1" ref="F8" ca="1">IF(ROW(Clients!D7)&gt;COUNTIF(colc,F$1),"",INDEX(colb,SMALL(IF(colc=F$1,ROW(colc)-1,""),ROW($A7))))</f>
        <v/>
      </c>
      <c r="G8" s="56" t="str">
        <f t="array" aca="1" ref="G8" ca="1">IF(ROW(Clients!E7)&gt;COUNTIF(colc,G$1),"",INDEX(colb,SMALL(IF(colc=G$1,ROW(colc)-1,""),ROW($A7))))</f>
        <v/>
      </c>
      <c r="H8" s="56" t="str">
        <f t="array" aca="1" ref="H8" ca="1">IF(ROW(Clients!F7)&gt;COUNTIF(colc,H$1),"",INDEX(colb,SMALL(IF(colc=H$1,ROW(colc)-1,""),ROW($A7))))</f>
        <v/>
      </c>
      <c r="I8" s="56" t="str">
        <f t="array" aca="1" ref="I8" ca="1">IF(ROW(Clients!G7)&gt;COUNTIF(colc,I$1),"",INDEX(colb,SMALL(IF(colc=I$1,ROW(colc)-1,""),ROW($A7))))</f>
        <v/>
      </c>
      <c r="J8" s="56" t="str">
        <f t="array" aca="1" ref="J8" ca="1">IF(ROW(Clients!H7)&gt;COUNTIF(colc,J$1),"",INDEX(colb,SMALL(IF(colc=J$1,ROW(colc)-1,""),ROW($A7))))</f>
        <v/>
      </c>
    </row>
    <row r="9" spans="1:13" x14ac:dyDescent="0.25">
      <c r="B9" s="56" t="str">
        <f t="array" aca="1" ref="B9" ca="1">IF(ROW(Clients!A8)&gt;A$1,"",INDEX(Clients!A:A,MIN(IF(colc&lt;&gt;"",IF(COUNTIF(B$1:B8,colc)=0,ROW(colc))))))</f>
        <v/>
      </c>
      <c r="C9" s="56" t="str">
        <f t="array" aca="1" ref="C9" ca="1">IF(ROW(Clients!A8)&gt;COUNTIF(colc,C$1),"",INDEX(colb,SMALL(IF(colc=C$1,ROW(colc)-1,""),ROW($A8))))</f>
        <v/>
      </c>
      <c r="D9" s="56" t="str">
        <f t="array" aca="1" ref="D9" ca="1">IF(ROW(Clients!B8)&gt;COUNTIF(colc,D$1),"",INDEX(colb,SMALL(IF(colc=D$1,ROW(colc)-1,""),ROW($A8))))</f>
        <v/>
      </c>
      <c r="E9" s="56" t="str">
        <f t="array" aca="1" ref="E9" ca="1">IF(ROW(Clients!C8)&gt;COUNTIF(colc,E$1),"",INDEX(colb,SMALL(IF(colc=E$1,ROW(colc)-1,""),ROW($A8))))</f>
        <v/>
      </c>
      <c r="F9" s="56" t="str">
        <f t="array" aca="1" ref="F9" ca="1">IF(ROW(Clients!D8)&gt;COUNTIF(colc,F$1),"",INDEX(colb,SMALL(IF(colc=F$1,ROW(colc)-1,""),ROW($A8))))</f>
        <v/>
      </c>
      <c r="G9" s="56" t="str">
        <f t="array" aca="1" ref="G9" ca="1">IF(ROW(Clients!E8)&gt;COUNTIF(colc,G$1),"",INDEX(colb,SMALL(IF(colc=G$1,ROW(colc)-1,""),ROW($A8))))</f>
        <v/>
      </c>
      <c r="H9" s="56" t="str">
        <f t="array" aca="1" ref="H9" ca="1">IF(ROW(Clients!F8)&gt;COUNTIF(colc,H$1),"",INDEX(colb,SMALL(IF(colc=H$1,ROW(colc)-1,""),ROW($A8))))</f>
        <v/>
      </c>
      <c r="I9" s="56" t="str">
        <f t="array" aca="1" ref="I9" ca="1">IF(ROW(Clients!G8)&gt;COUNTIF(colc,I$1),"",INDEX(colb,SMALL(IF(colc=I$1,ROW(colc)-1,""),ROW($A8))))</f>
        <v/>
      </c>
      <c r="J9" s="56" t="str">
        <f t="array" aca="1" ref="J9" ca="1">IF(ROW(Clients!H8)&gt;COUNTIF(colc,J$1),"",INDEX(colb,SMALL(IF(colc=J$1,ROW(colc)-1,""),ROW($A8))))</f>
        <v/>
      </c>
    </row>
    <row r="10" spans="1:13" x14ac:dyDescent="0.25">
      <c r="B10" s="56" t="str">
        <f t="array" aca="1" ref="B10" ca="1">IF(ROW(Clients!A9)&gt;A$1,"",INDEX(Clients!A:A,MIN(IF(colc&lt;&gt;"",IF(COUNTIF(B$1:B9,colc)=0,ROW(colc))))))</f>
        <v/>
      </c>
      <c r="C10" s="56" t="str">
        <f t="array" aca="1" ref="C10" ca="1">IF(ROW(Clients!A9)&gt;COUNTIF(colc,C$1),"",INDEX(colb,SMALL(IF(colc=C$1,ROW(colc)-1,""),ROW($A9))))</f>
        <v/>
      </c>
      <c r="D10" s="56" t="str">
        <f t="array" aca="1" ref="D10" ca="1">IF(ROW(Clients!B9)&gt;COUNTIF(colc,D$1),"",INDEX(colb,SMALL(IF(colc=D$1,ROW(colc)-1,""),ROW($A9))))</f>
        <v/>
      </c>
      <c r="E10" s="56" t="str">
        <f t="array" aca="1" ref="E10" ca="1">IF(ROW(Clients!C9)&gt;COUNTIF(colc,E$1),"",INDEX(colb,SMALL(IF(colc=E$1,ROW(colc)-1,""),ROW($A9))))</f>
        <v/>
      </c>
      <c r="F10" s="56" t="str">
        <f t="array" aca="1" ref="F10" ca="1">IF(ROW(Clients!D9)&gt;COUNTIF(colc,F$1),"",INDEX(colb,SMALL(IF(colc=F$1,ROW(colc)-1,""),ROW($A9))))</f>
        <v/>
      </c>
      <c r="G10" s="56" t="str">
        <f t="array" aca="1" ref="G10" ca="1">IF(ROW(Clients!E9)&gt;COUNTIF(colc,G$1),"",INDEX(colb,SMALL(IF(colc=G$1,ROW(colc)-1,""),ROW($A9))))</f>
        <v/>
      </c>
      <c r="H10" s="56" t="str">
        <f t="array" aca="1" ref="H10" ca="1">IF(ROW(Clients!F9)&gt;COUNTIF(colc,H$1),"",INDEX(colb,SMALL(IF(colc=H$1,ROW(colc)-1,""),ROW($A9))))</f>
        <v/>
      </c>
      <c r="I10" s="56" t="str">
        <f t="array" aca="1" ref="I10" ca="1">IF(ROW(Clients!G9)&gt;COUNTIF(colc,I$1),"",INDEX(colb,SMALL(IF(colc=I$1,ROW(colc)-1,""),ROW($A9))))</f>
        <v/>
      </c>
      <c r="J10" s="56" t="str">
        <f t="array" aca="1" ref="J10" ca="1">IF(ROW(Clients!H9)&gt;COUNTIF(colc,J$1),"",INDEX(colb,SMALL(IF(colc=J$1,ROW(colc)-1,""),ROW($A9))))</f>
        <v/>
      </c>
    </row>
    <row r="11" spans="1:13" x14ac:dyDescent="0.25">
      <c r="B11" s="56" t="str">
        <f t="array" aca="1" ref="B11" ca="1">IF(ROW(Clients!A10)&gt;A$1,"",INDEX(Clients!A:A,MIN(IF(colc&lt;&gt;"",IF(COUNTIF(B$1:B10,colc)=0,ROW(colc))))))</f>
        <v/>
      </c>
      <c r="C11" s="56" t="str">
        <f t="array" aca="1" ref="C11" ca="1">IF(ROW(Clients!A10)&gt;COUNTIF(colc,C$1),"",INDEX(colb,SMALL(IF(colc=C$1,ROW(colc)-1,""),ROW($A10))))</f>
        <v/>
      </c>
      <c r="D11" s="56" t="str">
        <f t="array" aca="1" ref="D11" ca="1">IF(ROW(Clients!B10)&gt;COUNTIF(colc,D$1),"",INDEX(colb,SMALL(IF(colc=D$1,ROW(colc)-1,""),ROW($A10))))</f>
        <v/>
      </c>
      <c r="E11" s="56" t="str">
        <f t="array" aca="1" ref="E11" ca="1">IF(ROW(Clients!C10)&gt;COUNTIF(colc,E$1),"",INDEX(colb,SMALL(IF(colc=E$1,ROW(colc)-1,""),ROW($A10))))</f>
        <v/>
      </c>
      <c r="F11" s="56" t="str">
        <f t="array" aca="1" ref="F11" ca="1">IF(ROW(Clients!D10)&gt;COUNTIF(colc,F$1),"",INDEX(colb,SMALL(IF(colc=F$1,ROW(colc)-1,""),ROW($A10))))</f>
        <v/>
      </c>
      <c r="G11" s="56" t="str">
        <f t="array" aca="1" ref="G11" ca="1">IF(ROW(Clients!E10)&gt;COUNTIF(colc,G$1),"",INDEX(colb,SMALL(IF(colc=G$1,ROW(colc)-1,""),ROW($A10))))</f>
        <v/>
      </c>
      <c r="H11" s="56" t="str">
        <f t="array" aca="1" ref="H11" ca="1">IF(ROW(Clients!F10)&gt;COUNTIF(colc,H$1),"",INDEX(colb,SMALL(IF(colc=H$1,ROW(colc)-1,""),ROW($A10))))</f>
        <v/>
      </c>
      <c r="I11" s="56" t="str">
        <f t="array" aca="1" ref="I11" ca="1">IF(ROW(Clients!G10)&gt;COUNTIF(colc,I$1),"",INDEX(colb,SMALL(IF(colc=I$1,ROW(colc)-1,""),ROW($A10))))</f>
        <v/>
      </c>
      <c r="J11" s="56" t="str">
        <f t="array" aca="1" ref="J11" ca="1">IF(ROW(Clients!H10)&gt;COUNTIF(colc,J$1),"",INDEX(colb,SMALL(IF(colc=J$1,ROW(colc)-1,""),ROW($A10))))</f>
        <v/>
      </c>
    </row>
    <row r="12" spans="1:13" x14ac:dyDescent="0.25">
      <c r="B12" s="56" t="str">
        <f t="array" aca="1" ref="B12" ca="1">IF(ROW(Clients!A11)&gt;A$1,"",INDEX(Clients!A:A,MIN(IF(colc&lt;&gt;"",IF(COUNTIF(B$1:B11,colc)=0,ROW(colc))))))</f>
        <v/>
      </c>
    </row>
    <row r="13" spans="1:13" x14ac:dyDescent="0.25">
      <c r="B13" s="56" t="str">
        <f t="array" aca="1" ref="B13" ca="1">IF(ROW(Clients!A12)&gt;A$1,"",INDEX(Clients!A:A,MIN(IF(colc&lt;&gt;"",IF(COUNTIF(B$1:B12,colc)=0,ROW(colc))))))</f>
        <v/>
      </c>
    </row>
    <row r="14" spans="1:13" x14ac:dyDescent="0.25">
      <c r="B14" s="56" t="str">
        <f t="array" aca="1" ref="B14" ca="1">IF(ROW(Clients!A13)&gt;A$1,"",INDEX(Clients!A:A,MIN(IF(colc&lt;&gt;"",IF(COUNTIF(B$1:B13,colc)=0,ROW(colc))))))</f>
        <v/>
      </c>
    </row>
    <row r="15" spans="1:13" x14ac:dyDescent="0.25">
      <c r="B15" s="56" t="str">
        <f t="array" aca="1" ref="B15" ca="1">IF(ROW(Clients!A14)&gt;A$1,"",INDEX(Clients!A:A,MIN(IF(colc&lt;&gt;"",IF(COUNTIF(B$1:B14,colc)=0,ROW(colc))))))</f>
        <v/>
      </c>
    </row>
    <row r="16" spans="1:13" x14ac:dyDescent="0.25">
      <c r="B16" s="56" t="str">
        <f t="array" aca="1" ref="B16" ca="1">IF(ROW(Clients!A15)&gt;A$1,"",INDEX(Clients!A:A,MIN(IF(colc&lt;&gt;"",IF(COUNTIF(B$1:B15,colc)=0,ROW(colc))))))</f>
        <v/>
      </c>
    </row>
    <row r="17" spans="2:2" x14ac:dyDescent="0.25">
      <c r="B17" s="56" t="str">
        <f t="array" aca="1" ref="B17" ca="1">IF(ROW(Clients!A16)&gt;A$1,"",INDEX(Clients!A:A,MIN(IF(colc&lt;&gt;"",IF(COUNTIF(B$1:B16,colc)=0,ROW(colc))))))</f>
        <v/>
      </c>
    </row>
    <row r="18" spans="2:2" x14ac:dyDescent="0.25">
      <c r="B18" s="56" t="str">
        <f t="array" aca="1" ref="B18" ca="1">IF(ROW(Clients!A17)&gt;A$1,"",INDEX(Clients!A:A,MIN(IF(colc&lt;&gt;"",IF(COUNTIF(B$1:B17,colc)=0,ROW(colc))))))</f>
        <v/>
      </c>
    </row>
    <row r="19" spans="2:2" x14ac:dyDescent="0.25">
      <c r="B19" s="56" t="str">
        <f t="array" aca="1" ref="B19" ca="1">IF(ROW(Clients!A18)&gt;A$1,"",INDEX(Clients!A:A,MIN(IF(colc&lt;&gt;"",IF(COUNTIF(B$1:B18,colc)=0,ROW(colc))))))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Clients</vt:lpstr>
      <vt:lpstr>Organisation clients</vt:lpstr>
      <vt:lpstr>Noms</vt:lpstr>
      <vt:lpstr>Saisie!Zone_d_impression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ALLIONE Celine</dc:creator>
  <cp:lastModifiedBy>VINCI Energies</cp:lastModifiedBy>
  <cp:lastPrinted>2015-07-16T05:57:01Z</cp:lastPrinted>
  <dcterms:created xsi:type="dcterms:W3CDTF">2014-12-10T08:26:31Z</dcterms:created>
  <dcterms:modified xsi:type="dcterms:W3CDTF">2015-07-22T09:27:29Z</dcterms:modified>
</cp:coreProperties>
</file>