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600" yWindow="330" windowWidth="12915" windowHeight="7440"/>
  </bookViews>
  <sheets>
    <sheet name="Plan d'actions" sheetId="4" r:id="rId1"/>
    <sheet name="Indicateur test" sheetId="3" r:id="rId2"/>
  </sheets>
  <definedNames>
    <definedName name="_xlnm._FilterDatabase" localSheetId="1" hidden="1">'Indicateur test'!$A$3:$C$33</definedName>
  </definedNames>
  <calcPr calcId="145621"/>
  <pivotCaches>
    <pivotCache cacheId="15" r:id="rId3"/>
  </pivotCaches>
</workbook>
</file>

<file path=xl/calcChain.xml><?xml version="1.0" encoding="utf-8"?>
<calcChain xmlns="http://schemas.openxmlformats.org/spreadsheetml/2006/main">
  <c r="F40" i="4" l="1"/>
  <c r="E40" i="4"/>
  <c r="F32" i="3" l="1"/>
  <c r="I36" i="3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I48" i="3" s="1"/>
  <c r="I49" i="3" s="1"/>
  <c r="G36" i="3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M42" i="4"/>
  <c r="L42" i="4"/>
  <c r="M35" i="3" l="1"/>
  <c r="M43" i="4"/>
  <c r="L43" i="4"/>
  <c r="C33" i="3" l="1"/>
  <c r="C26" i="3"/>
  <c r="C25" i="3"/>
  <c r="C24" i="3"/>
  <c r="C23" i="3"/>
  <c r="C9" i="3"/>
  <c r="C13" i="3"/>
  <c r="C5" i="3"/>
  <c r="C22" i="3"/>
  <c r="C21" i="3"/>
  <c r="C17" i="3"/>
  <c r="C20" i="3"/>
  <c r="C19" i="3"/>
  <c r="C16" i="3"/>
  <c r="C8" i="3"/>
  <c r="C4" i="3"/>
  <c r="C15" i="3"/>
  <c r="C18" i="3"/>
  <c r="C7" i="3"/>
  <c r="C6" i="3"/>
  <c r="C32" i="3"/>
  <c r="C31" i="3"/>
  <c r="C30" i="3"/>
  <c r="C29" i="3"/>
  <c r="C28" i="3"/>
  <c r="C12" i="3"/>
  <c r="C11" i="3"/>
  <c r="C14" i="3"/>
  <c r="C10" i="3"/>
  <c r="L44" i="4"/>
  <c r="M44" i="4"/>
  <c r="M45" i="4"/>
  <c r="L45" i="4"/>
  <c r="L46" i="4"/>
  <c r="M46" i="4"/>
  <c r="M47" i="4"/>
  <c r="L47" i="4"/>
  <c r="L48" i="4"/>
  <c r="M48" i="4"/>
  <c r="M49" i="4"/>
  <c r="L49" i="4"/>
  <c r="L50" i="4"/>
  <c r="M50" i="4"/>
  <c r="M51" i="4"/>
  <c r="L51" i="4"/>
  <c r="L52" i="4"/>
  <c r="M52" i="4"/>
  <c r="M53" i="4"/>
  <c r="L53" i="4"/>
  <c r="L54" i="4"/>
  <c r="M54" i="4"/>
  <c r="L55" i="4"/>
  <c r="M55" i="4"/>
  <c r="M56" i="4"/>
  <c r="L56" i="4"/>
  <c r="L57" i="4"/>
  <c r="M57" i="4"/>
  <c r="M58" i="4"/>
  <c r="L58" i="4"/>
</calcChain>
</file>

<file path=xl/sharedStrings.xml><?xml version="1.0" encoding="utf-8"?>
<sst xmlns="http://schemas.openxmlformats.org/spreadsheetml/2006/main" count="250" uniqueCount="113">
  <si>
    <t>PLAN D'ACTION SEMAINE SECURITE</t>
  </si>
  <si>
    <t>Thèmes</t>
  </si>
  <si>
    <t>Actions</t>
  </si>
  <si>
    <t>Qui</t>
  </si>
  <si>
    <t>Quand (prévu)</t>
  </si>
  <si>
    <t>Quand (réel)</t>
  </si>
  <si>
    <t>Préparation des zones U1 &amp; U2</t>
  </si>
  <si>
    <t>Repérer les zones de préparation et installer le matériel</t>
  </si>
  <si>
    <t>Encre imprimante "traceur"</t>
  </si>
  <si>
    <t>Chasses aux risques</t>
  </si>
  <si>
    <t>Jeu de l'Oie</t>
  </si>
  <si>
    <t>2 Chariots élévateurs</t>
  </si>
  <si>
    <t>Matériels Manuloc</t>
  </si>
  <si>
    <t>Prendre une clé WIFI pour connexion à internet</t>
  </si>
  <si>
    <t>Réserver 2 PC et 2 Ecrans</t>
  </si>
  <si>
    <t>Récupérer tables dans salle de réunion : Maintenance, Rosemontoise, Wareroom, SET, table Compta</t>
  </si>
  <si>
    <t>Demander à Teddie DELEGRANGE s'il y a encore de l'encre dans le "traceur" pour imprimer des affiches Grand Format</t>
  </si>
  <si>
    <t>Réalisation de l'entête et du contenu</t>
  </si>
  <si>
    <t>http://masecurite.fasst.org/mission-securite.html</t>
  </si>
  <si>
    <t>Jeu sécurité en ligne (chasse aux risques)</t>
  </si>
  <si>
    <t>Sortir 2 chariots élévateurs et relever leur N° pour alerter qu'ils ont été sorti</t>
  </si>
  <si>
    <t>Siège avec ceinture; Girophare,…</t>
  </si>
  <si>
    <t>Vérifier s'il y a du réseau WIFI ou une prise Ethernet sur U1 &amp; U2 (réfectoire)</t>
  </si>
  <si>
    <t>Affiches 
"généralité de la circulation"</t>
  </si>
  <si>
    <t xml:space="preserve">Affiches </t>
  </si>
  <si>
    <t>Réalisation de l'entête et de la trame</t>
  </si>
  <si>
    <t>Sedat + Thomas</t>
  </si>
  <si>
    <t>Cartouches d'encre en stock</t>
  </si>
  <si>
    <t>Chosir 3 chasses aux risques, et réaliser une correction</t>
  </si>
  <si>
    <t>Regles du jeu, forme carte, question carte, cases jeux, dés, pions</t>
  </si>
  <si>
    <t>Demander des accessoires à Manuloc</t>
  </si>
  <si>
    <t>Commentaires</t>
  </si>
  <si>
    <t>Créer règles du jeu</t>
  </si>
  <si>
    <t>Récupérer des dés (x2) et des pions</t>
  </si>
  <si>
    <t>Créer plateau jeu de l'Oie et remplir les cases de photos</t>
  </si>
  <si>
    <t>Créer forme cartes Question et écrire question sur cartes</t>
  </si>
  <si>
    <t>Quizz</t>
  </si>
  <si>
    <t>Création des questions Quizz et réponses</t>
  </si>
  <si>
    <t>Affiches 
"la modification des flux" nouveau projet</t>
  </si>
  <si>
    <t>Affiches 
"la modification des flux" réglementation</t>
  </si>
  <si>
    <t>Affiches 
"regles de circulation"
interne (piéton)</t>
  </si>
  <si>
    <t>Affiches 
"regles de circulation"
interne (cariste)</t>
  </si>
  <si>
    <t>Affiches 
"regles de circulation"
 externe</t>
  </si>
  <si>
    <t>Affiches 
"contrôles reglementaires"</t>
  </si>
  <si>
    <t>Axes d'améliorations (panneaux,…)</t>
  </si>
  <si>
    <t>Réalisation de l'entête et du contenu (règles du Quizz, prix à gagner, nom prénom de la personne)</t>
  </si>
  <si>
    <t>Vidéos de présentation</t>
  </si>
  <si>
    <t>Choisir les vidéos que l'on va présenter et les découper</t>
  </si>
  <si>
    <t>Vidéos qui tourneront en boucle et qui serviront à informer le "public"</t>
  </si>
  <si>
    <t>Achat d'un minuteur "chrono" pour chronométrer le temps accordé pour la chasse aux risques</t>
  </si>
  <si>
    <t>Par exemple : 9 questions tirées des affiches et 1 question "hasardeuse"</t>
  </si>
  <si>
    <t>Regles du jeu, forme carte, question carte, cases jeux, dés, pions, prise de photos</t>
  </si>
  <si>
    <t>Support présentation Affiches</t>
  </si>
  <si>
    <t>Récupérer des supports pour positionner les Affiches</t>
  </si>
  <si>
    <t>LB</t>
  </si>
  <si>
    <t>BJ</t>
  </si>
  <si>
    <t>Récompenses</t>
  </si>
  <si>
    <t>Commander les récompenses et les réceptionner</t>
  </si>
  <si>
    <t>Noms</t>
  </si>
  <si>
    <t>Pas besoin</t>
  </si>
  <si>
    <t>Raccord au réseau électrique (rallonges)</t>
  </si>
  <si>
    <t>Récupérer 4 tables</t>
  </si>
  <si>
    <t>Récupérer 2 Urnes au service RH</t>
  </si>
  <si>
    <t>Récupérer 2 urnes au service RH, des stylos</t>
  </si>
  <si>
    <t>Minuteur pour trouver les X risques sur la chasses aux risques</t>
  </si>
  <si>
    <t>1 support mit de côté</t>
  </si>
  <si>
    <t>ADECCO 1, ADECCO 2 &amp; PSA</t>
  </si>
  <si>
    <t>Date (prévu)</t>
  </si>
  <si>
    <t>Dates</t>
  </si>
  <si>
    <t>Objectifs</t>
  </si>
  <si>
    <t>Réel</t>
  </si>
  <si>
    <t>Nb actions réelles soldées</t>
  </si>
  <si>
    <t>Dates réelles</t>
  </si>
  <si>
    <t>Quizz (Affiche)</t>
  </si>
  <si>
    <t>Pions et dés</t>
  </si>
  <si>
    <t>cumul obj</t>
  </si>
  <si>
    <t>cumul reel</t>
  </si>
  <si>
    <t>nb.s</t>
  </si>
  <si>
    <t>Infos GAP</t>
  </si>
  <si>
    <t>Préparer info GAP pour S26 et le Lundi 29/06/2015</t>
  </si>
  <si>
    <t>INDICATEUR</t>
  </si>
  <si>
    <t>Récupérer 2 hauts parleurs</t>
  </si>
  <si>
    <t>Prises sur U1 OK, Prises sur U2 Ok, rouleaux ok pour U1</t>
  </si>
  <si>
    <t>Lucie</t>
  </si>
  <si>
    <t>Installer le matériel</t>
  </si>
  <si>
    <t>Repérer les zones de préparation</t>
  </si>
  <si>
    <t>essai vidéo 22/06/15</t>
  </si>
  <si>
    <t>Ramener des Hauts Parleurs et tester</t>
  </si>
  <si>
    <t>Thomas</t>
  </si>
  <si>
    <t>Préparer le kit présentation</t>
  </si>
  <si>
    <t xml:space="preserve"> kits: 100 stylos reydel, jeux de l'oie (plateau, pion, dé, cartes, règles), 30 de chaque chasses aux risques + versions plastifiées corrigées + régle + feuille de batonnage chasse risque/jeux de l'oie, 100 quizz, accessoires de levage + vignette, ?matériel manuloc?, 10 stylos pour les quizz, 2 bacs</t>
  </si>
  <si>
    <t>Zone U1 à la place de la presse 107; Zone U2 Réfectoire</t>
  </si>
  <si>
    <t>Total général</t>
  </si>
  <si>
    <t>Date prévue</t>
  </si>
  <si>
    <t>Cumul objectifs</t>
  </si>
  <si>
    <t>Cumuls réels</t>
  </si>
  <si>
    <t>Réels</t>
  </si>
  <si>
    <t>Total</t>
  </si>
  <si>
    <t>1ere info GAP réalisée et envoyée</t>
  </si>
  <si>
    <t>Étiquettes de lignes</t>
  </si>
  <si>
    <t>(vide)</t>
  </si>
  <si>
    <t>Nombre de Quand (prévu)</t>
  </si>
  <si>
    <t>Nombre de Quand (réel)</t>
  </si>
  <si>
    <r>
      <t xml:space="preserve">Tablette tacticle </t>
    </r>
    <r>
      <rPr>
        <b/>
        <sz val="11"/>
        <color rgb="FF00B050"/>
        <rFont val="Calibri"/>
        <family val="2"/>
        <scheme val="minor"/>
      </rPr>
      <t>ok</t>
    </r>
    <r>
      <rPr>
        <sz val="11"/>
        <color theme="1"/>
        <rFont val="Calibri"/>
        <family val="2"/>
        <scheme val="minor"/>
      </rPr>
      <t xml:space="preserve">, Baladeur MP3 </t>
    </r>
    <r>
      <rPr>
        <b/>
        <sz val="11"/>
        <color rgb="FF00B050"/>
        <rFont val="Calibri"/>
        <family val="2"/>
        <scheme val="minor"/>
      </rPr>
      <t>ok</t>
    </r>
    <r>
      <rPr>
        <sz val="11"/>
        <color theme="1"/>
        <rFont val="Calibri"/>
        <family val="2"/>
        <scheme val="minor"/>
      </rPr>
      <t xml:space="preserve"> et stylos </t>
    </r>
    <r>
      <rPr>
        <b/>
        <sz val="11"/>
        <color rgb="FF00B050"/>
        <rFont val="Calibri"/>
        <family val="2"/>
        <scheme val="minor"/>
      </rPr>
      <t>ok</t>
    </r>
  </si>
  <si>
    <t xml:space="preserve">Thomas; Bruno </t>
  </si>
  <si>
    <t xml:space="preserve">Thomas </t>
  </si>
  <si>
    <t xml:space="preserve">Lucie </t>
  </si>
  <si>
    <t xml:space="preserve">Lucie; Bruno; Thomas
</t>
  </si>
  <si>
    <t>SEDAT</t>
  </si>
  <si>
    <t>Sedat</t>
  </si>
  <si>
    <t>Bruno</t>
  </si>
  <si>
    <t xml:space="preserve"> SEDAT</t>
  </si>
  <si>
    <t xml:space="preserve">Thomas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</si>
</sst>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name val="Arial"/>
      <family val="2"/>
    </font>
    <font>
      <b/>
      <sz val="8"/>
      <color rgb="FF00B05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/>
    <xf numFmtId="0" fontId="7" fillId="0" borderId="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5" fillId="0" borderId="1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4" fontId="5" fillId="6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8" fillId="0" borderId="1" xfId="0" applyFont="1" applyBorder="1"/>
    <xf numFmtId="14" fontId="6" fillId="6" borderId="1" xfId="0" applyNumberFormat="1" applyFont="1" applyFill="1" applyBorder="1" applyAlignment="1">
      <alignment horizontal="center" vertical="center" wrapText="1"/>
    </xf>
    <xf numFmtId="0" fontId="8" fillId="4" borderId="1" xfId="0" applyFont="1" applyFill="1" applyBorder="1"/>
    <xf numFmtId="0" fontId="0" fillId="0" borderId="1" xfId="0" applyBorder="1" applyAlignment="1">
      <alignment horizontal="center"/>
    </xf>
    <xf numFmtId="14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0" fillId="0" borderId="0" xfId="0" applyFont="1"/>
    <xf numFmtId="164" fontId="10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14" fontId="12" fillId="3" borderId="1" xfId="0" applyNumberFormat="1" applyFont="1" applyFill="1" applyBorder="1" applyAlignment="1">
      <alignment horizontal="center" vertical="center" wrapText="1"/>
    </xf>
    <xf numFmtId="14" fontId="0" fillId="0" borderId="9" xfId="0" applyNumberFormat="1" applyFont="1" applyBorder="1" applyAlignment="1">
      <alignment horizontal="center" vertical="center" wrapText="1"/>
    </xf>
    <xf numFmtId="14" fontId="0" fillId="0" borderId="0" xfId="0" applyNumberFormat="1"/>
    <xf numFmtId="14" fontId="8" fillId="0" borderId="0" xfId="0" applyNumberFormat="1" applyFont="1" applyBorder="1" applyAlignment="1">
      <alignment horizontal="center" vertical="center" wrapText="1"/>
    </xf>
    <xf numFmtId="14" fontId="8" fillId="0" borderId="9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9" fillId="0" borderId="0" xfId="0" applyNumberFormat="1" applyFont="1" applyFill="1" applyBorder="1"/>
    <xf numFmtId="14" fontId="0" fillId="0" borderId="1" xfId="0" pivotButton="1" applyNumberFormat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9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66FF33"/>
      <color rgb="FF6F1D4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'Plan d''actions'!$L$41</c:f>
              <c:strCache>
                <c:ptCount val="1"/>
                <c:pt idx="0">
                  <c:v>Cumul objectifs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d''actions'!$L$42:$L$58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12</c:v>
                </c:pt>
                <c:pt idx="7">
                  <c:v>13</c:v>
                </c:pt>
                <c:pt idx="8">
                  <c:v>15</c:v>
                </c:pt>
                <c:pt idx="9">
                  <c:v>19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25</c:v>
                </c:pt>
                <c:pt idx="14">
                  <c:v>31</c:v>
                </c:pt>
                <c:pt idx="15">
                  <c:v>33</c:v>
                </c:pt>
                <c:pt idx="16">
                  <c:v>34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'Plan d''actions'!$M$41</c:f>
              <c:strCache>
                <c:ptCount val="1"/>
                <c:pt idx="0">
                  <c:v>Cumuls réels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d''actions'!$M$42:$M$58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12</c:v>
                </c:pt>
                <c:pt idx="7">
                  <c:v>13</c:v>
                </c:pt>
                <c:pt idx="8">
                  <c:v>15</c:v>
                </c:pt>
                <c:pt idx="9">
                  <c:v>19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25</c:v>
                </c:pt>
                <c:pt idx="14">
                  <c:v>31</c:v>
                </c:pt>
                <c:pt idx="15">
                  <c:v>32</c:v>
                </c:pt>
                <c:pt idx="16">
                  <c:v>33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831680"/>
        <c:axId val="89837568"/>
      </c:lineChart>
      <c:dateAx>
        <c:axId val="898316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168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837568"/>
        <c:crosses val="autoZero"/>
        <c:auto val="1"/>
        <c:lblOffset val="100"/>
        <c:baseTimeUnit val="days"/>
      </c:dateAx>
      <c:valAx>
        <c:axId val="8983756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83168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'Plan d''actions'!$L$41</c:f>
              <c:strCache>
                <c:ptCount val="1"/>
                <c:pt idx="0">
                  <c:v>Cumul objectifs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d''actions'!$L$43:$L$58</c:f>
              <c:numCache>
                <c:formatCode>General</c:formatCode>
                <c:ptCount val="1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8</c:v>
                </c:pt>
                <c:pt idx="4">
                  <c:v>9</c:v>
                </c:pt>
                <c:pt idx="5">
                  <c:v>12</c:v>
                </c:pt>
                <c:pt idx="6">
                  <c:v>13</c:v>
                </c:pt>
                <c:pt idx="7">
                  <c:v>15</c:v>
                </c:pt>
                <c:pt idx="8">
                  <c:v>19</c:v>
                </c:pt>
                <c:pt idx="9">
                  <c:v>20</c:v>
                </c:pt>
                <c:pt idx="10">
                  <c:v>22</c:v>
                </c:pt>
                <c:pt idx="11">
                  <c:v>24</c:v>
                </c:pt>
                <c:pt idx="12">
                  <c:v>25</c:v>
                </c:pt>
                <c:pt idx="13">
                  <c:v>31</c:v>
                </c:pt>
                <c:pt idx="14">
                  <c:v>33</c:v>
                </c:pt>
                <c:pt idx="15">
                  <c:v>34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'Plan d''actions'!$L$42:$L$58</c15:sqref>
                  </c15:fullRef>
                </c:ext>
              </c:extLst>
            </c:numRef>
          </c:val>
          <c:smooth val="0"/>
        </c:ser>
        <c:ser>
          <c:idx val="1"/>
          <c:order val="1"/>
          <c:tx>
            <c:strRef>
              <c:f>'Plan d''actions'!$M$41</c:f>
              <c:strCache>
                <c:ptCount val="1"/>
                <c:pt idx="0">
                  <c:v>Cumuls réels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d''actions'!$M$43:$M$58</c:f>
              <c:numCache>
                <c:formatCode>General</c:formatCode>
                <c:ptCount val="1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8</c:v>
                </c:pt>
                <c:pt idx="4">
                  <c:v>9</c:v>
                </c:pt>
                <c:pt idx="5">
                  <c:v>12</c:v>
                </c:pt>
                <c:pt idx="6">
                  <c:v>13</c:v>
                </c:pt>
                <c:pt idx="7">
                  <c:v>15</c:v>
                </c:pt>
                <c:pt idx="8">
                  <c:v>19</c:v>
                </c:pt>
                <c:pt idx="9">
                  <c:v>20</c:v>
                </c:pt>
                <c:pt idx="10">
                  <c:v>22</c:v>
                </c:pt>
                <c:pt idx="11">
                  <c:v>24</c:v>
                </c:pt>
                <c:pt idx="12">
                  <c:v>25</c:v>
                </c:pt>
                <c:pt idx="13">
                  <c:v>31</c:v>
                </c:pt>
                <c:pt idx="14">
                  <c:v>32</c:v>
                </c:pt>
                <c:pt idx="15">
                  <c:v>33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'Plan d''actions'!$M$42:$M$58</c15:sqref>
                  </c15:fullRef>
                </c:ext>
              </c:extLst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9884544"/>
        <c:axId val="89886080"/>
      </c:lineChart>
      <c:dateAx>
        <c:axId val="898845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21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886080"/>
        <c:crosses val="autoZero"/>
        <c:auto val="1"/>
        <c:lblOffset val="100"/>
        <c:baseTimeUnit val="days"/>
      </c:dateAx>
      <c:valAx>
        <c:axId val="8988608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884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544663411486971"/>
          <c:y val="0.37957814299505144"/>
          <c:w val="8.0828971099282984E-2"/>
          <c:h val="0.12362727456008613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'Indicateur test'!$F$35</c:f>
              <c:strCache>
                <c:ptCount val="1"/>
                <c:pt idx="0">
                  <c:v>Objectifs</c:v>
                </c:pt>
              </c:strCache>
            </c:strRef>
          </c:tx>
          <c:invertIfNegative val="0"/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test'!$F$36:$F$49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1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</c:numCache>
            </c:numRef>
          </c:val>
        </c:ser>
        <c:ser>
          <c:idx val="1"/>
          <c:order val="1"/>
          <c:tx>
            <c:strRef>
              <c:f>'Indicateur test'!$H$35</c:f>
              <c:strCache>
                <c:ptCount val="1"/>
                <c:pt idx="0">
                  <c:v>Réel</c:v>
                </c:pt>
              </c:strCache>
            </c:strRef>
          </c:tx>
          <c:invertIfNegative val="0"/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test'!$H$36:$H$49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1677824"/>
        <c:axId val="91679360"/>
        <c:axId val="0"/>
      </c:bar3DChart>
      <c:dateAx>
        <c:axId val="916778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91679360"/>
        <c:crosses val="autoZero"/>
        <c:auto val="1"/>
        <c:lblOffset val="100"/>
        <c:baseTimeUnit val="days"/>
      </c:dateAx>
      <c:valAx>
        <c:axId val="91679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677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'Indicateur test'!$G$35</c:f>
              <c:strCache>
                <c:ptCount val="1"/>
                <c:pt idx="0">
                  <c:v>cumul obj</c:v>
                </c:pt>
              </c:strCache>
            </c:strRef>
          </c:tx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test'!$G$36:$G$49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9</c:v>
                </c:pt>
                <c:pt idx="5">
                  <c:v>10</c:v>
                </c:pt>
                <c:pt idx="6">
                  <c:v>14</c:v>
                </c:pt>
                <c:pt idx="7">
                  <c:v>17</c:v>
                </c:pt>
                <c:pt idx="8">
                  <c:v>19</c:v>
                </c:pt>
                <c:pt idx="9">
                  <c:v>22</c:v>
                </c:pt>
                <c:pt idx="10">
                  <c:v>23</c:v>
                </c:pt>
                <c:pt idx="11">
                  <c:v>24</c:v>
                </c:pt>
                <c:pt idx="12">
                  <c:v>29</c:v>
                </c:pt>
                <c:pt idx="13">
                  <c:v>30</c:v>
                </c:pt>
              </c:numCache>
            </c:numRef>
          </c:val>
          <c:smooth val="0"/>
        </c:ser>
        <c:ser>
          <c:idx val="3"/>
          <c:order val="1"/>
          <c:tx>
            <c:strRef>
              <c:f>'Indicateur test'!$I$35</c:f>
              <c:strCache>
                <c:ptCount val="1"/>
                <c:pt idx="0">
                  <c:v>cumul reel</c:v>
                </c:pt>
              </c:strCache>
            </c:strRef>
          </c:tx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test'!$I$36:$I$49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3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932544"/>
        <c:axId val="93946624"/>
      </c:lineChart>
      <c:dateAx>
        <c:axId val="939325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93946624"/>
        <c:crosses val="autoZero"/>
        <c:auto val="1"/>
        <c:lblOffset val="100"/>
        <c:baseTimeUnit val="days"/>
      </c:dateAx>
      <c:valAx>
        <c:axId val="93946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3932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7</xdr:col>
      <xdr:colOff>1</xdr:colOff>
      <xdr:row>3</xdr:row>
      <xdr:rowOff>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199</xdr:row>
      <xdr:rowOff>0</xdr:rowOff>
    </xdr:from>
    <xdr:to>
      <xdr:col>14</xdr:col>
      <xdr:colOff>1009650</xdr:colOff>
      <xdr:row>217</xdr:row>
      <xdr:rowOff>38099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238125</xdr:colOff>
      <xdr:row>36</xdr:row>
      <xdr:rowOff>0</xdr:rowOff>
    </xdr:from>
    <xdr:to>
      <xdr:col>18</xdr:col>
      <xdr:colOff>485775</xdr:colOff>
      <xdr:row>57</xdr:row>
      <xdr:rowOff>9525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498661</xdr:colOff>
      <xdr:row>24</xdr:row>
      <xdr:rowOff>425824</xdr:rowOff>
    </xdr:from>
    <xdr:to>
      <xdr:col>11</xdr:col>
      <xdr:colOff>1311088</xdr:colOff>
      <xdr:row>30</xdr:row>
      <xdr:rowOff>302559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OULX, THOMAS (T.)" refreshedDate="42200.704864236111" createdVersion="5" refreshedVersion="4" minRefreshableVersion="3" recordCount="34">
  <cacheSource type="worksheet">
    <worksheetSource name="Tableau1"/>
  </cacheSource>
  <cacheFields count="7">
    <cacheField name="Noms" numFmtId="0">
      <sharedItems containsBlank="1"/>
    </cacheField>
    <cacheField name="Thèmes" numFmtId="0">
      <sharedItems count="21">
        <s v="Affiches _x000a_&quot;regles de circulation&quot;_x000a_interne (cariste)"/>
        <s v="Jeu sécurité en ligne (chasse aux risques)"/>
        <s v="Encre imprimante &quot;traceur&quot;"/>
        <s v="Affiches "/>
        <s v="Affiches _x000a_&quot;regles de circulation&quot;_x000a_ externe"/>
        <s v="Chasses aux risques"/>
        <s v="Préparation des zones U1 &amp; U2"/>
        <s v="Affiches _x000a_&quot;contrôles reglementaires&quot;"/>
        <s v="Quizz (Affiche)"/>
        <s v="Affiches _x000a_&quot;généralité de la circulation&quot;"/>
        <s v="Affiches _x000a_&quot;regles de circulation&quot;_x000a_interne (piéton)"/>
        <s v="Quizz"/>
        <s v="Jeu de l'Oie"/>
        <s v="Affiches _x000a_&quot;la modification des flux&quot; réglementation"/>
        <s v="Affiches _x000a_&quot;la modification des flux&quot; nouveau projet"/>
        <s v="Matériels Manuloc"/>
        <s v="Infos GAP"/>
        <s v="Vidéos de présentation"/>
        <s v="Récompenses"/>
        <s v="Support présentation Affiches"/>
        <s v="2 Chariots élévateurs"/>
      </sharedItems>
    </cacheField>
    <cacheField name="Actions" numFmtId="0">
      <sharedItems/>
    </cacheField>
    <cacheField name="Qui" numFmtId="0">
      <sharedItems/>
    </cacheField>
    <cacheField name="Quand (prévu)" numFmtId="14">
      <sharedItems containsSemiMixedTypes="0" containsNonDate="0" containsDate="1" containsString="0" minDate="2015-05-25T00:00:00" maxDate="2015-07-01T00:00:00" count="18">
        <d v="2015-05-25T00:00:00"/>
        <d v="2015-05-29T00:00:00"/>
        <d v="2015-06-04T00:00:00"/>
        <d v="2015-06-05T00:00:00"/>
        <d v="2015-06-17T00:00:00"/>
        <d v="2015-06-08T00:00:00"/>
        <d v="2015-06-09T00:00:00"/>
        <d v="2015-06-12T00:00:00"/>
        <d v="2015-06-15T00:00:00"/>
        <d v="2015-06-16T00:00:00"/>
        <d v="2015-06-18T00:00:00"/>
        <d v="2015-06-19T00:00:00"/>
        <d v="2015-06-22T00:00:00"/>
        <d v="2015-06-23T00:00:00"/>
        <d v="2015-06-24T00:00:00"/>
        <d v="2015-06-26T00:00:00"/>
        <d v="2015-06-29T00:00:00"/>
        <d v="2015-06-30T00:00:00" u="1"/>
      </sharedItems>
    </cacheField>
    <cacheField name="Quand (réel)" numFmtId="14">
      <sharedItems containsNonDate="0" containsDate="1" containsString="0" containsBlank="1" minDate="2015-05-29T00:00:00" maxDate="2016-02-16T00:00:00" count="17">
        <d v="2015-06-11T00:00:00"/>
        <d v="2015-05-29T00:00:00"/>
        <d v="2015-06-04T00:00:00"/>
        <d v="2015-06-15T00:00:00"/>
        <d v="2015-06-17T00:00:00"/>
        <d v="2015-06-08T00:00:00"/>
        <d v="2015-06-18T00:00:00"/>
        <d v="2015-06-24T00:00:00"/>
        <d v="2015-06-10T00:00:00"/>
        <d v="2015-06-25T00:00:00"/>
        <d v="2015-06-22T00:00:00"/>
        <d v="2015-06-26T00:00:00"/>
        <d v="2015-06-23T00:00:00"/>
        <d v="2015-06-16T00:00:00"/>
        <m/>
        <d v="2015-09-30T00:00:00" u="1"/>
        <d v="2016-02-15T00:00:00" u="1"/>
      </sharedItems>
    </cacheField>
    <cacheField name="Commentaires" numFmtId="0">
      <sharedItems containsBlank="1" longText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s v="BJ"/>
    <x v="0"/>
    <s v="Réalisation de l'entête et du contenu"/>
    <s v="Thomas; Bruno "/>
    <x v="0"/>
    <x v="0"/>
    <m/>
  </r>
  <r>
    <s v="LB"/>
    <x v="1"/>
    <s v="http://masecurite.fasst.org/mission-securite.html"/>
    <s v="Thomas "/>
    <x v="1"/>
    <x v="1"/>
    <m/>
  </r>
  <r>
    <s v="BJ"/>
    <x v="2"/>
    <s v="Demander à Teddie DELEGRANGE s'il y a encore de l'encre dans le &quot;traceur&quot; pour imprimer des affiches Grand Format"/>
    <s v="Thomas "/>
    <x v="2"/>
    <x v="2"/>
    <s v="Cartouches d'encre en stock"/>
  </r>
  <r>
    <s v="BJ"/>
    <x v="3"/>
    <s v="Réalisation de l'entête et de la trame"/>
    <s v="Thomas; Bruno "/>
    <x v="2"/>
    <x v="2"/>
    <m/>
  </r>
  <r>
    <s v="BJ"/>
    <x v="4"/>
    <s v="Réalisation de l'entête et du contenu"/>
    <s v="Thomas; Bruno "/>
    <x v="3"/>
    <x v="3"/>
    <m/>
  </r>
  <r>
    <s v="LB"/>
    <x v="5"/>
    <s v="Minuteur pour trouver les X risques sur la chasses aux risques"/>
    <s v="Lucie "/>
    <x v="4"/>
    <x v="4"/>
    <s v="Achat d'un minuteur &quot;chrono&quot; pour chronométrer le temps accordé pour la chasse aux risques"/>
  </r>
  <r>
    <s v="LB"/>
    <x v="6"/>
    <s v="Repérer les zones de préparation"/>
    <s v="Lucie; Bruno; Thomas_x000a_"/>
    <x v="5"/>
    <x v="3"/>
    <s v="Zone U1 à la place de la presse 107; Zone U2 Réfectoire"/>
  </r>
  <r>
    <s v="LB"/>
    <x v="6"/>
    <s v="Vérifier s'il y a du réseau WIFI ou une prise Ethernet sur U1 &amp; U2 (réfectoire)"/>
    <s v="Sedat + Thomas"/>
    <x v="5"/>
    <x v="5"/>
    <s v="Pas besoin"/>
  </r>
  <r>
    <s v="LB"/>
    <x v="6"/>
    <s v="Prendre une clé WIFI pour connexion à internet"/>
    <s v="Sedat"/>
    <x v="5"/>
    <x v="5"/>
    <s v="Pas besoin"/>
  </r>
  <r>
    <s v="LB"/>
    <x v="5"/>
    <s v="Chosir 3 chasses aux risques, et réaliser une correction"/>
    <s v="Thomas "/>
    <x v="6"/>
    <x v="5"/>
    <s v="ADECCO 1, ADECCO 2 &amp; PSA"/>
  </r>
  <r>
    <s v="LB"/>
    <x v="6"/>
    <s v="Raccord au réseau électrique (rallonges)"/>
    <s v="Lucie; Bruno; Thomas_x000a_"/>
    <x v="7"/>
    <x v="6"/>
    <s v="Prises sur U1 OK, Prises sur U2 Ok, rouleaux ok pour U1"/>
  </r>
  <r>
    <s v="BJ"/>
    <x v="7"/>
    <s v="Réalisation de l'entête et du contenu"/>
    <s v="Thomas; Bruno "/>
    <x v="7"/>
    <x v="7"/>
    <m/>
  </r>
  <r>
    <s v="LB"/>
    <x v="8"/>
    <s v="Réalisation de l'entête et du contenu (règles du Quizz, prix à gagner, nom prénom de la personne)"/>
    <s v="Thomas; Bruno "/>
    <x v="7"/>
    <x v="8"/>
    <m/>
  </r>
  <r>
    <s v="BJ"/>
    <x v="9"/>
    <s v="Réalisation de l'entête et du contenu"/>
    <s v="Thomas; Bruno "/>
    <x v="8"/>
    <x v="7"/>
    <m/>
  </r>
  <r>
    <s v="BJ"/>
    <x v="10"/>
    <s v="Réalisation de l'entête et du contenu"/>
    <s v="Thomas; Bruno "/>
    <x v="9"/>
    <x v="7"/>
    <m/>
  </r>
  <r>
    <s v="LB"/>
    <x v="11"/>
    <s v="Création des questions Quizz et réponses"/>
    <s v="Thomas "/>
    <x v="9"/>
    <x v="9"/>
    <s v="Par exemple : 9 questions tirées des affiches et 1 question &quot;hasardeuse&quot;"/>
  </r>
  <r>
    <s v="LB"/>
    <x v="12"/>
    <s v="Créer plateau jeu de l'Oie et remplir les cases de photos"/>
    <s v="Thomas "/>
    <x v="4"/>
    <x v="6"/>
    <s v="Regles du jeu, forme carte, question carte, cases jeux, dés, pions, prise de photos"/>
  </r>
  <r>
    <s v="LB"/>
    <x v="12"/>
    <s v="Créer forme cartes Question et écrire question sur cartes"/>
    <s v="Thomas "/>
    <x v="4"/>
    <x v="10"/>
    <s v="Regles du jeu, forme carte, question carte, cases jeux, dés, pions"/>
  </r>
  <r>
    <s v="LB"/>
    <x v="12"/>
    <s v="Créer règles du jeu"/>
    <s v="Thomas "/>
    <x v="4"/>
    <x v="0"/>
    <s v="Regles du jeu, forme carte, question carte, cases jeux, dés, pions"/>
  </r>
  <r>
    <s v="LB"/>
    <x v="12"/>
    <s v="Récupérer des dés (x2) et des pions"/>
    <s v="Thomas "/>
    <x v="10"/>
    <x v="10"/>
    <s v="Pions et dés"/>
  </r>
  <r>
    <s v="BJ"/>
    <x v="13"/>
    <s v="Réalisation de l'entête et du contenu"/>
    <s v="Thomas; Bruno "/>
    <x v="11"/>
    <x v="7"/>
    <m/>
  </r>
  <r>
    <s v="BJ"/>
    <x v="14"/>
    <s v="Réalisation de l'entête et du contenu"/>
    <s v="Thomas; Bruno "/>
    <x v="11"/>
    <x v="9"/>
    <s v="Axes d'améliorations (panneaux,…)"/>
  </r>
  <r>
    <m/>
    <x v="6"/>
    <s v="Préparer le kit présentation"/>
    <s v="Thomas; Bruno "/>
    <x v="12"/>
    <x v="11"/>
    <s v=" kits: 100 stylos reydel, jeux de l'oie (plateau, pion, dé, cartes, règles), 30 de chaque chasses aux risques + versions plastifiées corrigées + régle + feuille de batonnage chasse risque/jeux de l'oie, 100 quizz, accessoires de levage + vignette, ?matériel manuloc?, 10 stylos pour les quizz, 2 bacs"/>
  </r>
  <r>
    <s v="BJ"/>
    <x v="15"/>
    <s v="Demander des accessoires à Manuloc"/>
    <s v="Bruno"/>
    <x v="12"/>
    <x v="11"/>
    <s v="Siège avec ceinture; Girophare,…"/>
  </r>
  <r>
    <s v="LB"/>
    <x v="16"/>
    <s v="Préparer info GAP pour S26 et le Lundi 29/06/2015"/>
    <s v="Lucie"/>
    <x v="13"/>
    <x v="12"/>
    <s v="1ere info GAP réalisée et envoyée"/>
  </r>
  <r>
    <s v="LB"/>
    <x v="6"/>
    <s v="Réserver 2 PC et 2 Ecrans"/>
    <s v=" SEDAT"/>
    <x v="14"/>
    <x v="11"/>
    <s v="essai vidéo 22/06/15"/>
  </r>
  <r>
    <s v="LB"/>
    <x v="6"/>
    <s v="Récupérer 2 hauts parleurs"/>
    <s v="Sedat"/>
    <x v="14"/>
    <x v="10"/>
    <s v="Ramener des Hauts Parleurs et tester"/>
  </r>
  <r>
    <s v="LB"/>
    <x v="6"/>
    <s v="Récupérer tables dans salle de réunion : Maintenance, Rosemontoise, Wareroom, SET, table Compta"/>
    <s v="Thomas_x000a_"/>
    <x v="14"/>
    <x v="4"/>
    <s v="Récupérer 4 tables"/>
  </r>
  <r>
    <s v="BJ"/>
    <x v="17"/>
    <s v="Choisir les vidéos que l'on va présenter et les découper"/>
    <s v="Sedat"/>
    <x v="14"/>
    <x v="6"/>
    <s v="Vidéos qui tourneront en boucle et qui serviront à informer le &quot;public&quot;"/>
  </r>
  <r>
    <s v="LB"/>
    <x v="18"/>
    <s v="Commander les récompenses et les réceptionner"/>
    <s v="Thomas_x000a_"/>
    <x v="14"/>
    <x v="7"/>
    <s v="Tablette tacticle ok, Baladeur MP3 ok et stylos ok"/>
  </r>
  <r>
    <s v="BJ"/>
    <x v="19"/>
    <s v="Récupérer des supports pour positionner les Affiches"/>
    <s v="Thomas_x000a_"/>
    <x v="14"/>
    <x v="13"/>
    <s v="1 support mit de côté"/>
  </r>
  <r>
    <m/>
    <x v="6"/>
    <s v="Installer le matériel"/>
    <s v="Thomas"/>
    <x v="15"/>
    <x v="14"/>
    <m/>
  </r>
  <r>
    <s v="LB"/>
    <x v="11"/>
    <s v="Récupérer 2 Urnes au service RH"/>
    <s v="Thomas_x000a_"/>
    <x v="15"/>
    <x v="11"/>
    <s v="Récupérer 2 urnes au service RH, des stylos"/>
  </r>
  <r>
    <s v="BJ"/>
    <x v="20"/>
    <s v="Sortir 2 chariots élévateurs et relever leur N° pour alerter qu'ils ont été sorti"/>
    <s v="Bruno"/>
    <x v="16"/>
    <x v="11"/>
    <s v="Pas besoi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61:K83" firstHeaderRow="0" firstDataRow="1" firstDataCol="1"/>
  <pivotFields count="7">
    <pivotField showAll="0" defaultSubtotal="0"/>
    <pivotField showAll="0" defaultSubtotal="0"/>
    <pivotField showAll="0" defaultSubtotal="0"/>
    <pivotField showAll="0" defaultSubtotal="0"/>
    <pivotField axis="axisRow" dataField="1" numFmtId="14" showAll="0" defaultSubtotal="0">
      <items count="18">
        <item sd="0" x="0"/>
        <item sd="0" x="1"/>
        <item sd="0" x="2"/>
        <item sd="0" x="3"/>
        <item sd="0" x="5"/>
        <item x="6"/>
        <item sd="0" x="7"/>
        <item sd="0" x="8"/>
        <item sd="0" x="9"/>
        <item sd="0" x="4"/>
        <item sd="0" x="10"/>
        <item sd="0" x="11"/>
        <item sd="0" x="12"/>
        <item sd="0" x="13"/>
        <item sd="0" x="14"/>
        <item x="15"/>
        <item x="16"/>
        <item m="1" x="17"/>
      </items>
    </pivotField>
    <pivotField axis="axisRow" dataField="1" showAll="0" defaultSubtotal="0">
      <items count="17">
        <item x="1"/>
        <item x="2"/>
        <item x="5"/>
        <item x="8"/>
        <item x="0"/>
        <item x="3"/>
        <item x="13"/>
        <item x="4"/>
        <item x="6"/>
        <item x="10"/>
        <item m="1" x="15"/>
        <item m="1" x="16"/>
        <item x="14"/>
        <item x="7"/>
        <item x="9"/>
        <item x="11"/>
        <item x="12"/>
      </items>
    </pivotField>
    <pivotField showAll="0" defaultSubtotal="0"/>
  </pivotFields>
  <rowFields count="2">
    <field x="4"/>
    <field x="5"/>
  </rowFields>
  <rowItems count="22">
    <i>
      <x/>
    </i>
    <i>
      <x v="1"/>
    </i>
    <i>
      <x v="2"/>
    </i>
    <i>
      <x v="3"/>
    </i>
    <i>
      <x v="4"/>
    </i>
    <i>
      <x v="5"/>
    </i>
    <i r="1">
      <x v="2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r="1">
      <x v="12"/>
    </i>
    <i r="1">
      <x v="15"/>
    </i>
    <i>
      <x v="16"/>
    </i>
    <i r="1">
      <x v="1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Quand (prévu)" fld="4" subtotal="count" baseField="0" baseItem="0"/>
    <dataField name="Nombre de Quand (réel)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3" rowHeaderCaption="Date prévue">
  <location ref="I41:K59" firstHeaderRow="0" firstDataRow="1" firstDataCol="1"/>
  <pivotFields count="7">
    <pivotField showAll="0"/>
    <pivotField axis="axisRow" showAll="0">
      <items count="22">
        <item sd="0" x="20"/>
        <item sd="0" x="3"/>
        <item sd="0" x="7"/>
        <item sd="0" x="9"/>
        <item sd="0" x="14"/>
        <item sd="0" x="13"/>
        <item sd="0" x="4"/>
        <item sd="0" x="0"/>
        <item sd="0" x="10"/>
        <item x="5"/>
        <item sd="0" x="2"/>
        <item sd="0" x="16"/>
        <item x="12"/>
        <item sd="0" x="1"/>
        <item sd="0" x="15"/>
        <item sd="0" x="6"/>
        <item sd="0" x="11"/>
        <item sd="0" x="8"/>
        <item sd="0" x="18"/>
        <item sd="0" x="19"/>
        <item sd="0" x="17"/>
        <item t="default"/>
      </items>
    </pivotField>
    <pivotField showAll="0"/>
    <pivotField showAll="0"/>
    <pivotField axis="axisRow" dataField="1" numFmtId="164" showAll="0">
      <items count="19">
        <item sd="0" x="0"/>
        <item sd="0" x="1"/>
        <item sd="0" x="2"/>
        <item sd="0" x="3"/>
        <item sd="0" x="5"/>
        <item sd="0" x="6"/>
        <item sd="0" x="7"/>
        <item sd="0" x="8"/>
        <item sd="0" x="9"/>
        <item sd="0" x="4"/>
        <item sd="0" x="10"/>
        <item sd="0" x="11"/>
        <item sd="0" x="12"/>
        <item sd="0" x="13"/>
        <item sd="0" x="14"/>
        <item sd="0" x="15"/>
        <item sd="0" x="16"/>
        <item sd="0" m="1" x="17"/>
        <item t="default"/>
      </items>
    </pivotField>
    <pivotField axis="axisRow" dataField="1" showAll="0">
      <items count="18">
        <item x="1"/>
        <item x="2"/>
        <item x="5"/>
        <item x="8"/>
        <item x="0"/>
        <item x="3"/>
        <item x="13"/>
        <item x="4"/>
        <item x="6"/>
        <item x="14"/>
        <item m="1" x="16"/>
        <item x="10"/>
        <item m="1" x="15"/>
        <item x="7"/>
        <item x="9"/>
        <item x="11"/>
        <item x="12"/>
        <item t="default"/>
      </items>
    </pivotField>
    <pivotField showAll="0"/>
  </pivotFields>
  <rowFields count="3">
    <field x="4"/>
    <field x="1"/>
    <field x="5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Objectifs" fld="4" subtotal="count" baseField="4" baseItem="0"/>
    <dataField name="Réels" fld="5" subtotal="count" baseField="4" baseItem="0"/>
  </dataFields>
  <formats count="47">
    <format dxfId="196">
      <pivotArea collapsedLevelsAreSubtotals="1" fieldPosition="0">
        <references count="1">
          <reference field="4" count="1">
            <x v="0"/>
          </reference>
        </references>
      </pivotArea>
    </format>
    <format dxfId="195">
      <pivotArea collapsedLevelsAreSubtotals="1" fieldPosition="0">
        <references count="1">
          <reference field="4" count="1">
            <x v="1"/>
          </reference>
        </references>
      </pivotArea>
    </format>
    <format dxfId="194">
      <pivotArea collapsedLevelsAreSubtotals="1" fieldPosition="0">
        <references count="1">
          <reference field="4" count="1">
            <x v="2"/>
          </reference>
        </references>
      </pivotArea>
    </format>
    <format dxfId="193">
      <pivotArea collapsedLevelsAreSubtotals="1" fieldPosition="0">
        <references count="1">
          <reference field="4" count="1">
            <x v="3"/>
          </reference>
        </references>
      </pivotArea>
    </format>
    <format dxfId="192">
      <pivotArea collapsedLevelsAreSubtotals="1" fieldPosition="0">
        <references count="1">
          <reference field="4" count="1">
            <x v="4"/>
          </reference>
        </references>
      </pivotArea>
    </format>
    <format dxfId="191">
      <pivotArea collapsedLevelsAreSubtotals="1" fieldPosition="0">
        <references count="1">
          <reference field="4" count="1">
            <x v="5"/>
          </reference>
        </references>
      </pivotArea>
    </format>
    <format dxfId="190">
      <pivotArea collapsedLevelsAreSubtotals="1" fieldPosition="0">
        <references count="1">
          <reference field="4" count="1">
            <x v="6"/>
          </reference>
        </references>
      </pivotArea>
    </format>
    <format dxfId="189">
      <pivotArea collapsedLevelsAreSubtotals="1" fieldPosition="0">
        <references count="1">
          <reference field="4" count="1">
            <x v="7"/>
          </reference>
        </references>
      </pivotArea>
    </format>
    <format dxfId="188">
      <pivotArea collapsedLevelsAreSubtotals="1" fieldPosition="0">
        <references count="1">
          <reference field="4" count="1">
            <x v="8"/>
          </reference>
        </references>
      </pivotArea>
    </format>
    <format dxfId="187">
      <pivotArea collapsedLevelsAreSubtotals="1" fieldPosition="0">
        <references count="1">
          <reference field="4" count="1">
            <x v="9"/>
          </reference>
        </references>
      </pivotArea>
    </format>
    <format dxfId="186">
      <pivotArea collapsedLevelsAreSubtotals="1" fieldPosition="0">
        <references count="1">
          <reference field="4" count="1">
            <x v="10"/>
          </reference>
        </references>
      </pivotArea>
    </format>
    <format dxfId="185">
      <pivotArea collapsedLevelsAreSubtotals="1" fieldPosition="0">
        <references count="1">
          <reference field="4" count="1">
            <x v="11"/>
          </reference>
        </references>
      </pivotArea>
    </format>
    <format dxfId="184">
      <pivotArea collapsedLevelsAreSubtotals="1" fieldPosition="0">
        <references count="1">
          <reference field="4" count="1">
            <x v="12"/>
          </reference>
        </references>
      </pivotArea>
    </format>
    <format dxfId="183">
      <pivotArea collapsedLevelsAreSubtotals="1" fieldPosition="0">
        <references count="1">
          <reference field="4" count="1">
            <x v="13"/>
          </reference>
        </references>
      </pivotArea>
    </format>
    <format dxfId="182">
      <pivotArea collapsedLevelsAreSubtotals="1" fieldPosition="0">
        <references count="1">
          <reference field="4" count="1">
            <x v="14"/>
          </reference>
        </references>
      </pivotArea>
    </format>
    <format dxfId="181">
      <pivotArea collapsedLevelsAreSubtotals="1" fieldPosition="0">
        <references count="1">
          <reference field="4" count="1">
            <x v="15"/>
          </reference>
        </references>
      </pivotArea>
    </format>
    <format dxfId="180">
      <pivotArea collapsedLevelsAreSubtotals="1" fieldPosition="0">
        <references count="1">
          <reference field="4" count="1">
            <x v="16"/>
          </reference>
        </references>
      </pivotArea>
    </format>
    <format dxfId="179">
      <pivotArea field="4" type="button" dataOnly="0" labelOnly="1" outline="0" axis="axisRow" fieldPosition="0"/>
    </format>
    <format dxfId="178">
      <pivotArea dataOnly="0" labelOnly="1" fieldPosition="0">
        <references count="1">
          <reference field="4" count="0"/>
        </references>
      </pivotArea>
    </format>
    <format dxfId="17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76">
      <pivotArea dataOnly="0" labelOnly="1" fieldPosition="0">
        <references count="1">
          <reference field="4" count="0"/>
        </references>
      </pivotArea>
    </format>
    <format dxfId="175">
      <pivotArea dataOnly="0" labelOnly="1" grandRow="1" outline="0" fieldPosition="0"/>
    </format>
    <format dxfId="174">
      <pivotArea collapsedLevelsAreSubtotals="1" fieldPosition="0">
        <references count="1">
          <reference field="4" count="1">
            <x v="0"/>
          </reference>
        </references>
      </pivotArea>
    </format>
    <format dxfId="173">
      <pivotArea collapsedLevelsAreSubtotals="1" fieldPosition="0">
        <references count="1">
          <reference field="4" count="1">
            <x v="1"/>
          </reference>
        </references>
      </pivotArea>
    </format>
    <format dxfId="172">
      <pivotArea collapsedLevelsAreSubtotals="1" fieldPosition="0">
        <references count="1">
          <reference field="4" count="1">
            <x v="2"/>
          </reference>
        </references>
      </pivotArea>
    </format>
    <format dxfId="171">
      <pivotArea collapsedLevelsAreSubtotals="1" fieldPosition="0">
        <references count="1">
          <reference field="4" count="1">
            <x v="3"/>
          </reference>
        </references>
      </pivotArea>
    </format>
    <format dxfId="170">
      <pivotArea collapsedLevelsAreSubtotals="1" fieldPosition="0">
        <references count="1">
          <reference field="4" count="1">
            <x v="4"/>
          </reference>
        </references>
      </pivotArea>
    </format>
    <format dxfId="169">
      <pivotArea collapsedLevelsAreSubtotals="1" fieldPosition="0">
        <references count="1">
          <reference field="4" count="1">
            <x v="5"/>
          </reference>
        </references>
      </pivotArea>
    </format>
    <format dxfId="168">
      <pivotArea collapsedLevelsAreSubtotals="1" fieldPosition="0">
        <references count="1">
          <reference field="4" count="1">
            <x v="6"/>
          </reference>
        </references>
      </pivotArea>
    </format>
    <format dxfId="167">
      <pivotArea collapsedLevelsAreSubtotals="1" fieldPosition="0">
        <references count="1">
          <reference field="4" count="1">
            <x v="7"/>
          </reference>
        </references>
      </pivotArea>
    </format>
    <format dxfId="166">
      <pivotArea collapsedLevelsAreSubtotals="1" fieldPosition="0">
        <references count="1">
          <reference field="4" count="1">
            <x v="8"/>
          </reference>
        </references>
      </pivotArea>
    </format>
    <format dxfId="165">
      <pivotArea collapsedLevelsAreSubtotals="1" fieldPosition="0">
        <references count="1">
          <reference field="4" count="1">
            <x v="9"/>
          </reference>
        </references>
      </pivotArea>
    </format>
    <format dxfId="164">
      <pivotArea collapsedLevelsAreSubtotals="1" fieldPosition="0">
        <references count="1">
          <reference field="4" count="1">
            <x v="10"/>
          </reference>
        </references>
      </pivotArea>
    </format>
    <format dxfId="163">
      <pivotArea collapsedLevelsAreSubtotals="1" fieldPosition="0">
        <references count="1">
          <reference field="4" count="1">
            <x v="11"/>
          </reference>
        </references>
      </pivotArea>
    </format>
    <format dxfId="162">
      <pivotArea collapsedLevelsAreSubtotals="1" fieldPosition="0">
        <references count="1">
          <reference field="4" count="1">
            <x v="12"/>
          </reference>
        </references>
      </pivotArea>
    </format>
    <format dxfId="161">
      <pivotArea collapsedLevelsAreSubtotals="1" fieldPosition="0">
        <references count="1">
          <reference field="4" count="1">
            <x v="13"/>
          </reference>
        </references>
      </pivotArea>
    </format>
    <format dxfId="160">
      <pivotArea collapsedLevelsAreSubtotals="1" fieldPosition="0">
        <references count="1">
          <reference field="4" count="1">
            <x v="14"/>
          </reference>
        </references>
      </pivotArea>
    </format>
    <format dxfId="159">
      <pivotArea collapsedLevelsAreSubtotals="1" fieldPosition="0">
        <references count="1">
          <reference field="4" count="1">
            <x v="15"/>
          </reference>
        </references>
      </pivotArea>
    </format>
    <format dxfId="158">
      <pivotArea collapsedLevelsAreSubtotals="1" fieldPosition="0">
        <references count="1">
          <reference field="4" count="1">
            <x v="16"/>
          </reference>
        </references>
      </pivotArea>
    </format>
    <format dxfId="157">
      <pivotArea field="4" type="button" dataOnly="0" labelOnly="1" outline="0" axis="axisRow" fieldPosition="0"/>
    </format>
    <format dxfId="156">
      <pivotArea dataOnly="0" labelOnly="1" fieldPosition="0">
        <references count="1">
          <reference field="4" count="0"/>
        </references>
      </pivotArea>
    </format>
    <format dxfId="15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4">
      <pivotArea grandRow="1" outline="0" collapsedLevelsAreSubtotals="1" fieldPosition="0"/>
    </format>
    <format dxfId="153">
      <pivotArea dataOnly="0" labelOnly="1" grandRow="1" outline="0" fieldPosition="0"/>
    </format>
    <format dxfId="152">
      <pivotArea grandRow="1" outline="0" collapsedLevelsAreSubtotals="1" fieldPosition="0"/>
    </format>
    <format dxfId="151">
      <pivotArea dataOnly="0" labelOnly="1" grandRow="1" outline="0" fieldPosition="0"/>
    </format>
    <format dxfId="150">
      <pivotArea field="4" type="button" dataOnly="0" labelOnly="1" outline="0" axis="axisRow" fieldPosition="0"/>
    </format>
  </formats>
  <chartFormats count="2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G38" totalsRowShown="0" headerRowDxfId="149" dataDxfId="148">
  <autoFilter ref="A4:G38"/>
  <sortState ref="A2:G35">
    <sortCondition ref="E1:E35"/>
  </sortState>
  <tableColumns count="7">
    <tableColumn id="1" name="Noms" dataDxfId="147"/>
    <tableColumn id="2" name="Thèmes" dataDxfId="146"/>
    <tableColumn id="3" name="Actions" dataDxfId="145"/>
    <tableColumn id="4" name="Qui" dataDxfId="144"/>
    <tableColumn id="5" name="Quand (prévu)" dataDxfId="143"/>
    <tableColumn id="6" name="Quand (réel)" dataDxfId="142"/>
    <tableColumn id="7" name="Commentaires" dataDxfId="141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masecurite.fasst.org/mission-securit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6"/>
  <sheetViews>
    <sheetView tabSelected="1" zoomScale="80" zoomScaleNormal="80" workbookViewId="0">
      <selection activeCell="I41" sqref="I41"/>
    </sheetView>
  </sheetViews>
  <sheetFormatPr baseColWidth="10" defaultRowHeight="15" outlineLevelRow="1" x14ac:dyDescent="0.25"/>
  <cols>
    <col min="1" max="1" width="10.85546875" customWidth="1"/>
    <col min="2" max="2" width="31.5703125" bestFit="1" customWidth="1"/>
    <col min="3" max="3" width="41.85546875" customWidth="1"/>
    <col min="4" max="4" width="17.42578125" customWidth="1"/>
    <col min="5" max="6" width="19.85546875" style="41" bestFit="1" customWidth="1"/>
    <col min="7" max="7" width="78.85546875" customWidth="1"/>
    <col min="9" max="9" width="17.85546875" style="41" customWidth="1"/>
    <col min="10" max="10" width="9.140625" customWidth="1"/>
    <col min="11" max="11" width="6" customWidth="1"/>
    <col min="12" max="12" width="14.85546875" bestFit="1" customWidth="1"/>
    <col min="13" max="13" width="12.42578125" bestFit="1" customWidth="1"/>
    <col min="14" max="14" width="19.85546875" bestFit="1" customWidth="1"/>
    <col min="15" max="15" width="21.7109375" customWidth="1"/>
    <col min="16" max="16" width="9" customWidth="1"/>
    <col min="17" max="17" width="5.85546875" customWidth="1"/>
    <col min="18" max="18" width="14.85546875" bestFit="1" customWidth="1"/>
    <col min="19" max="19" width="23.28515625" bestFit="1" customWidth="1"/>
  </cols>
  <sheetData>
    <row r="1" spans="1:9" s="1" customFormat="1" ht="45.75" customHeight="1" x14ac:dyDescent="0.25">
      <c r="A1" s="28"/>
      <c r="B1" s="30"/>
      <c r="C1" s="61" t="s">
        <v>0</v>
      </c>
      <c r="D1" s="62"/>
      <c r="E1" s="62"/>
      <c r="F1" s="62"/>
      <c r="G1" s="63"/>
      <c r="I1" s="41"/>
    </row>
    <row r="2" spans="1:9" s="1" customFormat="1" ht="30.75" customHeight="1" outlineLevel="1" x14ac:dyDescent="0.25">
      <c r="A2" s="29"/>
      <c r="B2" s="58" t="s">
        <v>80</v>
      </c>
      <c r="C2" s="59"/>
      <c r="D2" s="59"/>
      <c r="E2" s="59"/>
      <c r="F2" s="59"/>
      <c r="G2" s="60"/>
      <c r="I2" s="41"/>
    </row>
    <row r="3" spans="1:9" s="1" customFormat="1" ht="273" customHeight="1" outlineLevel="1" x14ac:dyDescent="0.25">
      <c r="A3" s="29"/>
      <c r="B3" s="64"/>
      <c r="C3" s="65"/>
      <c r="D3" s="65"/>
      <c r="E3" s="65"/>
      <c r="F3" s="65"/>
      <c r="G3" s="66"/>
      <c r="I3" s="41"/>
    </row>
    <row r="4" spans="1:9" ht="15" customHeight="1" x14ac:dyDescent="0.25">
      <c r="A4" s="37" t="s">
        <v>58</v>
      </c>
      <c r="B4" s="37" t="s">
        <v>1</v>
      </c>
      <c r="C4" s="37" t="s">
        <v>2</v>
      </c>
      <c r="D4" s="37" t="s">
        <v>3</v>
      </c>
      <c r="E4" s="39" t="s">
        <v>4</v>
      </c>
      <c r="F4" s="39" t="s">
        <v>5</v>
      </c>
      <c r="G4" s="37" t="s">
        <v>31</v>
      </c>
    </row>
    <row r="5" spans="1:9" s="27" customFormat="1" ht="45" customHeight="1" x14ac:dyDescent="0.25">
      <c r="A5" s="31" t="s">
        <v>55</v>
      </c>
      <c r="B5" s="32" t="s">
        <v>41</v>
      </c>
      <c r="C5" s="32" t="s">
        <v>17</v>
      </c>
      <c r="D5" s="32" t="s">
        <v>104</v>
      </c>
      <c r="E5" s="38">
        <v>42149</v>
      </c>
      <c r="F5" s="42">
        <v>42166</v>
      </c>
      <c r="G5" s="33"/>
      <c r="I5" s="44"/>
    </row>
    <row r="6" spans="1:9" s="27" customFormat="1" ht="45" customHeight="1" x14ac:dyDescent="0.25">
      <c r="A6" s="31" t="s">
        <v>54</v>
      </c>
      <c r="B6" s="32" t="s">
        <v>19</v>
      </c>
      <c r="C6" s="32" t="s">
        <v>18</v>
      </c>
      <c r="D6" s="32" t="s">
        <v>105</v>
      </c>
      <c r="E6" s="38">
        <v>42153</v>
      </c>
      <c r="F6" s="42">
        <v>42153</v>
      </c>
      <c r="G6" s="33"/>
      <c r="I6" s="44"/>
    </row>
    <row r="7" spans="1:9" s="27" customFormat="1" ht="45" customHeight="1" x14ac:dyDescent="0.25">
      <c r="A7" s="31" t="s">
        <v>55</v>
      </c>
      <c r="B7" s="32" t="s">
        <v>8</v>
      </c>
      <c r="C7" s="32" t="s">
        <v>16</v>
      </c>
      <c r="D7" s="32" t="s">
        <v>105</v>
      </c>
      <c r="E7" s="38">
        <v>42159</v>
      </c>
      <c r="F7" s="42">
        <v>42159</v>
      </c>
      <c r="G7" s="33" t="s">
        <v>27</v>
      </c>
      <c r="I7" s="44"/>
    </row>
    <row r="8" spans="1:9" s="27" customFormat="1" ht="45" customHeight="1" x14ac:dyDescent="0.25">
      <c r="A8" s="31" t="s">
        <v>55</v>
      </c>
      <c r="B8" s="32" t="s">
        <v>24</v>
      </c>
      <c r="C8" s="32" t="s">
        <v>25</v>
      </c>
      <c r="D8" s="32" t="s">
        <v>104</v>
      </c>
      <c r="E8" s="38">
        <v>42159</v>
      </c>
      <c r="F8" s="42">
        <v>42159</v>
      </c>
      <c r="G8" s="33"/>
      <c r="I8" s="44"/>
    </row>
    <row r="9" spans="1:9" s="27" customFormat="1" ht="45" customHeight="1" x14ac:dyDescent="0.25">
      <c r="A9" s="31" t="s">
        <v>55</v>
      </c>
      <c r="B9" s="32" t="s">
        <v>42</v>
      </c>
      <c r="C9" s="32" t="s">
        <v>17</v>
      </c>
      <c r="D9" s="32" t="s">
        <v>104</v>
      </c>
      <c r="E9" s="38">
        <v>42160</v>
      </c>
      <c r="F9" s="42">
        <v>42170</v>
      </c>
      <c r="G9" s="33"/>
      <c r="I9" s="44"/>
    </row>
    <row r="10" spans="1:9" s="27" customFormat="1" ht="45" customHeight="1" x14ac:dyDescent="0.25">
      <c r="A10" s="31" t="s">
        <v>54</v>
      </c>
      <c r="B10" s="32" t="s">
        <v>9</v>
      </c>
      <c r="C10" s="32" t="s">
        <v>64</v>
      </c>
      <c r="D10" s="32" t="s">
        <v>106</v>
      </c>
      <c r="E10" s="38">
        <v>42172</v>
      </c>
      <c r="F10" s="42">
        <v>42172</v>
      </c>
      <c r="G10" s="33" t="s">
        <v>49</v>
      </c>
      <c r="I10" s="44"/>
    </row>
    <row r="11" spans="1:9" s="27" customFormat="1" ht="45" x14ac:dyDescent="0.25">
      <c r="A11" s="31" t="s">
        <v>54</v>
      </c>
      <c r="B11" s="32" t="s">
        <v>6</v>
      </c>
      <c r="C11" s="32" t="s">
        <v>85</v>
      </c>
      <c r="D11" s="32" t="s">
        <v>107</v>
      </c>
      <c r="E11" s="38">
        <v>42163</v>
      </c>
      <c r="F11" s="42">
        <v>42170</v>
      </c>
      <c r="G11" s="33" t="s">
        <v>91</v>
      </c>
      <c r="I11" s="44"/>
    </row>
    <row r="12" spans="1:9" s="27" customFormat="1" ht="45" customHeight="1" x14ac:dyDescent="0.25">
      <c r="A12" s="31" t="s">
        <v>54</v>
      </c>
      <c r="B12" s="32" t="s">
        <v>6</v>
      </c>
      <c r="C12" s="32" t="s">
        <v>22</v>
      </c>
      <c r="D12" s="32" t="s">
        <v>26</v>
      </c>
      <c r="E12" s="38">
        <v>42163</v>
      </c>
      <c r="F12" s="42">
        <v>42163</v>
      </c>
      <c r="G12" s="33" t="s">
        <v>59</v>
      </c>
      <c r="I12" s="44"/>
    </row>
    <row r="13" spans="1:9" s="27" customFormat="1" ht="45" customHeight="1" x14ac:dyDescent="0.25">
      <c r="A13" s="31" t="s">
        <v>54</v>
      </c>
      <c r="B13" s="32" t="s">
        <v>6</v>
      </c>
      <c r="C13" s="32" t="s">
        <v>13</v>
      </c>
      <c r="D13" s="32" t="s">
        <v>109</v>
      </c>
      <c r="E13" s="38">
        <v>42163</v>
      </c>
      <c r="F13" s="42">
        <v>42163</v>
      </c>
      <c r="G13" s="33" t="s">
        <v>59</v>
      </c>
      <c r="I13" s="44"/>
    </row>
    <row r="14" spans="1:9" s="27" customFormat="1" ht="45" customHeight="1" x14ac:dyDescent="0.25">
      <c r="A14" s="31" t="s">
        <v>54</v>
      </c>
      <c r="B14" s="32" t="s">
        <v>9</v>
      </c>
      <c r="C14" s="32" t="s">
        <v>28</v>
      </c>
      <c r="D14" s="32" t="s">
        <v>105</v>
      </c>
      <c r="E14" s="38">
        <v>42164</v>
      </c>
      <c r="F14" s="42">
        <v>42163</v>
      </c>
      <c r="G14" s="33" t="s">
        <v>66</v>
      </c>
      <c r="I14" s="44"/>
    </row>
    <row r="15" spans="1:9" s="27" customFormat="1" ht="45" x14ac:dyDescent="0.25">
      <c r="A15" s="31" t="s">
        <v>54</v>
      </c>
      <c r="B15" s="32" t="s">
        <v>6</v>
      </c>
      <c r="C15" s="32" t="s">
        <v>60</v>
      </c>
      <c r="D15" s="32" t="s">
        <v>107</v>
      </c>
      <c r="E15" s="38">
        <v>42167</v>
      </c>
      <c r="F15" s="42">
        <v>42173</v>
      </c>
      <c r="G15" s="33" t="s">
        <v>82</v>
      </c>
      <c r="I15" s="44"/>
    </row>
    <row r="16" spans="1:9" s="27" customFormat="1" ht="45" customHeight="1" x14ac:dyDescent="0.25">
      <c r="A16" s="31" t="s">
        <v>55</v>
      </c>
      <c r="B16" s="32" t="s">
        <v>43</v>
      </c>
      <c r="C16" s="32" t="s">
        <v>17</v>
      </c>
      <c r="D16" s="32" t="s">
        <v>104</v>
      </c>
      <c r="E16" s="38">
        <v>42167</v>
      </c>
      <c r="F16" s="42">
        <v>42179</v>
      </c>
      <c r="G16" s="33"/>
      <c r="I16" s="44"/>
    </row>
    <row r="17" spans="1:9" s="27" customFormat="1" ht="45" customHeight="1" x14ac:dyDescent="0.25">
      <c r="A17" s="31" t="s">
        <v>54</v>
      </c>
      <c r="B17" s="32" t="s">
        <v>73</v>
      </c>
      <c r="C17" s="32" t="s">
        <v>45</v>
      </c>
      <c r="D17" s="32" t="s">
        <v>104</v>
      </c>
      <c r="E17" s="38">
        <v>42167</v>
      </c>
      <c r="F17" s="42">
        <v>42165</v>
      </c>
      <c r="G17" s="33"/>
      <c r="I17" s="44"/>
    </row>
    <row r="18" spans="1:9" s="27" customFormat="1" ht="45" customHeight="1" x14ac:dyDescent="0.25">
      <c r="A18" s="31" t="s">
        <v>55</v>
      </c>
      <c r="B18" s="32" t="s">
        <v>23</v>
      </c>
      <c r="C18" s="32" t="s">
        <v>17</v>
      </c>
      <c r="D18" s="32" t="s">
        <v>104</v>
      </c>
      <c r="E18" s="38">
        <v>42170</v>
      </c>
      <c r="F18" s="42">
        <v>42179</v>
      </c>
      <c r="G18" s="33"/>
      <c r="I18" s="44"/>
    </row>
    <row r="19" spans="1:9" s="27" customFormat="1" ht="45" customHeight="1" x14ac:dyDescent="0.25">
      <c r="A19" s="31" t="s">
        <v>55</v>
      </c>
      <c r="B19" s="32" t="s">
        <v>40</v>
      </c>
      <c r="C19" s="32" t="s">
        <v>17</v>
      </c>
      <c r="D19" s="32" t="s">
        <v>104</v>
      </c>
      <c r="E19" s="38">
        <v>42171</v>
      </c>
      <c r="F19" s="42">
        <v>42179</v>
      </c>
      <c r="G19" s="33"/>
      <c r="I19" s="44"/>
    </row>
    <row r="20" spans="1:9" s="27" customFormat="1" ht="45" customHeight="1" x14ac:dyDescent="0.25">
      <c r="A20" s="31" t="s">
        <v>54</v>
      </c>
      <c r="B20" s="32" t="s">
        <v>36</v>
      </c>
      <c r="C20" s="32" t="s">
        <v>37</v>
      </c>
      <c r="D20" s="32" t="s">
        <v>105</v>
      </c>
      <c r="E20" s="38">
        <v>42171</v>
      </c>
      <c r="F20" s="42">
        <v>42180</v>
      </c>
      <c r="G20" s="33" t="s">
        <v>50</v>
      </c>
      <c r="I20" s="44"/>
    </row>
    <row r="21" spans="1:9" s="27" customFormat="1" ht="45" customHeight="1" x14ac:dyDescent="0.25">
      <c r="A21" s="31" t="s">
        <v>54</v>
      </c>
      <c r="B21" s="32" t="s">
        <v>10</v>
      </c>
      <c r="C21" s="32" t="s">
        <v>34</v>
      </c>
      <c r="D21" s="32" t="s">
        <v>105</v>
      </c>
      <c r="E21" s="38">
        <v>42172</v>
      </c>
      <c r="F21" s="42">
        <v>42173</v>
      </c>
      <c r="G21" s="33" t="s">
        <v>51</v>
      </c>
      <c r="I21" s="44"/>
    </row>
    <row r="22" spans="1:9" s="27" customFormat="1" ht="45" customHeight="1" x14ac:dyDescent="0.25">
      <c r="A22" s="31" t="s">
        <v>54</v>
      </c>
      <c r="B22" s="32" t="s">
        <v>10</v>
      </c>
      <c r="C22" s="32" t="s">
        <v>35</v>
      </c>
      <c r="D22" s="32" t="s">
        <v>105</v>
      </c>
      <c r="E22" s="38">
        <v>42172</v>
      </c>
      <c r="F22" s="42">
        <v>42177</v>
      </c>
      <c r="G22" s="33" t="s">
        <v>29</v>
      </c>
      <c r="I22" s="44"/>
    </row>
    <row r="23" spans="1:9" s="27" customFormat="1" ht="45" customHeight="1" x14ac:dyDescent="0.25">
      <c r="A23" s="31" t="s">
        <v>54</v>
      </c>
      <c r="B23" s="32" t="s">
        <v>10</v>
      </c>
      <c r="C23" s="32" t="s">
        <v>32</v>
      </c>
      <c r="D23" s="32" t="s">
        <v>105</v>
      </c>
      <c r="E23" s="38">
        <v>42172</v>
      </c>
      <c r="F23" s="42">
        <v>42166</v>
      </c>
      <c r="G23" s="33" t="s">
        <v>29</v>
      </c>
      <c r="I23" s="44"/>
    </row>
    <row r="24" spans="1:9" s="27" customFormat="1" ht="45" customHeight="1" x14ac:dyDescent="0.25">
      <c r="A24" s="31" t="s">
        <v>54</v>
      </c>
      <c r="B24" s="32" t="s">
        <v>10</v>
      </c>
      <c r="C24" s="32" t="s">
        <v>33</v>
      </c>
      <c r="D24" s="32" t="s">
        <v>105</v>
      </c>
      <c r="E24" s="38">
        <v>42173</v>
      </c>
      <c r="F24" s="42">
        <v>42177</v>
      </c>
      <c r="G24" s="33" t="s">
        <v>74</v>
      </c>
      <c r="I24" s="44"/>
    </row>
    <row r="25" spans="1:9" s="27" customFormat="1" ht="45" customHeight="1" x14ac:dyDescent="0.25">
      <c r="A25" s="31" t="s">
        <v>55</v>
      </c>
      <c r="B25" s="32" t="s">
        <v>39</v>
      </c>
      <c r="C25" s="32" t="s">
        <v>17</v>
      </c>
      <c r="D25" s="32" t="s">
        <v>104</v>
      </c>
      <c r="E25" s="38">
        <v>42174</v>
      </c>
      <c r="F25" s="42">
        <v>42179</v>
      </c>
      <c r="G25" s="33"/>
      <c r="I25" s="44"/>
    </row>
    <row r="26" spans="1:9" s="27" customFormat="1" ht="45" customHeight="1" x14ac:dyDescent="0.25">
      <c r="A26" s="31" t="s">
        <v>55</v>
      </c>
      <c r="B26" s="32" t="s">
        <v>38</v>
      </c>
      <c r="C26" s="32" t="s">
        <v>17</v>
      </c>
      <c r="D26" s="32" t="s">
        <v>104</v>
      </c>
      <c r="E26" s="38">
        <v>42174</v>
      </c>
      <c r="F26" s="42">
        <v>42180</v>
      </c>
      <c r="G26" s="33" t="s">
        <v>44</v>
      </c>
      <c r="I26" s="44"/>
    </row>
    <row r="27" spans="1:9" s="27" customFormat="1" ht="60" x14ac:dyDescent="0.25">
      <c r="A27" s="31"/>
      <c r="B27" s="32" t="s">
        <v>6</v>
      </c>
      <c r="C27" s="32" t="s">
        <v>89</v>
      </c>
      <c r="D27" s="32" t="s">
        <v>104</v>
      </c>
      <c r="E27" s="38">
        <v>42177</v>
      </c>
      <c r="F27" s="42">
        <v>42181</v>
      </c>
      <c r="G27" s="33" t="s">
        <v>90</v>
      </c>
      <c r="I27" s="44"/>
    </row>
    <row r="28" spans="1:9" s="27" customFormat="1" ht="45" customHeight="1" x14ac:dyDescent="0.25">
      <c r="A28" s="31" t="s">
        <v>55</v>
      </c>
      <c r="B28" s="32" t="s">
        <v>12</v>
      </c>
      <c r="C28" s="32" t="s">
        <v>30</v>
      </c>
      <c r="D28" s="32" t="s">
        <v>110</v>
      </c>
      <c r="E28" s="38">
        <v>42177</v>
      </c>
      <c r="F28" s="42">
        <v>42181</v>
      </c>
      <c r="G28" s="33" t="s">
        <v>21</v>
      </c>
      <c r="I28" s="44"/>
    </row>
    <row r="29" spans="1:9" s="27" customFormat="1" ht="45" customHeight="1" x14ac:dyDescent="0.25">
      <c r="A29" s="31" t="s">
        <v>54</v>
      </c>
      <c r="B29" s="32" t="s">
        <v>78</v>
      </c>
      <c r="C29" s="32" t="s">
        <v>79</v>
      </c>
      <c r="D29" s="32" t="s">
        <v>83</v>
      </c>
      <c r="E29" s="38">
        <v>42178</v>
      </c>
      <c r="F29" s="42">
        <v>42178</v>
      </c>
      <c r="G29" s="33" t="s">
        <v>98</v>
      </c>
      <c r="I29" s="44"/>
    </row>
    <row r="30" spans="1:9" s="27" customFormat="1" ht="45" customHeight="1" x14ac:dyDescent="0.25">
      <c r="A30" s="31" t="s">
        <v>54</v>
      </c>
      <c r="B30" s="32" t="s">
        <v>6</v>
      </c>
      <c r="C30" s="32" t="s">
        <v>14</v>
      </c>
      <c r="D30" s="32" t="s">
        <v>111</v>
      </c>
      <c r="E30" s="38">
        <v>42179</v>
      </c>
      <c r="F30" s="42">
        <v>42181</v>
      </c>
      <c r="G30" s="33" t="s">
        <v>86</v>
      </c>
      <c r="I30" s="44"/>
    </row>
    <row r="31" spans="1:9" s="27" customFormat="1" ht="45" customHeight="1" x14ac:dyDescent="0.25">
      <c r="A31" s="31" t="s">
        <v>54</v>
      </c>
      <c r="B31" s="32" t="s">
        <v>6</v>
      </c>
      <c r="C31" s="32" t="s">
        <v>81</v>
      </c>
      <c r="D31" s="32" t="s">
        <v>108</v>
      </c>
      <c r="E31" s="38">
        <v>42179</v>
      </c>
      <c r="F31" s="42">
        <v>42177</v>
      </c>
      <c r="G31" s="33" t="s">
        <v>87</v>
      </c>
      <c r="I31" s="44"/>
    </row>
    <row r="32" spans="1:9" s="27" customFormat="1" ht="45" customHeight="1" x14ac:dyDescent="0.25">
      <c r="A32" s="31" t="s">
        <v>54</v>
      </c>
      <c r="B32" s="32" t="s">
        <v>6</v>
      </c>
      <c r="C32" s="32" t="s">
        <v>15</v>
      </c>
      <c r="D32" s="32" t="s">
        <v>112</v>
      </c>
      <c r="E32" s="38">
        <v>42179</v>
      </c>
      <c r="F32" s="42">
        <v>42172</v>
      </c>
      <c r="G32" s="33" t="s">
        <v>61</v>
      </c>
      <c r="I32" s="44"/>
    </row>
    <row r="33" spans="1:14" s="27" customFormat="1" ht="45" customHeight="1" x14ac:dyDescent="0.25">
      <c r="A33" s="31" t="s">
        <v>55</v>
      </c>
      <c r="B33" s="32" t="s">
        <v>46</v>
      </c>
      <c r="C33" s="32" t="s">
        <v>47</v>
      </c>
      <c r="D33" s="32" t="s">
        <v>108</v>
      </c>
      <c r="E33" s="38">
        <v>42179</v>
      </c>
      <c r="F33" s="42">
        <v>42173</v>
      </c>
      <c r="G33" s="33" t="s">
        <v>48</v>
      </c>
      <c r="I33" s="44"/>
    </row>
    <row r="34" spans="1:14" s="27" customFormat="1" ht="45" customHeight="1" x14ac:dyDescent="0.25">
      <c r="A34" s="31" t="s">
        <v>54</v>
      </c>
      <c r="B34" s="32" t="s">
        <v>56</v>
      </c>
      <c r="C34" s="32" t="s">
        <v>57</v>
      </c>
      <c r="D34" s="32" t="s">
        <v>112</v>
      </c>
      <c r="E34" s="38">
        <v>42179</v>
      </c>
      <c r="F34" s="42">
        <v>42179</v>
      </c>
      <c r="G34" s="33" t="s">
        <v>103</v>
      </c>
      <c r="I34" s="44"/>
    </row>
    <row r="35" spans="1:14" s="27" customFormat="1" ht="45" customHeight="1" x14ac:dyDescent="0.25">
      <c r="A35" s="31" t="s">
        <v>55</v>
      </c>
      <c r="B35" s="32" t="s">
        <v>52</v>
      </c>
      <c r="C35" s="32" t="s">
        <v>53</v>
      </c>
      <c r="D35" s="32" t="s">
        <v>112</v>
      </c>
      <c r="E35" s="38">
        <v>42179</v>
      </c>
      <c r="F35" s="42">
        <v>42171</v>
      </c>
      <c r="G35" s="33" t="s">
        <v>65</v>
      </c>
      <c r="I35" s="44"/>
    </row>
    <row r="36" spans="1:14" s="27" customFormat="1" ht="45" customHeight="1" x14ac:dyDescent="0.25">
      <c r="A36" s="31"/>
      <c r="B36" s="32" t="s">
        <v>6</v>
      </c>
      <c r="C36" s="32" t="s">
        <v>84</v>
      </c>
      <c r="D36" s="32" t="s">
        <v>88</v>
      </c>
      <c r="E36" s="38">
        <v>42181</v>
      </c>
      <c r="F36" s="42"/>
      <c r="G36" s="33"/>
      <c r="I36" s="44"/>
    </row>
    <row r="37" spans="1:14" s="27" customFormat="1" ht="45" customHeight="1" x14ac:dyDescent="0.25">
      <c r="A37" s="31" t="s">
        <v>54</v>
      </c>
      <c r="B37" s="32" t="s">
        <v>36</v>
      </c>
      <c r="C37" s="32" t="s">
        <v>62</v>
      </c>
      <c r="D37" s="32" t="s">
        <v>112</v>
      </c>
      <c r="E37" s="38">
        <v>42181</v>
      </c>
      <c r="F37" s="42">
        <v>42181</v>
      </c>
      <c r="G37" s="33" t="s">
        <v>63</v>
      </c>
      <c r="I37" s="44"/>
    </row>
    <row r="38" spans="1:14" s="27" customFormat="1" ht="45" customHeight="1" x14ac:dyDescent="0.25">
      <c r="A38" s="34" t="s">
        <v>55</v>
      </c>
      <c r="B38" s="35" t="s">
        <v>11</v>
      </c>
      <c r="C38" s="35" t="s">
        <v>20</v>
      </c>
      <c r="D38" s="32" t="s">
        <v>110</v>
      </c>
      <c r="E38" s="40">
        <v>42184</v>
      </c>
      <c r="F38" s="43">
        <v>42181</v>
      </c>
      <c r="G38" s="36" t="s">
        <v>59</v>
      </c>
      <c r="I38" s="44"/>
    </row>
    <row r="39" spans="1:14" x14ac:dyDescent="0.25">
      <c r="I39" s="45"/>
      <c r="J39" s="22"/>
      <c r="K39" s="22"/>
      <c r="L39" s="22"/>
      <c r="M39" s="22"/>
    </row>
    <row r="40" spans="1:14" x14ac:dyDescent="0.25">
      <c r="D40" s="52" t="s">
        <v>97</v>
      </c>
      <c r="E40" s="2">
        <f>COUNT(E5:E38)</f>
        <v>34</v>
      </c>
      <c r="F40" s="2">
        <f>COUNT(F5:F38)</f>
        <v>33</v>
      </c>
      <c r="I40" s="21"/>
      <c r="J40" s="23"/>
      <c r="K40" s="23"/>
      <c r="L40" s="23"/>
      <c r="M40" s="23"/>
    </row>
    <row r="41" spans="1:14" x14ac:dyDescent="0.25">
      <c r="I41" s="46" t="s">
        <v>93</v>
      </c>
      <c r="J41" s="20" t="s">
        <v>69</v>
      </c>
      <c r="K41" s="20" t="s">
        <v>96</v>
      </c>
      <c r="L41" s="47" t="s">
        <v>94</v>
      </c>
      <c r="M41" s="47" t="s">
        <v>95</v>
      </c>
      <c r="N41" s="25"/>
    </row>
    <row r="42" spans="1:14" x14ac:dyDescent="0.25">
      <c r="I42" s="48">
        <v>42149</v>
      </c>
      <c r="J42" s="49">
        <v>1</v>
      </c>
      <c r="K42" s="49">
        <v>1</v>
      </c>
      <c r="L42" s="2">
        <f t="shared" ref="L42:L58" si="0">GETPIVOTDATA("Objectifs",$I$41,"Quand (prévu)",I42)+IF(ISNUMBER(L41),L41)</f>
        <v>1</v>
      </c>
      <c r="M42" s="2">
        <f t="shared" ref="M42:M58" si="1">GETPIVOTDATA("Réels",$I$41,"Quand (prévu)",I42)+IF(ISNUMBER(M41),M41)</f>
        <v>1</v>
      </c>
      <c r="N42" s="26"/>
    </row>
    <row r="43" spans="1:14" x14ac:dyDescent="0.25">
      <c r="I43" s="48">
        <v>42153</v>
      </c>
      <c r="J43" s="49">
        <v>1</v>
      </c>
      <c r="K43" s="49">
        <v>1</v>
      </c>
      <c r="L43" s="2">
        <f t="shared" si="0"/>
        <v>2</v>
      </c>
      <c r="M43" s="2">
        <f t="shared" si="1"/>
        <v>2</v>
      </c>
      <c r="N43" s="26"/>
    </row>
    <row r="44" spans="1:14" x14ac:dyDescent="0.25">
      <c r="I44" s="48">
        <v>42159</v>
      </c>
      <c r="J44" s="49">
        <v>2</v>
      </c>
      <c r="K44" s="49">
        <v>2</v>
      </c>
      <c r="L44" s="2">
        <f t="shared" si="0"/>
        <v>4</v>
      </c>
      <c r="M44" s="2">
        <f t="shared" si="1"/>
        <v>4</v>
      </c>
      <c r="N44" s="26"/>
    </row>
    <row r="45" spans="1:14" x14ac:dyDescent="0.25">
      <c r="I45" s="48">
        <v>42160</v>
      </c>
      <c r="J45" s="49">
        <v>1</v>
      </c>
      <c r="K45" s="49">
        <v>1</v>
      </c>
      <c r="L45" s="2">
        <f t="shared" si="0"/>
        <v>5</v>
      </c>
      <c r="M45" s="2">
        <f t="shared" si="1"/>
        <v>5</v>
      </c>
      <c r="N45" s="26"/>
    </row>
    <row r="46" spans="1:14" x14ac:dyDescent="0.25">
      <c r="I46" s="48">
        <v>42163</v>
      </c>
      <c r="J46" s="49">
        <v>3</v>
      </c>
      <c r="K46" s="49">
        <v>3</v>
      </c>
      <c r="L46" s="2">
        <f t="shared" si="0"/>
        <v>8</v>
      </c>
      <c r="M46" s="2">
        <f t="shared" si="1"/>
        <v>8</v>
      </c>
      <c r="N46" s="26"/>
    </row>
    <row r="47" spans="1:14" x14ac:dyDescent="0.25">
      <c r="I47" s="48">
        <v>42164</v>
      </c>
      <c r="J47" s="49">
        <v>1</v>
      </c>
      <c r="K47" s="49">
        <v>1</v>
      </c>
      <c r="L47" s="2">
        <f t="shared" si="0"/>
        <v>9</v>
      </c>
      <c r="M47" s="2">
        <f t="shared" si="1"/>
        <v>9</v>
      </c>
      <c r="N47" s="26"/>
    </row>
    <row r="48" spans="1:14" x14ac:dyDescent="0.25">
      <c r="I48" s="48">
        <v>42167</v>
      </c>
      <c r="J48" s="49">
        <v>3</v>
      </c>
      <c r="K48" s="49">
        <v>3</v>
      </c>
      <c r="L48" s="2">
        <f t="shared" si="0"/>
        <v>12</v>
      </c>
      <c r="M48" s="2">
        <f t="shared" si="1"/>
        <v>12</v>
      </c>
      <c r="N48" s="26"/>
    </row>
    <row r="49" spans="9:14" x14ac:dyDescent="0.25">
      <c r="I49" s="48">
        <v>42170</v>
      </c>
      <c r="J49" s="49">
        <v>1</v>
      </c>
      <c r="K49" s="49">
        <v>1</v>
      </c>
      <c r="L49" s="2">
        <f t="shared" si="0"/>
        <v>13</v>
      </c>
      <c r="M49" s="2">
        <f t="shared" si="1"/>
        <v>13</v>
      </c>
      <c r="N49" s="26"/>
    </row>
    <row r="50" spans="9:14" x14ac:dyDescent="0.25">
      <c r="I50" s="48">
        <v>42171</v>
      </c>
      <c r="J50" s="49">
        <v>2</v>
      </c>
      <c r="K50" s="49">
        <v>2</v>
      </c>
      <c r="L50" s="2">
        <f t="shared" si="0"/>
        <v>15</v>
      </c>
      <c r="M50" s="2">
        <f t="shared" si="1"/>
        <v>15</v>
      </c>
      <c r="N50" s="26"/>
    </row>
    <row r="51" spans="9:14" x14ac:dyDescent="0.25">
      <c r="I51" s="48">
        <v>42172</v>
      </c>
      <c r="J51" s="49">
        <v>4</v>
      </c>
      <c r="K51" s="49">
        <v>4</v>
      </c>
      <c r="L51" s="2">
        <f t="shared" si="0"/>
        <v>19</v>
      </c>
      <c r="M51" s="2">
        <f t="shared" si="1"/>
        <v>19</v>
      </c>
      <c r="N51" s="26"/>
    </row>
    <row r="52" spans="9:14" x14ac:dyDescent="0.25">
      <c r="I52" s="48">
        <v>42173</v>
      </c>
      <c r="J52" s="49">
        <v>1</v>
      </c>
      <c r="K52" s="49">
        <v>1</v>
      </c>
      <c r="L52" s="2">
        <f t="shared" si="0"/>
        <v>20</v>
      </c>
      <c r="M52" s="2">
        <f t="shared" si="1"/>
        <v>20</v>
      </c>
      <c r="N52" s="26"/>
    </row>
    <row r="53" spans="9:14" x14ac:dyDescent="0.25">
      <c r="I53" s="48">
        <v>42174</v>
      </c>
      <c r="J53" s="49">
        <v>2</v>
      </c>
      <c r="K53" s="49">
        <v>2</v>
      </c>
      <c r="L53" s="2">
        <f t="shared" si="0"/>
        <v>22</v>
      </c>
      <c r="M53" s="2">
        <f t="shared" si="1"/>
        <v>22</v>
      </c>
      <c r="N53" s="26"/>
    </row>
    <row r="54" spans="9:14" x14ac:dyDescent="0.25">
      <c r="I54" s="48">
        <v>42177</v>
      </c>
      <c r="J54" s="49">
        <v>2</v>
      </c>
      <c r="K54" s="49">
        <v>2</v>
      </c>
      <c r="L54" s="2">
        <f t="shared" si="0"/>
        <v>24</v>
      </c>
      <c r="M54" s="2">
        <f t="shared" si="1"/>
        <v>24</v>
      </c>
      <c r="N54" s="26"/>
    </row>
    <row r="55" spans="9:14" x14ac:dyDescent="0.25">
      <c r="I55" s="48">
        <v>42178</v>
      </c>
      <c r="J55" s="49">
        <v>1</v>
      </c>
      <c r="K55" s="49">
        <v>1</v>
      </c>
      <c r="L55" s="2">
        <f t="shared" si="0"/>
        <v>25</v>
      </c>
      <c r="M55" s="2">
        <f t="shared" si="1"/>
        <v>25</v>
      </c>
      <c r="N55" s="26"/>
    </row>
    <row r="56" spans="9:14" x14ac:dyDescent="0.25">
      <c r="I56" s="48">
        <v>42179</v>
      </c>
      <c r="J56" s="49">
        <v>6</v>
      </c>
      <c r="K56" s="49">
        <v>6</v>
      </c>
      <c r="L56" s="2">
        <f t="shared" si="0"/>
        <v>31</v>
      </c>
      <c r="M56" s="2">
        <f t="shared" si="1"/>
        <v>31</v>
      </c>
      <c r="N56" s="26"/>
    </row>
    <row r="57" spans="9:14" x14ac:dyDescent="0.25">
      <c r="I57" s="48">
        <v>42181</v>
      </c>
      <c r="J57" s="49">
        <v>2</v>
      </c>
      <c r="K57" s="49">
        <v>1</v>
      </c>
      <c r="L57" s="2">
        <f t="shared" si="0"/>
        <v>33</v>
      </c>
      <c r="M57" s="2">
        <f t="shared" si="1"/>
        <v>32</v>
      </c>
      <c r="N57" s="26"/>
    </row>
    <row r="58" spans="9:14" x14ac:dyDescent="0.25">
      <c r="I58" s="48">
        <v>42184</v>
      </c>
      <c r="J58" s="49">
        <v>1</v>
      </c>
      <c r="K58" s="49">
        <v>1</v>
      </c>
      <c r="L58" s="2">
        <f t="shared" si="0"/>
        <v>34</v>
      </c>
      <c r="M58" s="2">
        <f t="shared" si="1"/>
        <v>33</v>
      </c>
      <c r="N58" s="26"/>
    </row>
    <row r="59" spans="9:14" x14ac:dyDescent="0.25">
      <c r="I59" s="51" t="s">
        <v>92</v>
      </c>
      <c r="J59" s="50">
        <v>34</v>
      </c>
      <c r="K59" s="50">
        <v>33</v>
      </c>
      <c r="M59" s="1"/>
    </row>
    <row r="60" spans="9:14" x14ac:dyDescent="0.25">
      <c r="I60"/>
      <c r="L60" s="24"/>
      <c r="M60" s="24"/>
    </row>
    <row r="61" spans="9:14" x14ac:dyDescent="0.25">
      <c r="I61" s="53" t="s">
        <v>99</v>
      </c>
      <c r="J61" s="1" t="s">
        <v>101</v>
      </c>
      <c r="K61" s="1" t="s">
        <v>102</v>
      </c>
      <c r="L61" s="24"/>
      <c r="M61" s="24"/>
    </row>
    <row r="62" spans="9:14" x14ac:dyDescent="0.25">
      <c r="I62" s="55">
        <v>42149</v>
      </c>
      <c r="J62" s="54">
        <v>1</v>
      </c>
      <c r="K62" s="54">
        <v>1</v>
      </c>
      <c r="L62" s="24"/>
      <c r="M62" s="24"/>
    </row>
    <row r="63" spans="9:14" x14ac:dyDescent="0.25">
      <c r="I63" s="55">
        <v>42153</v>
      </c>
      <c r="J63" s="54">
        <v>1</v>
      </c>
      <c r="K63" s="54">
        <v>1</v>
      </c>
      <c r="L63" s="24"/>
      <c r="M63" s="24"/>
    </row>
    <row r="64" spans="9:14" x14ac:dyDescent="0.25">
      <c r="I64" s="55">
        <v>42159</v>
      </c>
      <c r="J64" s="54">
        <v>2</v>
      </c>
      <c r="K64" s="54">
        <v>2</v>
      </c>
      <c r="L64" s="24"/>
      <c r="M64" s="24"/>
    </row>
    <row r="65" spans="9:13" x14ac:dyDescent="0.25">
      <c r="I65" s="55">
        <v>42160</v>
      </c>
      <c r="J65" s="54">
        <v>1</v>
      </c>
      <c r="K65" s="54">
        <v>1</v>
      </c>
      <c r="L65" s="24"/>
      <c r="M65" s="24"/>
    </row>
    <row r="66" spans="9:13" x14ac:dyDescent="0.25">
      <c r="I66" s="55">
        <v>42163</v>
      </c>
      <c r="J66" s="54">
        <v>3</v>
      </c>
      <c r="K66" s="54">
        <v>3</v>
      </c>
      <c r="L66" s="24"/>
      <c r="M66" s="24"/>
    </row>
    <row r="67" spans="9:13" x14ac:dyDescent="0.25">
      <c r="I67" s="55">
        <v>42164</v>
      </c>
      <c r="J67" s="54"/>
      <c r="K67" s="54"/>
      <c r="L67" s="24"/>
      <c r="M67" s="24"/>
    </row>
    <row r="68" spans="9:13" x14ac:dyDescent="0.25">
      <c r="I68" s="57">
        <v>42163</v>
      </c>
      <c r="J68" s="54">
        <v>1</v>
      </c>
      <c r="K68" s="54">
        <v>1</v>
      </c>
      <c r="L68" s="24"/>
      <c r="M68" s="24"/>
    </row>
    <row r="69" spans="9:13" x14ac:dyDescent="0.25">
      <c r="I69" s="55">
        <v>42167</v>
      </c>
      <c r="J69" s="54">
        <v>3</v>
      </c>
      <c r="K69" s="54">
        <v>3</v>
      </c>
      <c r="L69" s="24"/>
      <c r="M69" s="24"/>
    </row>
    <row r="70" spans="9:13" x14ac:dyDescent="0.25">
      <c r="I70" s="55">
        <v>42170</v>
      </c>
      <c r="J70" s="54">
        <v>1</v>
      </c>
      <c r="K70" s="54">
        <v>1</v>
      </c>
      <c r="L70" s="24"/>
      <c r="M70" s="24"/>
    </row>
    <row r="71" spans="9:13" x14ac:dyDescent="0.25">
      <c r="I71" s="55">
        <v>42171</v>
      </c>
      <c r="J71" s="54">
        <v>2</v>
      </c>
      <c r="K71" s="54">
        <v>2</v>
      </c>
      <c r="L71" s="24"/>
      <c r="M71" s="24"/>
    </row>
    <row r="72" spans="9:13" x14ac:dyDescent="0.25">
      <c r="I72" s="55">
        <v>42172</v>
      </c>
      <c r="J72" s="54">
        <v>4</v>
      </c>
      <c r="K72" s="54">
        <v>4</v>
      </c>
      <c r="L72" s="24"/>
      <c r="M72" s="24"/>
    </row>
    <row r="73" spans="9:13" x14ac:dyDescent="0.25">
      <c r="I73" s="55">
        <v>42173</v>
      </c>
      <c r="J73" s="54">
        <v>1</v>
      </c>
      <c r="K73" s="54">
        <v>1</v>
      </c>
      <c r="L73" s="24"/>
      <c r="M73" s="24"/>
    </row>
    <row r="74" spans="9:13" x14ac:dyDescent="0.25">
      <c r="I74" s="55">
        <v>42174</v>
      </c>
      <c r="J74" s="54">
        <v>2</v>
      </c>
      <c r="K74" s="54">
        <v>2</v>
      </c>
      <c r="L74" s="24"/>
      <c r="M74" s="24"/>
    </row>
    <row r="75" spans="9:13" x14ac:dyDescent="0.25">
      <c r="I75" s="55">
        <v>42177</v>
      </c>
      <c r="J75" s="54">
        <v>2</v>
      </c>
      <c r="K75" s="54">
        <v>2</v>
      </c>
      <c r="L75" s="24"/>
      <c r="M75" s="24"/>
    </row>
    <row r="76" spans="9:13" x14ac:dyDescent="0.25">
      <c r="I76" s="55">
        <v>42178</v>
      </c>
      <c r="J76" s="54">
        <v>1</v>
      </c>
      <c r="K76" s="54">
        <v>1</v>
      </c>
    </row>
    <row r="77" spans="9:13" x14ac:dyDescent="0.25">
      <c r="I77" s="55">
        <v>42179</v>
      </c>
      <c r="J77" s="54">
        <v>6</v>
      </c>
      <c r="K77" s="54">
        <v>6</v>
      </c>
    </row>
    <row r="78" spans="9:13" x14ac:dyDescent="0.25">
      <c r="I78" s="55">
        <v>42181</v>
      </c>
      <c r="J78" s="54"/>
      <c r="K78" s="54"/>
    </row>
    <row r="79" spans="9:13" x14ac:dyDescent="0.25">
      <c r="I79" s="56" t="s">
        <v>100</v>
      </c>
      <c r="J79" s="54">
        <v>1</v>
      </c>
      <c r="K79" s="54"/>
    </row>
    <row r="80" spans="9:13" x14ac:dyDescent="0.25">
      <c r="I80" s="57">
        <v>42181</v>
      </c>
      <c r="J80" s="54">
        <v>1</v>
      </c>
      <c r="K80" s="54">
        <v>1</v>
      </c>
    </row>
    <row r="81" spans="9:11" x14ac:dyDescent="0.25">
      <c r="I81" s="55">
        <v>42184</v>
      </c>
      <c r="J81" s="54"/>
      <c r="K81" s="54"/>
    </row>
    <row r="82" spans="9:11" x14ac:dyDescent="0.25">
      <c r="I82" s="57">
        <v>42181</v>
      </c>
      <c r="J82" s="54">
        <v>1</v>
      </c>
      <c r="K82" s="54">
        <v>1</v>
      </c>
    </row>
    <row r="83" spans="9:11" x14ac:dyDescent="0.25">
      <c r="I83" s="55" t="s">
        <v>92</v>
      </c>
      <c r="J83" s="54">
        <v>34</v>
      </c>
      <c r="K83" s="54">
        <v>33</v>
      </c>
    </row>
    <row r="84" spans="9:11" x14ac:dyDescent="0.25">
      <c r="I84"/>
    </row>
    <row r="85" spans="9:11" x14ac:dyDescent="0.25">
      <c r="I85"/>
    </row>
    <row r="86" spans="9:11" x14ac:dyDescent="0.25">
      <c r="I86"/>
    </row>
    <row r="87" spans="9:11" x14ac:dyDescent="0.25">
      <c r="I87"/>
    </row>
    <row r="88" spans="9:11" x14ac:dyDescent="0.25">
      <c r="I88"/>
    </row>
    <row r="89" spans="9:11" x14ac:dyDescent="0.25">
      <c r="I89"/>
    </row>
    <row r="90" spans="9:11" x14ac:dyDescent="0.25">
      <c r="I90"/>
    </row>
    <row r="91" spans="9:11" x14ac:dyDescent="0.25">
      <c r="I91"/>
    </row>
    <row r="92" spans="9:11" x14ac:dyDescent="0.25">
      <c r="I92"/>
    </row>
    <row r="93" spans="9:11" x14ac:dyDescent="0.25">
      <c r="I93"/>
    </row>
    <row r="94" spans="9:11" x14ac:dyDescent="0.25">
      <c r="I94"/>
    </row>
    <row r="95" spans="9:11" x14ac:dyDescent="0.25">
      <c r="I95"/>
    </row>
    <row r="96" spans="9:11" x14ac:dyDescent="0.25">
      <c r="I96"/>
    </row>
    <row r="97" spans="9:9" x14ac:dyDescent="0.25">
      <c r="I97"/>
    </row>
    <row r="98" spans="9:9" x14ac:dyDescent="0.25">
      <c r="I98"/>
    </row>
    <row r="99" spans="9:9" x14ac:dyDescent="0.25">
      <c r="I99"/>
    </row>
    <row r="100" spans="9:9" x14ac:dyDescent="0.25">
      <c r="I100"/>
    </row>
    <row r="101" spans="9:9" x14ac:dyDescent="0.25">
      <c r="I101"/>
    </row>
    <row r="102" spans="9:9" x14ac:dyDescent="0.25">
      <c r="I102"/>
    </row>
    <row r="103" spans="9:9" x14ac:dyDescent="0.25">
      <c r="I103"/>
    </row>
    <row r="104" spans="9:9" x14ac:dyDescent="0.25">
      <c r="I104"/>
    </row>
    <row r="105" spans="9:9" x14ac:dyDescent="0.25">
      <c r="I105"/>
    </row>
    <row r="106" spans="9:9" x14ac:dyDescent="0.25">
      <c r="I106"/>
    </row>
  </sheetData>
  <mergeCells count="3">
    <mergeCell ref="B2:G2"/>
    <mergeCell ref="C1:G1"/>
    <mergeCell ref="B3:G3"/>
  </mergeCell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M49"/>
  <sheetViews>
    <sheetView zoomScale="85" zoomScaleNormal="85" workbookViewId="0">
      <pane xSplit="1" topLeftCell="D1" activePane="topRight" state="frozen"/>
      <selection pane="topRight" activeCell="P32" sqref="P32"/>
    </sheetView>
  </sheetViews>
  <sheetFormatPr baseColWidth="10" defaultRowHeight="15" x14ac:dyDescent="0.25"/>
  <cols>
    <col min="1" max="1" width="32" customWidth="1"/>
    <col min="2" max="2" width="103.5703125" customWidth="1"/>
    <col min="3" max="3" width="13.5703125" customWidth="1"/>
    <col min="7" max="7" width="11.42578125" style="1"/>
    <col min="9" max="9" width="11.42578125" style="1"/>
    <col min="10" max="10" width="20.5703125" customWidth="1"/>
    <col min="11" max="11" width="3.7109375" style="15" customWidth="1"/>
    <col min="12" max="12" width="25.85546875" customWidth="1"/>
  </cols>
  <sheetData>
    <row r="3" spans="1:3" ht="15" customHeight="1" x14ac:dyDescent="0.25">
      <c r="A3" s="12" t="s">
        <v>1</v>
      </c>
      <c r="B3" s="12" t="s">
        <v>2</v>
      </c>
      <c r="C3" s="3" t="s">
        <v>67</v>
      </c>
    </row>
    <row r="4" spans="1:3" ht="35.1" customHeight="1" x14ac:dyDescent="0.25">
      <c r="A4" s="4" t="s">
        <v>41</v>
      </c>
      <c r="B4" s="4" t="s">
        <v>17</v>
      </c>
      <c r="C4" s="7" t="e">
        <f>#REF!</f>
        <v>#REF!</v>
      </c>
    </row>
    <row r="5" spans="1:3" ht="35.1" customHeight="1" x14ac:dyDescent="0.25">
      <c r="A5" s="4" t="s">
        <v>19</v>
      </c>
      <c r="B5" s="8" t="s">
        <v>18</v>
      </c>
      <c r="C5" s="7" t="e">
        <f>#REF!</f>
        <v>#REF!</v>
      </c>
    </row>
    <row r="6" spans="1:3" ht="35.1" customHeight="1" x14ac:dyDescent="0.25">
      <c r="A6" s="4" t="s">
        <v>8</v>
      </c>
      <c r="B6" s="4" t="s">
        <v>16</v>
      </c>
      <c r="C6" s="7" t="e">
        <f>#REF!</f>
        <v>#REF!</v>
      </c>
    </row>
    <row r="7" spans="1:3" ht="35.1" customHeight="1" x14ac:dyDescent="0.25">
      <c r="A7" s="5" t="s">
        <v>24</v>
      </c>
      <c r="B7" s="5" t="s">
        <v>25</v>
      </c>
      <c r="C7" s="10" t="e">
        <f>#REF!</f>
        <v>#REF!</v>
      </c>
    </row>
    <row r="8" spans="1:3" ht="35.1" customHeight="1" x14ac:dyDescent="0.25">
      <c r="A8" s="5" t="s">
        <v>42</v>
      </c>
      <c r="B8" s="5" t="s">
        <v>17</v>
      </c>
      <c r="C8" s="10" t="e">
        <f>#REF!</f>
        <v>#REF!</v>
      </c>
    </row>
    <row r="9" spans="1:3" ht="35.1" customHeight="1" x14ac:dyDescent="0.25">
      <c r="A9" s="5" t="s">
        <v>9</v>
      </c>
      <c r="B9" s="4" t="s">
        <v>64</v>
      </c>
      <c r="C9" s="7" t="e">
        <f>#REF!</f>
        <v>#REF!</v>
      </c>
    </row>
    <row r="10" spans="1:3" ht="35.1" customHeight="1" x14ac:dyDescent="0.25">
      <c r="A10" s="11" t="s">
        <v>6</v>
      </c>
      <c r="B10" s="11" t="s">
        <v>7</v>
      </c>
      <c r="C10" s="10" t="e">
        <f>(#REF!)</f>
        <v>#REF!</v>
      </c>
    </row>
    <row r="11" spans="1:3" ht="35.1" customHeight="1" x14ac:dyDescent="0.25">
      <c r="A11" s="11" t="s">
        <v>6</v>
      </c>
      <c r="B11" s="5" t="s">
        <v>22</v>
      </c>
      <c r="C11" s="10" t="e">
        <f>#REF!</f>
        <v>#REF!</v>
      </c>
    </row>
    <row r="12" spans="1:3" ht="35.1" customHeight="1" x14ac:dyDescent="0.25">
      <c r="A12" s="4" t="s">
        <v>6</v>
      </c>
      <c r="B12" s="4" t="s">
        <v>13</v>
      </c>
      <c r="C12" s="7" t="e">
        <f>#REF!</f>
        <v>#REF!</v>
      </c>
    </row>
    <row r="13" spans="1:3" ht="35.1" customHeight="1" x14ac:dyDescent="0.25">
      <c r="A13" s="5" t="s">
        <v>9</v>
      </c>
      <c r="B13" s="5" t="s">
        <v>28</v>
      </c>
      <c r="C13" s="10" t="e">
        <f>#REF!</f>
        <v>#REF!</v>
      </c>
    </row>
    <row r="14" spans="1:3" ht="35.1" customHeight="1" x14ac:dyDescent="0.25">
      <c r="A14" s="4" t="s">
        <v>6</v>
      </c>
      <c r="B14" s="4" t="s">
        <v>60</v>
      </c>
      <c r="C14" s="7" t="e">
        <f>#REF!</f>
        <v>#REF!</v>
      </c>
    </row>
    <row r="15" spans="1:3" ht="35.1" customHeight="1" x14ac:dyDescent="0.25">
      <c r="A15" s="5" t="s">
        <v>40</v>
      </c>
      <c r="B15" s="5" t="s">
        <v>17</v>
      </c>
      <c r="C15" s="10" t="e">
        <f>#REF!</f>
        <v>#REF!</v>
      </c>
    </row>
    <row r="16" spans="1:3" ht="35.1" customHeight="1" x14ac:dyDescent="0.25">
      <c r="A16" s="4" t="s">
        <v>43</v>
      </c>
      <c r="B16" s="4" t="s">
        <v>17</v>
      </c>
      <c r="C16" s="7" t="e">
        <f>#REF!</f>
        <v>#REF!</v>
      </c>
    </row>
    <row r="17" spans="1:6" ht="35.1" customHeight="1" x14ac:dyDescent="0.25">
      <c r="A17" s="5" t="s">
        <v>36</v>
      </c>
      <c r="B17" s="5" t="s">
        <v>45</v>
      </c>
      <c r="C17" s="10" t="e">
        <f>#REF!</f>
        <v>#REF!</v>
      </c>
    </row>
    <row r="18" spans="1:6" ht="35.1" customHeight="1" x14ac:dyDescent="0.25">
      <c r="A18" s="4" t="s">
        <v>23</v>
      </c>
      <c r="B18" s="4" t="s">
        <v>17</v>
      </c>
      <c r="C18" s="7" t="e">
        <f>#REF!</f>
        <v>#REF!</v>
      </c>
    </row>
    <row r="19" spans="1:6" ht="35.1" customHeight="1" x14ac:dyDescent="0.25">
      <c r="A19" s="5" t="s">
        <v>39</v>
      </c>
      <c r="B19" s="5" t="s">
        <v>17</v>
      </c>
      <c r="C19" s="10" t="e">
        <f>#REF!</f>
        <v>#REF!</v>
      </c>
    </row>
    <row r="20" spans="1:6" ht="35.1" customHeight="1" x14ac:dyDescent="0.25">
      <c r="A20" s="4" t="s">
        <v>38</v>
      </c>
      <c r="B20" s="4" t="s">
        <v>17</v>
      </c>
      <c r="C20" s="7" t="e">
        <f>#REF!</f>
        <v>#REF!</v>
      </c>
    </row>
    <row r="21" spans="1:6" ht="35.1" customHeight="1" x14ac:dyDescent="0.25">
      <c r="A21" s="4" t="s">
        <v>36</v>
      </c>
      <c r="B21" s="4" t="s">
        <v>37</v>
      </c>
      <c r="C21" s="7" t="e">
        <f>#REF!</f>
        <v>#REF!</v>
      </c>
    </row>
    <row r="22" spans="1:6" ht="35.1" customHeight="1" x14ac:dyDescent="0.25">
      <c r="A22" s="5" t="s">
        <v>36</v>
      </c>
      <c r="B22" s="5" t="s">
        <v>62</v>
      </c>
      <c r="C22" s="10" t="e">
        <f>#REF!</f>
        <v>#REF!</v>
      </c>
    </row>
    <row r="23" spans="1:6" ht="35.1" customHeight="1" x14ac:dyDescent="0.25">
      <c r="A23" s="5" t="s">
        <v>10</v>
      </c>
      <c r="B23" s="5" t="s">
        <v>34</v>
      </c>
      <c r="C23" s="10" t="e">
        <f>#REF!</f>
        <v>#REF!</v>
      </c>
    </row>
    <row r="24" spans="1:6" ht="35.1" customHeight="1" x14ac:dyDescent="0.25">
      <c r="A24" s="4" t="s">
        <v>10</v>
      </c>
      <c r="B24" s="4" t="s">
        <v>35</v>
      </c>
      <c r="C24" s="7" t="e">
        <f>#REF!</f>
        <v>#REF!</v>
      </c>
    </row>
    <row r="25" spans="1:6" ht="35.1" customHeight="1" x14ac:dyDescent="0.25">
      <c r="A25" s="5" t="s">
        <v>10</v>
      </c>
      <c r="B25" s="5" t="s">
        <v>32</v>
      </c>
      <c r="C25" s="10" t="e">
        <f>#REF!</f>
        <v>#REF!</v>
      </c>
    </row>
    <row r="26" spans="1:6" ht="35.1" customHeight="1" x14ac:dyDescent="0.25">
      <c r="A26" s="4" t="s">
        <v>10</v>
      </c>
      <c r="B26" s="4" t="s">
        <v>33</v>
      </c>
      <c r="C26" s="7" t="e">
        <f>#REF!</f>
        <v>#REF!</v>
      </c>
    </row>
    <row r="27" spans="1:6" ht="35.1" customHeight="1" x14ac:dyDescent="0.25">
      <c r="A27" s="4" t="s">
        <v>12</v>
      </c>
      <c r="B27" s="4" t="s">
        <v>30</v>
      </c>
      <c r="C27" s="7">
        <v>42177</v>
      </c>
    </row>
    <row r="28" spans="1:6" ht="35.1" customHeight="1" x14ac:dyDescent="0.25">
      <c r="A28" s="11" t="s">
        <v>6</v>
      </c>
      <c r="B28" s="5" t="s">
        <v>14</v>
      </c>
      <c r="C28" s="10" t="e">
        <f>#REF!</f>
        <v>#REF!</v>
      </c>
    </row>
    <row r="29" spans="1:6" ht="35.1" customHeight="1" x14ac:dyDescent="0.25">
      <c r="A29" s="4" t="s">
        <v>46</v>
      </c>
      <c r="B29" s="4" t="s">
        <v>47</v>
      </c>
      <c r="C29" s="7" t="e">
        <f>#REF!</f>
        <v>#REF!</v>
      </c>
    </row>
    <row r="30" spans="1:6" ht="35.1" customHeight="1" x14ac:dyDescent="0.25">
      <c r="A30" s="11" t="s">
        <v>6</v>
      </c>
      <c r="B30" s="5" t="s">
        <v>15</v>
      </c>
      <c r="C30" s="10" t="e">
        <f>#REF!</f>
        <v>#REF!</v>
      </c>
    </row>
    <row r="31" spans="1:6" ht="35.1" customHeight="1" x14ac:dyDescent="0.25">
      <c r="A31" s="4" t="s">
        <v>56</v>
      </c>
      <c r="B31" s="4" t="s">
        <v>57</v>
      </c>
      <c r="C31" s="7" t="e">
        <f>#REF!</f>
        <v>#REF!</v>
      </c>
      <c r="F31" t="s">
        <v>77</v>
      </c>
    </row>
    <row r="32" spans="1:6" ht="35.1" customHeight="1" x14ac:dyDescent="0.25">
      <c r="A32" s="5" t="s">
        <v>52</v>
      </c>
      <c r="B32" s="5" t="s">
        <v>53</v>
      </c>
      <c r="C32" s="10" t="e">
        <f>#REF!</f>
        <v>#REF!</v>
      </c>
      <c r="F32" t="e">
        <f>COUNTIF(#REF!,"08/06/2015")</f>
        <v>#REF!</v>
      </c>
    </row>
    <row r="33" spans="1:13" ht="35.1" customHeight="1" x14ac:dyDescent="0.25">
      <c r="A33" s="5" t="s">
        <v>11</v>
      </c>
      <c r="B33" s="5" t="s">
        <v>20</v>
      </c>
      <c r="C33" s="10" t="e">
        <f>#REF!</f>
        <v>#REF!</v>
      </c>
    </row>
    <row r="34" spans="1:13" ht="15" customHeight="1" x14ac:dyDescent="0.25"/>
    <row r="35" spans="1:13" ht="15" customHeight="1" x14ac:dyDescent="0.25">
      <c r="E35" s="3" t="s">
        <v>68</v>
      </c>
      <c r="F35" s="3" t="s">
        <v>69</v>
      </c>
      <c r="G35" s="3" t="s">
        <v>75</v>
      </c>
      <c r="H35" s="3" t="s">
        <v>70</v>
      </c>
      <c r="I35" s="3" t="s">
        <v>76</v>
      </c>
      <c r="J35" s="3" t="s">
        <v>72</v>
      </c>
      <c r="K35" s="16"/>
      <c r="L35" s="3" t="s">
        <v>71</v>
      </c>
      <c r="M35" s="9">
        <f>SUM(H36:H49)</f>
        <v>5</v>
      </c>
    </row>
    <row r="36" spans="1:13" x14ac:dyDescent="0.25">
      <c r="E36" s="13">
        <v>42149</v>
      </c>
      <c r="F36" s="9">
        <v>1</v>
      </c>
      <c r="G36" s="20">
        <f>F36</f>
        <v>1</v>
      </c>
      <c r="H36" s="9">
        <v>0</v>
      </c>
      <c r="I36" s="20">
        <f>H36</f>
        <v>0</v>
      </c>
      <c r="J36" s="17"/>
    </row>
    <row r="37" spans="1:13" x14ac:dyDescent="0.25">
      <c r="E37" s="7">
        <v>42153</v>
      </c>
      <c r="F37" s="14">
        <v>1</v>
      </c>
      <c r="G37" s="14">
        <f>G36+F37</f>
        <v>2</v>
      </c>
      <c r="H37" s="14">
        <v>1</v>
      </c>
      <c r="I37" s="14">
        <f>I36+H37</f>
        <v>1</v>
      </c>
      <c r="J37" s="6">
        <v>42153</v>
      </c>
    </row>
    <row r="38" spans="1:13" x14ac:dyDescent="0.25">
      <c r="E38" s="13">
        <v>42159</v>
      </c>
      <c r="F38" s="9">
        <v>2</v>
      </c>
      <c r="G38" s="14">
        <f t="shared" ref="G38:G49" si="0">G37+F38</f>
        <v>4</v>
      </c>
      <c r="H38" s="9">
        <v>2</v>
      </c>
      <c r="I38" s="14">
        <f t="shared" ref="I38:I49" si="1">I37+H38</f>
        <v>3</v>
      </c>
      <c r="J38" s="18">
        <v>42159</v>
      </c>
    </row>
    <row r="39" spans="1:13" x14ac:dyDescent="0.25">
      <c r="E39" s="7">
        <v>42160</v>
      </c>
      <c r="F39" s="14">
        <v>2</v>
      </c>
      <c r="G39" s="14">
        <f t="shared" si="0"/>
        <v>6</v>
      </c>
      <c r="H39" s="14">
        <v>0</v>
      </c>
      <c r="I39" s="14">
        <f t="shared" si="1"/>
        <v>3</v>
      </c>
      <c r="J39" s="19"/>
    </row>
    <row r="40" spans="1:13" x14ac:dyDescent="0.25">
      <c r="E40" s="13">
        <v>42163</v>
      </c>
      <c r="F40" s="9">
        <v>3</v>
      </c>
      <c r="G40" s="14">
        <f t="shared" si="0"/>
        <v>9</v>
      </c>
      <c r="H40" s="9">
        <v>2</v>
      </c>
      <c r="I40" s="14">
        <f t="shared" si="1"/>
        <v>5</v>
      </c>
      <c r="J40" s="17"/>
    </row>
    <row r="41" spans="1:13" x14ac:dyDescent="0.25">
      <c r="E41" s="7">
        <v>42164</v>
      </c>
      <c r="F41" s="14">
        <v>1</v>
      </c>
      <c r="G41" s="14">
        <f t="shared" si="0"/>
        <v>10</v>
      </c>
      <c r="H41" s="14">
        <v>0</v>
      </c>
      <c r="I41" s="14">
        <f t="shared" si="1"/>
        <v>5</v>
      </c>
      <c r="J41" s="19"/>
    </row>
    <row r="42" spans="1:13" x14ac:dyDescent="0.25">
      <c r="E42" s="13">
        <v>42167</v>
      </c>
      <c r="F42" s="9">
        <v>4</v>
      </c>
      <c r="G42" s="14">
        <f t="shared" si="0"/>
        <v>14</v>
      </c>
      <c r="H42" s="9">
        <v>0</v>
      </c>
      <c r="I42" s="14">
        <f t="shared" si="1"/>
        <v>5</v>
      </c>
      <c r="J42" s="17"/>
    </row>
    <row r="43" spans="1:13" x14ac:dyDescent="0.25">
      <c r="E43" s="7">
        <v>42170</v>
      </c>
      <c r="F43" s="14">
        <v>3</v>
      </c>
      <c r="G43" s="14">
        <f t="shared" si="0"/>
        <v>17</v>
      </c>
      <c r="H43" s="14">
        <v>0</v>
      </c>
      <c r="I43" s="14">
        <f t="shared" si="1"/>
        <v>5</v>
      </c>
      <c r="J43" s="19"/>
    </row>
    <row r="44" spans="1:13" x14ac:dyDescent="0.25">
      <c r="E44" s="13">
        <v>42171</v>
      </c>
      <c r="F44" s="9">
        <v>2</v>
      </c>
      <c r="G44" s="14">
        <f t="shared" si="0"/>
        <v>19</v>
      </c>
      <c r="H44" s="9">
        <v>0</v>
      </c>
      <c r="I44" s="14">
        <f t="shared" si="1"/>
        <v>5</v>
      </c>
      <c r="J44" s="17"/>
    </row>
    <row r="45" spans="1:13" x14ac:dyDescent="0.25">
      <c r="E45" s="7">
        <v>42172</v>
      </c>
      <c r="F45" s="14">
        <v>3</v>
      </c>
      <c r="G45" s="14">
        <f t="shared" si="0"/>
        <v>22</v>
      </c>
      <c r="H45" s="14">
        <v>0</v>
      </c>
      <c r="I45" s="14">
        <f t="shared" si="1"/>
        <v>5</v>
      </c>
      <c r="J45" s="19"/>
    </row>
    <row r="46" spans="1:13" x14ac:dyDescent="0.25">
      <c r="E46" s="13">
        <v>42173</v>
      </c>
      <c r="F46" s="9">
        <v>1</v>
      </c>
      <c r="G46" s="14">
        <f t="shared" si="0"/>
        <v>23</v>
      </c>
      <c r="H46" s="9">
        <v>0</v>
      </c>
      <c r="I46" s="14">
        <f t="shared" si="1"/>
        <v>5</v>
      </c>
      <c r="J46" s="17"/>
    </row>
    <row r="47" spans="1:13" x14ac:dyDescent="0.25">
      <c r="E47" s="7">
        <v>42177</v>
      </c>
      <c r="F47" s="14">
        <v>1</v>
      </c>
      <c r="G47" s="14">
        <f t="shared" si="0"/>
        <v>24</v>
      </c>
      <c r="H47" s="14">
        <v>0</v>
      </c>
      <c r="I47" s="14">
        <f t="shared" si="1"/>
        <v>5</v>
      </c>
      <c r="J47" s="19"/>
    </row>
    <row r="48" spans="1:13" x14ac:dyDescent="0.25">
      <c r="E48" s="13">
        <v>42179</v>
      </c>
      <c r="F48" s="9">
        <v>5</v>
      </c>
      <c r="G48" s="14">
        <f t="shared" si="0"/>
        <v>29</v>
      </c>
      <c r="H48" s="9">
        <v>0</v>
      </c>
      <c r="I48" s="14">
        <f t="shared" si="1"/>
        <v>5</v>
      </c>
      <c r="J48" s="17"/>
    </row>
    <row r="49" spans="5:10" x14ac:dyDescent="0.25">
      <c r="E49" s="7">
        <v>42184</v>
      </c>
      <c r="F49" s="14">
        <v>1</v>
      </c>
      <c r="G49" s="14">
        <f t="shared" si="0"/>
        <v>30</v>
      </c>
      <c r="H49" s="14">
        <v>0</v>
      </c>
      <c r="I49" s="14">
        <f t="shared" si="1"/>
        <v>5</v>
      </c>
      <c r="J49" s="19"/>
    </row>
  </sheetData>
  <autoFilter ref="A3:C33"/>
  <sortState ref="A4:C33">
    <sortCondition ref="C4:C33"/>
  </sortState>
  <hyperlinks>
    <hyperlink ref="B5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d'actions</vt:lpstr>
      <vt:lpstr>Indicateur 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RAOULX, THOMAS (T.)</dc:creator>
  <cp:lastModifiedBy>RAOULX, THOMAS (T.)</cp:lastModifiedBy>
  <cp:lastPrinted>2015-06-04T10:59:25Z</cp:lastPrinted>
  <dcterms:created xsi:type="dcterms:W3CDTF">2015-06-03T07:31:01Z</dcterms:created>
  <dcterms:modified xsi:type="dcterms:W3CDTF">2015-07-15T14:55:07Z</dcterms:modified>
</cp:coreProperties>
</file>