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21570" windowHeight="8415"/>
  </bookViews>
  <sheets>
    <sheet name="75 PARIS" sheetId="3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3" l="1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B4" i="3"/>
  <c r="B5" i="3"/>
  <c r="B6" i="3"/>
  <c r="B7" i="3"/>
  <c r="B8" i="3"/>
  <c r="N8" i="3" s="1"/>
  <c r="B9" i="3"/>
  <c r="B10" i="3"/>
  <c r="N10" i="3" s="1"/>
  <c r="B11" i="3"/>
  <c r="N11" i="3" s="1"/>
  <c r="B12" i="3"/>
  <c r="B13" i="3"/>
  <c r="B14" i="3"/>
  <c r="B15" i="3"/>
  <c r="B16" i="3"/>
  <c r="N16" i="3" s="1"/>
  <c r="B17" i="3"/>
  <c r="B18" i="3"/>
  <c r="N18" i="3" s="1"/>
  <c r="B19" i="3"/>
  <c r="N19" i="3" s="1"/>
  <c r="B20" i="3"/>
  <c r="B21" i="3"/>
  <c r="B22" i="3"/>
  <c r="B23" i="3"/>
  <c r="B24" i="3"/>
  <c r="N24" i="3" s="1"/>
  <c r="B25" i="3"/>
  <c r="B26" i="3"/>
  <c r="N26" i="3" s="1"/>
  <c r="B27" i="3"/>
  <c r="N27" i="3" s="1"/>
  <c r="B28" i="3"/>
  <c r="B29" i="3"/>
  <c r="B30" i="3"/>
  <c r="B31" i="3"/>
  <c r="B32" i="3"/>
  <c r="N32" i="3" s="1"/>
  <c r="B33" i="3"/>
  <c r="B34" i="3"/>
  <c r="N34" i="3" s="1"/>
  <c r="B35" i="3"/>
  <c r="N35" i="3" s="1"/>
  <c r="B36" i="3"/>
  <c r="B37" i="3"/>
  <c r="B38" i="3"/>
  <c r="B39" i="3"/>
  <c r="B40" i="3"/>
  <c r="N40" i="3" s="1"/>
  <c r="B41" i="3"/>
  <c r="B42" i="3"/>
  <c r="N42" i="3" s="1"/>
  <c r="B43" i="3"/>
  <c r="N43" i="3" s="1"/>
  <c r="B44" i="3"/>
  <c r="B45" i="3"/>
  <c r="B46" i="3"/>
  <c r="B47" i="3"/>
  <c r="B48" i="3"/>
  <c r="N48" i="3" s="1"/>
  <c r="B49" i="3"/>
  <c r="B50" i="3"/>
  <c r="N50" i="3" s="1"/>
  <c r="B51" i="3"/>
  <c r="N51" i="3" s="1"/>
  <c r="B52" i="3"/>
  <c r="B53" i="3"/>
  <c r="B54" i="3"/>
  <c r="B55" i="3"/>
  <c r="B56" i="3"/>
  <c r="N56" i="3" s="1"/>
  <c r="B57" i="3"/>
  <c r="B58" i="3"/>
  <c r="N58" i="3" s="1"/>
  <c r="B59" i="3"/>
  <c r="N59" i="3" s="1"/>
  <c r="B60" i="3"/>
  <c r="B61" i="3"/>
  <c r="B62" i="3"/>
  <c r="B63" i="3"/>
  <c r="B64" i="3"/>
  <c r="N64" i="3" s="1"/>
  <c r="B65" i="3"/>
  <c r="B66" i="3"/>
  <c r="N66" i="3" s="1"/>
  <c r="B67" i="3"/>
  <c r="N67" i="3" s="1"/>
  <c r="B68" i="3"/>
  <c r="B69" i="3"/>
  <c r="B70" i="3"/>
  <c r="B71" i="3"/>
  <c r="B72" i="3"/>
  <c r="N72" i="3" s="1"/>
  <c r="B73" i="3"/>
  <c r="B74" i="3"/>
  <c r="N74" i="3" s="1"/>
  <c r="B75" i="3"/>
  <c r="N75" i="3" s="1"/>
  <c r="B76" i="3"/>
  <c r="B77" i="3"/>
  <c r="B78" i="3"/>
  <c r="B79" i="3"/>
  <c r="B80" i="3"/>
  <c r="N80" i="3" s="1"/>
  <c r="B81" i="3"/>
  <c r="B82" i="3"/>
  <c r="N82" i="3" s="1"/>
  <c r="B83" i="3"/>
  <c r="N83" i="3" s="1"/>
  <c r="B84" i="3"/>
  <c r="B85" i="3"/>
  <c r="B86" i="3"/>
  <c r="B87" i="3"/>
  <c r="B88" i="3"/>
  <c r="N88" i="3" s="1"/>
  <c r="B89" i="3"/>
  <c r="B90" i="3"/>
  <c r="N90" i="3" s="1"/>
  <c r="B91" i="3"/>
  <c r="N91" i="3" s="1"/>
  <c r="B92" i="3"/>
  <c r="B93" i="3"/>
  <c r="B94" i="3"/>
  <c r="B95" i="3"/>
  <c r="B96" i="3"/>
  <c r="N96" i="3" s="1"/>
  <c r="B97" i="3"/>
  <c r="B98" i="3"/>
  <c r="N98" i="3" s="1"/>
  <c r="B99" i="3"/>
  <c r="N99" i="3" s="1"/>
  <c r="B100" i="3"/>
  <c r="B101" i="3"/>
  <c r="B102" i="3"/>
  <c r="B103" i="3"/>
  <c r="B104" i="3"/>
  <c r="N104" i="3" s="1"/>
  <c r="B105" i="3"/>
  <c r="B106" i="3"/>
  <c r="N106" i="3" s="1"/>
  <c r="B107" i="3"/>
  <c r="N107" i="3" s="1"/>
  <c r="B108" i="3"/>
  <c r="B109" i="3"/>
  <c r="B110" i="3"/>
  <c r="B111" i="3"/>
  <c r="B112" i="3"/>
  <c r="N112" i="3" s="1"/>
  <c r="B113" i="3"/>
  <c r="B114" i="3"/>
  <c r="N114" i="3" s="1"/>
  <c r="B115" i="3"/>
  <c r="N115" i="3" s="1"/>
  <c r="B116" i="3"/>
  <c r="B117" i="3"/>
  <c r="B118" i="3"/>
  <c r="B119" i="3"/>
  <c r="B120" i="3"/>
  <c r="N120" i="3" s="1"/>
  <c r="B121" i="3"/>
  <c r="B122" i="3"/>
  <c r="N122" i="3" s="1"/>
  <c r="B123" i="3"/>
  <c r="N123" i="3" s="1"/>
  <c r="B124" i="3"/>
  <c r="B125" i="3"/>
  <c r="B126" i="3"/>
  <c r="B127" i="3"/>
  <c r="B128" i="3"/>
  <c r="N128" i="3" s="1"/>
  <c r="B129" i="3"/>
  <c r="B130" i="3"/>
  <c r="N130" i="3" s="1"/>
  <c r="B131" i="3"/>
  <c r="N131" i="3" s="1"/>
  <c r="B132" i="3"/>
  <c r="B133" i="3"/>
  <c r="B134" i="3"/>
  <c r="B135" i="3"/>
  <c r="B136" i="3"/>
  <c r="N136" i="3" s="1"/>
  <c r="B137" i="3"/>
  <c r="B138" i="3"/>
  <c r="N138" i="3" s="1"/>
  <c r="B139" i="3"/>
  <c r="N139" i="3" s="1"/>
  <c r="B140" i="3"/>
  <c r="B141" i="3"/>
  <c r="B142" i="3"/>
  <c r="B143" i="3"/>
  <c r="B144" i="3"/>
  <c r="N144" i="3" s="1"/>
  <c r="B145" i="3"/>
  <c r="B146" i="3"/>
  <c r="N146" i="3" s="1"/>
  <c r="B147" i="3"/>
  <c r="N147" i="3" s="1"/>
  <c r="B148" i="3"/>
  <c r="B149" i="3"/>
  <c r="B150" i="3"/>
  <c r="B151" i="3"/>
  <c r="B152" i="3"/>
  <c r="N152" i="3" s="1"/>
  <c r="B153" i="3"/>
  <c r="B154" i="3"/>
  <c r="N154" i="3" s="1"/>
  <c r="B155" i="3"/>
  <c r="N155" i="3" s="1"/>
  <c r="B156" i="3"/>
  <c r="B157" i="3"/>
  <c r="B158" i="3"/>
  <c r="B159" i="3"/>
  <c r="B160" i="3"/>
  <c r="N160" i="3" s="1"/>
  <c r="B161" i="3"/>
  <c r="B162" i="3"/>
  <c r="N162" i="3" s="1"/>
  <c r="B163" i="3"/>
  <c r="N163" i="3" s="1"/>
  <c r="B164" i="3"/>
  <c r="B165" i="3"/>
  <c r="B166" i="3"/>
  <c r="B167" i="3"/>
  <c r="B168" i="3"/>
  <c r="N168" i="3" s="1"/>
  <c r="B169" i="3"/>
  <c r="B170" i="3"/>
  <c r="N170" i="3" s="1"/>
  <c r="B171" i="3"/>
  <c r="N171" i="3" s="1"/>
  <c r="B172" i="3"/>
  <c r="B173" i="3"/>
  <c r="B174" i="3"/>
  <c r="B175" i="3"/>
  <c r="B176" i="3"/>
  <c r="N176" i="3" s="1"/>
  <c r="B177" i="3"/>
  <c r="B178" i="3"/>
  <c r="N178" i="3" s="1"/>
  <c r="B179" i="3"/>
  <c r="N179" i="3" s="1"/>
  <c r="B180" i="3"/>
  <c r="B181" i="3"/>
  <c r="B182" i="3"/>
  <c r="B183" i="3"/>
  <c r="B184" i="3"/>
  <c r="N184" i="3" s="1"/>
  <c r="B185" i="3"/>
  <c r="B186" i="3"/>
  <c r="N186" i="3" s="1"/>
  <c r="B187" i="3"/>
  <c r="N187" i="3" s="1"/>
  <c r="B188" i="3"/>
  <c r="B189" i="3"/>
  <c r="B190" i="3"/>
  <c r="B191" i="3"/>
  <c r="B192" i="3"/>
  <c r="N192" i="3" s="1"/>
  <c r="B193" i="3"/>
  <c r="B194" i="3"/>
  <c r="N194" i="3" s="1"/>
  <c r="B195" i="3"/>
  <c r="N195" i="3" s="1"/>
  <c r="B196" i="3"/>
  <c r="B197" i="3"/>
  <c r="B198" i="3"/>
  <c r="B199" i="3"/>
  <c r="B200" i="3"/>
  <c r="N200" i="3" s="1"/>
  <c r="B201" i="3"/>
  <c r="B202" i="3"/>
  <c r="N202" i="3" s="1"/>
  <c r="B203" i="3"/>
  <c r="N203" i="3" s="1"/>
  <c r="B204" i="3"/>
  <c r="B205" i="3"/>
  <c r="B206" i="3"/>
  <c r="B207" i="3"/>
  <c r="B208" i="3"/>
  <c r="N208" i="3" s="1"/>
  <c r="B209" i="3"/>
  <c r="B210" i="3"/>
  <c r="N210" i="3" s="1"/>
  <c r="B211" i="3"/>
  <c r="N211" i="3" s="1"/>
  <c r="B212" i="3"/>
  <c r="B213" i="3"/>
  <c r="B214" i="3"/>
  <c r="B215" i="3"/>
  <c r="B216" i="3"/>
  <c r="N216" i="3" s="1"/>
  <c r="B217" i="3"/>
  <c r="B218" i="3"/>
  <c r="N218" i="3" s="1"/>
  <c r="B219" i="3"/>
  <c r="N219" i="3" s="1"/>
  <c r="B220" i="3"/>
  <c r="B221" i="3"/>
  <c r="B222" i="3"/>
  <c r="B223" i="3"/>
  <c r="B224" i="3"/>
  <c r="N224" i="3" s="1"/>
  <c r="B225" i="3"/>
  <c r="B226" i="3"/>
  <c r="N226" i="3" s="1"/>
  <c r="B227" i="3"/>
  <c r="N227" i="3" s="1"/>
  <c r="B228" i="3"/>
  <c r="B229" i="3"/>
  <c r="B230" i="3"/>
  <c r="B231" i="3"/>
  <c r="B232" i="3"/>
  <c r="N232" i="3" s="1"/>
  <c r="B233" i="3"/>
  <c r="B234" i="3"/>
  <c r="N234" i="3" s="1"/>
  <c r="P234" i="3" s="1"/>
  <c r="B235" i="3"/>
  <c r="N235" i="3" s="1"/>
  <c r="B236" i="3"/>
  <c r="B237" i="3"/>
  <c r="B238" i="3"/>
  <c r="B239" i="3"/>
  <c r="B240" i="3"/>
  <c r="N240" i="3" s="1"/>
  <c r="B241" i="3"/>
  <c r="B242" i="3"/>
  <c r="N242" i="3" s="1"/>
  <c r="B243" i="3"/>
  <c r="N243" i="3" s="1"/>
  <c r="B244" i="3"/>
  <c r="B245" i="3"/>
  <c r="B246" i="3"/>
  <c r="B247" i="3"/>
  <c r="B248" i="3"/>
  <c r="N248" i="3" s="1"/>
  <c r="B249" i="3"/>
  <c r="B250" i="3"/>
  <c r="N250" i="3" s="1"/>
  <c r="B251" i="3"/>
  <c r="N251" i="3" s="1"/>
  <c r="B252" i="3"/>
  <c r="B253" i="3"/>
  <c r="B254" i="3"/>
  <c r="B255" i="3"/>
  <c r="B256" i="3"/>
  <c r="N256" i="3" s="1"/>
  <c r="B257" i="3"/>
  <c r="B258" i="3"/>
  <c r="N258" i="3" s="1"/>
  <c r="B259" i="3"/>
  <c r="N259" i="3" s="1"/>
  <c r="B260" i="3"/>
  <c r="B261" i="3"/>
  <c r="B262" i="3"/>
  <c r="B263" i="3"/>
  <c r="B264" i="3"/>
  <c r="N264" i="3" s="1"/>
  <c r="B265" i="3"/>
  <c r="B266" i="3"/>
  <c r="N266" i="3" s="1"/>
  <c r="B267" i="3"/>
  <c r="N267" i="3" s="1"/>
  <c r="B268" i="3"/>
  <c r="B269" i="3"/>
  <c r="B270" i="3"/>
  <c r="B271" i="3"/>
  <c r="B272" i="3"/>
  <c r="N272" i="3" s="1"/>
  <c r="B273" i="3"/>
  <c r="B274" i="3"/>
  <c r="N274" i="3" s="1"/>
  <c r="B275" i="3"/>
  <c r="N275" i="3" s="1"/>
  <c r="B276" i="3"/>
  <c r="B277" i="3"/>
  <c r="B278" i="3"/>
  <c r="B279" i="3"/>
  <c r="B280" i="3"/>
  <c r="N280" i="3" s="1"/>
  <c r="B281" i="3"/>
  <c r="B282" i="3"/>
  <c r="N282" i="3" s="1"/>
  <c r="B283" i="3"/>
  <c r="N283" i="3" s="1"/>
  <c r="B284" i="3"/>
  <c r="B285" i="3"/>
  <c r="B286" i="3"/>
  <c r="B287" i="3"/>
  <c r="B288" i="3"/>
  <c r="N288" i="3" s="1"/>
  <c r="B289" i="3"/>
  <c r="B290" i="3"/>
  <c r="N290" i="3" s="1"/>
  <c r="B291" i="3"/>
  <c r="N291" i="3" s="1"/>
  <c r="B292" i="3"/>
  <c r="B293" i="3"/>
  <c r="B294" i="3"/>
  <c r="B295" i="3"/>
  <c r="B296" i="3"/>
  <c r="N296" i="3" s="1"/>
  <c r="B297" i="3"/>
  <c r="B298" i="3"/>
  <c r="N298" i="3" s="1"/>
  <c r="B299" i="3"/>
  <c r="N299" i="3" s="1"/>
  <c r="B300" i="3"/>
  <c r="B301" i="3"/>
  <c r="B302" i="3"/>
  <c r="B303" i="3"/>
  <c r="B304" i="3"/>
  <c r="N304" i="3" s="1"/>
  <c r="B305" i="3"/>
  <c r="B306" i="3"/>
  <c r="N306" i="3" s="1"/>
  <c r="B307" i="3"/>
  <c r="N307" i="3" s="1"/>
  <c r="B308" i="3"/>
  <c r="B309" i="3"/>
  <c r="B310" i="3"/>
  <c r="B311" i="3"/>
  <c r="B312" i="3"/>
  <c r="N312" i="3" s="1"/>
  <c r="B313" i="3"/>
  <c r="B314" i="3"/>
  <c r="N314" i="3" s="1"/>
  <c r="B315" i="3"/>
  <c r="N315" i="3" s="1"/>
  <c r="B316" i="3"/>
  <c r="B317" i="3"/>
  <c r="B318" i="3"/>
  <c r="B319" i="3"/>
  <c r="B320" i="3"/>
  <c r="N320" i="3" s="1"/>
  <c r="B321" i="3"/>
  <c r="B322" i="3"/>
  <c r="N322" i="3" s="1"/>
  <c r="B323" i="3"/>
  <c r="N323" i="3" s="1"/>
  <c r="B324" i="3"/>
  <c r="B325" i="3"/>
  <c r="B326" i="3"/>
  <c r="B327" i="3"/>
  <c r="B328" i="3"/>
  <c r="N328" i="3" s="1"/>
  <c r="B329" i="3"/>
  <c r="B330" i="3"/>
  <c r="N330" i="3" s="1"/>
  <c r="B331" i="3"/>
  <c r="N331" i="3" s="1"/>
  <c r="B332" i="3"/>
  <c r="B333" i="3"/>
  <c r="B334" i="3"/>
  <c r="B335" i="3"/>
  <c r="B336" i="3"/>
  <c r="N336" i="3" s="1"/>
  <c r="B337" i="3"/>
  <c r="B338" i="3"/>
  <c r="N338" i="3" s="1"/>
  <c r="B339" i="3"/>
  <c r="N339" i="3" s="1"/>
  <c r="B340" i="3"/>
  <c r="B341" i="3"/>
  <c r="B342" i="3"/>
  <c r="B343" i="3"/>
  <c r="B344" i="3"/>
  <c r="N344" i="3" s="1"/>
  <c r="B345" i="3"/>
  <c r="B346" i="3"/>
  <c r="N346" i="3" s="1"/>
  <c r="B347" i="3"/>
  <c r="N347" i="3" s="1"/>
  <c r="B348" i="3"/>
  <c r="B349" i="3"/>
  <c r="B350" i="3"/>
  <c r="B351" i="3"/>
  <c r="B352" i="3"/>
  <c r="N352" i="3" s="1"/>
  <c r="B353" i="3"/>
  <c r="B354" i="3"/>
  <c r="N354" i="3" s="1"/>
  <c r="B355" i="3"/>
  <c r="N355" i="3" s="1"/>
  <c r="B356" i="3"/>
  <c r="B357" i="3"/>
  <c r="B358" i="3"/>
  <c r="B359" i="3"/>
  <c r="B360" i="3"/>
  <c r="N360" i="3" s="1"/>
  <c r="B361" i="3"/>
  <c r="B362" i="3"/>
  <c r="N362" i="3" s="1"/>
  <c r="B363" i="3"/>
  <c r="N363" i="3" s="1"/>
  <c r="B364" i="3"/>
  <c r="B365" i="3"/>
  <c r="B366" i="3"/>
  <c r="B367" i="3"/>
  <c r="B368" i="3"/>
  <c r="N368" i="3" s="1"/>
  <c r="B369" i="3"/>
  <c r="B370" i="3"/>
  <c r="N370" i="3" s="1"/>
  <c r="B371" i="3"/>
  <c r="N371" i="3" s="1"/>
  <c r="B372" i="3"/>
  <c r="B373" i="3"/>
  <c r="B374" i="3"/>
  <c r="B375" i="3"/>
  <c r="B376" i="3"/>
  <c r="N376" i="3" s="1"/>
  <c r="B377" i="3"/>
  <c r="B378" i="3"/>
  <c r="N378" i="3" s="1"/>
  <c r="B379" i="3"/>
  <c r="N379" i="3" s="1"/>
  <c r="B380" i="3"/>
  <c r="B381" i="3"/>
  <c r="B382" i="3"/>
  <c r="B383" i="3"/>
  <c r="B384" i="3"/>
  <c r="N384" i="3" s="1"/>
  <c r="B385" i="3"/>
  <c r="B386" i="3"/>
  <c r="N386" i="3" s="1"/>
  <c r="B387" i="3"/>
  <c r="N387" i="3" s="1"/>
  <c r="B388" i="3"/>
  <c r="B389" i="3"/>
  <c r="B390" i="3"/>
  <c r="B391" i="3"/>
  <c r="B392" i="3"/>
  <c r="N392" i="3" s="1"/>
  <c r="B393" i="3"/>
  <c r="B394" i="3"/>
  <c r="N394" i="3" s="1"/>
  <c r="B395" i="3"/>
  <c r="N395" i="3" s="1"/>
  <c r="B396" i="3"/>
  <c r="B397" i="3"/>
  <c r="B398" i="3"/>
  <c r="B399" i="3"/>
  <c r="B400" i="3"/>
  <c r="N400" i="3" s="1"/>
  <c r="P400" i="3" s="1"/>
  <c r="B401" i="3"/>
  <c r="B402" i="3"/>
  <c r="N402" i="3" s="1"/>
  <c r="B403" i="3"/>
  <c r="N403" i="3" s="1"/>
  <c r="B404" i="3"/>
  <c r="B405" i="3"/>
  <c r="B406" i="3"/>
  <c r="B407" i="3"/>
  <c r="B408" i="3"/>
  <c r="N408" i="3" s="1"/>
  <c r="B409" i="3"/>
  <c r="B410" i="3"/>
  <c r="N410" i="3" s="1"/>
  <c r="B411" i="3"/>
  <c r="N411" i="3" s="1"/>
  <c r="B412" i="3"/>
  <c r="B413" i="3"/>
  <c r="B414" i="3"/>
  <c r="B415" i="3"/>
  <c r="B416" i="3"/>
  <c r="N416" i="3" s="1"/>
  <c r="B417" i="3"/>
  <c r="B418" i="3"/>
  <c r="N418" i="3" s="1"/>
  <c r="B419" i="3"/>
  <c r="N419" i="3" s="1"/>
  <c r="B420" i="3"/>
  <c r="B421" i="3"/>
  <c r="B422" i="3"/>
  <c r="B423" i="3"/>
  <c r="B424" i="3"/>
  <c r="N424" i="3" s="1"/>
  <c r="B425" i="3"/>
  <c r="B426" i="3"/>
  <c r="N426" i="3" s="1"/>
  <c r="B427" i="3"/>
  <c r="N427" i="3" s="1"/>
  <c r="B428" i="3"/>
  <c r="B429" i="3"/>
  <c r="B430" i="3"/>
  <c r="B431" i="3"/>
  <c r="B432" i="3"/>
  <c r="N432" i="3" s="1"/>
  <c r="B433" i="3"/>
  <c r="B434" i="3"/>
  <c r="N434" i="3" s="1"/>
  <c r="B435" i="3"/>
  <c r="N435" i="3" s="1"/>
  <c r="B436" i="3"/>
  <c r="B437" i="3"/>
  <c r="B438" i="3"/>
  <c r="B439" i="3"/>
  <c r="B440" i="3"/>
  <c r="N440" i="3" s="1"/>
  <c r="B441" i="3"/>
  <c r="B442" i="3"/>
  <c r="N442" i="3" s="1"/>
  <c r="B443" i="3"/>
  <c r="N443" i="3" s="1"/>
  <c r="B444" i="3"/>
  <c r="B445" i="3"/>
  <c r="B446" i="3"/>
  <c r="B447" i="3"/>
  <c r="B448" i="3"/>
  <c r="N448" i="3" s="1"/>
  <c r="B449" i="3"/>
  <c r="B450" i="3"/>
  <c r="N450" i="3" s="1"/>
  <c r="B451" i="3"/>
  <c r="N451" i="3" s="1"/>
  <c r="B452" i="3"/>
  <c r="B453" i="3"/>
  <c r="B454" i="3"/>
  <c r="B455" i="3"/>
  <c r="B456" i="3"/>
  <c r="N456" i="3" s="1"/>
  <c r="B457" i="3"/>
  <c r="B458" i="3"/>
  <c r="N458" i="3" s="1"/>
  <c r="B459" i="3"/>
  <c r="N459" i="3" s="1"/>
  <c r="B460" i="3"/>
  <c r="B461" i="3"/>
  <c r="B462" i="3"/>
  <c r="B463" i="3"/>
  <c r="B464" i="3"/>
  <c r="N464" i="3" s="1"/>
  <c r="B465" i="3"/>
  <c r="B466" i="3"/>
  <c r="N466" i="3" s="1"/>
  <c r="B467" i="3"/>
  <c r="N467" i="3" s="1"/>
  <c r="B468" i="3"/>
  <c r="B469" i="3"/>
  <c r="B470" i="3"/>
  <c r="B471" i="3"/>
  <c r="B472" i="3"/>
  <c r="N472" i="3" s="1"/>
  <c r="B473" i="3"/>
  <c r="B474" i="3"/>
  <c r="N474" i="3" s="1"/>
  <c r="B475" i="3"/>
  <c r="N475" i="3" s="1"/>
  <c r="B476" i="3"/>
  <c r="B477" i="3"/>
  <c r="B478" i="3"/>
  <c r="B479" i="3"/>
  <c r="B480" i="3"/>
  <c r="N480" i="3" s="1"/>
  <c r="B481" i="3"/>
  <c r="B482" i="3"/>
  <c r="N482" i="3" s="1"/>
  <c r="B483" i="3"/>
  <c r="N483" i="3" s="1"/>
  <c r="B484" i="3"/>
  <c r="B485" i="3"/>
  <c r="B486" i="3"/>
  <c r="B487" i="3"/>
  <c r="B488" i="3"/>
  <c r="N488" i="3" s="1"/>
  <c r="B489" i="3"/>
  <c r="B490" i="3"/>
  <c r="N490" i="3" s="1"/>
  <c r="B491" i="3"/>
  <c r="N491" i="3" s="1"/>
  <c r="B492" i="3"/>
  <c r="B493" i="3"/>
  <c r="B494" i="3"/>
  <c r="B495" i="3"/>
  <c r="B496" i="3"/>
  <c r="N496" i="3" s="1"/>
  <c r="B497" i="3"/>
  <c r="B498" i="3"/>
  <c r="N498" i="3" s="1"/>
  <c r="B499" i="3"/>
  <c r="N499" i="3" s="1"/>
  <c r="B500" i="3"/>
  <c r="B501" i="3"/>
  <c r="B502" i="3"/>
  <c r="B503" i="3"/>
  <c r="B504" i="3"/>
  <c r="N504" i="3" s="1"/>
  <c r="B505" i="3"/>
  <c r="B506" i="3"/>
  <c r="N506" i="3" s="1"/>
  <c r="B507" i="3"/>
  <c r="N507" i="3" s="1"/>
  <c r="B508" i="3"/>
  <c r="B509" i="3"/>
  <c r="B510" i="3"/>
  <c r="B511" i="3"/>
  <c r="B512" i="3"/>
  <c r="N512" i="3" s="1"/>
  <c r="B513" i="3"/>
  <c r="B514" i="3"/>
  <c r="N514" i="3" s="1"/>
  <c r="B515" i="3"/>
  <c r="N515" i="3" s="1"/>
  <c r="B516" i="3"/>
  <c r="B517" i="3"/>
  <c r="B518" i="3"/>
  <c r="B519" i="3"/>
  <c r="B520" i="3"/>
  <c r="N520" i="3" s="1"/>
  <c r="B521" i="3"/>
  <c r="B522" i="3"/>
  <c r="N522" i="3" s="1"/>
  <c r="B523" i="3"/>
  <c r="N523" i="3" s="1"/>
  <c r="B524" i="3"/>
  <c r="B525" i="3"/>
  <c r="B526" i="3"/>
  <c r="B527" i="3"/>
  <c r="B528" i="3"/>
  <c r="N528" i="3" s="1"/>
  <c r="B529" i="3"/>
  <c r="B530" i="3"/>
  <c r="N530" i="3" s="1"/>
  <c r="B531" i="3"/>
  <c r="N531" i="3" s="1"/>
  <c r="B532" i="3"/>
  <c r="B533" i="3"/>
  <c r="B534" i="3"/>
  <c r="B535" i="3"/>
  <c r="B536" i="3"/>
  <c r="N536" i="3" s="1"/>
  <c r="B537" i="3"/>
  <c r="B538" i="3"/>
  <c r="N538" i="3" s="1"/>
  <c r="C4" i="3"/>
  <c r="D4" i="3" s="1"/>
  <c r="I4" i="3" s="1"/>
  <c r="C5" i="3"/>
  <c r="H5" i="3" s="1"/>
  <c r="C6" i="3"/>
  <c r="D6" i="3" s="1"/>
  <c r="C7" i="3"/>
  <c r="C8" i="3"/>
  <c r="C9" i="3"/>
  <c r="H9" i="3" s="1"/>
  <c r="C10" i="3"/>
  <c r="D10" i="3" s="1"/>
  <c r="C11" i="3"/>
  <c r="D11" i="3" s="1"/>
  <c r="C12" i="3"/>
  <c r="D12" i="3" s="1"/>
  <c r="C13" i="3"/>
  <c r="C14" i="3"/>
  <c r="D14" i="3" s="1"/>
  <c r="C15" i="3"/>
  <c r="C16" i="3"/>
  <c r="C17" i="3"/>
  <c r="C18" i="3"/>
  <c r="D18" i="3" s="1"/>
  <c r="C19" i="3"/>
  <c r="H19" i="3" s="1"/>
  <c r="C20" i="3"/>
  <c r="H20" i="3" s="1"/>
  <c r="C21" i="3"/>
  <c r="C22" i="3"/>
  <c r="D22" i="3" s="1"/>
  <c r="C23" i="3"/>
  <c r="C24" i="3"/>
  <c r="D24" i="3" s="1"/>
  <c r="C25" i="3"/>
  <c r="C26" i="3"/>
  <c r="H26" i="3" s="1"/>
  <c r="C27" i="3"/>
  <c r="D27" i="3" s="1"/>
  <c r="C28" i="3"/>
  <c r="D28" i="3" s="1"/>
  <c r="C29" i="3"/>
  <c r="C30" i="3"/>
  <c r="D30" i="3" s="1"/>
  <c r="C31" i="3"/>
  <c r="C32" i="3"/>
  <c r="C33" i="3"/>
  <c r="C34" i="3"/>
  <c r="D34" i="3" s="1"/>
  <c r="C35" i="3"/>
  <c r="D35" i="3" s="1"/>
  <c r="C36" i="3"/>
  <c r="H36" i="3" s="1"/>
  <c r="C37" i="3"/>
  <c r="C38" i="3"/>
  <c r="D38" i="3" s="1"/>
  <c r="C39" i="3"/>
  <c r="C40" i="3"/>
  <c r="D40" i="3" s="1"/>
  <c r="C41" i="3"/>
  <c r="C42" i="3"/>
  <c r="H42" i="3" s="1"/>
  <c r="C43" i="3"/>
  <c r="D43" i="3" s="1"/>
  <c r="C44" i="3"/>
  <c r="D44" i="3" s="1"/>
  <c r="C45" i="3"/>
  <c r="C46" i="3"/>
  <c r="D46" i="3" s="1"/>
  <c r="C47" i="3"/>
  <c r="C48" i="3"/>
  <c r="D48" i="3" s="1"/>
  <c r="C49" i="3"/>
  <c r="C50" i="3"/>
  <c r="H50" i="3" s="1"/>
  <c r="C51" i="3"/>
  <c r="H51" i="3" s="1"/>
  <c r="C52" i="3"/>
  <c r="D52" i="3" s="1"/>
  <c r="C53" i="3"/>
  <c r="C54" i="3"/>
  <c r="D54" i="3" s="1"/>
  <c r="C55" i="3"/>
  <c r="C56" i="3"/>
  <c r="D56" i="3" s="1"/>
  <c r="C57" i="3"/>
  <c r="C58" i="3"/>
  <c r="H58" i="3" s="1"/>
  <c r="C59" i="3"/>
  <c r="H59" i="3" s="1"/>
  <c r="C60" i="3"/>
  <c r="H60" i="3" s="1"/>
  <c r="C61" i="3"/>
  <c r="C62" i="3"/>
  <c r="D62" i="3" s="1"/>
  <c r="C63" i="3"/>
  <c r="C64" i="3"/>
  <c r="D64" i="3" s="1"/>
  <c r="C65" i="3"/>
  <c r="C66" i="3"/>
  <c r="D66" i="3" s="1"/>
  <c r="C67" i="3"/>
  <c r="D67" i="3" s="1"/>
  <c r="C68" i="3"/>
  <c r="H68" i="3" s="1"/>
  <c r="C69" i="3"/>
  <c r="C70" i="3"/>
  <c r="D70" i="3" s="1"/>
  <c r="C71" i="3"/>
  <c r="C72" i="3"/>
  <c r="C73" i="3"/>
  <c r="C74" i="3"/>
  <c r="D74" i="3" s="1"/>
  <c r="C75" i="3"/>
  <c r="D75" i="3" s="1"/>
  <c r="C76" i="3"/>
  <c r="D76" i="3" s="1"/>
  <c r="C77" i="3"/>
  <c r="C78" i="3"/>
  <c r="C79" i="3"/>
  <c r="C80" i="3"/>
  <c r="D80" i="3" s="1"/>
  <c r="C81" i="3"/>
  <c r="C82" i="3"/>
  <c r="D82" i="3" s="1"/>
  <c r="C83" i="3"/>
  <c r="D83" i="3" s="1"/>
  <c r="C84" i="3"/>
  <c r="D84" i="3" s="1"/>
  <c r="C85" i="3"/>
  <c r="H85" i="3" s="1"/>
  <c r="C86" i="3"/>
  <c r="D86" i="3" s="1"/>
  <c r="C87" i="3"/>
  <c r="C88" i="3"/>
  <c r="D88" i="3" s="1"/>
  <c r="C89" i="3"/>
  <c r="C90" i="3"/>
  <c r="D90" i="3" s="1"/>
  <c r="C91" i="3"/>
  <c r="H91" i="3" s="1"/>
  <c r="C92" i="3"/>
  <c r="H92" i="3" s="1"/>
  <c r="C93" i="3"/>
  <c r="C94" i="3"/>
  <c r="D94" i="3" s="1"/>
  <c r="C95" i="3"/>
  <c r="C96" i="3"/>
  <c r="C97" i="3"/>
  <c r="C98" i="3"/>
  <c r="H98" i="3" s="1"/>
  <c r="C99" i="3"/>
  <c r="H99" i="3" s="1"/>
  <c r="C100" i="3"/>
  <c r="D100" i="3" s="1"/>
  <c r="C101" i="3"/>
  <c r="C102" i="3"/>
  <c r="D102" i="3" s="1"/>
  <c r="C103" i="3"/>
  <c r="C104" i="3"/>
  <c r="D104" i="3" s="1"/>
  <c r="C105" i="3"/>
  <c r="C106" i="3"/>
  <c r="D106" i="3" s="1"/>
  <c r="C107" i="3"/>
  <c r="D107" i="3" s="1"/>
  <c r="C108" i="3"/>
  <c r="D108" i="3" s="1"/>
  <c r="C109" i="3"/>
  <c r="C110" i="3"/>
  <c r="D110" i="3" s="1"/>
  <c r="C111" i="3"/>
  <c r="C112" i="3"/>
  <c r="D112" i="3" s="1"/>
  <c r="C113" i="3"/>
  <c r="C114" i="3"/>
  <c r="H114" i="3" s="1"/>
  <c r="C115" i="3"/>
  <c r="H115" i="3" s="1"/>
  <c r="C116" i="3"/>
  <c r="D116" i="3" s="1"/>
  <c r="C117" i="3"/>
  <c r="C118" i="3"/>
  <c r="D118" i="3" s="1"/>
  <c r="C119" i="3"/>
  <c r="C120" i="3"/>
  <c r="D120" i="3" s="1"/>
  <c r="C121" i="3"/>
  <c r="C122" i="3"/>
  <c r="H122" i="3" s="1"/>
  <c r="C123" i="3"/>
  <c r="D123" i="3" s="1"/>
  <c r="C124" i="3"/>
  <c r="D124" i="3" s="1"/>
  <c r="C125" i="3"/>
  <c r="C126" i="3"/>
  <c r="D126" i="3" s="1"/>
  <c r="C127" i="3"/>
  <c r="C128" i="3"/>
  <c r="D128" i="3" s="1"/>
  <c r="C129" i="3"/>
  <c r="C130" i="3"/>
  <c r="D130" i="3" s="1"/>
  <c r="C131" i="3"/>
  <c r="H131" i="3" s="1"/>
  <c r="C132" i="3"/>
  <c r="D132" i="3" s="1"/>
  <c r="C133" i="3"/>
  <c r="C134" i="3"/>
  <c r="D134" i="3" s="1"/>
  <c r="C135" i="3"/>
  <c r="C136" i="3"/>
  <c r="D136" i="3" s="1"/>
  <c r="C137" i="3"/>
  <c r="C138" i="3"/>
  <c r="D138" i="3" s="1"/>
  <c r="C139" i="3"/>
  <c r="D139" i="3" s="1"/>
  <c r="C140" i="3"/>
  <c r="H140" i="3" s="1"/>
  <c r="C141" i="3"/>
  <c r="C142" i="3"/>
  <c r="C143" i="3"/>
  <c r="C144" i="3"/>
  <c r="D144" i="3" s="1"/>
  <c r="C145" i="3"/>
  <c r="C146" i="3"/>
  <c r="D146" i="3" s="1"/>
  <c r="C147" i="3"/>
  <c r="D147" i="3" s="1"/>
  <c r="C148" i="3"/>
  <c r="D148" i="3" s="1"/>
  <c r="C149" i="3"/>
  <c r="C150" i="3"/>
  <c r="D150" i="3" s="1"/>
  <c r="C151" i="3"/>
  <c r="C152" i="3"/>
  <c r="D152" i="3" s="1"/>
  <c r="C153" i="3"/>
  <c r="C154" i="3"/>
  <c r="H154" i="3" s="1"/>
  <c r="C155" i="3"/>
  <c r="H155" i="3" s="1"/>
  <c r="C156" i="3"/>
  <c r="D156" i="3" s="1"/>
  <c r="C157" i="3"/>
  <c r="C158" i="3"/>
  <c r="D158" i="3" s="1"/>
  <c r="C159" i="3"/>
  <c r="C160" i="3"/>
  <c r="D160" i="3" s="1"/>
  <c r="C161" i="3"/>
  <c r="C162" i="3"/>
  <c r="D162" i="3" s="1"/>
  <c r="C163" i="3"/>
  <c r="H163" i="3" s="1"/>
  <c r="C164" i="3"/>
  <c r="H164" i="3" s="1"/>
  <c r="C165" i="3"/>
  <c r="C166" i="3"/>
  <c r="D166" i="3" s="1"/>
  <c r="C167" i="3"/>
  <c r="C168" i="3"/>
  <c r="D168" i="3" s="1"/>
  <c r="C169" i="3"/>
  <c r="C170" i="3"/>
  <c r="H170" i="3" s="1"/>
  <c r="C171" i="3"/>
  <c r="D171" i="3" s="1"/>
  <c r="C172" i="3"/>
  <c r="D172" i="3" s="1"/>
  <c r="C173" i="3"/>
  <c r="C174" i="3"/>
  <c r="D174" i="3" s="1"/>
  <c r="C175" i="3"/>
  <c r="C176" i="3"/>
  <c r="D176" i="3" s="1"/>
  <c r="C177" i="3"/>
  <c r="C178" i="3"/>
  <c r="D178" i="3" s="1"/>
  <c r="C179" i="3"/>
  <c r="H179" i="3" s="1"/>
  <c r="C180" i="3"/>
  <c r="H180" i="3" s="1"/>
  <c r="C181" i="3"/>
  <c r="C182" i="3"/>
  <c r="D182" i="3" s="1"/>
  <c r="C183" i="3"/>
  <c r="C184" i="3"/>
  <c r="D184" i="3" s="1"/>
  <c r="C185" i="3"/>
  <c r="C186" i="3"/>
  <c r="H186" i="3" s="1"/>
  <c r="C187" i="3"/>
  <c r="H187" i="3" s="1"/>
  <c r="C188" i="3"/>
  <c r="D188" i="3" s="1"/>
  <c r="C189" i="3"/>
  <c r="C190" i="3"/>
  <c r="D190" i="3" s="1"/>
  <c r="C191" i="3"/>
  <c r="C192" i="3"/>
  <c r="D192" i="3" s="1"/>
  <c r="C193" i="3"/>
  <c r="C194" i="3"/>
  <c r="D194" i="3" s="1"/>
  <c r="C195" i="3"/>
  <c r="D195" i="3" s="1"/>
  <c r="C196" i="3"/>
  <c r="D196" i="3" s="1"/>
  <c r="C197" i="3"/>
  <c r="C198" i="3"/>
  <c r="D198" i="3" s="1"/>
  <c r="C199" i="3"/>
  <c r="C200" i="3"/>
  <c r="D200" i="3" s="1"/>
  <c r="C201" i="3"/>
  <c r="C202" i="3"/>
  <c r="D202" i="3" s="1"/>
  <c r="C203" i="3"/>
  <c r="D203" i="3" s="1"/>
  <c r="C204" i="3"/>
  <c r="D204" i="3" s="1"/>
  <c r="C205" i="3"/>
  <c r="C206" i="3"/>
  <c r="D206" i="3" s="1"/>
  <c r="C207" i="3"/>
  <c r="C208" i="3"/>
  <c r="D208" i="3" s="1"/>
  <c r="C209" i="3"/>
  <c r="C210" i="3"/>
  <c r="D210" i="3" s="1"/>
  <c r="C211" i="3"/>
  <c r="H211" i="3" s="1"/>
  <c r="C212" i="3"/>
  <c r="H212" i="3" s="1"/>
  <c r="C213" i="3"/>
  <c r="C214" i="3"/>
  <c r="D214" i="3" s="1"/>
  <c r="C215" i="3"/>
  <c r="C216" i="3"/>
  <c r="D216" i="3" s="1"/>
  <c r="C217" i="3"/>
  <c r="C218" i="3"/>
  <c r="D218" i="3" s="1"/>
  <c r="C219" i="3"/>
  <c r="D219" i="3" s="1"/>
  <c r="C220" i="3"/>
  <c r="D220" i="3" s="1"/>
  <c r="C221" i="3"/>
  <c r="C222" i="3"/>
  <c r="D222" i="3" s="1"/>
  <c r="C223" i="3"/>
  <c r="C224" i="3"/>
  <c r="D224" i="3" s="1"/>
  <c r="C225" i="3"/>
  <c r="C226" i="3"/>
  <c r="H226" i="3" s="1"/>
  <c r="C227" i="3"/>
  <c r="D227" i="3" s="1"/>
  <c r="C228" i="3"/>
  <c r="D228" i="3" s="1"/>
  <c r="C229" i="3"/>
  <c r="C230" i="3"/>
  <c r="D230" i="3" s="1"/>
  <c r="C231" i="3"/>
  <c r="C232" i="3"/>
  <c r="D232" i="3" s="1"/>
  <c r="C233" i="3"/>
  <c r="C234" i="3"/>
  <c r="D234" i="3" s="1"/>
  <c r="C235" i="3"/>
  <c r="D235" i="3" s="1"/>
  <c r="C236" i="3"/>
  <c r="D236" i="3" s="1"/>
  <c r="C237" i="3"/>
  <c r="C238" i="3"/>
  <c r="D238" i="3" s="1"/>
  <c r="C239" i="3"/>
  <c r="D239" i="3" s="1"/>
  <c r="C240" i="3"/>
  <c r="D240" i="3" s="1"/>
  <c r="C241" i="3"/>
  <c r="C242" i="3"/>
  <c r="H242" i="3" s="1"/>
  <c r="C243" i="3"/>
  <c r="D243" i="3" s="1"/>
  <c r="C244" i="3"/>
  <c r="D244" i="3" s="1"/>
  <c r="C245" i="3"/>
  <c r="C246" i="3"/>
  <c r="D246" i="3" s="1"/>
  <c r="C247" i="3"/>
  <c r="C248" i="3"/>
  <c r="D248" i="3" s="1"/>
  <c r="C249" i="3"/>
  <c r="C250" i="3"/>
  <c r="H250" i="3" s="1"/>
  <c r="C251" i="3"/>
  <c r="D251" i="3" s="1"/>
  <c r="C252" i="3"/>
  <c r="D252" i="3" s="1"/>
  <c r="C253" i="3"/>
  <c r="C254" i="3"/>
  <c r="D254" i="3" s="1"/>
  <c r="C255" i="3"/>
  <c r="C256" i="3"/>
  <c r="D256" i="3" s="1"/>
  <c r="C257" i="3"/>
  <c r="C258" i="3"/>
  <c r="H258" i="3" s="1"/>
  <c r="C259" i="3"/>
  <c r="H259" i="3" s="1"/>
  <c r="C260" i="3"/>
  <c r="D260" i="3" s="1"/>
  <c r="C261" i="3"/>
  <c r="C262" i="3"/>
  <c r="D262" i="3" s="1"/>
  <c r="C263" i="3"/>
  <c r="C264" i="3"/>
  <c r="D264" i="3" s="1"/>
  <c r="C265" i="3"/>
  <c r="C266" i="3"/>
  <c r="D266" i="3" s="1"/>
  <c r="C267" i="3"/>
  <c r="D267" i="3" s="1"/>
  <c r="C268" i="3"/>
  <c r="D268" i="3" s="1"/>
  <c r="C269" i="3"/>
  <c r="C270" i="3"/>
  <c r="D270" i="3" s="1"/>
  <c r="C271" i="3"/>
  <c r="C272" i="3"/>
  <c r="C273" i="3"/>
  <c r="C274" i="3"/>
  <c r="H274" i="3" s="1"/>
  <c r="C275" i="3"/>
  <c r="D275" i="3" s="1"/>
  <c r="C276" i="3"/>
  <c r="D276" i="3" s="1"/>
  <c r="C277" i="3"/>
  <c r="C278" i="3"/>
  <c r="D278" i="3" s="1"/>
  <c r="C279" i="3"/>
  <c r="C280" i="3"/>
  <c r="D280" i="3" s="1"/>
  <c r="C281" i="3"/>
  <c r="C282" i="3"/>
  <c r="D282" i="3" s="1"/>
  <c r="C283" i="3"/>
  <c r="D283" i="3" s="1"/>
  <c r="C284" i="3"/>
  <c r="D284" i="3" s="1"/>
  <c r="C285" i="3"/>
  <c r="C286" i="3"/>
  <c r="D286" i="3" s="1"/>
  <c r="C287" i="3"/>
  <c r="C288" i="3"/>
  <c r="D288" i="3" s="1"/>
  <c r="C289" i="3"/>
  <c r="C290" i="3"/>
  <c r="H290" i="3" s="1"/>
  <c r="C291" i="3"/>
  <c r="D291" i="3" s="1"/>
  <c r="C292" i="3"/>
  <c r="D292" i="3" s="1"/>
  <c r="C293" i="3"/>
  <c r="C294" i="3"/>
  <c r="D294" i="3" s="1"/>
  <c r="C295" i="3"/>
  <c r="C296" i="3"/>
  <c r="D296" i="3" s="1"/>
  <c r="C297" i="3"/>
  <c r="C298" i="3"/>
  <c r="H298" i="3" s="1"/>
  <c r="C299" i="3"/>
  <c r="H299" i="3" s="1"/>
  <c r="C300" i="3"/>
  <c r="D300" i="3" s="1"/>
  <c r="C301" i="3"/>
  <c r="C302" i="3"/>
  <c r="D302" i="3" s="1"/>
  <c r="C303" i="3"/>
  <c r="C304" i="3"/>
  <c r="D304" i="3" s="1"/>
  <c r="C305" i="3"/>
  <c r="C306" i="3"/>
  <c r="H306" i="3" s="1"/>
  <c r="C307" i="3"/>
  <c r="D307" i="3" s="1"/>
  <c r="C308" i="3"/>
  <c r="D308" i="3" s="1"/>
  <c r="C309" i="3"/>
  <c r="C310" i="3"/>
  <c r="D310" i="3" s="1"/>
  <c r="C311" i="3"/>
  <c r="C312" i="3"/>
  <c r="D312" i="3" s="1"/>
  <c r="C313" i="3"/>
  <c r="C314" i="3"/>
  <c r="H314" i="3" s="1"/>
  <c r="C315" i="3"/>
  <c r="D315" i="3" s="1"/>
  <c r="C316" i="3"/>
  <c r="D316" i="3" s="1"/>
  <c r="C317" i="3"/>
  <c r="C318" i="3"/>
  <c r="D318" i="3" s="1"/>
  <c r="C319" i="3"/>
  <c r="C320" i="3"/>
  <c r="D320" i="3" s="1"/>
  <c r="C321" i="3"/>
  <c r="C322" i="3"/>
  <c r="D322" i="3" s="1"/>
  <c r="C323" i="3"/>
  <c r="H323" i="3" s="1"/>
  <c r="C324" i="3"/>
  <c r="H324" i="3" s="1"/>
  <c r="C325" i="3"/>
  <c r="C326" i="3"/>
  <c r="D326" i="3" s="1"/>
  <c r="C327" i="3"/>
  <c r="C328" i="3"/>
  <c r="D328" i="3" s="1"/>
  <c r="C329" i="3"/>
  <c r="D329" i="3" s="1"/>
  <c r="C330" i="3"/>
  <c r="D330" i="3" s="1"/>
  <c r="C331" i="3"/>
  <c r="D331" i="3" s="1"/>
  <c r="C332" i="3"/>
  <c r="D332" i="3" s="1"/>
  <c r="C333" i="3"/>
  <c r="C334" i="3"/>
  <c r="D334" i="3" s="1"/>
  <c r="C335" i="3"/>
  <c r="C336" i="3"/>
  <c r="D336" i="3" s="1"/>
  <c r="C337" i="3"/>
  <c r="D337" i="3" s="1"/>
  <c r="C338" i="3"/>
  <c r="D338" i="3" s="1"/>
  <c r="C339" i="3"/>
  <c r="D339" i="3" s="1"/>
  <c r="C340" i="3"/>
  <c r="D340" i="3" s="1"/>
  <c r="C341" i="3"/>
  <c r="C342" i="3"/>
  <c r="D342" i="3" s="1"/>
  <c r="C343" i="3"/>
  <c r="C344" i="3"/>
  <c r="D344" i="3" s="1"/>
  <c r="C345" i="3"/>
  <c r="D345" i="3" s="1"/>
  <c r="C346" i="3"/>
  <c r="H346" i="3" s="1"/>
  <c r="C347" i="3"/>
  <c r="H347" i="3" s="1"/>
  <c r="C348" i="3"/>
  <c r="D348" i="3" s="1"/>
  <c r="C349" i="3"/>
  <c r="C350" i="3"/>
  <c r="D350" i="3" s="1"/>
  <c r="C351" i="3"/>
  <c r="C352" i="3"/>
  <c r="D352" i="3" s="1"/>
  <c r="C353" i="3"/>
  <c r="D353" i="3" s="1"/>
  <c r="C354" i="3"/>
  <c r="D354" i="3" s="1"/>
  <c r="C355" i="3"/>
  <c r="D355" i="3" s="1"/>
  <c r="C356" i="3"/>
  <c r="D356" i="3" s="1"/>
  <c r="C357" i="3"/>
  <c r="C358" i="3"/>
  <c r="D358" i="3" s="1"/>
  <c r="C359" i="3"/>
  <c r="C360" i="3"/>
  <c r="D360" i="3" s="1"/>
  <c r="C361" i="3"/>
  <c r="D361" i="3" s="1"/>
  <c r="C362" i="3"/>
  <c r="H362" i="3" s="1"/>
  <c r="C363" i="3"/>
  <c r="D363" i="3" s="1"/>
  <c r="C364" i="3"/>
  <c r="H364" i="3" s="1"/>
  <c r="C365" i="3"/>
  <c r="C366" i="3"/>
  <c r="D366" i="3" s="1"/>
  <c r="C367" i="3"/>
  <c r="C368" i="3"/>
  <c r="D368" i="3" s="1"/>
  <c r="C369" i="3"/>
  <c r="D369" i="3" s="1"/>
  <c r="C370" i="3"/>
  <c r="H370" i="3" s="1"/>
  <c r="C371" i="3"/>
  <c r="D371" i="3" s="1"/>
  <c r="C372" i="3"/>
  <c r="D372" i="3" s="1"/>
  <c r="C373" i="3"/>
  <c r="C374" i="3"/>
  <c r="D374" i="3" s="1"/>
  <c r="C375" i="3"/>
  <c r="C376" i="3"/>
  <c r="D376" i="3" s="1"/>
  <c r="C377" i="3"/>
  <c r="D377" i="3" s="1"/>
  <c r="C378" i="3"/>
  <c r="H378" i="3" s="1"/>
  <c r="C379" i="3"/>
  <c r="D379" i="3" s="1"/>
  <c r="C380" i="3"/>
  <c r="D380" i="3" s="1"/>
  <c r="C381" i="3"/>
  <c r="C382" i="3"/>
  <c r="D382" i="3" s="1"/>
  <c r="C383" i="3"/>
  <c r="C384" i="3"/>
  <c r="D384" i="3" s="1"/>
  <c r="C385" i="3"/>
  <c r="D385" i="3" s="1"/>
  <c r="C386" i="3"/>
  <c r="D386" i="3" s="1"/>
  <c r="C387" i="3"/>
  <c r="D387" i="3" s="1"/>
  <c r="C388" i="3"/>
  <c r="D388" i="3" s="1"/>
  <c r="C389" i="3"/>
  <c r="C390" i="3"/>
  <c r="D390" i="3" s="1"/>
  <c r="C391" i="3"/>
  <c r="C392" i="3"/>
  <c r="D392" i="3" s="1"/>
  <c r="C393" i="3"/>
  <c r="D393" i="3" s="1"/>
  <c r="C394" i="3"/>
  <c r="D394" i="3" s="1"/>
  <c r="C395" i="3"/>
  <c r="D395" i="3" s="1"/>
  <c r="C396" i="3"/>
  <c r="D396" i="3" s="1"/>
  <c r="C397" i="3"/>
  <c r="C398" i="3"/>
  <c r="D398" i="3" s="1"/>
  <c r="C399" i="3"/>
  <c r="C400" i="3"/>
  <c r="D400" i="3" s="1"/>
  <c r="C401" i="3"/>
  <c r="D401" i="3" s="1"/>
  <c r="C402" i="3"/>
  <c r="D402" i="3" s="1"/>
  <c r="C403" i="3"/>
  <c r="H403" i="3" s="1"/>
  <c r="C404" i="3"/>
  <c r="D404" i="3" s="1"/>
  <c r="C405" i="3"/>
  <c r="C406" i="3"/>
  <c r="D406" i="3" s="1"/>
  <c r="C407" i="3"/>
  <c r="C408" i="3"/>
  <c r="D408" i="3" s="1"/>
  <c r="C409" i="3"/>
  <c r="D409" i="3" s="1"/>
  <c r="C410" i="3"/>
  <c r="D410" i="3" s="1"/>
  <c r="C411" i="3"/>
  <c r="H411" i="3" s="1"/>
  <c r="C412" i="3"/>
  <c r="D412" i="3" s="1"/>
  <c r="C413" i="3"/>
  <c r="C414" i="3"/>
  <c r="D414" i="3" s="1"/>
  <c r="C415" i="3"/>
  <c r="C416" i="3"/>
  <c r="D416" i="3" s="1"/>
  <c r="C417" i="3"/>
  <c r="D417" i="3" s="1"/>
  <c r="C418" i="3"/>
  <c r="H418" i="3" s="1"/>
  <c r="C419" i="3"/>
  <c r="D419" i="3" s="1"/>
  <c r="C420" i="3"/>
  <c r="D420" i="3" s="1"/>
  <c r="C421" i="3"/>
  <c r="C422" i="3"/>
  <c r="D422" i="3" s="1"/>
  <c r="C423" i="3"/>
  <c r="C424" i="3"/>
  <c r="D424" i="3" s="1"/>
  <c r="C425" i="3"/>
  <c r="D425" i="3" s="1"/>
  <c r="C426" i="3"/>
  <c r="D426" i="3" s="1"/>
  <c r="C427" i="3"/>
  <c r="D427" i="3" s="1"/>
  <c r="C428" i="3"/>
  <c r="D428" i="3" s="1"/>
  <c r="C429" i="3"/>
  <c r="C430" i="3"/>
  <c r="D430" i="3" s="1"/>
  <c r="C431" i="3"/>
  <c r="C432" i="3"/>
  <c r="D432" i="3" s="1"/>
  <c r="C433" i="3"/>
  <c r="D433" i="3" s="1"/>
  <c r="C434" i="3"/>
  <c r="H434" i="3" s="1"/>
  <c r="C435" i="3"/>
  <c r="H435" i="3" s="1"/>
  <c r="C436" i="3"/>
  <c r="H436" i="3" s="1"/>
  <c r="C437" i="3"/>
  <c r="C438" i="3"/>
  <c r="D438" i="3" s="1"/>
  <c r="C439" i="3"/>
  <c r="C440" i="3"/>
  <c r="D440" i="3" s="1"/>
  <c r="C441" i="3"/>
  <c r="D441" i="3" s="1"/>
  <c r="C442" i="3"/>
  <c r="H442" i="3" s="1"/>
  <c r="C443" i="3"/>
  <c r="D443" i="3" s="1"/>
  <c r="C444" i="3"/>
  <c r="D444" i="3" s="1"/>
  <c r="C445" i="3"/>
  <c r="C446" i="3"/>
  <c r="D446" i="3" s="1"/>
  <c r="C447" i="3"/>
  <c r="C448" i="3"/>
  <c r="D448" i="3" s="1"/>
  <c r="C449" i="3"/>
  <c r="D449" i="3" s="1"/>
  <c r="C450" i="3"/>
  <c r="D450" i="3" s="1"/>
  <c r="C451" i="3"/>
  <c r="D451" i="3" s="1"/>
  <c r="C452" i="3"/>
  <c r="D452" i="3" s="1"/>
  <c r="C453" i="3"/>
  <c r="C454" i="3"/>
  <c r="D454" i="3" s="1"/>
  <c r="C455" i="3"/>
  <c r="C456" i="3"/>
  <c r="D456" i="3" s="1"/>
  <c r="C457" i="3"/>
  <c r="D457" i="3" s="1"/>
  <c r="C458" i="3"/>
  <c r="D458" i="3" s="1"/>
  <c r="C459" i="3"/>
  <c r="H459" i="3" s="1"/>
  <c r="C460" i="3"/>
  <c r="H460" i="3" s="1"/>
  <c r="C461" i="3"/>
  <c r="C462" i="3"/>
  <c r="D462" i="3" s="1"/>
  <c r="C463" i="3"/>
  <c r="C464" i="3"/>
  <c r="D464" i="3" s="1"/>
  <c r="C465" i="3"/>
  <c r="D465" i="3" s="1"/>
  <c r="C466" i="3"/>
  <c r="D466" i="3" s="1"/>
  <c r="C467" i="3"/>
  <c r="D467" i="3" s="1"/>
  <c r="C468" i="3"/>
  <c r="D468" i="3" s="1"/>
  <c r="C469" i="3"/>
  <c r="C470" i="3"/>
  <c r="D470" i="3" s="1"/>
  <c r="C471" i="3"/>
  <c r="C472" i="3"/>
  <c r="D472" i="3" s="1"/>
  <c r="C473" i="3"/>
  <c r="D473" i="3" s="1"/>
  <c r="C474" i="3"/>
  <c r="H474" i="3" s="1"/>
  <c r="C475" i="3"/>
  <c r="D475" i="3" s="1"/>
  <c r="C476" i="3"/>
  <c r="D476" i="3" s="1"/>
  <c r="C477" i="3"/>
  <c r="C478" i="3"/>
  <c r="D478" i="3" s="1"/>
  <c r="C479" i="3"/>
  <c r="C480" i="3"/>
  <c r="D480" i="3" s="1"/>
  <c r="C481" i="3"/>
  <c r="D481" i="3" s="1"/>
  <c r="C482" i="3"/>
  <c r="D482" i="3" s="1"/>
  <c r="C483" i="3"/>
  <c r="D483" i="3" s="1"/>
  <c r="C484" i="3"/>
  <c r="D484" i="3" s="1"/>
  <c r="C485" i="3"/>
  <c r="C486" i="3"/>
  <c r="D486" i="3" s="1"/>
  <c r="C487" i="3"/>
  <c r="C488" i="3"/>
  <c r="D488" i="3" s="1"/>
  <c r="C489" i="3"/>
  <c r="D489" i="3" s="1"/>
  <c r="C490" i="3"/>
  <c r="H490" i="3" s="1"/>
  <c r="C491" i="3"/>
  <c r="H491" i="3" s="1"/>
  <c r="C492" i="3"/>
  <c r="D492" i="3" s="1"/>
  <c r="C493" i="3"/>
  <c r="C494" i="3"/>
  <c r="D494" i="3" s="1"/>
  <c r="C495" i="3"/>
  <c r="C496" i="3"/>
  <c r="D496" i="3" s="1"/>
  <c r="C497" i="3"/>
  <c r="D497" i="3" s="1"/>
  <c r="C498" i="3"/>
  <c r="D498" i="3" s="1"/>
  <c r="C499" i="3"/>
  <c r="D499" i="3" s="1"/>
  <c r="C500" i="3"/>
  <c r="D500" i="3" s="1"/>
  <c r="C501" i="3"/>
  <c r="C502" i="3"/>
  <c r="D502" i="3" s="1"/>
  <c r="C503" i="3"/>
  <c r="C504" i="3"/>
  <c r="D504" i="3" s="1"/>
  <c r="C505" i="3"/>
  <c r="D505" i="3" s="1"/>
  <c r="C506" i="3"/>
  <c r="H506" i="3" s="1"/>
  <c r="C507" i="3"/>
  <c r="D507" i="3" s="1"/>
  <c r="C508" i="3"/>
  <c r="D508" i="3" s="1"/>
  <c r="C509" i="3"/>
  <c r="C510" i="3"/>
  <c r="D510" i="3" s="1"/>
  <c r="C511" i="3"/>
  <c r="C512" i="3"/>
  <c r="D512" i="3" s="1"/>
  <c r="C513" i="3"/>
  <c r="D513" i="3" s="1"/>
  <c r="C514" i="3"/>
  <c r="D514" i="3" s="1"/>
  <c r="C515" i="3"/>
  <c r="D515" i="3" s="1"/>
  <c r="C516" i="3"/>
  <c r="D516" i="3" s="1"/>
  <c r="C517" i="3"/>
  <c r="C518" i="3"/>
  <c r="D518" i="3" s="1"/>
  <c r="C519" i="3"/>
  <c r="C520" i="3"/>
  <c r="D520" i="3" s="1"/>
  <c r="C521" i="3"/>
  <c r="D521" i="3" s="1"/>
  <c r="C522" i="3"/>
  <c r="D522" i="3" s="1"/>
  <c r="C523" i="3"/>
  <c r="H523" i="3" s="1"/>
  <c r="C524" i="3"/>
  <c r="H524" i="3" s="1"/>
  <c r="C525" i="3"/>
  <c r="C526" i="3"/>
  <c r="D526" i="3" s="1"/>
  <c r="C527" i="3"/>
  <c r="C528" i="3"/>
  <c r="D528" i="3" s="1"/>
  <c r="C529" i="3"/>
  <c r="D529" i="3" s="1"/>
  <c r="C530" i="3"/>
  <c r="D530" i="3" s="1"/>
  <c r="C531" i="3"/>
  <c r="D531" i="3" s="1"/>
  <c r="C532" i="3"/>
  <c r="D532" i="3" s="1"/>
  <c r="C533" i="3"/>
  <c r="C534" i="3"/>
  <c r="D534" i="3" s="1"/>
  <c r="C535" i="3"/>
  <c r="C536" i="3"/>
  <c r="D536" i="3" s="1"/>
  <c r="C537" i="3"/>
  <c r="D537" i="3" s="1"/>
  <c r="C538" i="3"/>
  <c r="H538" i="3" s="1"/>
  <c r="D7" i="3"/>
  <c r="D8" i="3"/>
  <c r="D15" i="3"/>
  <c r="D16" i="3"/>
  <c r="D23" i="3"/>
  <c r="D31" i="3"/>
  <c r="D32" i="3"/>
  <c r="D39" i="3"/>
  <c r="D42" i="3"/>
  <c r="D47" i="3"/>
  <c r="D55" i="3"/>
  <c r="D63" i="3"/>
  <c r="D71" i="3"/>
  <c r="D72" i="3"/>
  <c r="D78" i="3"/>
  <c r="D79" i="3"/>
  <c r="D87" i="3"/>
  <c r="D95" i="3"/>
  <c r="D96" i="3"/>
  <c r="D103" i="3"/>
  <c r="D111" i="3"/>
  <c r="D119" i="3"/>
  <c r="D127" i="3"/>
  <c r="D135" i="3"/>
  <c r="D142" i="3"/>
  <c r="D143" i="3"/>
  <c r="D151" i="3"/>
  <c r="D159" i="3"/>
  <c r="D167" i="3"/>
  <c r="D175" i="3"/>
  <c r="D183" i="3"/>
  <c r="D191" i="3"/>
  <c r="D199" i="3"/>
  <c r="D207" i="3"/>
  <c r="D215" i="3"/>
  <c r="D223" i="3"/>
  <c r="D231" i="3"/>
  <c r="D247" i="3"/>
  <c r="D255" i="3"/>
  <c r="D263" i="3"/>
  <c r="D271" i="3"/>
  <c r="D272" i="3"/>
  <c r="D279" i="3"/>
  <c r="D287" i="3"/>
  <c r="D295" i="3"/>
  <c r="D303" i="3"/>
  <c r="D311" i="3"/>
  <c r="D319" i="3"/>
  <c r="D327" i="3"/>
  <c r="D335" i="3"/>
  <c r="D343" i="3"/>
  <c r="D351" i="3"/>
  <c r="D359" i="3"/>
  <c r="D367" i="3"/>
  <c r="D375" i="3"/>
  <c r="D383" i="3"/>
  <c r="D391" i="3"/>
  <c r="D399" i="3"/>
  <c r="D407" i="3"/>
  <c r="D415" i="3"/>
  <c r="D423" i="3"/>
  <c r="D431" i="3"/>
  <c r="D439" i="3"/>
  <c r="D447" i="3"/>
  <c r="D455" i="3"/>
  <c r="D463" i="3"/>
  <c r="D471" i="3"/>
  <c r="D479" i="3"/>
  <c r="D487" i="3"/>
  <c r="D495" i="3"/>
  <c r="D503" i="3"/>
  <c r="D511" i="3"/>
  <c r="D519" i="3"/>
  <c r="D527" i="3"/>
  <c r="D535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H6" i="3"/>
  <c r="H7" i="3"/>
  <c r="H8" i="3"/>
  <c r="H10" i="3"/>
  <c r="H13" i="3"/>
  <c r="H14" i="3"/>
  <c r="H15" i="3"/>
  <c r="H16" i="3"/>
  <c r="H21" i="3"/>
  <c r="H22" i="3"/>
  <c r="H23" i="3"/>
  <c r="H24" i="3"/>
  <c r="H29" i="3"/>
  <c r="H30" i="3"/>
  <c r="H31" i="3"/>
  <c r="H32" i="3"/>
  <c r="H37" i="3"/>
  <c r="H39" i="3"/>
  <c r="H40" i="3"/>
  <c r="H45" i="3"/>
  <c r="H46" i="3"/>
  <c r="H47" i="3"/>
  <c r="H48" i="3"/>
  <c r="H53" i="3"/>
  <c r="H54" i="3"/>
  <c r="H55" i="3"/>
  <c r="H56" i="3"/>
  <c r="H61" i="3"/>
  <c r="H62" i="3"/>
  <c r="H63" i="3"/>
  <c r="H64" i="3"/>
  <c r="H69" i="3"/>
  <c r="H70" i="3"/>
  <c r="H71" i="3"/>
  <c r="H72" i="3"/>
  <c r="H74" i="3"/>
  <c r="H77" i="3"/>
  <c r="H78" i="3"/>
  <c r="H79" i="3"/>
  <c r="H80" i="3"/>
  <c r="H86" i="3"/>
  <c r="H87" i="3"/>
  <c r="H88" i="3"/>
  <c r="H93" i="3"/>
  <c r="H94" i="3"/>
  <c r="H95" i="3"/>
  <c r="H96" i="3"/>
  <c r="H101" i="3"/>
  <c r="H102" i="3"/>
  <c r="H103" i="3"/>
  <c r="H104" i="3"/>
  <c r="H109" i="3"/>
  <c r="H110" i="3"/>
  <c r="H111" i="3"/>
  <c r="H112" i="3"/>
  <c r="H117" i="3"/>
  <c r="H118" i="3"/>
  <c r="H119" i="3"/>
  <c r="H120" i="3"/>
  <c r="H125" i="3"/>
  <c r="H126" i="3"/>
  <c r="H127" i="3"/>
  <c r="H128" i="3"/>
  <c r="H133" i="3"/>
  <c r="H134" i="3"/>
  <c r="H135" i="3"/>
  <c r="H136" i="3"/>
  <c r="H138" i="3"/>
  <c r="H141" i="3"/>
  <c r="H142" i="3"/>
  <c r="H143" i="3"/>
  <c r="H144" i="3"/>
  <c r="H149" i="3"/>
  <c r="H150" i="3"/>
  <c r="H151" i="3"/>
  <c r="H157" i="3"/>
  <c r="H158" i="3"/>
  <c r="H159" i="3"/>
  <c r="H160" i="3"/>
  <c r="H165" i="3"/>
  <c r="H166" i="3"/>
  <c r="H167" i="3"/>
  <c r="H173" i="3"/>
  <c r="H174" i="3"/>
  <c r="H175" i="3"/>
  <c r="H181" i="3"/>
  <c r="H182" i="3"/>
  <c r="H183" i="3"/>
  <c r="H184" i="3"/>
  <c r="H189" i="3"/>
  <c r="H190" i="3"/>
  <c r="H191" i="3"/>
  <c r="H192" i="3"/>
  <c r="H197" i="3"/>
  <c r="H198" i="3"/>
  <c r="H199" i="3"/>
  <c r="H200" i="3"/>
  <c r="H202" i="3"/>
  <c r="H205" i="3"/>
  <c r="H206" i="3"/>
  <c r="H207" i="3"/>
  <c r="H208" i="3"/>
  <c r="H213" i="3"/>
  <c r="H214" i="3"/>
  <c r="H215" i="3"/>
  <c r="H221" i="3"/>
  <c r="H222" i="3"/>
  <c r="H223" i="3"/>
  <c r="H224" i="3"/>
  <c r="H229" i="3"/>
  <c r="H230" i="3"/>
  <c r="H231" i="3"/>
  <c r="H237" i="3"/>
  <c r="H238" i="3"/>
  <c r="H239" i="3"/>
  <c r="H245" i="3"/>
  <c r="H246" i="3"/>
  <c r="H247" i="3"/>
  <c r="H248" i="3"/>
  <c r="H253" i="3"/>
  <c r="H254" i="3"/>
  <c r="H255" i="3"/>
  <c r="H256" i="3"/>
  <c r="H261" i="3"/>
  <c r="H262" i="3"/>
  <c r="H263" i="3"/>
  <c r="H264" i="3"/>
  <c r="H266" i="3"/>
  <c r="H269" i="3"/>
  <c r="H270" i="3"/>
  <c r="H271" i="3"/>
  <c r="H272" i="3"/>
  <c r="H277" i="3"/>
  <c r="H278" i="3"/>
  <c r="H279" i="3"/>
  <c r="H285" i="3"/>
  <c r="H286" i="3"/>
  <c r="H287" i="3"/>
  <c r="H288" i="3"/>
  <c r="H293" i="3"/>
  <c r="H294" i="3"/>
  <c r="H295" i="3"/>
  <c r="H301" i="3"/>
  <c r="H302" i="3"/>
  <c r="H303" i="3"/>
  <c r="H309" i="3"/>
  <c r="H310" i="3"/>
  <c r="H311" i="3"/>
  <c r="H312" i="3"/>
  <c r="H317" i="3"/>
  <c r="H318" i="3"/>
  <c r="H319" i="3"/>
  <c r="H320" i="3"/>
  <c r="H325" i="3"/>
  <c r="H326" i="3"/>
  <c r="H327" i="3"/>
  <c r="H328" i="3"/>
  <c r="H330" i="3"/>
  <c r="H333" i="3"/>
  <c r="H334" i="3"/>
  <c r="H335" i="3"/>
  <c r="H336" i="3"/>
  <c r="H341" i="3"/>
  <c r="H342" i="3"/>
  <c r="H343" i="3"/>
  <c r="H349" i="3"/>
  <c r="H350" i="3"/>
  <c r="H351" i="3"/>
  <c r="H352" i="3"/>
  <c r="H357" i="3"/>
  <c r="H358" i="3"/>
  <c r="H359" i="3"/>
  <c r="H365" i="3"/>
  <c r="H366" i="3"/>
  <c r="H367" i="3"/>
  <c r="H373" i="3"/>
  <c r="H374" i="3"/>
  <c r="H375" i="3"/>
  <c r="H376" i="3"/>
  <c r="H381" i="3"/>
  <c r="H382" i="3"/>
  <c r="H383" i="3"/>
  <c r="H384" i="3"/>
  <c r="H389" i="3"/>
  <c r="H390" i="3"/>
  <c r="H391" i="3"/>
  <c r="H394" i="3"/>
  <c r="H397" i="3"/>
  <c r="H398" i="3"/>
  <c r="H399" i="3"/>
  <c r="H400" i="3"/>
  <c r="H405" i="3"/>
  <c r="H406" i="3"/>
  <c r="H407" i="3"/>
  <c r="H413" i="3"/>
  <c r="H414" i="3"/>
  <c r="H415" i="3"/>
  <c r="H416" i="3"/>
  <c r="H421" i="3"/>
  <c r="H422" i="3"/>
  <c r="H423" i="3"/>
  <c r="H429" i="3"/>
  <c r="H430" i="3"/>
  <c r="H431" i="3"/>
  <c r="H437" i="3"/>
  <c r="H438" i="3"/>
  <c r="H439" i="3"/>
  <c r="H440" i="3"/>
  <c r="H445" i="3"/>
  <c r="H446" i="3"/>
  <c r="H447" i="3"/>
  <c r="H448" i="3"/>
  <c r="H453" i="3"/>
  <c r="H454" i="3"/>
  <c r="H455" i="3"/>
  <c r="H461" i="3"/>
  <c r="H462" i="3"/>
  <c r="H463" i="3"/>
  <c r="H464" i="3"/>
  <c r="H469" i="3"/>
  <c r="H470" i="3"/>
  <c r="H471" i="3"/>
  <c r="H477" i="3"/>
  <c r="H478" i="3"/>
  <c r="H479" i="3"/>
  <c r="H480" i="3"/>
  <c r="H485" i="3"/>
  <c r="H486" i="3"/>
  <c r="H487" i="3"/>
  <c r="H493" i="3"/>
  <c r="H494" i="3"/>
  <c r="H495" i="3"/>
  <c r="H501" i="3"/>
  <c r="H502" i="3"/>
  <c r="H503" i="3"/>
  <c r="H504" i="3"/>
  <c r="H509" i="3"/>
  <c r="H510" i="3"/>
  <c r="H511" i="3"/>
  <c r="H512" i="3"/>
  <c r="H517" i="3"/>
  <c r="H518" i="3"/>
  <c r="H519" i="3"/>
  <c r="H525" i="3"/>
  <c r="H526" i="3"/>
  <c r="H527" i="3"/>
  <c r="H528" i="3"/>
  <c r="H533" i="3"/>
  <c r="H534" i="3"/>
  <c r="H535" i="3"/>
  <c r="N4" i="3"/>
  <c r="N5" i="3"/>
  <c r="N6" i="3"/>
  <c r="N7" i="3"/>
  <c r="N9" i="3"/>
  <c r="N12" i="3"/>
  <c r="N13" i="3"/>
  <c r="N14" i="3"/>
  <c r="N15" i="3"/>
  <c r="N17" i="3"/>
  <c r="N20" i="3"/>
  <c r="N21" i="3"/>
  <c r="N22" i="3"/>
  <c r="N23" i="3"/>
  <c r="N25" i="3"/>
  <c r="N28" i="3"/>
  <c r="N29" i="3"/>
  <c r="N30" i="3"/>
  <c r="N31" i="3"/>
  <c r="N33" i="3"/>
  <c r="N36" i="3"/>
  <c r="N37" i="3"/>
  <c r="N38" i="3"/>
  <c r="N39" i="3"/>
  <c r="N41" i="3"/>
  <c r="N44" i="3"/>
  <c r="N45" i="3"/>
  <c r="N46" i="3"/>
  <c r="N47" i="3"/>
  <c r="N49" i="3"/>
  <c r="N52" i="3"/>
  <c r="N53" i="3"/>
  <c r="N54" i="3"/>
  <c r="N55" i="3"/>
  <c r="N57" i="3"/>
  <c r="N60" i="3"/>
  <c r="N61" i="3"/>
  <c r="N62" i="3"/>
  <c r="N63" i="3"/>
  <c r="N65" i="3"/>
  <c r="N68" i="3"/>
  <c r="N69" i="3"/>
  <c r="N70" i="3"/>
  <c r="N71" i="3"/>
  <c r="N73" i="3"/>
  <c r="N76" i="3"/>
  <c r="N77" i="3"/>
  <c r="N78" i="3"/>
  <c r="N79" i="3"/>
  <c r="N81" i="3"/>
  <c r="N84" i="3"/>
  <c r="N85" i="3"/>
  <c r="N86" i="3"/>
  <c r="N87" i="3"/>
  <c r="N89" i="3"/>
  <c r="N92" i="3"/>
  <c r="N93" i="3"/>
  <c r="N94" i="3"/>
  <c r="N95" i="3"/>
  <c r="N97" i="3"/>
  <c r="N100" i="3"/>
  <c r="N101" i="3"/>
  <c r="N102" i="3"/>
  <c r="N103" i="3"/>
  <c r="N105" i="3"/>
  <c r="N108" i="3"/>
  <c r="N109" i="3"/>
  <c r="N110" i="3"/>
  <c r="N111" i="3"/>
  <c r="N113" i="3"/>
  <c r="N116" i="3"/>
  <c r="N117" i="3"/>
  <c r="N118" i="3"/>
  <c r="N119" i="3"/>
  <c r="N121" i="3"/>
  <c r="N124" i="3"/>
  <c r="N125" i="3"/>
  <c r="N126" i="3"/>
  <c r="N127" i="3"/>
  <c r="N129" i="3"/>
  <c r="N132" i="3"/>
  <c r="N133" i="3"/>
  <c r="N134" i="3"/>
  <c r="N135" i="3"/>
  <c r="N137" i="3"/>
  <c r="N140" i="3"/>
  <c r="N141" i="3"/>
  <c r="N142" i="3"/>
  <c r="N143" i="3"/>
  <c r="N145" i="3"/>
  <c r="N148" i="3"/>
  <c r="N149" i="3"/>
  <c r="N150" i="3"/>
  <c r="N151" i="3"/>
  <c r="N153" i="3"/>
  <c r="N156" i="3"/>
  <c r="N157" i="3"/>
  <c r="N158" i="3"/>
  <c r="N159" i="3"/>
  <c r="N161" i="3"/>
  <c r="N164" i="3"/>
  <c r="N165" i="3"/>
  <c r="N166" i="3"/>
  <c r="N167" i="3"/>
  <c r="N169" i="3"/>
  <c r="N172" i="3"/>
  <c r="N173" i="3"/>
  <c r="N174" i="3"/>
  <c r="N175" i="3"/>
  <c r="N177" i="3"/>
  <c r="N180" i="3"/>
  <c r="N181" i="3"/>
  <c r="N182" i="3"/>
  <c r="N183" i="3"/>
  <c r="N185" i="3"/>
  <c r="N188" i="3"/>
  <c r="N189" i="3"/>
  <c r="N190" i="3"/>
  <c r="N191" i="3"/>
  <c r="N193" i="3"/>
  <c r="N196" i="3"/>
  <c r="N197" i="3"/>
  <c r="N198" i="3"/>
  <c r="N199" i="3"/>
  <c r="N201" i="3"/>
  <c r="N204" i="3"/>
  <c r="N205" i="3"/>
  <c r="N206" i="3"/>
  <c r="N207" i="3"/>
  <c r="N209" i="3"/>
  <c r="N212" i="3"/>
  <c r="N213" i="3"/>
  <c r="N214" i="3"/>
  <c r="N215" i="3"/>
  <c r="N217" i="3"/>
  <c r="N220" i="3"/>
  <c r="N221" i="3"/>
  <c r="N222" i="3"/>
  <c r="N223" i="3"/>
  <c r="N225" i="3"/>
  <c r="N228" i="3"/>
  <c r="N229" i="3"/>
  <c r="N230" i="3"/>
  <c r="N231" i="3"/>
  <c r="N233" i="3"/>
  <c r="N236" i="3"/>
  <c r="N237" i="3"/>
  <c r="N238" i="3"/>
  <c r="N239" i="3"/>
  <c r="N241" i="3"/>
  <c r="N244" i="3"/>
  <c r="N245" i="3"/>
  <c r="N246" i="3"/>
  <c r="N247" i="3"/>
  <c r="N249" i="3"/>
  <c r="N252" i="3"/>
  <c r="N253" i="3"/>
  <c r="N254" i="3"/>
  <c r="N255" i="3"/>
  <c r="N257" i="3"/>
  <c r="N260" i="3"/>
  <c r="N261" i="3"/>
  <c r="N262" i="3"/>
  <c r="N263" i="3"/>
  <c r="N265" i="3"/>
  <c r="N268" i="3"/>
  <c r="N269" i="3"/>
  <c r="N270" i="3"/>
  <c r="N271" i="3"/>
  <c r="N273" i="3"/>
  <c r="N276" i="3"/>
  <c r="N277" i="3"/>
  <c r="N278" i="3"/>
  <c r="N279" i="3"/>
  <c r="N281" i="3"/>
  <c r="N284" i="3"/>
  <c r="N285" i="3"/>
  <c r="N286" i="3"/>
  <c r="N287" i="3"/>
  <c r="N289" i="3"/>
  <c r="N292" i="3"/>
  <c r="N293" i="3"/>
  <c r="N294" i="3"/>
  <c r="N295" i="3"/>
  <c r="N297" i="3"/>
  <c r="N300" i="3"/>
  <c r="N301" i="3"/>
  <c r="N302" i="3"/>
  <c r="N303" i="3"/>
  <c r="N305" i="3"/>
  <c r="N308" i="3"/>
  <c r="N309" i="3"/>
  <c r="N310" i="3"/>
  <c r="N311" i="3"/>
  <c r="N313" i="3"/>
  <c r="N316" i="3"/>
  <c r="N317" i="3"/>
  <c r="N318" i="3"/>
  <c r="N319" i="3"/>
  <c r="N321" i="3"/>
  <c r="N324" i="3"/>
  <c r="N325" i="3"/>
  <c r="N326" i="3"/>
  <c r="N327" i="3"/>
  <c r="N329" i="3"/>
  <c r="N332" i="3"/>
  <c r="N333" i="3"/>
  <c r="N334" i="3"/>
  <c r="N335" i="3"/>
  <c r="N337" i="3"/>
  <c r="N340" i="3"/>
  <c r="N341" i="3"/>
  <c r="N342" i="3"/>
  <c r="N343" i="3"/>
  <c r="N345" i="3"/>
  <c r="N348" i="3"/>
  <c r="N349" i="3"/>
  <c r="N350" i="3"/>
  <c r="N351" i="3"/>
  <c r="N353" i="3"/>
  <c r="N356" i="3"/>
  <c r="N357" i="3"/>
  <c r="N358" i="3"/>
  <c r="N359" i="3"/>
  <c r="N361" i="3"/>
  <c r="N364" i="3"/>
  <c r="N365" i="3"/>
  <c r="N366" i="3"/>
  <c r="N367" i="3"/>
  <c r="N369" i="3"/>
  <c r="N372" i="3"/>
  <c r="N373" i="3"/>
  <c r="N374" i="3"/>
  <c r="N375" i="3"/>
  <c r="N377" i="3"/>
  <c r="N380" i="3"/>
  <c r="N381" i="3"/>
  <c r="N382" i="3"/>
  <c r="N383" i="3"/>
  <c r="N385" i="3"/>
  <c r="N388" i="3"/>
  <c r="N389" i="3"/>
  <c r="N390" i="3"/>
  <c r="N391" i="3"/>
  <c r="N393" i="3"/>
  <c r="N396" i="3"/>
  <c r="N397" i="3"/>
  <c r="N398" i="3"/>
  <c r="N399" i="3"/>
  <c r="N401" i="3"/>
  <c r="N404" i="3"/>
  <c r="N405" i="3"/>
  <c r="N406" i="3"/>
  <c r="N407" i="3"/>
  <c r="N409" i="3"/>
  <c r="N412" i="3"/>
  <c r="N413" i="3"/>
  <c r="N414" i="3"/>
  <c r="N415" i="3"/>
  <c r="N417" i="3"/>
  <c r="N420" i="3"/>
  <c r="N421" i="3"/>
  <c r="N422" i="3"/>
  <c r="N423" i="3"/>
  <c r="N425" i="3"/>
  <c r="N428" i="3"/>
  <c r="N429" i="3"/>
  <c r="N430" i="3"/>
  <c r="N431" i="3"/>
  <c r="N433" i="3"/>
  <c r="N436" i="3"/>
  <c r="N437" i="3"/>
  <c r="N438" i="3"/>
  <c r="N439" i="3"/>
  <c r="N441" i="3"/>
  <c r="N444" i="3"/>
  <c r="N445" i="3"/>
  <c r="N446" i="3"/>
  <c r="N447" i="3"/>
  <c r="N449" i="3"/>
  <c r="N452" i="3"/>
  <c r="N453" i="3"/>
  <c r="N454" i="3"/>
  <c r="N455" i="3"/>
  <c r="N457" i="3"/>
  <c r="N460" i="3"/>
  <c r="N461" i="3"/>
  <c r="N462" i="3"/>
  <c r="N463" i="3"/>
  <c r="N465" i="3"/>
  <c r="N468" i="3"/>
  <c r="N469" i="3"/>
  <c r="N470" i="3"/>
  <c r="N471" i="3"/>
  <c r="N473" i="3"/>
  <c r="N476" i="3"/>
  <c r="N477" i="3"/>
  <c r="N478" i="3"/>
  <c r="N479" i="3"/>
  <c r="N481" i="3"/>
  <c r="N484" i="3"/>
  <c r="N485" i="3"/>
  <c r="N486" i="3"/>
  <c r="N487" i="3"/>
  <c r="N489" i="3"/>
  <c r="N492" i="3"/>
  <c r="N493" i="3"/>
  <c r="N494" i="3"/>
  <c r="N495" i="3"/>
  <c r="N497" i="3"/>
  <c r="N500" i="3"/>
  <c r="N501" i="3"/>
  <c r="N502" i="3"/>
  <c r="N503" i="3"/>
  <c r="N505" i="3"/>
  <c r="N508" i="3"/>
  <c r="N509" i="3"/>
  <c r="N510" i="3"/>
  <c r="N511" i="3"/>
  <c r="N513" i="3"/>
  <c r="N516" i="3"/>
  <c r="N517" i="3"/>
  <c r="N518" i="3"/>
  <c r="N519" i="3"/>
  <c r="N521" i="3"/>
  <c r="N524" i="3"/>
  <c r="N525" i="3"/>
  <c r="N526" i="3"/>
  <c r="N527" i="3"/>
  <c r="N529" i="3"/>
  <c r="N532" i="3"/>
  <c r="N533" i="3"/>
  <c r="N534" i="3"/>
  <c r="N535" i="3"/>
  <c r="N537" i="3"/>
  <c r="G3" i="3"/>
  <c r="F3" i="3"/>
  <c r="E3" i="3"/>
  <c r="C3" i="3"/>
  <c r="B3" i="3"/>
  <c r="N3" i="3" s="1"/>
  <c r="P3" i="3" s="1"/>
  <c r="G2" i="3"/>
  <c r="F2" i="3"/>
  <c r="E2" i="3"/>
  <c r="C2" i="3"/>
  <c r="B2" i="3"/>
  <c r="N2" i="3" s="1"/>
  <c r="P2" i="3" s="1"/>
  <c r="H38" i="3" l="1"/>
  <c r="D114" i="3"/>
  <c r="H458" i="3"/>
  <c r="D58" i="3"/>
  <c r="H522" i="3"/>
  <c r="D186" i="3"/>
  <c r="D9" i="3"/>
  <c r="H139" i="3"/>
  <c r="H499" i="3"/>
  <c r="D187" i="3"/>
  <c r="D299" i="3"/>
  <c r="D346" i="3"/>
  <c r="I346" i="3" s="1"/>
  <c r="H395" i="3"/>
  <c r="H363" i="3"/>
  <c r="H283" i="3"/>
  <c r="H67" i="3"/>
  <c r="D99" i="3"/>
  <c r="H475" i="3"/>
  <c r="H107" i="3"/>
  <c r="D59" i="3"/>
  <c r="I59" i="3" s="1"/>
  <c r="H251" i="3"/>
  <c r="H35" i="3"/>
  <c r="H75" i="3"/>
  <c r="D19" i="3"/>
  <c r="H443" i="3"/>
  <c r="H339" i="3"/>
  <c r="H419" i="3"/>
  <c r="H227" i="3"/>
  <c r="D163" i="3"/>
  <c r="I163" i="3" s="1"/>
  <c r="D115" i="3"/>
  <c r="H531" i="3"/>
  <c r="H307" i="3"/>
  <c r="H195" i="3"/>
  <c r="D323" i="3"/>
  <c r="I323" i="3" s="1"/>
  <c r="D258" i="3"/>
  <c r="I258" i="3" s="1"/>
  <c r="D411" i="3"/>
  <c r="I411" i="3" s="1"/>
  <c r="D259" i="3"/>
  <c r="I259" i="3" s="1"/>
  <c r="D211" i="3"/>
  <c r="I211" i="3" s="1"/>
  <c r="H308" i="3"/>
  <c r="D212" i="3"/>
  <c r="I212" i="3" s="1"/>
  <c r="D60" i="3"/>
  <c r="I60" i="3" s="1"/>
  <c r="H108" i="3"/>
  <c r="H476" i="3"/>
  <c r="H396" i="3"/>
  <c r="H228" i="3"/>
  <c r="D436" i="3"/>
  <c r="D164" i="3"/>
  <c r="I164" i="3" s="1"/>
  <c r="D20" i="3"/>
  <c r="I20" i="3" s="1"/>
  <c r="H76" i="3"/>
  <c r="D435" i="3"/>
  <c r="I435" i="3" s="1"/>
  <c r="H532" i="3"/>
  <c r="H284" i="3"/>
  <c r="H196" i="3"/>
  <c r="D324" i="3"/>
  <c r="H4" i="3"/>
  <c r="H500" i="3"/>
  <c r="H252" i="3"/>
  <c r="H204" i="3"/>
  <c r="H172" i="3"/>
  <c r="H148" i="3"/>
  <c r="H508" i="3"/>
  <c r="H484" i="3"/>
  <c r="H451" i="3"/>
  <c r="H428" i="3"/>
  <c r="H404" i="3"/>
  <c r="H372" i="3"/>
  <c r="H348" i="3"/>
  <c r="H316" i="3"/>
  <c r="H292" i="3"/>
  <c r="H260" i="3"/>
  <c r="H203" i="3"/>
  <c r="H171" i="3"/>
  <c r="H147" i="3"/>
  <c r="H116" i="3"/>
  <c r="H84" i="3"/>
  <c r="H43" i="3"/>
  <c r="H11" i="3"/>
  <c r="D524" i="3"/>
  <c r="D460" i="3"/>
  <c r="I460" i="3" s="1"/>
  <c r="D403" i="3"/>
  <c r="I403" i="3" s="1"/>
  <c r="D347" i="3"/>
  <c r="I347" i="3" s="1"/>
  <c r="D36" i="3"/>
  <c r="I36" i="3" s="1"/>
  <c r="H12" i="3"/>
  <c r="H507" i="3"/>
  <c r="H483" i="3"/>
  <c r="H427" i="3"/>
  <c r="H371" i="3"/>
  <c r="H315" i="3"/>
  <c r="H291" i="3"/>
  <c r="H268" i="3"/>
  <c r="H236" i="3"/>
  <c r="H83" i="3"/>
  <c r="H52" i="3"/>
  <c r="D523" i="3"/>
  <c r="D491" i="3"/>
  <c r="D459" i="3"/>
  <c r="I459" i="3" s="1"/>
  <c r="D180" i="3"/>
  <c r="I180" i="3" s="1"/>
  <c r="D155" i="3"/>
  <c r="I155" i="3" s="1"/>
  <c r="D92" i="3"/>
  <c r="I92" i="3" s="1"/>
  <c r="H452" i="3"/>
  <c r="D179" i="3"/>
  <c r="I179" i="3" s="1"/>
  <c r="D131" i="3"/>
  <c r="D91" i="3"/>
  <c r="I91" i="3" s="1"/>
  <c r="D140" i="3"/>
  <c r="I140" i="3" s="1"/>
  <c r="H124" i="3"/>
  <c r="H515" i="3"/>
  <c r="H492" i="3"/>
  <c r="H468" i="3"/>
  <c r="H412" i="3"/>
  <c r="H379" i="3"/>
  <c r="H355" i="3"/>
  <c r="H332" i="3"/>
  <c r="H300" i="3"/>
  <c r="H276" i="3"/>
  <c r="H123" i="3"/>
  <c r="H28" i="3"/>
  <c r="D364" i="3"/>
  <c r="I364" i="3" s="1"/>
  <c r="D68" i="3"/>
  <c r="D51" i="3"/>
  <c r="I51" i="3" s="1"/>
  <c r="H516" i="3"/>
  <c r="H380" i="3"/>
  <c r="H235" i="3"/>
  <c r="H467" i="3"/>
  <c r="H388" i="3"/>
  <c r="H331" i="3"/>
  <c r="H275" i="3"/>
  <c r="H244" i="3"/>
  <c r="H220" i="3"/>
  <c r="H188" i="3"/>
  <c r="H132" i="3"/>
  <c r="H100" i="3"/>
  <c r="H27" i="3"/>
  <c r="H44" i="3"/>
  <c r="H356" i="3"/>
  <c r="H267" i="3"/>
  <c r="H156" i="3"/>
  <c r="H444" i="3"/>
  <c r="H420" i="3"/>
  <c r="H387" i="3"/>
  <c r="H340" i="3"/>
  <c r="H243" i="3"/>
  <c r="H219" i="3"/>
  <c r="D362" i="3"/>
  <c r="I362" i="3" s="1"/>
  <c r="H218" i="3"/>
  <c r="H514" i="3"/>
  <c r="H450" i="3"/>
  <c r="H386" i="3"/>
  <c r="H322" i="3"/>
  <c r="H194" i="3"/>
  <c r="H130" i="3"/>
  <c r="H66" i="3"/>
  <c r="D538" i="3"/>
  <c r="I538" i="3" s="1"/>
  <c r="D378" i="3"/>
  <c r="I378" i="3" s="1"/>
  <c r="D306" i="3"/>
  <c r="I306" i="3" s="1"/>
  <c r="L306" i="3" s="1"/>
  <c r="D290" i="3"/>
  <c r="I290" i="3" s="1"/>
  <c r="D274" i="3"/>
  <c r="I274" i="3" s="1"/>
  <c r="H530" i="3"/>
  <c r="H520" i="3"/>
  <c r="H466" i="3"/>
  <c r="H456" i="3"/>
  <c r="H402" i="3"/>
  <c r="H392" i="3"/>
  <c r="H338" i="3"/>
  <c r="H210" i="3"/>
  <c r="H146" i="3"/>
  <c r="H82" i="3"/>
  <c r="H18" i="3"/>
  <c r="D506" i="3"/>
  <c r="I506" i="3" s="1"/>
  <c r="D434" i="3"/>
  <c r="I434" i="3" s="1"/>
  <c r="D418" i="3"/>
  <c r="I418" i="3" s="1"/>
  <c r="D170" i="3"/>
  <c r="I170" i="3" s="1"/>
  <c r="D154" i="3"/>
  <c r="I154" i="3" s="1"/>
  <c r="D98" i="3"/>
  <c r="I98" i="3" s="1"/>
  <c r="D26" i="3"/>
  <c r="I26" i="3" s="1"/>
  <c r="D490" i="3"/>
  <c r="I490" i="3" s="1"/>
  <c r="D314" i="3"/>
  <c r="I314" i="3" s="1"/>
  <c r="D242" i="3"/>
  <c r="I242" i="3" s="1"/>
  <c r="D226" i="3"/>
  <c r="I226" i="3" s="1"/>
  <c r="H410" i="3"/>
  <c r="H282" i="3"/>
  <c r="H90" i="3"/>
  <c r="D474" i="3"/>
  <c r="H536" i="3"/>
  <c r="H482" i="3"/>
  <c r="H472" i="3"/>
  <c r="H408" i="3"/>
  <c r="H354" i="3"/>
  <c r="H344" i="3"/>
  <c r="H280" i="3"/>
  <c r="H216" i="3"/>
  <c r="H162" i="3"/>
  <c r="H152" i="3"/>
  <c r="H34" i="3"/>
  <c r="D298" i="3"/>
  <c r="I298" i="3" s="1"/>
  <c r="D122" i="3"/>
  <c r="I122" i="3" s="1"/>
  <c r="H234" i="3"/>
  <c r="H106" i="3"/>
  <c r="D442" i="3"/>
  <c r="I442" i="3" s="1"/>
  <c r="D370" i="3"/>
  <c r="I370" i="3" s="1"/>
  <c r="D50" i="3"/>
  <c r="I50" i="3" s="1"/>
  <c r="H426" i="3"/>
  <c r="H498" i="3"/>
  <c r="H488" i="3"/>
  <c r="H424" i="3"/>
  <c r="H360" i="3"/>
  <c r="H296" i="3"/>
  <c r="H232" i="3"/>
  <c r="H178" i="3"/>
  <c r="H168" i="3"/>
  <c r="D250" i="3"/>
  <c r="I250" i="3" s="1"/>
  <c r="H496" i="3"/>
  <c r="H432" i="3"/>
  <c r="H368" i="3"/>
  <c r="H304" i="3"/>
  <c r="H240" i="3"/>
  <c r="H176" i="3"/>
  <c r="D321" i="3"/>
  <c r="I321" i="3" s="1"/>
  <c r="H321" i="3"/>
  <c r="D313" i="3"/>
  <c r="I313" i="3" s="1"/>
  <c r="H313" i="3"/>
  <c r="D305" i="3"/>
  <c r="I305" i="3" s="1"/>
  <c r="H305" i="3"/>
  <c r="D297" i="3"/>
  <c r="I297" i="3" s="1"/>
  <c r="H297" i="3"/>
  <c r="D289" i="3"/>
  <c r="I289" i="3" s="1"/>
  <c r="H289" i="3"/>
  <c r="D281" i="3"/>
  <c r="I281" i="3" s="1"/>
  <c r="H281" i="3"/>
  <c r="D273" i="3"/>
  <c r="I273" i="3" s="1"/>
  <c r="H273" i="3"/>
  <c r="D265" i="3"/>
  <c r="I265" i="3" s="1"/>
  <c r="H265" i="3"/>
  <c r="D257" i="3"/>
  <c r="I257" i="3" s="1"/>
  <c r="H257" i="3"/>
  <c r="D249" i="3"/>
  <c r="I249" i="3" s="1"/>
  <c r="H249" i="3"/>
  <c r="D241" i="3"/>
  <c r="I241" i="3" s="1"/>
  <c r="H241" i="3"/>
  <c r="D233" i="3"/>
  <c r="H233" i="3"/>
  <c r="D225" i="3"/>
  <c r="I225" i="3" s="1"/>
  <c r="H225" i="3"/>
  <c r="D217" i="3"/>
  <c r="I217" i="3" s="1"/>
  <c r="H217" i="3"/>
  <c r="D209" i="3"/>
  <c r="I209" i="3" s="1"/>
  <c r="H209" i="3"/>
  <c r="D201" i="3"/>
  <c r="I201" i="3" s="1"/>
  <c r="H201" i="3"/>
  <c r="D193" i="3"/>
  <c r="I193" i="3" s="1"/>
  <c r="H193" i="3"/>
  <c r="D185" i="3"/>
  <c r="I185" i="3" s="1"/>
  <c r="H185" i="3"/>
  <c r="D177" i="3"/>
  <c r="I177" i="3" s="1"/>
  <c r="H177" i="3"/>
  <c r="D169" i="3"/>
  <c r="I169" i="3" s="1"/>
  <c r="H169" i="3"/>
  <c r="D161" i="3"/>
  <c r="I161" i="3" s="1"/>
  <c r="H161" i="3"/>
  <c r="D153" i="3"/>
  <c r="I153" i="3" s="1"/>
  <c r="H153" i="3"/>
  <c r="D145" i="3"/>
  <c r="I145" i="3" s="1"/>
  <c r="H145" i="3"/>
  <c r="D137" i="3"/>
  <c r="I137" i="3" s="1"/>
  <c r="H137" i="3"/>
  <c r="D129" i="3"/>
  <c r="I129" i="3" s="1"/>
  <c r="H129" i="3"/>
  <c r="D121" i="3"/>
  <c r="I121" i="3" s="1"/>
  <c r="H121" i="3"/>
  <c r="D113" i="3"/>
  <c r="I113" i="3" s="1"/>
  <c r="H113" i="3"/>
  <c r="D105" i="3"/>
  <c r="I105" i="3" s="1"/>
  <c r="H105" i="3"/>
  <c r="D97" i="3"/>
  <c r="I97" i="3" s="1"/>
  <c r="H97" i="3"/>
  <c r="D89" i="3"/>
  <c r="I89" i="3" s="1"/>
  <c r="H89" i="3"/>
  <c r="D81" i="3"/>
  <c r="I81" i="3" s="1"/>
  <c r="H81" i="3"/>
  <c r="D73" i="3"/>
  <c r="H73" i="3"/>
  <c r="D65" i="3"/>
  <c r="I65" i="3" s="1"/>
  <c r="H65" i="3"/>
  <c r="D57" i="3"/>
  <c r="I57" i="3" s="1"/>
  <c r="H57" i="3"/>
  <c r="D49" i="3"/>
  <c r="I49" i="3" s="1"/>
  <c r="H49" i="3"/>
  <c r="H41" i="3"/>
  <c r="D41" i="3"/>
  <c r="I41" i="3" s="1"/>
  <c r="D33" i="3"/>
  <c r="I33" i="3" s="1"/>
  <c r="H33" i="3"/>
  <c r="D25" i="3"/>
  <c r="I25" i="3" s="1"/>
  <c r="H25" i="3"/>
  <c r="D17" i="3"/>
  <c r="I17" i="3" s="1"/>
  <c r="H17" i="3"/>
  <c r="H537" i="3"/>
  <c r="H529" i="3"/>
  <c r="H521" i="3"/>
  <c r="H513" i="3"/>
  <c r="H505" i="3"/>
  <c r="H497" i="3"/>
  <c r="H489" i="3"/>
  <c r="H481" i="3"/>
  <c r="H473" i="3"/>
  <c r="H465" i="3"/>
  <c r="H457" i="3"/>
  <c r="H449" i="3"/>
  <c r="H441" i="3"/>
  <c r="H433" i="3"/>
  <c r="H425" i="3"/>
  <c r="H417" i="3"/>
  <c r="H409" i="3"/>
  <c r="H401" i="3"/>
  <c r="H393" i="3"/>
  <c r="H385" i="3"/>
  <c r="H377" i="3"/>
  <c r="H369" i="3"/>
  <c r="H361" i="3"/>
  <c r="H353" i="3"/>
  <c r="H345" i="3"/>
  <c r="H337" i="3"/>
  <c r="H329" i="3"/>
  <c r="I537" i="3"/>
  <c r="I528" i="3"/>
  <c r="I519" i="3"/>
  <c r="I510" i="3"/>
  <c r="I500" i="3"/>
  <c r="I491" i="3"/>
  <c r="I482" i="3"/>
  <c r="I473" i="3"/>
  <c r="I464" i="3"/>
  <c r="I455" i="3"/>
  <c r="I446" i="3"/>
  <c r="I436" i="3"/>
  <c r="I427" i="3"/>
  <c r="I409" i="3"/>
  <c r="I400" i="3"/>
  <c r="I391" i="3"/>
  <c r="I382" i="3"/>
  <c r="I372" i="3"/>
  <c r="I363" i="3"/>
  <c r="I354" i="3"/>
  <c r="I345" i="3"/>
  <c r="I336" i="3"/>
  <c r="I327" i="3"/>
  <c r="I318" i="3"/>
  <c r="I308" i="3"/>
  <c r="I299" i="3"/>
  <c r="I272" i="3"/>
  <c r="I263" i="3"/>
  <c r="I254" i="3"/>
  <c r="I244" i="3"/>
  <c r="I235" i="3"/>
  <c r="I208" i="3"/>
  <c r="I199" i="3"/>
  <c r="I190" i="3"/>
  <c r="I171" i="3"/>
  <c r="I162" i="3"/>
  <c r="I144" i="3"/>
  <c r="I135" i="3"/>
  <c r="I126" i="3"/>
  <c r="I116" i="3"/>
  <c r="I107" i="3"/>
  <c r="I80" i="3"/>
  <c r="I71" i="3"/>
  <c r="I62" i="3"/>
  <c r="I52" i="3"/>
  <c r="I43" i="3"/>
  <c r="I34" i="3"/>
  <c r="I16" i="3"/>
  <c r="I7" i="3"/>
  <c r="I535" i="3"/>
  <c r="I526" i="3"/>
  <c r="L526" i="3" s="1"/>
  <c r="I516" i="3"/>
  <c r="I507" i="3"/>
  <c r="I498" i="3"/>
  <c r="I489" i="3"/>
  <c r="I480" i="3"/>
  <c r="I471" i="3"/>
  <c r="I462" i="3"/>
  <c r="I452" i="3"/>
  <c r="L452" i="3" s="1"/>
  <c r="I443" i="3"/>
  <c r="I425" i="3"/>
  <c r="I416" i="3"/>
  <c r="I407" i="3"/>
  <c r="I398" i="3"/>
  <c r="I388" i="3"/>
  <c r="I379" i="3"/>
  <c r="L379" i="3" s="1"/>
  <c r="I361" i="3"/>
  <c r="I352" i="3"/>
  <c r="I343" i="3"/>
  <c r="I334" i="3"/>
  <c r="I324" i="3"/>
  <c r="I315" i="3"/>
  <c r="I288" i="3"/>
  <c r="I279" i="3"/>
  <c r="I270" i="3"/>
  <c r="I260" i="3"/>
  <c r="I251" i="3"/>
  <c r="I233" i="3"/>
  <c r="L233" i="3" s="1"/>
  <c r="I224" i="3"/>
  <c r="I215" i="3"/>
  <c r="I206" i="3"/>
  <c r="I196" i="3"/>
  <c r="I187" i="3"/>
  <c r="I178" i="3"/>
  <c r="I160" i="3"/>
  <c r="L160" i="3" s="1"/>
  <c r="I151" i="3"/>
  <c r="I142" i="3"/>
  <c r="I132" i="3"/>
  <c r="I123" i="3"/>
  <c r="I114" i="3"/>
  <c r="I96" i="3"/>
  <c r="I87" i="3"/>
  <c r="L87" i="3" s="1"/>
  <c r="I78" i="3"/>
  <c r="I68" i="3"/>
  <c r="I32" i="3"/>
  <c r="I23" i="3"/>
  <c r="I14" i="3"/>
  <c r="L14" i="3" s="1"/>
  <c r="I534" i="3"/>
  <c r="I524" i="3"/>
  <c r="I515" i="3"/>
  <c r="I497" i="3"/>
  <c r="I488" i="3"/>
  <c r="I479" i="3"/>
  <c r="I470" i="3"/>
  <c r="I451" i="3"/>
  <c r="I433" i="3"/>
  <c r="I424" i="3"/>
  <c r="I415" i="3"/>
  <c r="I406" i="3"/>
  <c r="I396" i="3"/>
  <c r="I387" i="3"/>
  <c r="I369" i="3"/>
  <c r="I360" i="3"/>
  <c r="I351" i="3"/>
  <c r="I342" i="3"/>
  <c r="I332" i="3"/>
  <c r="I296" i="3"/>
  <c r="I287" i="3"/>
  <c r="I278" i="3"/>
  <c r="I268" i="3"/>
  <c r="I232" i="3"/>
  <c r="I223" i="3"/>
  <c r="I214" i="3"/>
  <c r="I204" i="3"/>
  <c r="I195" i="3"/>
  <c r="I186" i="3"/>
  <c r="I168" i="3"/>
  <c r="I159" i="3"/>
  <c r="I150" i="3"/>
  <c r="I131" i="3"/>
  <c r="I104" i="3"/>
  <c r="I95" i="3"/>
  <c r="I86" i="3"/>
  <c r="I76" i="3"/>
  <c r="I67" i="3"/>
  <c r="I58" i="3"/>
  <c r="I40" i="3"/>
  <c r="I31" i="3"/>
  <c r="I22" i="3"/>
  <c r="I12" i="3"/>
  <c r="I532" i="3"/>
  <c r="I523" i="3"/>
  <c r="I514" i="3"/>
  <c r="I505" i="3"/>
  <c r="I496" i="3"/>
  <c r="I487" i="3"/>
  <c r="I478" i="3"/>
  <c r="I468" i="3"/>
  <c r="I450" i="3"/>
  <c r="I441" i="3"/>
  <c r="I432" i="3"/>
  <c r="I423" i="3"/>
  <c r="I414" i="3"/>
  <c r="I404" i="3"/>
  <c r="I395" i="3"/>
  <c r="I386" i="3"/>
  <c r="I377" i="3"/>
  <c r="I368" i="3"/>
  <c r="I359" i="3"/>
  <c r="I350" i="3"/>
  <c r="I340" i="3"/>
  <c r="I331" i="3"/>
  <c r="I322" i="3"/>
  <c r="I304" i="3"/>
  <c r="I295" i="3"/>
  <c r="I286" i="3"/>
  <c r="I276" i="3"/>
  <c r="I267" i="3"/>
  <c r="I240" i="3"/>
  <c r="I231" i="3"/>
  <c r="I222" i="3"/>
  <c r="I203" i="3"/>
  <c r="I194" i="3"/>
  <c r="I176" i="3"/>
  <c r="I167" i="3"/>
  <c r="I158" i="3"/>
  <c r="I148" i="3"/>
  <c r="I139" i="3"/>
  <c r="I130" i="3"/>
  <c r="I112" i="3"/>
  <c r="I103" i="3"/>
  <c r="I94" i="3"/>
  <c r="I84" i="3"/>
  <c r="I75" i="3"/>
  <c r="I66" i="3"/>
  <c r="I48" i="3"/>
  <c r="I39" i="3"/>
  <c r="I30" i="3"/>
  <c r="I11" i="3"/>
  <c r="I531" i="3"/>
  <c r="I522" i="3"/>
  <c r="I513" i="3"/>
  <c r="I504" i="3"/>
  <c r="I495" i="3"/>
  <c r="I486" i="3"/>
  <c r="I476" i="3"/>
  <c r="I467" i="3"/>
  <c r="I458" i="3"/>
  <c r="I449" i="3"/>
  <c r="I440" i="3"/>
  <c r="I431" i="3"/>
  <c r="I422" i="3"/>
  <c r="I412" i="3"/>
  <c r="I394" i="3"/>
  <c r="I385" i="3"/>
  <c r="I376" i="3"/>
  <c r="I367" i="3"/>
  <c r="I358" i="3"/>
  <c r="I348" i="3"/>
  <c r="I339" i="3"/>
  <c r="I330" i="3"/>
  <c r="I312" i="3"/>
  <c r="I303" i="3"/>
  <c r="I294" i="3"/>
  <c r="I284" i="3"/>
  <c r="I275" i="3"/>
  <c r="I266" i="3"/>
  <c r="I248" i="3"/>
  <c r="I239" i="3"/>
  <c r="I230" i="3"/>
  <c r="I220" i="3"/>
  <c r="I202" i="3"/>
  <c r="I184" i="3"/>
  <c r="I175" i="3"/>
  <c r="I166" i="3"/>
  <c r="I156" i="3"/>
  <c r="I147" i="3"/>
  <c r="I138" i="3"/>
  <c r="I120" i="3"/>
  <c r="I111" i="3"/>
  <c r="I102" i="3"/>
  <c r="I83" i="3"/>
  <c r="I74" i="3"/>
  <c r="I56" i="3"/>
  <c r="I47" i="3"/>
  <c r="I38" i="3"/>
  <c r="I28" i="3"/>
  <c r="I19" i="3"/>
  <c r="I10" i="3"/>
  <c r="I530" i="3"/>
  <c r="I521" i="3"/>
  <c r="I512" i="3"/>
  <c r="I503" i="3"/>
  <c r="I494" i="3"/>
  <c r="I484" i="3"/>
  <c r="I475" i="3"/>
  <c r="I466" i="3"/>
  <c r="I457" i="3"/>
  <c r="I448" i="3"/>
  <c r="I439" i="3"/>
  <c r="I430" i="3"/>
  <c r="I420" i="3"/>
  <c r="I402" i="3"/>
  <c r="I393" i="3"/>
  <c r="I384" i="3"/>
  <c r="I375" i="3"/>
  <c r="I366" i="3"/>
  <c r="I356" i="3"/>
  <c r="I338" i="3"/>
  <c r="I329" i="3"/>
  <c r="I320" i="3"/>
  <c r="I311" i="3"/>
  <c r="I302" i="3"/>
  <c r="I292" i="3"/>
  <c r="I283" i="3"/>
  <c r="I256" i="3"/>
  <c r="I247" i="3"/>
  <c r="I238" i="3"/>
  <c r="I228" i="3"/>
  <c r="I219" i="3"/>
  <c r="I210" i="3"/>
  <c r="I192" i="3"/>
  <c r="I183" i="3"/>
  <c r="I174" i="3"/>
  <c r="I146" i="3"/>
  <c r="I128" i="3"/>
  <c r="I119" i="3"/>
  <c r="I110" i="3"/>
  <c r="I100" i="3"/>
  <c r="I82" i="3"/>
  <c r="I73" i="3"/>
  <c r="I64" i="3"/>
  <c r="I55" i="3"/>
  <c r="I46" i="3"/>
  <c r="I27" i="3"/>
  <c r="I18" i="3"/>
  <c r="I9" i="3"/>
  <c r="I529" i="3"/>
  <c r="I520" i="3"/>
  <c r="I511" i="3"/>
  <c r="I502" i="3"/>
  <c r="I492" i="3"/>
  <c r="I483" i="3"/>
  <c r="I474" i="3"/>
  <c r="I465" i="3"/>
  <c r="I456" i="3"/>
  <c r="I447" i="3"/>
  <c r="I438" i="3"/>
  <c r="I428" i="3"/>
  <c r="I419" i="3"/>
  <c r="I410" i="3"/>
  <c r="I401" i="3"/>
  <c r="I392" i="3"/>
  <c r="I383" i="3"/>
  <c r="I374" i="3"/>
  <c r="I355" i="3"/>
  <c r="I337" i="3"/>
  <c r="I328" i="3"/>
  <c r="I319" i="3"/>
  <c r="I310" i="3"/>
  <c r="I300" i="3"/>
  <c r="I291" i="3"/>
  <c r="I282" i="3"/>
  <c r="I264" i="3"/>
  <c r="I255" i="3"/>
  <c r="I246" i="3"/>
  <c r="I236" i="3"/>
  <c r="I227" i="3"/>
  <c r="I218" i="3"/>
  <c r="I200" i="3"/>
  <c r="I191" i="3"/>
  <c r="I182" i="3"/>
  <c r="I172" i="3"/>
  <c r="I136" i="3"/>
  <c r="I127" i="3"/>
  <c r="I118" i="3"/>
  <c r="I108" i="3"/>
  <c r="I99" i="3"/>
  <c r="I90" i="3"/>
  <c r="I72" i="3"/>
  <c r="I63" i="3"/>
  <c r="I54" i="3"/>
  <c r="I44" i="3"/>
  <c r="I35" i="3"/>
  <c r="I8" i="3"/>
  <c r="I536" i="3"/>
  <c r="I527" i="3"/>
  <c r="I518" i="3"/>
  <c r="I508" i="3"/>
  <c r="I499" i="3"/>
  <c r="I481" i="3"/>
  <c r="I472" i="3"/>
  <c r="I463" i="3"/>
  <c r="I454" i="3"/>
  <c r="I444" i="3"/>
  <c r="I426" i="3"/>
  <c r="I417" i="3"/>
  <c r="I408" i="3"/>
  <c r="I399" i="3"/>
  <c r="I390" i="3"/>
  <c r="I380" i="3"/>
  <c r="I371" i="3"/>
  <c r="I353" i="3"/>
  <c r="I344" i="3"/>
  <c r="I335" i="3"/>
  <c r="I326" i="3"/>
  <c r="I316" i="3"/>
  <c r="I307" i="3"/>
  <c r="I280" i="3"/>
  <c r="I271" i="3"/>
  <c r="I262" i="3"/>
  <c r="I252" i="3"/>
  <c r="I243" i="3"/>
  <c r="I234" i="3"/>
  <c r="I216" i="3"/>
  <c r="I207" i="3"/>
  <c r="I198" i="3"/>
  <c r="I188" i="3"/>
  <c r="I152" i="3"/>
  <c r="I143" i="3"/>
  <c r="I134" i="3"/>
  <c r="I124" i="3"/>
  <c r="I115" i="3"/>
  <c r="I106" i="3"/>
  <c r="I88" i="3"/>
  <c r="I79" i="3"/>
  <c r="I70" i="3"/>
  <c r="I42" i="3"/>
  <c r="I24" i="3"/>
  <c r="I15" i="3"/>
  <c r="I6" i="3"/>
  <c r="L4" i="3"/>
  <c r="H3" i="3"/>
  <c r="D533" i="3"/>
  <c r="D525" i="3"/>
  <c r="D517" i="3"/>
  <c r="D509" i="3"/>
  <c r="D501" i="3"/>
  <c r="D493" i="3"/>
  <c r="D485" i="3"/>
  <c r="D477" i="3"/>
  <c r="D469" i="3"/>
  <c r="D461" i="3"/>
  <c r="D453" i="3"/>
  <c r="D445" i="3"/>
  <c r="D437" i="3"/>
  <c r="D429" i="3"/>
  <c r="D421" i="3"/>
  <c r="D413" i="3"/>
  <c r="D405" i="3"/>
  <c r="D397" i="3"/>
  <c r="D389" i="3"/>
  <c r="D381" i="3"/>
  <c r="D373" i="3"/>
  <c r="D365" i="3"/>
  <c r="D357" i="3"/>
  <c r="D349" i="3"/>
  <c r="D341" i="3"/>
  <c r="D333" i="3"/>
  <c r="D325" i="3"/>
  <c r="D317" i="3"/>
  <c r="D309" i="3"/>
  <c r="D301" i="3"/>
  <c r="D293" i="3"/>
  <c r="D285" i="3"/>
  <c r="D277" i="3"/>
  <c r="D269" i="3"/>
  <c r="D261" i="3"/>
  <c r="D253" i="3"/>
  <c r="D245" i="3"/>
  <c r="D237" i="3"/>
  <c r="D229" i="3"/>
  <c r="D221" i="3"/>
  <c r="D213" i="3"/>
  <c r="D205" i="3"/>
  <c r="D197" i="3"/>
  <c r="D189" i="3"/>
  <c r="D181" i="3"/>
  <c r="D173" i="3"/>
  <c r="D165" i="3"/>
  <c r="D157" i="3"/>
  <c r="D149" i="3"/>
  <c r="D141" i="3"/>
  <c r="D133" i="3"/>
  <c r="D125" i="3"/>
  <c r="D117" i="3"/>
  <c r="D109" i="3"/>
  <c r="D101" i="3"/>
  <c r="D93" i="3"/>
  <c r="D85" i="3"/>
  <c r="D77" i="3"/>
  <c r="D69" i="3"/>
  <c r="D61" i="3"/>
  <c r="D53" i="3"/>
  <c r="D45" i="3"/>
  <c r="D37" i="3"/>
  <c r="D29" i="3"/>
  <c r="D21" i="3"/>
  <c r="D13" i="3"/>
  <c r="D5" i="3"/>
  <c r="I5" i="3" s="1"/>
  <c r="D2" i="3"/>
  <c r="I2" i="3" s="1"/>
  <c r="H2" i="3"/>
  <c r="D3" i="3"/>
  <c r="I3" i="3" s="1"/>
  <c r="M4" i="3" l="1"/>
  <c r="O4" i="3"/>
  <c r="I37" i="3"/>
  <c r="L37" i="3" s="1"/>
  <c r="I101" i="3"/>
  <c r="L101" i="3" s="1"/>
  <c r="I165" i="3"/>
  <c r="L165" i="3" s="1"/>
  <c r="I229" i="3"/>
  <c r="L229" i="3" s="1"/>
  <c r="I293" i="3"/>
  <c r="L293" i="3" s="1"/>
  <c r="I357" i="3"/>
  <c r="L357" i="3" s="1"/>
  <c r="I421" i="3"/>
  <c r="L421" i="3" s="1"/>
  <c r="I485" i="3"/>
  <c r="L485" i="3" s="1"/>
  <c r="I69" i="3"/>
  <c r="L69" i="3" s="1"/>
  <c r="I133" i="3"/>
  <c r="L133" i="3" s="1"/>
  <c r="I197" i="3"/>
  <c r="L197" i="3" s="1"/>
  <c r="I261" i="3"/>
  <c r="L261" i="3" s="1"/>
  <c r="I325" i="3"/>
  <c r="L325" i="3" s="1"/>
  <c r="I389" i="3"/>
  <c r="L389" i="3" s="1"/>
  <c r="I453" i="3"/>
  <c r="L453" i="3" s="1"/>
  <c r="I517" i="3"/>
  <c r="L517" i="3" s="1"/>
  <c r="I21" i="3"/>
  <c r="L21" i="3" s="1"/>
  <c r="I85" i="3"/>
  <c r="L85" i="3" s="1"/>
  <c r="I149" i="3"/>
  <c r="L149" i="3" s="1"/>
  <c r="I213" i="3"/>
  <c r="L213" i="3" s="1"/>
  <c r="I277" i="3"/>
  <c r="L277" i="3" s="1"/>
  <c r="I341" i="3"/>
  <c r="L341" i="3" s="1"/>
  <c r="I405" i="3"/>
  <c r="L405" i="3" s="1"/>
  <c r="I469" i="3"/>
  <c r="L469" i="3" s="1"/>
  <c r="I533" i="3"/>
  <c r="L533" i="3" s="1"/>
  <c r="L42" i="3"/>
  <c r="L115" i="3"/>
  <c r="L188" i="3"/>
  <c r="L262" i="3"/>
  <c r="L335" i="3"/>
  <c r="L408" i="3"/>
  <c r="L481" i="3"/>
  <c r="L72" i="3"/>
  <c r="L145" i="3"/>
  <c r="L218" i="3"/>
  <c r="L291" i="3"/>
  <c r="L364" i="3"/>
  <c r="L438" i="3"/>
  <c r="L511" i="3"/>
  <c r="L36" i="3"/>
  <c r="L110" i="3"/>
  <c r="L183" i="3"/>
  <c r="L256" i="3"/>
  <c r="L329" i="3"/>
  <c r="L402" i="3"/>
  <c r="L475" i="3"/>
  <c r="L10" i="3"/>
  <c r="L83" i="3"/>
  <c r="L156" i="3"/>
  <c r="L230" i="3"/>
  <c r="L303" i="3"/>
  <c r="L376" i="3"/>
  <c r="L449" i="3"/>
  <c r="L522" i="3"/>
  <c r="L57" i="3"/>
  <c r="L130" i="3"/>
  <c r="L203" i="3"/>
  <c r="L276" i="3"/>
  <c r="L350" i="3"/>
  <c r="L423" i="3"/>
  <c r="L496" i="3"/>
  <c r="L31" i="3"/>
  <c r="L104" i="3"/>
  <c r="L177" i="3"/>
  <c r="L250" i="3"/>
  <c r="L323" i="3"/>
  <c r="L396" i="3"/>
  <c r="L470" i="3"/>
  <c r="L50" i="3"/>
  <c r="I29" i="3"/>
  <c r="L29" i="3" s="1"/>
  <c r="I93" i="3"/>
  <c r="L93" i="3" s="1"/>
  <c r="I157" i="3"/>
  <c r="L157" i="3" s="1"/>
  <c r="I221" i="3"/>
  <c r="L221" i="3" s="1"/>
  <c r="I285" i="3"/>
  <c r="L285" i="3" s="1"/>
  <c r="I349" i="3"/>
  <c r="L349" i="3" s="1"/>
  <c r="I413" i="3"/>
  <c r="L413" i="3" s="1"/>
  <c r="I477" i="3"/>
  <c r="L477" i="3" s="1"/>
  <c r="L51" i="3"/>
  <c r="L124" i="3"/>
  <c r="L198" i="3"/>
  <c r="L271" i="3"/>
  <c r="L344" i="3"/>
  <c r="L417" i="3"/>
  <c r="L490" i="3"/>
  <c r="L8" i="3"/>
  <c r="L81" i="3"/>
  <c r="L154" i="3"/>
  <c r="L227" i="3"/>
  <c r="L300" i="3"/>
  <c r="L374" i="3"/>
  <c r="L447" i="3"/>
  <c r="L520" i="3"/>
  <c r="L46" i="3"/>
  <c r="L119" i="3"/>
  <c r="L192" i="3"/>
  <c r="L265" i="3"/>
  <c r="L338" i="3"/>
  <c r="L411" i="3"/>
  <c r="L484" i="3"/>
  <c r="L251" i="3"/>
  <c r="L516" i="3"/>
  <c r="L60" i="3"/>
  <c r="L134" i="3"/>
  <c r="L207" i="3"/>
  <c r="L280" i="3"/>
  <c r="L353" i="3"/>
  <c r="L426" i="3"/>
  <c r="L499" i="3"/>
  <c r="L17" i="3"/>
  <c r="L90" i="3"/>
  <c r="L163" i="3"/>
  <c r="L236" i="3"/>
  <c r="L310" i="3"/>
  <c r="L383" i="3"/>
  <c r="L456" i="3"/>
  <c r="L529" i="3"/>
  <c r="L55" i="3"/>
  <c r="L128" i="3"/>
  <c r="L201" i="3"/>
  <c r="L274" i="3"/>
  <c r="L347" i="3"/>
  <c r="L420" i="3"/>
  <c r="L494" i="3"/>
  <c r="L28" i="3"/>
  <c r="L102" i="3"/>
  <c r="L175" i="3"/>
  <c r="L248" i="3"/>
  <c r="L321" i="3"/>
  <c r="L394" i="3"/>
  <c r="L467" i="3"/>
  <c r="L75" i="3"/>
  <c r="L148" i="3"/>
  <c r="L222" i="3"/>
  <c r="L295" i="3"/>
  <c r="L368" i="3"/>
  <c r="L441" i="3"/>
  <c r="L514" i="3"/>
  <c r="L49" i="3"/>
  <c r="L122" i="3"/>
  <c r="L195" i="3"/>
  <c r="L268" i="3"/>
  <c r="L342" i="3"/>
  <c r="L415" i="3"/>
  <c r="L488" i="3"/>
  <c r="L132" i="3"/>
  <c r="L196" i="3"/>
  <c r="L52" i="3"/>
  <c r="L126" i="3"/>
  <c r="L199" i="3"/>
  <c r="L272" i="3"/>
  <c r="L345" i="3"/>
  <c r="L418" i="3"/>
  <c r="L491" i="3"/>
  <c r="I45" i="3"/>
  <c r="L45" i="3" s="1"/>
  <c r="I109" i="3"/>
  <c r="L109" i="3" s="1"/>
  <c r="I173" i="3"/>
  <c r="L173" i="3" s="1"/>
  <c r="I237" i="3"/>
  <c r="L237" i="3" s="1"/>
  <c r="I301" i="3"/>
  <c r="L301" i="3" s="1"/>
  <c r="I365" i="3"/>
  <c r="L365" i="3" s="1"/>
  <c r="I429" i="3"/>
  <c r="L429" i="3" s="1"/>
  <c r="I493" i="3"/>
  <c r="L493" i="3" s="1"/>
  <c r="L70" i="3"/>
  <c r="L143" i="3"/>
  <c r="L216" i="3"/>
  <c r="L289" i="3"/>
  <c r="L362" i="3"/>
  <c r="L435" i="3"/>
  <c r="L508" i="3"/>
  <c r="L26" i="3"/>
  <c r="L99" i="3"/>
  <c r="L172" i="3"/>
  <c r="L246" i="3"/>
  <c r="L319" i="3"/>
  <c r="L392" i="3"/>
  <c r="L465" i="3"/>
  <c r="L64" i="3"/>
  <c r="L137" i="3"/>
  <c r="L210" i="3"/>
  <c r="L283" i="3"/>
  <c r="L356" i="3"/>
  <c r="L430" i="3"/>
  <c r="L503" i="3"/>
  <c r="L78" i="3"/>
  <c r="L398" i="3"/>
  <c r="I53" i="3"/>
  <c r="L53" i="3" s="1"/>
  <c r="I117" i="3"/>
  <c r="L117" i="3" s="1"/>
  <c r="I181" i="3"/>
  <c r="L181" i="3" s="1"/>
  <c r="I245" i="3"/>
  <c r="L245" i="3" s="1"/>
  <c r="I309" i="3"/>
  <c r="L309" i="3" s="1"/>
  <c r="I373" i="3"/>
  <c r="L373" i="3" s="1"/>
  <c r="I437" i="3"/>
  <c r="L437" i="3" s="1"/>
  <c r="I501" i="3"/>
  <c r="L501" i="3" s="1"/>
  <c r="L6" i="3"/>
  <c r="L79" i="3"/>
  <c r="L152" i="3"/>
  <c r="L225" i="3"/>
  <c r="L298" i="3"/>
  <c r="L371" i="3"/>
  <c r="L444" i="3"/>
  <c r="L518" i="3"/>
  <c r="L35" i="3"/>
  <c r="L108" i="3"/>
  <c r="L182" i="3"/>
  <c r="L255" i="3"/>
  <c r="L328" i="3"/>
  <c r="L401" i="3"/>
  <c r="L474" i="3"/>
  <c r="L73" i="3"/>
  <c r="L146" i="3"/>
  <c r="L219" i="3"/>
  <c r="L292" i="3"/>
  <c r="L366" i="3"/>
  <c r="L439" i="3"/>
  <c r="L512" i="3"/>
  <c r="L47" i="3"/>
  <c r="L120" i="3"/>
  <c r="L193" i="3"/>
  <c r="L266" i="3"/>
  <c r="L339" i="3"/>
  <c r="L412" i="3"/>
  <c r="L486" i="3"/>
  <c r="L20" i="3"/>
  <c r="L94" i="3"/>
  <c r="L167" i="3"/>
  <c r="L240" i="3"/>
  <c r="L313" i="3"/>
  <c r="L386" i="3"/>
  <c r="L459" i="3"/>
  <c r="L532" i="3"/>
  <c r="L67" i="3"/>
  <c r="L140" i="3"/>
  <c r="L214" i="3"/>
  <c r="L287" i="3"/>
  <c r="L360" i="3"/>
  <c r="L433" i="3"/>
  <c r="L506" i="3"/>
  <c r="L279" i="3"/>
  <c r="L343" i="3"/>
  <c r="I61" i="3"/>
  <c r="L61" i="3" s="1"/>
  <c r="I125" i="3"/>
  <c r="L125" i="3" s="1"/>
  <c r="I189" i="3"/>
  <c r="L189" i="3" s="1"/>
  <c r="I253" i="3"/>
  <c r="L253" i="3" s="1"/>
  <c r="I317" i="3"/>
  <c r="L317" i="3" s="1"/>
  <c r="I381" i="3"/>
  <c r="L381" i="3" s="1"/>
  <c r="I445" i="3"/>
  <c r="L445" i="3" s="1"/>
  <c r="I509" i="3"/>
  <c r="L509" i="3" s="1"/>
  <c r="L15" i="3"/>
  <c r="L88" i="3"/>
  <c r="L161" i="3"/>
  <c r="L234" i="3"/>
  <c r="L307" i="3"/>
  <c r="L380" i="3"/>
  <c r="L454" i="3"/>
  <c r="L527" i="3"/>
  <c r="L44" i="3"/>
  <c r="L118" i="3"/>
  <c r="L191" i="3"/>
  <c r="L264" i="3"/>
  <c r="L337" i="3"/>
  <c r="L410" i="3"/>
  <c r="L483" i="3"/>
  <c r="L9" i="3"/>
  <c r="L82" i="3"/>
  <c r="L155" i="3"/>
  <c r="L228" i="3"/>
  <c r="L302" i="3"/>
  <c r="L375" i="3"/>
  <c r="L448" i="3"/>
  <c r="L521" i="3"/>
  <c r="L224" i="3"/>
  <c r="L24" i="3"/>
  <c r="L97" i="3"/>
  <c r="L170" i="3"/>
  <c r="L243" i="3"/>
  <c r="L316" i="3"/>
  <c r="L390" i="3"/>
  <c r="L463" i="3"/>
  <c r="L536" i="3"/>
  <c r="L54" i="3"/>
  <c r="L127" i="3"/>
  <c r="L200" i="3"/>
  <c r="L273" i="3"/>
  <c r="L346" i="3"/>
  <c r="L419" i="3"/>
  <c r="L492" i="3"/>
  <c r="L18" i="3"/>
  <c r="L91" i="3"/>
  <c r="L164" i="3"/>
  <c r="L238" i="3"/>
  <c r="L311" i="3"/>
  <c r="L384" i="3"/>
  <c r="L457" i="3"/>
  <c r="L530" i="3"/>
  <c r="L65" i="3"/>
  <c r="L138" i="3"/>
  <c r="L211" i="3"/>
  <c r="L284" i="3"/>
  <c r="L358" i="3"/>
  <c r="L431" i="3"/>
  <c r="L504" i="3"/>
  <c r="L39" i="3"/>
  <c r="L112" i="3"/>
  <c r="L185" i="3"/>
  <c r="L258" i="3"/>
  <c r="L331" i="3"/>
  <c r="L404" i="3"/>
  <c r="L478" i="3"/>
  <c r="L12" i="3"/>
  <c r="L86" i="3"/>
  <c r="L159" i="3"/>
  <c r="L232" i="3"/>
  <c r="L305" i="3"/>
  <c r="L378" i="3"/>
  <c r="L451" i="3"/>
  <c r="L524" i="3"/>
  <c r="L425" i="3"/>
  <c r="L489" i="3"/>
  <c r="L16" i="3"/>
  <c r="L89" i="3"/>
  <c r="L162" i="3"/>
  <c r="L235" i="3"/>
  <c r="L308" i="3"/>
  <c r="L382" i="3"/>
  <c r="L455" i="3"/>
  <c r="L528" i="3"/>
  <c r="I13" i="3"/>
  <c r="L13" i="3" s="1"/>
  <c r="I77" i="3"/>
  <c r="L77" i="3" s="1"/>
  <c r="I141" i="3"/>
  <c r="L141" i="3" s="1"/>
  <c r="I205" i="3"/>
  <c r="L205" i="3" s="1"/>
  <c r="I269" i="3"/>
  <c r="L269" i="3" s="1"/>
  <c r="I333" i="3"/>
  <c r="L333" i="3" s="1"/>
  <c r="I397" i="3"/>
  <c r="L397" i="3" s="1"/>
  <c r="I461" i="3"/>
  <c r="L461" i="3" s="1"/>
  <c r="I525" i="3"/>
  <c r="L525" i="3" s="1"/>
  <c r="L33" i="3"/>
  <c r="L106" i="3"/>
  <c r="L179" i="3"/>
  <c r="L252" i="3"/>
  <c r="L326" i="3"/>
  <c r="L399" i="3"/>
  <c r="L472" i="3"/>
  <c r="L63" i="3"/>
  <c r="L136" i="3"/>
  <c r="L209" i="3"/>
  <c r="L282" i="3"/>
  <c r="L355" i="3"/>
  <c r="L428" i="3"/>
  <c r="L502" i="3"/>
  <c r="L27" i="3"/>
  <c r="L100" i="3"/>
  <c r="L174" i="3"/>
  <c r="L247" i="3"/>
  <c r="L320" i="3"/>
  <c r="L393" i="3"/>
  <c r="L466" i="3"/>
  <c r="L105" i="3"/>
  <c r="L370" i="3"/>
  <c r="L59" i="3"/>
  <c r="L178" i="3"/>
  <c r="L297" i="3"/>
  <c r="L352" i="3"/>
  <c r="L471" i="3"/>
  <c r="L34" i="3"/>
  <c r="L107" i="3"/>
  <c r="L180" i="3"/>
  <c r="L254" i="3"/>
  <c r="L327" i="3"/>
  <c r="L400" i="3"/>
  <c r="L473" i="3"/>
  <c r="L19" i="3"/>
  <c r="L56" i="3"/>
  <c r="L92" i="3"/>
  <c r="L129" i="3"/>
  <c r="L166" i="3"/>
  <c r="L202" i="3"/>
  <c r="L239" i="3"/>
  <c r="L275" i="3"/>
  <c r="L312" i="3"/>
  <c r="L348" i="3"/>
  <c r="L385" i="3"/>
  <c r="L422" i="3"/>
  <c r="L458" i="3"/>
  <c r="L495" i="3"/>
  <c r="L531" i="3"/>
  <c r="L30" i="3"/>
  <c r="L66" i="3"/>
  <c r="L103" i="3"/>
  <c r="L139" i="3"/>
  <c r="L176" i="3"/>
  <c r="L212" i="3"/>
  <c r="L249" i="3"/>
  <c r="L286" i="3"/>
  <c r="L322" i="3"/>
  <c r="L359" i="3"/>
  <c r="L395" i="3"/>
  <c r="L432" i="3"/>
  <c r="L468" i="3"/>
  <c r="L505" i="3"/>
  <c r="L40" i="3"/>
  <c r="L76" i="3"/>
  <c r="L113" i="3"/>
  <c r="L150" i="3"/>
  <c r="L186" i="3"/>
  <c r="L223" i="3"/>
  <c r="L259" i="3"/>
  <c r="L296" i="3"/>
  <c r="L332" i="3"/>
  <c r="L369" i="3"/>
  <c r="L406" i="3"/>
  <c r="L442" i="3"/>
  <c r="L479" i="3"/>
  <c r="L515" i="3"/>
  <c r="L68" i="3"/>
  <c r="L123" i="3"/>
  <c r="L187" i="3"/>
  <c r="L242" i="3"/>
  <c r="L361" i="3"/>
  <c r="L416" i="3"/>
  <c r="L480" i="3"/>
  <c r="L535" i="3"/>
  <c r="L43" i="3"/>
  <c r="L116" i="3"/>
  <c r="L190" i="3"/>
  <c r="L263" i="3"/>
  <c r="L336" i="3"/>
  <c r="L409" i="3"/>
  <c r="L482" i="3"/>
  <c r="L23" i="3"/>
  <c r="L142" i="3"/>
  <c r="L260" i="3"/>
  <c r="L315" i="3"/>
  <c r="L434" i="3"/>
  <c r="L32" i="3"/>
  <c r="L151" i="3"/>
  <c r="L206" i="3"/>
  <c r="L324" i="3"/>
  <c r="L443" i="3"/>
  <c r="L498" i="3"/>
  <c r="L71" i="3"/>
  <c r="L144" i="3"/>
  <c r="L217" i="3"/>
  <c r="L290" i="3"/>
  <c r="L363" i="3"/>
  <c r="L436" i="3"/>
  <c r="L510" i="3"/>
  <c r="L38" i="3"/>
  <c r="L74" i="3"/>
  <c r="L111" i="3"/>
  <c r="L147" i="3"/>
  <c r="L184" i="3"/>
  <c r="L220" i="3"/>
  <c r="L257" i="3"/>
  <c r="L294" i="3"/>
  <c r="L330" i="3"/>
  <c r="L367" i="3"/>
  <c r="L403" i="3"/>
  <c r="L440" i="3"/>
  <c r="L476" i="3"/>
  <c r="L513" i="3"/>
  <c r="L11" i="3"/>
  <c r="L48" i="3"/>
  <c r="L84" i="3"/>
  <c r="L121" i="3"/>
  <c r="L158" i="3"/>
  <c r="L194" i="3"/>
  <c r="L231" i="3"/>
  <c r="L267" i="3"/>
  <c r="L304" i="3"/>
  <c r="L340" i="3"/>
  <c r="L377" i="3"/>
  <c r="L414" i="3"/>
  <c r="L450" i="3"/>
  <c r="L487" i="3"/>
  <c r="L523" i="3"/>
  <c r="L22" i="3"/>
  <c r="L58" i="3"/>
  <c r="L95" i="3"/>
  <c r="L131" i="3"/>
  <c r="L168" i="3"/>
  <c r="L204" i="3"/>
  <c r="L241" i="3"/>
  <c r="L278" i="3"/>
  <c r="L314" i="3"/>
  <c r="L351" i="3"/>
  <c r="L387" i="3"/>
  <c r="L424" i="3"/>
  <c r="L460" i="3"/>
  <c r="L497" i="3"/>
  <c r="L534" i="3"/>
  <c r="L41" i="3"/>
  <c r="L96" i="3"/>
  <c r="L215" i="3"/>
  <c r="L270" i="3"/>
  <c r="L334" i="3"/>
  <c r="L388" i="3"/>
  <c r="L507" i="3"/>
  <c r="L7" i="3"/>
  <c r="L80" i="3"/>
  <c r="L153" i="3"/>
  <c r="L226" i="3"/>
  <c r="L299" i="3"/>
  <c r="L372" i="3"/>
  <c r="L446" i="3"/>
  <c r="L519" i="3"/>
  <c r="L114" i="3"/>
  <c r="L169" i="3"/>
  <c r="L288" i="3"/>
  <c r="L407" i="3"/>
  <c r="L462" i="3"/>
  <c r="L25" i="3"/>
  <c r="L62" i="3"/>
  <c r="L98" i="3"/>
  <c r="L135" i="3"/>
  <c r="L171" i="3"/>
  <c r="L208" i="3"/>
  <c r="L244" i="3"/>
  <c r="L281" i="3"/>
  <c r="L318" i="3"/>
  <c r="L354" i="3"/>
  <c r="L391" i="3"/>
  <c r="L427" i="3"/>
  <c r="L464" i="3"/>
  <c r="L500" i="3"/>
  <c r="L537" i="3"/>
  <c r="L538" i="3"/>
  <c r="L2" i="3"/>
  <c r="L3" i="3"/>
  <c r="L5" i="3"/>
  <c r="O101" i="3" l="1"/>
  <c r="P4" i="3"/>
  <c r="O237" i="3"/>
  <c r="M293" i="3"/>
  <c r="M352" i="3"/>
  <c r="O398" i="3"/>
  <c r="O64" i="3"/>
  <c r="O227" i="3"/>
  <c r="O109" i="3"/>
  <c r="O189" i="3"/>
  <c r="R189" i="3" s="1"/>
  <c r="M461" i="3"/>
  <c r="O444" i="3"/>
  <c r="O146" i="3"/>
  <c r="O6" i="3"/>
  <c r="R6" i="3" s="1"/>
  <c r="U6" i="3" s="1"/>
  <c r="M28" i="3"/>
  <c r="M2" i="3"/>
  <c r="S2" i="3" s="1"/>
  <c r="O16" i="3"/>
  <c r="O457" i="3"/>
  <c r="M42" i="3"/>
  <c r="O161" i="3"/>
  <c r="O240" i="3"/>
  <c r="O404" i="3"/>
  <c r="O311" i="3"/>
  <c r="R311" i="3" s="1"/>
  <c r="O302" i="3"/>
  <c r="M319" i="3"/>
  <c r="M456" i="3"/>
  <c r="O236" i="3"/>
  <c r="M447" i="3"/>
  <c r="M274" i="3"/>
  <c r="O55" i="3"/>
  <c r="M265" i="3"/>
  <c r="O46" i="3"/>
  <c r="O153" i="3"/>
  <c r="M393" i="3"/>
  <c r="M252" i="3"/>
  <c r="O170" i="3"/>
  <c r="O96" i="3"/>
  <c r="O363" i="3"/>
  <c r="O87" i="3"/>
  <c r="R87" i="3" s="1"/>
  <c r="O162" i="3"/>
  <c r="O159" i="3"/>
  <c r="R159" i="3" s="1"/>
  <c r="O65" i="3"/>
  <c r="R65" i="3" s="1"/>
  <c r="O503" i="3"/>
  <c r="O499" i="3"/>
  <c r="M134" i="3"/>
  <c r="O251" i="3"/>
  <c r="O490" i="3"/>
  <c r="M124" i="3"/>
  <c r="O339" i="3"/>
  <c r="O182" i="3"/>
  <c r="O394" i="3"/>
  <c r="O305" i="3"/>
  <c r="O32" i="3"/>
  <c r="O400" i="3"/>
  <c r="M34" i="3"/>
  <c r="O489" i="3"/>
  <c r="O492" i="3"/>
  <c r="O483" i="3"/>
  <c r="O486" i="3"/>
  <c r="O328" i="3"/>
  <c r="O445" i="3"/>
  <c r="O61" i="3"/>
  <c r="M37" i="3"/>
  <c r="M372" i="3"/>
  <c r="M507" i="3"/>
  <c r="M334" i="3"/>
  <c r="M498" i="3"/>
  <c r="M434" i="3"/>
  <c r="M260" i="3"/>
  <c r="M23" i="3"/>
  <c r="O526" i="3"/>
  <c r="O336" i="3"/>
  <c r="O480" i="3"/>
  <c r="O68" i="3"/>
  <c r="M382" i="3"/>
  <c r="M524" i="3"/>
  <c r="M185" i="3"/>
  <c r="M431" i="3"/>
  <c r="O211" i="3"/>
  <c r="M91" i="3"/>
  <c r="M273" i="3"/>
  <c r="O54" i="3"/>
  <c r="M536" i="3"/>
  <c r="O316" i="3"/>
  <c r="O246" i="3"/>
  <c r="R246" i="3" s="1"/>
  <c r="O508" i="3"/>
  <c r="R508" i="3" s="1"/>
  <c r="O199" i="3"/>
  <c r="O337" i="3"/>
  <c r="O15" i="3"/>
  <c r="R15" i="3" s="1"/>
  <c r="O279" i="3"/>
  <c r="O433" i="3"/>
  <c r="M67" i="3"/>
  <c r="M313" i="3"/>
  <c r="O94" i="3"/>
  <c r="M219" i="3"/>
  <c r="M401" i="3"/>
  <c r="P401" i="3" s="1"/>
  <c r="M79" i="3"/>
  <c r="M137" i="3"/>
  <c r="O392" i="3"/>
  <c r="O70" i="3"/>
  <c r="O345" i="3"/>
  <c r="O448" i="3"/>
  <c r="M82" i="3"/>
  <c r="P82" i="3" s="1"/>
  <c r="M264" i="3"/>
  <c r="O44" i="3"/>
  <c r="M527" i="3"/>
  <c r="O307" i="3"/>
  <c r="O140" i="3"/>
  <c r="O386" i="3"/>
  <c r="O47" i="3"/>
  <c r="O292" i="3"/>
  <c r="O474" i="3"/>
  <c r="O152" i="3"/>
  <c r="O210" i="3"/>
  <c r="O99" i="3"/>
  <c r="O362" i="3"/>
  <c r="O52" i="3"/>
  <c r="O488" i="3"/>
  <c r="M122" i="3"/>
  <c r="M368" i="3"/>
  <c r="O148" i="3"/>
  <c r="O396" i="3"/>
  <c r="M31" i="3"/>
  <c r="M276" i="3"/>
  <c r="O57" i="3"/>
  <c r="M522" i="3"/>
  <c r="P522" i="3" s="1"/>
  <c r="O303" i="3"/>
  <c r="M183" i="3"/>
  <c r="M364" i="3"/>
  <c r="O145" i="3"/>
  <c r="O408" i="3"/>
  <c r="O195" i="3"/>
  <c r="M462" i="3"/>
  <c r="M233" i="3"/>
  <c r="M226" i="3"/>
  <c r="O7" i="3"/>
  <c r="O407" i="3"/>
  <c r="O169" i="3"/>
  <c r="O427" i="3"/>
  <c r="R427" i="3" s="1"/>
  <c r="O281" i="3"/>
  <c r="O135" i="3"/>
  <c r="O174" i="3"/>
  <c r="O355" i="3"/>
  <c r="R355" i="3" s="1"/>
  <c r="O33" i="3"/>
  <c r="O441" i="3"/>
  <c r="M321" i="3"/>
  <c r="O102" i="3"/>
  <c r="O347" i="3"/>
  <c r="R347" i="3" s="1"/>
  <c r="O529" i="3"/>
  <c r="M163" i="3"/>
  <c r="M426" i="3"/>
  <c r="O207" i="3"/>
  <c r="O338" i="3"/>
  <c r="O520" i="3"/>
  <c r="M417" i="3"/>
  <c r="O198" i="3"/>
  <c r="O104" i="3"/>
  <c r="O350" i="3"/>
  <c r="O10" i="3"/>
  <c r="O256" i="3"/>
  <c r="O438" i="3"/>
  <c r="M335" i="3"/>
  <c r="O115" i="3"/>
  <c r="R115" i="3" s="1"/>
  <c r="M160" i="3"/>
  <c r="M436" i="3"/>
  <c r="O217" i="3"/>
  <c r="M324" i="3"/>
  <c r="M151" i="3"/>
  <c r="O482" i="3"/>
  <c r="O14" i="3"/>
  <c r="O471" i="3"/>
  <c r="O297" i="3"/>
  <c r="O59" i="3"/>
  <c r="O320" i="3"/>
  <c r="O502" i="3"/>
  <c r="R502" i="3" s="1"/>
  <c r="O179" i="3"/>
  <c r="M235" i="3"/>
  <c r="M378" i="3"/>
  <c r="M39" i="3"/>
  <c r="M284" i="3"/>
  <c r="M530" i="3"/>
  <c r="M127" i="3"/>
  <c r="M390" i="3"/>
  <c r="M521" i="3"/>
  <c r="M118" i="3"/>
  <c r="M380" i="3"/>
  <c r="M214" i="3"/>
  <c r="M459" i="3"/>
  <c r="M120" i="3"/>
  <c r="P120" i="3" s="1"/>
  <c r="M366" i="3"/>
  <c r="M225" i="3"/>
  <c r="O342" i="3"/>
  <c r="O248" i="3"/>
  <c r="O494" i="3"/>
  <c r="O90" i="3"/>
  <c r="O353" i="3"/>
  <c r="O484" i="3"/>
  <c r="O81" i="3"/>
  <c r="O344" i="3"/>
  <c r="M50" i="3"/>
  <c r="M470" i="3"/>
  <c r="O250" i="3"/>
  <c r="O496" i="3"/>
  <c r="M130" i="3"/>
  <c r="M376" i="3"/>
  <c r="O156" i="3"/>
  <c r="O402" i="3"/>
  <c r="M36" i="3"/>
  <c r="O262" i="3"/>
  <c r="M270" i="3"/>
  <c r="O299" i="3"/>
  <c r="M452" i="3"/>
  <c r="O510" i="3"/>
  <c r="O443" i="3"/>
  <c r="O206" i="3"/>
  <c r="M379" i="3"/>
  <c r="O142" i="3"/>
  <c r="R161" i="3" s="1"/>
  <c r="M409" i="3"/>
  <c r="O190" i="3"/>
  <c r="M535" i="3"/>
  <c r="O306" i="3"/>
  <c r="M473" i="3"/>
  <c r="O254" i="3"/>
  <c r="M178" i="3"/>
  <c r="O370" i="3"/>
  <c r="M247" i="3"/>
  <c r="O27" i="3"/>
  <c r="M428" i="3"/>
  <c r="O209" i="3"/>
  <c r="O472" i="3"/>
  <c r="M106" i="3"/>
  <c r="O308" i="3"/>
  <c r="O451" i="3"/>
  <c r="O112" i="3"/>
  <c r="O358" i="3"/>
  <c r="O18" i="3"/>
  <c r="O200" i="3"/>
  <c r="O463" i="3"/>
  <c r="O224" i="3"/>
  <c r="O9" i="3"/>
  <c r="O191" i="3"/>
  <c r="O454" i="3"/>
  <c r="O287" i="3"/>
  <c r="O532" i="3"/>
  <c r="O193" i="3"/>
  <c r="O439" i="3"/>
  <c r="O35" i="3"/>
  <c r="O298" i="3"/>
  <c r="M78" i="3"/>
  <c r="O356" i="3"/>
  <c r="M172" i="3"/>
  <c r="M435" i="3"/>
  <c r="O216" i="3"/>
  <c r="O491" i="3"/>
  <c r="M126" i="3"/>
  <c r="O196" i="3"/>
  <c r="M268" i="3"/>
  <c r="O49" i="3"/>
  <c r="M514" i="3"/>
  <c r="O295" i="3"/>
  <c r="O201" i="3"/>
  <c r="O383" i="3"/>
  <c r="M17" i="3"/>
  <c r="M280" i="3"/>
  <c r="O60" i="3"/>
  <c r="M411" i="3"/>
  <c r="O192" i="3"/>
  <c r="O374" i="3"/>
  <c r="M8" i="3"/>
  <c r="O51" i="3"/>
  <c r="O203" i="3"/>
  <c r="O449" i="3"/>
  <c r="O110" i="3"/>
  <c r="O291" i="3"/>
  <c r="M493" i="3"/>
  <c r="M5" i="3"/>
  <c r="M45" i="3"/>
  <c r="O2" i="3"/>
  <c r="R2" i="3" s="1"/>
  <c r="T2" i="3" s="1"/>
  <c r="M537" i="3"/>
  <c r="M391" i="3"/>
  <c r="M244" i="3"/>
  <c r="M98" i="3"/>
  <c r="O500" i="3"/>
  <c r="O354" i="3"/>
  <c r="O208" i="3"/>
  <c r="O62" i="3"/>
  <c r="O538" i="3"/>
  <c r="M500" i="3"/>
  <c r="M354" i="3"/>
  <c r="M208" i="3"/>
  <c r="M62" i="3"/>
  <c r="M538" i="3"/>
  <c r="O464" i="3"/>
  <c r="O318" i="3"/>
  <c r="O171" i="3"/>
  <c r="O25" i="3"/>
  <c r="M464" i="3"/>
  <c r="M318" i="3"/>
  <c r="M171" i="3"/>
  <c r="M25" i="3"/>
  <c r="M427" i="3"/>
  <c r="M281" i="3"/>
  <c r="M135" i="3"/>
  <c r="O537" i="3"/>
  <c r="O391" i="3"/>
  <c r="O244" i="3"/>
  <c r="O98" i="3"/>
  <c r="M519" i="3"/>
  <c r="M497" i="3"/>
  <c r="M351" i="3"/>
  <c r="M204" i="3"/>
  <c r="M58" i="3"/>
  <c r="M450" i="3"/>
  <c r="M304" i="3"/>
  <c r="M158" i="3"/>
  <c r="M11" i="3"/>
  <c r="M403" i="3"/>
  <c r="M257" i="3"/>
  <c r="M111" i="3"/>
  <c r="O406" i="3"/>
  <c r="O259" i="3"/>
  <c r="O113" i="3"/>
  <c r="O505" i="3"/>
  <c r="O359" i="3"/>
  <c r="O212" i="3"/>
  <c r="O66" i="3"/>
  <c r="O458" i="3"/>
  <c r="O312" i="3"/>
  <c r="O166" i="3"/>
  <c r="O19" i="3"/>
  <c r="M218" i="3"/>
  <c r="M481" i="3"/>
  <c r="O372" i="3"/>
  <c r="M7" i="3"/>
  <c r="O507" i="3"/>
  <c r="O334" i="3"/>
  <c r="M217" i="3"/>
  <c r="O498" i="3"/>
  <c r="O270" i="3"/>
  <c r="O460" i="3"/>
  <c r="O314" i="3"/>
  <c r="O168" i="3"/>
  <c r="O22" i="3"/>
  <c r="O414" i="3"/>
  <c r="O267" i="3"/>
  <c r="O121" i="3"/>
  <c r="O513" i="3"/>
  <c r="O367" i="3"/>
  <c r="O220" i="3"/>
  <c r="O74" i="3"/>
  <c r="O434" i="3"/>
  <c r="O260" i="3"/>
  <c r="O23" i="3"/>
  <c r="P23" i="3" s="1"/>
  <c r="M190" i="3"/>
  <c r="M306" i="3"/>
  <c r="M254" i="3"/>
  <c r="O34" i="3"/>
  <c r="O352" i="3"/>
  <c r="P352" i="3" s="1"/>
  <c r="O123" i="3"/>
  <c r="M406" i="3"/>
  <c r="M259" i="3"/>
  <c r="M113" i="3"/>
  <c r="M505" i="3"/>
  <c r="M359" i="3"/>
  <c r="M212" i="3"/>
  <c r="M66" i="3"/>
  <c r="M458" i="3"/>
  <c r="M312" i="3"/>
  <c r="M166" i="3"/>
  <c r="M19" i="3"/>
  <c r="S19" i="3" s="1"/>
  <c r="M370" i="3"/>
  <c r="O393" i="3"/>
  <c r="M27" i="3"/>
  <c r="M209" i="3"/>
  <c r="M472" i="3"/>
  <c r="O252" i="3"/>
  <c r="O382" i="3"/>
  <c r="M16" i="3"/>
  <c r="M489" i="3"/>
  <c r="O524" i="3"/>
  <c r="M159" i="3"/>
  <c r="M404" i="3"/>
  <c r="O185" i="3"/>
  <c r="O431" i="3"/>
  <c r="M65" i="3"/>
  <c r="M311" i="3"/>
  <c r="O91" i="3"/>
  <c r="M492" i="3"/>
  <c r="O273" i="3"/>
  <c r="O536" i="3"/>
  <c r="M170" i="3"/>
  <c r="M302" i="3"/>
  <c r="O82" i="3"/>
  <c r="M483" i="3"/>
  <c r="O264" i="3"/>
  <c r="O527" i="3"/>
  <c r="P527" i="3" s="1"/>
  <c r="M161" i="3"/>
  <c r="M279" i="3"/>
  <c r="M433" i="3"/>
  <c r="O214" i="3"/>
  <c r="O459" i="3"/>
  <c r="M94" i="3"/>
  <c r="M339" i="3"/>
  <c r="O120" i="3"/>
  <c r="O366" i="3"/>
  <c r="M182" i="3"/>
  <c r="M444" i="3"/>
  <c r="O225" i="3"/>
  <c r="M356" i="3"/>
  <c r="O137" i="3"/>
  <c r="P137" i="3" s="1"/>
  <c r="O319" i="3"/>
  <c r="P319" i="3" s="1"/>
  <c r="M216" i="3"/>
  <c r="M345" i="3"/>
  <c r="O126" i="3"/>
  <c r="R145" i="3" s="1"/>
  <c r="T145" i="3" s="1"/>
  <c r="M488" i="3"/>
  <c r="O268" i="3"/>
  <c r="O514" i="3"/>
  <c r="M148" i="3"/>
  <c r="M394" i="3"/>
  <c r="O175" i="3"/>
  <c r="O420" i="3"/>
  <c r="R439" i="3" s="1"/>
  <c r="T439" i="3" s="1"/>
  <c r="M55" i="3"/>
  <c r="M236" i="3"/>
  <c r="O17" i="3"/>
  <c r="R17" i="3" s="1"/>
  <c r="M499" i="3"/>
  <c r="O280" i="3"/>
  <c r="P280" i="3" s="1"/>
  <c r="M251" i="3"/>
  <c r="O411" i="3"/>
  <c r="M46" i="3"/>
  <c r="M227" i="3"/>
  <c r="O8" i="3"/>
  <c r="M490" i="3"/>
  <c r="O271" i="3"/>
  <c r="M250" i="3"/>
  <c r="O31" i="3"/>
  <c r="M496" i="3"/>
  <c r="O276" i="3"/>
  <c r="O522" i="3"/>
  <c r="M156" i="3"/>
  <c r="M402" i="3"/>
  <c r="O183" i="3"/>
  <c r="O364" i="3"/>
  <c r="R364" i="3" s="1"/>
  <c r="M262" i="3"/>
  <c r="O42" i="3"/>
  <c r="R61" i="3" s="1"/>
  <c r="T61" i="3" s="1"/>
  <c r="M460" i="3"/>
  <c r="M314" i="3"/>
  <c r="M168" i="3"/>
  <c r="M22" i="3"/>
  <c r="M414" i="3"/>
  <c r="M267" i="3"/>
  <c r="M121" i="3"/>
  <c r="M513" i="3"/>
  <c r="M367" i="3"/>
  <c r="M220" i="3"/>
  <c r="M74" i="3"/>
  <c r="M123" i="3"/>
  <c r="O515" i="3"/>
  <c r="O369" i="3"/>
  <c r="O223" i="3"/>
  <c r="O76" i="3"/>
  <c r="O468" i="3"/>
  <c r="O322" i="3"/>
  <c r="O176" i="3"/>
  <c r="O30" i="3"/>
  <c r="O422" i="3"/>
  <c r="O275" i="3"/>
  <c r="O129" i="3"/>
  <c r="M175" i="3"/>
  <c r="M420" i="3"/>
  <c r="M271" i="3"/>
  <c r="M407" i="3"/>
  <c r="M169" i="3"/>
  <c r="O519" i="3"/>
  <c r="M153" i="3"/>
  <c r="O452" i="3"/>
  <c r="R452" i="3" s="1"/>
  <c r="M96" i="3"/>
  <c r="M363" i="3"/>
  <c r="O144" i="3"/>
  <c r="M32" i="3"/>
  <c r="O424" i="3"/>
  <c r="O278" i="3"/>
  <c r="O131" i="3"/>
  <c r="O523" i="3"/>
  <c r="O377" i="3"/>
  <c r="R396" i="3" s="1"/>
  <c r="T396" i="3" s="1"/>
  <c r="O231" i="3"/>
  <c r="O84" i="3"/>
  <c r="O476" i="3"/>
  <c r="O330" i="3"/>
  <c r="O184" i="3"/>
  <c r="O38" i="3"/>
  <c r="O379" i="3"/>
  <c r="M336" i="3"/>
  <c r="O116" i="3"/>
  <c r="M480" i="3"/>
  <c r="O242" i="3"/>
  <c r="M68" i="3"/>
  <c r="M400" i="3"/>
  <c r="O180" i="3"/>
  <c r="M515" i="3"/>
  <c r="M369" i="3"/>
  <c r="M223" i="3"/>
  <c r="M76" i="3"/>
  <c r="M468" i="3"/>
  <c r="M322" i="3"/>
  <c r="M176" i="3"/>
  <c r="M30" i="3"/>
  <c r="M422" i="3"/>
  <c r="M275" i="3"/>
  <c r="M129" i="3"/>
  <c r="O105" i="3"/>
  <c r="M174" i="3"/>
  <c r="M355" i="3"/>
  <c r="O136" i="3"/>
  <c r="O399" i="3"/>
  <c r="M33" i="3"/>
  <c r="O528" i="3"/>
  <c r="M162" i="3"/>
  <c r="O425" i="3"/>
  <c r="R444" i="3" s="1"/>
  <c r="T444" i="3" s="1"/>
  <c r="M305" i="3"/>
  <c r="O86" i="3"/>
  <c r="O331" i="3"/>
  <c r="M211" i="3"/>
  <c r="M457" i="3"/>
  <c r="O238" i="3"/>
  <c r="O419" i="3"/>
  <c r="M54" i="3"/>
  <c r="M316" i="3"/>
  <c r="O97" i="3"/>
  <c r="M448" i="3"/>
  <c r="O228" i="3"/>
  <c r="O410" i="3"/>
  <c r="M44" i="3"/>
  <c r="M307" i="3"/>
  <c r="O88" i="3"/>
  <c r="O360" i="3"/>
  <c r="M240" i="3"/>
  <c r="O20" i="3"/>
  <c r="M486" i="3"/>
  <c r="O266" i="3"/>
  <c r="O512" i="3"/>
  <c r="M146" i="3"/>
  <c r="M328" i="3"/>
  <c r="O108" i="3"/>
  <c r="O371" i="3"/>
  <c r="M6" i="3"/>
  <c r="M503" i="3"/>
  <c r="O283" i="3"/>
  <c r="O465" i="3"/>
  <c r="M99" i="3"/>
  <c r="M362" i="3"/>
  <c r="O143" i="3"/>
  <c r="M491" i="3"/>
  <c r="O272" i="3"/>
  <c r="M196" i="3"/>
  <c r="O415" i="3"/>
  <c r="M49" i="3"/>
  <c r="M295" i="3"/>
  <c r="O75" i="3"/>
  <c r="R94" i="3" s="1"/>
  <c r="T94" i="3" s="1"/>
  <c r="O321" i="3"/>
  <c r="R321" i="3" s="1"/>
  <c r="M201" i="3"/>
  <c r="M383" i="3"/>
  <c r="O163" i="3"/>
  <c r="O426" i="3"/>
  <c r="M60" i="3"/>
  <c r="M192" i="3"/>
  <c r="M374" i="3"/>
  <c r="O154" i="3"/>
  <c r="O417" i="3"/>
  <c r="R417" i="3" s="1"/>
  <c r="M51" i="3"/>
  <c r="M396" i="3"/>
  <c r="O177" i="3"/>
  <c r="R196" i="3" s="1"/>
  <c r="T196" i="3" s="1"/>
  <c r="O423" i="3"/>
  <c r="M57" i="3"/>
  <c r="M303" i="3"/>
  <c r="O83" i="3"/>
  <c r="O329" i="3"/>
  <c r="O511" i="3"/>
  <c r="M145" i="3"/>
  <c r="S145" i="3" s="1"/>
  <c r="M408" i="3"/>
  <c r="O188" i="3"/>
  <c r="M144" i="3"/>
  <c r="M424" i="3"/>
  <c r="M278" i="3"/>
  <c r="M131" i="3"/>
  <c r="M523" i="3"/>
  <c r="M377" i="3"/>
  <c r="M231" i="3"/>
  <c r="M84" i="3"/>
  <c r="M476" i="3"/>
  <c r="M330" i="3"/>
  <c r="M184" i="3"/>
  <c r="M38" i="3"/>
  <c r="M116" i="3"/>
  <c r="M242" i="3"/>
  <c r="M180" i="3"/>
  <c r="O479" i="3"/>
  <c r="O332" i="3"/>
  <c r="O186" i="3"/>
  <c r="O40" i="3"/>
  <c r="O432" i="3"/>
  <c r="O286" i="3"/>
  <c r="O139" i="3"/>
  <c r="O531" i="3"/>
  <c r="O385" i="3"/>
  <c r="O239" i="3"/>
  <c r="O92" i="3"/>
  <c r="M105" i="3"/>
  <c r="M136" i="3"/>
  <c r="M399" i="3"/>
  <c r="M528" i="3"/>
  <c r="M425" i="3"/>
  <c r="M86" i="3"/>
  <c r="M331" i="3"/>
  <c r="M238" i="3"/>
  <c r="M419" i="3"/>
  <c r="M97" i="3"/>
  <c r="M228" i="3"/>
  <c r="M410" i="3"/>
  <c r="M88" i="3"/>
  <c r="M360" i="3"/>
  <c r="M20" i="3"/>
  <c r="M266" i="3"/>
  <c r="M512" i="3"/>
  <c r="M108" i="3"/>
  <c r="M371" i="3"/>
  <c r="M283" i="3"/>
  <c r="M465" i="3"/>
  <c r="M143" i="3"/>
  <c r="M272" i="3"/>
  <c r="M415" i="3"/>
  <c r="M75" i="3"/>
  <c r="M154" i="3"/>
  <c r="M177" i="3"/>
  <c r="M423" i="3"/>
  <c r="M83" i="3"/>
  <c r="M329" i="3"/>
  <c r="M511" i="3"/>
  <c r="M188" i="3"/>
  <c r="M526" i="3"/>
  <c r="O288" i="3"/>
  <c r="O114" i="3"/>
  <c r="M299" i="3"/>
  <c r="O80" i="3"/>
  <c r="O215" i="3"/>
  <c r="O41" i="3"/>
  <c r="M510" i="3"/>
  <c r="O290" i="3"/>
  <c r="M443" i="3"/>
  <c r="M206" i="3"/>
  <c r="O534" i="3"/>
  <c r="O387" i="3"/>
  <c r="O241" i="3"/>
  <c r="O95" i="3"/>
  <c r="O487" i="3"/>
  <c r="O340" i="3"/>
  <c r="O194" i="3"/>
  <c r="O48" i="3"/>
  <c r="O440" i="3"/>
  <c r="O294" i="3"/>
  <c r="O147" i="3"/>
  <c r="M142" i="3"/>
  <c r="M482" i="3"/>
  <c r="O263" i="3"/>
  <c r="M14" i="3"/>
  <c r="O327" i="3"/>
  <c r="M471" i="3"/>
  <c r="M297" i="3"/>
  <c r="M59" i="3"/>
  <c r="M479" i="3"/>
  <c r="M332" i="3"/>
  <c r="M186" i="3"/>
  <c r="M40" i="3"/>
  <c r="M432" i="3"/>
  <c r="M286" i="3"/>
  <c r="M139" i="3"/>
  <c r="S139" i="3" s="1"/>
  <c r="M531" i="3"/>
  <c r="M385" i="3"/>
  <c r="M239" i="3"/>
  <c r="M92" i="3"/>
  <c r="M320" i="3"/>
  <c r="O100" i="3"/>
  <c r="M502" i="3"/>
  <c r="O282" i="3"/>
  <c r="M179" i="3"/>
  <c r="M308" i="3"/>
  <c r="O89" i="3"/>
  <c r="M451" i="3"/>
  <c r="O232" i="3"/>
  <c r="O478" i="3"/>
  <c r="M112" i="3"/>
  <c r="M358" i="3"/>
  <c r="O138" i="3"/>
  <c r="O384" i="3"/>
  <c r="M18" i="3"/>
  <c r="M200" i="3"/>
  <c r="M463" i="3"/>
  <c r="O243" i="3"/>
  <c r="M224" i="3"/>
  <c r="O375" i="3"/>
  <c r="M9" i="3"/>
  <c r="M191" i="3"/>
  <c r="M454" i="3"/>
  <c r="O234" i="3"/>
  <c r="O343" i="3"/>
  <c r="O506" i="3"/>
  <c r="M140" i="3"/>
  <c r="M386" i="3"/>
  <c r="O167" i="3"/>
  <c r="O412" i="3"/>
  <c r="M47" i="3"/>
  <c r="S47" i="3" s="1"/>
  <c r="M292" i="3"/>
  <c r="O73" i="3"/>
  <c r="M474" i="3"/>
  <c r="O255" i="3"/>
  <c r="O518" i="3"/>
  <c r="M152" i="3"/>
  <c r="M398" i="3"/>
  <c r="O430" i="3"/>
  <c r="R449" i="3" s="1"/>
  <c r="T449" i="3" s="1"/>
  <c r="M64" i="3"/>
  <c r="M246" i="3"/>
  <c r="O26" i="3"/>
  <c r="M508" i="3"/>
  <c r="O289" i="3"/>
  <c r="O418" i="3"/>
  <c r="M52" i="3"/>
  <c r="O132" i="3"/>
  <c r="M195" i="3"/>
  <c r="M441" i="3"/>
  <c r="O222" i="3"/>
  <c r="O467" i="3"/>
  <c r="M102" i="3"/>
  <c r="M347" i="3"/>
  <c r="O128" i="3"/>
  <c r="M529" i="3"/>
  <c r="O310" i="3"/>
  <c r="M207" i="3"/>
  <c r="O516" i="3"/>
  <c r="M338" i="3"/>
  <c r="O119" i="3"/>
  <c r="M520" i="3"/>
  <c r="O300" i="3"/>
  <c r="M198" i="3"/>
  <c r="O323" i="3"/>
  <c r="M203" i="3"/>
  <c r="M449" i="3"/>
  <c r="O230" i="3"/>
  <c r="O475" i="3"/>
  <c r="M110" i="3"/>
  <c r="M291" i="3"/>
  <c r="O72" i="3"/>
  <c r="O335" i="3"/>
  <c r="M288" i="3"/>
  <c r="M114" i="3"/>
  <c r="O446" i="3"/>
  <c r="M80" i="3"/>
  <c r="O388" i="3"/>
  <c r="R407" i="3" s="1"/>
  <c r="T407" i="3" s="1"/>
  <c r="M215" i="3"/>
  <c r="M41" i="3"/>
  <c r="M290" i="3"/>
  <c r="O71" i="3"/>
  <c r="M534" i="3"/>
  <c r="M387" i="3"/>
  <c r="M241" i="3"/>
  <c r="M95" i="3"/>
  <c r="M487" i="3"/>
  <c r="M340" i="3"/>
  <c r="M194" i="3"/>
  <c r="M48" i="3"/>
  <c r="M440" i="3"/>
  <c r="M294" i="3"/>
  <c r="M147" i="3"/>
  <c r="O315" i="3"/>
  <c r="M263" i="3"/>
  <c r="O43" i="3"/>
  <c r="R62" i="3" s="1"/>
  <c r="T62" i="3" s="1"/>
  <c r="O361" i="3"/>
  <c r="O187" i="3"/>
  <c r="M327" i="3"/>
  <c r="O107" i="3"/>
  <c r="O416" i="3"/>
  <c r="O442" i="3"/>
  <c r="O296" i="3"/>
  <c r="O150" i="3"/>
  <c r="O395" i="3"/>
  <c r="O249" i="3"/>
  <c r="O103" i="3"/>
  <c r="O495" i="3"/>
  <c r="O348" i="3"/>
  <c r="O202" i="3"/>
  <c r="O56" i="3"/>
  <c r="O466" i="3"/>
  <c r="M100" i="3"/>
  <c r="M282" i="3"/>
  <c r="O63" i="3"/>
  <c r="O326" i="3"/>
  <c r="O455" i="3"/>
  <c r="M89" i="3"/>
  <c r="M232" i="3"/>
  <c r="O12" i="3"/>
  <c r="M478" i="3"/>
  <c r="O258" i="3"/>
  <c r="O504" i="3"/>
  <c r="M138" i="3"/>
  <c r="M384" i="3"/>
  <c r="O164" i="3"/>
  <c r="O346" i="3"/>
  <c r="M243" i="3"/>
  <c r="O24" i="3"/>
  <c r="M375" i="3"/>
  <c r="O155" i="3"/>
  <c r="M234" i="3"/>
  <c r="M343" i="3"/>
  <c r="M506" i="3"/>
  <c r="M167" i="3"/>
  <c r="M412" i="3"/>
  <c r="M73" i="3"/>
  <c r="M255" i="3"/>
  <c r="M518" i="3"/>
  <c r="M430" i="3"/>
  <c r="M26" i="3"/>
  <c r="M289" i="3"/>
  <c r="M418" i="3"/>
  <c r="M132" i="3"/>
  <c r="M222" i="3"/>
  <c r="M467" i="3"/>
  <c r="M128" i="3"/>
  <c r="M310" i="3"/>
  <c r="M516" i="3"/>
  <c r="M119" i="3"/>
  <c r="M300" i="3"/>
  <c r="M323" i="3"/>
  <c r="M230" i="3"/>
  <c r="M475" i="3"/>
  <c r="M72" i="3"/>
  <c r="O462" i="3"/>
  <c r="O233" i="3"/>
  <c r="M446" i="3"/>
  <c r="O226" i="3"/>
  <c r="M388" i="3"/>
  <c r="O160" i="3"/>
  <c r="O436" i="3"/>
  <c r="M71" i="3"/>
  <c r="O324" i="3"/>
  <c r="R324" i="3" s="1"/>
  <c r="O151" i="3"/>
  <c r="R170" i="3" s="1"/>
  <c r="T170" i="3" s="1"/>
  <c r="O497" i="3"/>
  <c r="O351" i="3"/>
  <c r="O204" i="3"/>
  <c r="O58" i="3"/>
  <c r="O450" i="3"/>
  <c r="O304" i="3"/>
  <c r="O158" i="3"/>
  <c r="O11" i="3"/>
  <c r="O403" i="3"/>
  <c r="O257" i="3"/>
  <c r="O111" i="3"/>
  <c r="M315" i="3"/>
  <c r="M87" i="3"/>
  <c r="O409" i="3"/>
  <c r="M43" i="3"/>
  <c r="O535" i="3"/>
  <c r="M361" i="3"/>
  <c r="M187" i="3"/>
  <c r="O473" i="3"/>
  <c r="P473" i="3" s="1"/>
  <c r="M107" i="3"/>
  <c r="M416" i="3"/>
  <c r="O178" i="3"/>
  <c r="M442" i="3"/>
  <c r="M296" i="3"/>
  <c r="M150" i="3"/>
  <c r="M395" i="3"/>
  <c r="M249" i="3"/>
  <c r="M103" i="3"/>
  <c r="M495" i="3"/>
  <c r="M348" i="3"/>
  <c r="M202" i="3"/>
  <c r="M56" i="3"/>
  <c r="M466" i="3"/>
  <c r="O247" i="3"/>
  <c r="O428" i="3"/>
  <c r="M63" i="3"/>
  <c r="M326" i="3"/>
  <c r="O106" i="3"/>
  <c r="M455" i="3"/>
  <c r="O235" i="3"/>
  <c r="P235" i="3" s="1"/>
  <c r="O378" i="3"/>
  <c r="M12" i="3"/>
  <c r="M258" i="3"/>
  <c r="O39" i="3"/>
  <c r="M504" i="3"/>
  <c r="O284" i="3"/>
  <c r="O530" i="3"/>
  <c r="M164" i="3"/>
  <c r="M346" i="3"/>
  <c r="O127" i="3"/>
  <c r="R146" i="3" s="1"/>
  <c r="T146" i="3" s="1"/>
  <c r="O390" i="3"/>
  <c r="M24" i="3"/>
  <c r="O521" i="3"/>
  <c r="M155" i="3"/>
  <c r="M337" i="3"/>
  <c r="O118" i="3"/>
  <c r="O380" i="3"/>
  <c r="M15" i="3"/>
  <c r="M287" i="3"/>
  <c r="O67" i="3"/>
  <c r="M532" i="3"/>
  <c r="O313" i="3"/>
  <c r="M193" i="3"/>
  <c r="M439" i="3"/>
  <c r="O219" i="3"/>
  <c r="O401" i="3"/>
  <c r="M35" i="3"/>
  <c r="M298" i="3"/>
  <c r="O79" i="3"/>
  <c r="O78" i="3"/>
  <c r="M210" i="3"/>
  <c r="M392" i="3"/>
  <c r="O172" i="3"/>
  <c r="R172" i="3" s="1"/>
  <c r="O435" i="3"/>
  <c r="M70" i="3"/>
  <c r="M199" i="3"/>
  <c r="M342" i="3"/>
  <c r="O122" i="3"/>
  <c r="O368" i="3"/>
  <c r="M248" i="3"/>
  <c r="O28" i="3"/>
  <c r="R47" i="3" s="1"/>
  <c r="T47" i="3" s="1"/>
  <c r="M494" i="3"/>
  <c r="O274" i="3"/>
  <c r="O456" i="3"/>
  <c r="M90" i="3"/>
  <c r="M353" i="3"/>
  <c r="O134" i="3"/>
  <c r="M484" i="3"/>
  <c r="O265" i="3"/>
  <c r="O447" i="3"/>
  <c r="M81" i="3"/>
  <c r="M344" i="3"/>
  <c r="O124" i="3"/>
  <c r="O50" i="3"/>
  <c r="O470" i="3"/>
  <c r="M104" i="3"/>
  <c r="M350" i="3"/>
  <c r="O130" i="3"/>
  <c r="O376" i="3"/>
  <c r="M10" i="3"/>
  <c r="M256" i="3"/>
  <c r="S256" i="3" s="1"/>
  <c r="O36" i="3"/>
  <c r="M438" i="3"/>
  <c r="O218" i="3"/>
  <c r="O481" i="3"/>
  <c r="M115" i="3"/>
  <c r="O69" i="3"/>
  <c r="M509" i="3"/>
  <c r="M253" i="3"/>
  <c r="O429" i="3"/>
  <c r="R448" i="3" s="1"/>
  <c r="T448" i="3" s="1"/>
  <c r="O173" i="3"/>
  <c r="S4" i="3"/>
  <c r="O53" i="3"/>
  <c r="M397" i="3"/>
  <c r="O205" i="3"/>
  <c r="M141" i="3"/>
  <c r="O453" i="3"/>
  <c r="O197" i="3"/>
  <c r="M133" i="3"/>
  <c r="M533" i="3"/>
  <c r="M21" i="3"/>
  <c r="M381" i="3"/>
  <c r="M125" i="3"/>
  <c r="M85" i="3"/>
  <c r="O3" i="3"/>
  <c r="R3" i="3" s="1"/>
  <c r="T3" i="3" s="1"/>
  <c r="M365" i="3"/>
  <c r="M245" i="3"/>
  <c r="O77" i="3"/>
  <c r="R96" i="3" s="1"/>
  <c r="T96" i="3" s="1"/>
  <c r="M517" i="3"/>
  <c r="M261" i="3"/>
  <c r="M373" i="3"/>
  <c r="O181" i="3"/>
  <c r="M117" i="3"/>
  <c r="O517" i="3"/>
  <c r="M453" i="3"/>
  <c r="O261" i="3"/>
  <c r="M197" i="3"/>
  <c r="P197" i="3" s="1"/>
  <c r="O5" i="3"/>
  <c r="O405" i="3"/>
  <c r="O149" i="3"/>
  <c r="M269" i="3"/>
  <c r="O421" i="3"/>
  <c r="O165" i="3"/>
  <c r="S120" i="3"/>
  <c r="M285" i="3"/>
  <c r="O93" i="3"/>
  <c r="O493" i="3"/>
  <c r="M429" i="3"/>
  <c r="M173" i="3"/>
  <c r="O509" i="3"/>
  <c r="M445" i="3"/>
  <c r="P445" i="3" s="1"/>
  <c r="O253" i="3"/>
  <c r="M189" i="3"/>
  <c r="O469" i="3"/>
  <c r="R488" i="3" s="1"/>
  <c r="T488" i="3" s="1"/>
  <c r="M405" i="3"/>
  <c r="O213" i="3"/>
  <c r="M149" i="3"/>
  <c r="O397" i="3"/>
  <c r="O141" i="3"/>
  <c r="M77" i="3"/>
  <c r="O485" i="3"/>
  <c r="M421" i="3"/>
  <c r="O229" i="3"/>
  <c r="M165" i="3"/>
  <c r="O413" i="3"/>
  <c r="O157" i="3"/>
  <c r="M93" i="3"/>
  <c r="O373" i="3"/>
  <c r="O117" i="3"/>
  <c r="M53" i="3"/>
  <c r="O45" i="3"/>
  <c r="O133" i="3"/>
  <c r="M69" i="3"/>
  <c r="O533" i="3"/>
  <c r="M469" i="3"/>
  <c r="M213" i="3"/>
  <c r="O21" i="3"/>
  <c r="M485" i="3"/>
  <c r="M229" i="3"/>
  <c r="O37" i="3"/>
  <c r="M413" i="3"/>
  <c r="O221" i="3"/>
  <c r="M157" i="3"/>
  <c r="O365" i="3"/>
  <c r="R4" i="3"/>
  <c r="T4" i="3" s="1"/>
  <c r="O381" i="3"/>
  <c r="O125" i="3"/>
  <c r="M61" i="3"/>
  <c r="P61" i="3" s="1"/>
  <c r="O85" i="3"/>
  <c r="M3" i="3"/>
  <c r="O269" i="3"/>
  <c r="M205" i="3"/>
  <c r="O285" i="3"/>
  <c r="M221" i="3"/>
  <c r="O245" i="3"/>
  <c r="M181" i="3"/>
  <c r="R8" i="3"/>
  <c r="T8" i="3" s="1"/>
  <c r="R466" i="3" l="1"/>
  <c r="T466" i="3" s="1"/>
  <c r="P85" i="3"/>
  <c r="P173" i="3"/>
  <c r="M101" i="3"/>
  <c r="P101" i="3" s="1"/>
  <c r="P28" i="3"/>
  <c r="R98" i="3"/>
  <c r="T98" i="3" s="1"/>
  <c r="P335" i="3"/>
  <c r="R323" i="3"/>
  <c r="T323" i="3" s="1"/>
  <c r="R49" i="3"/>
  <c r="T49" i="3" s="1"/>
  <c r="M317" i="3"/>
  <c r="P185" i="3"/>
  <c r="R386" i="3"/>
  <c r="T386" i="3" s="1"/>
  <c r="R319" i="3"/>
  <c r="T319" i="3" s="1"/>
  <c r="M13" i="3"/>
  <c r="O293" i="3"/>
  <c r="R312" i="3" s="1"/>
  <c r="T312" i="3" s="1"/>
  <c r="R206" i="3"/>
  <c r="T206" i="3" s="1"/>
  <c r="S7" i="3"/>
  <c r="R268" i="3"/>
  <c r="T268" i="3" s="1"/>
  <c r="S110" i="3"/>
  <c r="M309" i="3"/>
  <c r="M325" i="3"/>
  <c r="M389" i="3"/>
  <c r="P436" i="3"/>
  <c r="R353" i="3"/>
  <c r="T353" i="3" s="1"/>
  <c r="O341" i="3"/>
  <c r="R341" i="3" s="1"/>
  <c r="T341" i="3" s="1"/>
  <c r="O13" i="3"/>
  <c r="R13" i="3" s="1"/>
  <c r="R207" i="3"/>
  <c r="T207" i="3" s="1"/>
  <c r="R489" i="3"/>
  <c r="T489" i="3" s="1"/>
  <c r="O461" i="3"/>
  <c r="P461" i="3" s="1"/>
  <c r="O501" i="3"/>
  <c r="R256" i="3"/>
  <c r="T256" i="3" s="1"/>
  <c r="O317" i="3"/>
  <c r="R304" i="3"/>
  <c r="T304" i="3" s="1"/>
  <c r="R153" i="3"/>
  <c r="T153" i="3" s="1"/>
  <c r="S182" i="3"/>
  <c r="O29" i="3"/>
  <c r="R29" i="3" s="1"/>
  <c r="M301" i="3"/>
  <c r="O389" i="3"/>
  <c r="R339" i="3"/>
  <c r="T339" i="3" s="1"/>
  <c r="S24" i="3"/>
  <c r="O309" i="3"/>
  <c r="R328" i="3" s="1"/>
  <c r="T328" i="3" s="1"/>
  <c r="O325" i="3"/>
  <c r="R325" i="3" s="1"/>
  <c r="R454" i="3"/>
  <c r="T454" i="3" s="1"/>
  <c r="P160" i="3"/>
  <c r="R457" i="3"/>
  <c r="U457" i="3" s="1"/>
  <c r="M525" i="3"/>
  <c r="M477" i="3"/>
  <c r="M437" i="3"/>
  <c r="R112" i="3"/>
  <c r="T112" i="3" s="1"/>
  <c r="R516" i="3"/>
  <c r="T516" i="3" s="1"/>
  <c r="R174" i="3"/>
  <c r="T174" i="3" s="1"/>
  <c r="R182" i="3"/>
  <c r="T182" i="3" s="1"/>
  <c r="R329" i="3"/>
  <c r="T329" i="3" s="1"/>
  <c r="O301" i="3"/>
  <c r="S18" i="3"/>
  <c r="M341" i="3"/>
  <c r="R58" i="3"/>
  <c r="T58" i="3" s="1"/>
  <c r="R474" i="3"/>
  <c r="T474" i="3" s="1"/>
  <c r="R532" i="3"/>
  <c r="T532" i="3" s="1"/>
  <c r="P183" i="3"/>
  <c r="R504" i="3"/>
  <c r="T504" i="3" s="1"/>
  <c r="R254" i="3"/>
  <c r="T254" i="3" s="1"/>
  <c r="P382" i="3"/>
  <c r="P434" i="3"/>
  <c r="M277" i="3"/>
  <c r="P264" i="3"/>
  <c r="R480" i="3"/>
  <c r="T480" i="3" s="1"/>
  <c r="R280" i="3"/>
  <c r="T280" i="3" s="1"/>
  <c r="P514" i="3"/>
  <c r="P284" i="3"/>
  <c r="P165" i="3"/>
  <c r="P459" i="3"/>
  <c r="P469" i="3"/>
  <c r="S9" i="3"/>
  <c r="R192" i="3"/>
  <c r="T192" i="3" s="1"/>
  <c r="R370" i="3"/>
  <c r="T370" i="3" s="1"/>
  <c r="S20" i="3"/>
  <c r="R342" i="3"/>
  <c r="T342" i="3" s="1"/>
  <c r="S53" i="3"/>
  <c r="O277" i="3"/>
  <c r="R297" i="3"/>
  <c r="T297" i="3" s="1"/>
  <c r="P36" i="3"/>
  <c r="S50" i="3"/>
  <c r="R384" i="3"/>
  <c r="T384" i="3" s="1"/>
  <c r="P536" i="3"/>
  <c r="R520" i="3"/>
  <c r="T520" i="3" s="1"/>
  <c r="M237" i="3"/>
  <c r="P237" i="3" s="1"/>
  <c r="R88" i="3"/>
  <c r="T88" i="3" s="1"/>
  <c r="O525" i="3"/>
  <c r="R525" i="3" s="1"/>
  <c r="R344" i="3"/>
  <c r="T344" i="3" s="1"/>
  <c r="O477" i="3"/>
  <c r="R496" i="3" s="1"/>
  <c r="T496" i="3" s="1"/>
  <c r="R392" i="3"/>
  <c r="T392" i="3" s="1"/>
  <c r="R433" i="3"/>
  <c r="T433" i="3" s="1"/>
  <c r="R307" i="3"/>
  <c r="T307" i="3" s="1"/>
  <c r="S6" i="3"/>
  <c r="R408" i="3"/>
  <c r="T408" i="3" s="1"/>
  <c r="R472" i="3"/>
  <c r="T472" i="3" s="1"/>
  <c r="R116" i="3"/>
  <c r="T116" i="3" s="1"/>
  <c r="R54" i="3"/>
  <c r="T54" i="3" s="1"/>
  <c r="R64" i="3"/>
  <c r="T64" i="3" s="1"/>
  <c r="S280" i="3"/>
  <c r="R367" i="3"/>
  <c r="T367" i="3" s="1"/>
  <c r="P31" i="3"/>
  <c r="R402" i="3"/>
  <c r="R136" i="3"/>
  <c r="T136" i="3" s="1"/>
  <c r="R59" i="3"/>
  <c r="T59" i="3" s="1"/>
  <c r="R529" i="3"/>
  <c r="T529" i="3" s="1"/>
  <c r="P163" i="3"/>
  <c r="R262" i="3"/>
  <c r="T262" i="3" s="1"/>
  <c r="R104" i="3"/>
  <c r="T104" i="3" s="1"/>
  <c r="R490" i="3"/>
  <c r="T490" i="3" s="1"/>
  <c r="S450" i="3"/>
  <c r="R308" i="3"/>
  <c r="T308" i="3" s="1"/>
  <c r="R224" i="3"/>
  <c r="T224" i="3" s="1"/>
  <c r="R126" i="3"/>
  <c r="T126" i="3" s="1"/>
  <c r="M501" i="3"/>
  <c r="R169" i="3"/>
  <c r="T169" i="3" s="1"/>
  <c r="R398" i="3"/>
  <c r="T398" i="3" s="1"/>
  <c r="R250" i="3"/>
  <c r="T250" i="3" s="1"/>
  <c r="R281" i="3"/>
  <c r="T281" i="3" s="1"/>
  <c r="S398" i="3"/>
  <c r="P252" i="3"/>
  <c r="P42" i="3"/>
  <c r="O349" i="3"/>
  <c r="R349" i="3" s="1"/>
  <c r="T349" i="3" s="1"/>
  <c r="M357" i="3"/>
  <c r="M29" i="3"/>
  <c r="R394" i="3"/>
  <c r="T394" i="3" s="1"/>
  <c r="S233" i="3"/>
  <c r="M333" i="3"/>
  <c r="R240" i="3"/>
  <c r="T240" i="3" s="1"/>
  <c r="R148" i="3"/>
  <c r="T148" i="3" s="1"/>
  <c r="P276" i="3"/>
  <c r="P524" i="3"/>
  <c r="O437" i="3"/>
  <c r="R437" i="3" s="1"/>
  <c r="T437" i="3" s="1"/>
  <c r="P205" i="3"/>
  <c r="R144" i="3"/>
  <c r="T144" i="3" s="1"/>
  <c r="R320" i="3"/>
  <c r="T320" i="3" s="1"/>
  <c r="R350" i="3"/>
  <c r="T350" i="3" s="1"/>
  <c r="S354" i="3"/>
  <c r="R210" i="3"/>
  <c r="T210" i="3" s="1"/>
  <c r="M349" i="3"/>
  <c r="P189" i="3"/>
  <c r="R216" i="3"/>
  <c r="T216" i="3" s="1"/>
  <c r="S10" i="3"/>
  <c r="P124" i="3"/>
  <c r="P8" i="3"/>
  <c r="R70" i="3"/>
  <c r="R198" i="3"/>
  <c r="T198" i="3" s="1"/>
  <c r="R302" i="3"/>
  <c r="T302" i="3" s="1"/>
  <c r="R140" i="3"/>
  <c r="T140" i="3" s="1"/>
  <c r="R296" i="3"/>
  <c r="T296" i="3" s="1"/>
  <c r="R142" i="3"/>
  <c r="T142" i="3" s="1"/>
  <c r="P260" i="3"/>
  <c r="S16" i="3"/>
  <c r="O357" i="3"/>
  <c r="R376" i="3" s="1"/>
  <c r="T376" i="3" s="1"/>
  <c r="M109" i="3"/>
  <c r="P109" i="3" s="1"/>
  <c r="R316" i="3"/>
  <c r="T316" i="3" s="1"/>
  <c r="R162" i="3"/>
  <c r="T162" i="3" s="1"/>
  <c r="P268" i="3"/>
  <c r="R46" i="3"/>
  <c r="T46" i="3" s="1"/>
  <c r="R494" i="3"/>
  <c r="R362" i="3"/>
  <c r="T362" i="3" s="1"/>
  <c r="S14" i="3"/>
  <c r="P379" i="3"/>
  <c r="P270" i="3"/>
  <c r="R379" i="3"/>
  <c r="T379" i="3" s="1"/>
  <c r="R16" i="3"/>
  <c r="T16" i="3" s="1"/>
  <c r="O333" i="3"/>
  <c r="R420" i="3"/>
  <c r="T420" i="3" s="1"/>
  <c r="R404" i="3"/>
  <c r="T404" i="3" s="1"/>
  <c r="R503" i="3"/>
  <c r="T503" i="3" s="1"/>
  <c r="R414" i="3"/>
  <c r="T414" i="3" s="1"/>
  <c r="R195" i="3"/>
  <c r="T195" i="3" s="1"/>
  <c r="R110" i="3"/>
  <c r="T110" i="3" s="1"/>
  <c r="P498" i="3"/>
  <c r="P17" i="3"/>
  <c r="R120" i="3"/>
  <c r="T120" i="3" s="1"/>
  <c r="P214" i="3"/>
  <c r="R272" i="3"/>
  <c r="T272" i="3" s="1"/>
  <c r="R251" i="3"/>
  <c r="T251" i="3" s="1"/>
  <c r="R443" i="3"/>
  <c r="T443" i="3" s="1"/>
  <c r="R451" i="3"/>
  <c r="T451" i="3" s="1"/>
  <c r="P364" i="3"/>
  <c r="P431" i="3"/>
  <c r="S15" i="3"/>
  <c r="R60" i="3"/>
  <c r="T60" i="3" s="1"/>
  <c r="P366" i="3"/>
  <c r="T6" i="3"/>
  <c r="S202" i="3"/>
  <c r="R276" i="3"/>
  <c r="T276" i="3" s="1"/>
  <c r="S420" i="3"/>
  <c r="R500" i="3"/>
  <c r="T500" i="3" s="1"/>
  <c r="R445" i="3"/>
  <c r="T445" i="3" s="1"/>
  <c r="P273" i="3"/>
  <c r="S254" i="3"/>
  <c r="P372" i="3"/>
  <c r="R68" i="3"/>
  <c r="T68" i="3" s="1"/>
  <c r="R363" i="3"/>
  <c r="T363" i="3" s="1"/>
  <c r="R52" i="3"/>
  <c r="R241" i="3"/>
  <c r="T241" i="3" s="1"/>
  <c r="R422" i="3"/>
  <c r="T422" i="3" s="1"/>
  <c r="R91" i="3"/>
  <c r="T91" i="3" s="1"/>
  <c r="R459" i="3"/>
  <c r="T459" i="3" s="1"/>
  <c r="S22" i="3"/>
  <c r="S430" i="3"/>
  <c r="R238" i="3"/>
  <c r="R337" i="3"/>
  <c r="T337" i="3" s="1"/>
  <c r="R288" i="3"/>
  <c r="T288" i="3" s="1"/>
  <c r="R43" i="3"/>
  <c r="T43" i="3" s="1"/>
  <c r="R523" i="3"/>
  <c r="T523" i="3" s="1"/>
  <c r="R75" i="3"/>
  <c r="T75" i="3" s="1"/>
  <c r="R203" i="3"/>
  <c r="T203" i="3" s="1"/>
  <c r="R306" i="3"/>
  <c r="U306" i="3" s="1"/>
  <c r="R176" i="3"/>
  <c r="T176" i="3" s="1"/>
  <c r="R498" i="3"/>
  <c r="T498" i="3" s="1"/>
  <c r="R484" i="3"/>
  <c r="T484" i="3" s="1"/>
  <c r="R97" i="3"/>
  <c r="T97" i="3" s="1"/>
  <c r="R86" i="3"/>
  <c r="T86" i="3" s="1"/>
  <c r="P91" i="3"/>
  <c r="P213" i="3"/>
  <c r="R352" i="3"/>
  <c r="T352" i="3" s="1"/>
  <c r="R264" i="3"/>
  <c r="T264" i="3" s="1"/>
  <c r="R48" i="3"/>
  <c r="T48" i="3" s="1"/>
  <c r="P69" i="3"/>
  <c r="P429" i="3"/>
  <c r="R168" i="3"/>
  <c r="T168" i="3" s="1"/>
  <c r="R135" i="3"/>
  <c r="T135" i="3" s="1"/>
  <c r="S401" i="3"/>
  <c r="R510" i="3"/>
  <c r="S289" i="3"/>
  <c r="P225" i="3"/>
  <c r="P411" i="3"/>
  <c r="R359" i="3"/>
  <c r="T359" i="3" s="1"/>
  <c r="R236" i="3"/>
  <c r="T236" i="3" s="1"/>
  <c r="P393" i="3"/>
  <c r="R232" i="3"/>
  <c r="T232" i="3" s="1"/>
  <c r="R177" i="3"/>
  <c r="T177" i="3" s="1"/>
  <c r="S478" i="3"/>
  <c r="R465" i="3"/>
  <c r="T465" i="3" s="1"/>
  <c r="P417" i="3"/>
  <c r="R56" i="3"/>
  <c r="T56" i="3" s="1"/>
  <c r="R81" i="3"/>
  <c r="T81" i="3" s="1"/>
  <c r="R416" i="3"/>
  <c r="T416" i="3" s="1"/>
  <c r="R223" i="3"/>
  <c r="T223" i="3" s="1"/>
  <c r="R440" i="3"/>
  <c r="T440" i="3" s="1"/>
  <c r="R138" i="3"/>
  <c r="T138" i="3" s="1"/>
  <c r="R166" i="3"/>
  <c r="P426" i="3"/>
  <c r="P452" i="3"/>
  <c r="P126" i="3"/>
  <c r="R368" i="3"/>
  <c r="T368" i="3" s="1"/>
  <c r="U2" i="3"/>
  <c r="R260" i="3"/>
  <c r="T260" i="3" s="1"/>
  <c r="R291" i="3"/>
  <c r="T291" i="3" s="1"/>
  <c r="R441" i="3"/>
  <c r="T441" i="3" s="1"/>
  <c r="R406" i="3"/>
  <c r="T406" i="3" s="1"/>
  <c r="R57" i="3"/>
  <c r="T57" i="3" s="1"/>
  <c r="R499" i="3"/>
  <c r="T499" i="3" s="1"/>
  <c r="R360" i="3"/>
  <c r="T360" i="3" s="1"/>
  <c r="P229" i="3"/>
  <c r="R536" i="3"/>
  <c r="T536" i="3" s="1"/>
  <c r="P456" i="3"/>
  <c r="R334" i="3"/>
  <c r="T334" i="3" s="1"/>
  <c r="S338" i="3"/>
  <c r="R147" i="3"/>
  <c r="R431" i="3"/>
  <c r="T431" i="3" s="1"/>
  <c r="P321" i="3"/>
  <c r="R305" i="3"/>
  <c r="T305" i="3" s="1"/>
  <c r="S385" i="3"/>
  <c r="R538" i="3"/>
  <c r="T538" i="3" s="1"/>
  <c r="R482" i="3"/>
  <c r="T482" i="3" s="1"/>
  <c r="R514" i="3"/>
  <c r="T514" i="3" s="1"/>
  <c r="P77" i="3"/>
  <c r="R160" i="3"/>
  <c r="T160" i="3" s="1"/>
  <c r="S12" i="3"/>
  <c r="R338" i="3"/>
  <c r="T338" i="3" s="1"/>
  <c r="P34" i="3"/>
  <c r="R211" i="3"/>
  <c r="R266" i="3"/>
  <c r="T266" i="3" s="1"/>
  <c r="S517" i="3"/>
  <c r="R128" i="3"/>
  <c r="T128" i="3" s="1"/>
  <c r="R72" i="3"/>
  <c r="T72" i="3" s="1"/>
  <c r="R409" i="3"/>
  <c r="T409" i="3" s="1"/>
  <c r="R315" i="3"/>
  <c r="T315" i="3" s="1"/>
  <c r="P221" i="3"/>
  <c r="P157" i="3"/>
  <c r="R456" i="3"/>
  <c r="T456" i="3" s="1"/>
  <c r="P93" i="3"/>
  <c r="P181" i="3"/>
  <c r="P405" i="3"/>
  <c r="S453" i="3"/>
  <c r="S533" i="3"/>
  <c r="T508" i="3"/>
  <c r="U508" i="3"/>
  <c r="R336" i="3"/>
  <c r="R237" i="3"/>
  <c r="T237" i="3" s="1"/>
  <c r="R218" i="3"/>
  <c r="R186" i="3"/>
  <c r="T186" i="3" s="1"/>
  <c r="R167" i="3"/>
  <c r="R107" i="3"/>
  <c r="T107" i="3" s="1"/>
  <c r="R105" i="3"/>
  <c r="R261" i="3"/>
  <c r="T261" i="3" s="1"/>
  <c r="R388" i="3"/>
  <c r="T388" i="3" s="1"/>
  <c r="R401" i="3"/>
  <c r="T401" i="3" s="1"/>
  <c r="R382" i="3"/>
  <c r="R42" i="3"/>
  <c r="T42" i="3" s="1"/>
  <c r="S23" i="3"/>
  <c r="R23" i="3"/>
  <c r="R93" i="3"/>
  <c r="T93" i="3" s="1"/>
  <c r="R74" i="3"/>
  <c r="R378" i="3"/>
  <c r="T378" i="3" s="1"/>
  <c r="R132" i="3"/>
  <c r="T132" i="3" s="1"/>
  <c r="R113" i="3"/>
  <c r="R200" i="3"/>
  <c r="T200" i="3" s="1"/>
  <c r="R181" i="3"/>
  <c r="P265" i="3"/>
  <c r="R265" i="3"/>
  <c r="R130" i="3"/>
  <c r="T130" i="3" s="1"/>
  <c r="R535" i="3"/>
  <c r="T535" i="3" s="1"/>
  <c r="R486" i="3"/>
  <c r="T486" i="3" s="1"/>
  <c r="R467" i="3"/>
  <c r="R151" i="3"/>
  <c r="T151" i="3" s="1"/>
  <c r="R45" i="3"/>
  <c r="T45" i="3" s="1"/>
  <c r="R111" i="3"/>
  <c r="T111" i="3" s="1"/>
  <c r="R442" i="3"/>
  <c r="T442" i="3" s="1"/>
  <c r="R423" i="3"/>
  <c r="R390" i="3"/>
  <c r="T390" i="3" s="1"/>
  <c r="R127" i="3"/>
  <c r="T127" i="3" s="1"/>
  <c r="R534" i="3"/>
  <c r="T534" i="3" s="1"/>
  <c r="R194" i="3"/>
  <c r="T194" i="3" s="1"/>
  <c r="R478" i="3"/>
  <c r="T478" i="3" s="1"/>
  <c r="R233" i="3"/>
  <c r="R214" i="3"/>
  <c r="R53" i="3"/>
  <c r="T53" i="3" s="1"/>
  <c r="R34" i="3"/>
  <c r="R239" i="3"/>
  <c r="T239" i="3" s="1"/>
  <c r="R526" i="3"/>
  <c r="T526" i="3" s="1"/>
  <c r="R507" i="3"/>
  <c r="R524" i="3"/>
  <c r="R505" i="3"/>
  <c r="R278" i="3"/>
  <c r="T278" i="3" s="1"/>
  <c r="R259" i="3"/>
  <c r="R483" i="3"/>
  <c r="T483" i="3" s="1"/>
  <c r="R464" i="3"/>
  <c r="R248" i="3"/>
  <c r="T248" i="3" s="1"/>
  <c r="R229" i="3"/>
  <c r="R512" i="3"/>
  <c r="T512" i="3" s="1"/>
  <c r="R493" i="3"/>
  <c r="R424" i="3"/>
  <c r="T424" i="3" s="1"/>
  <c r="R405" i="3"/>
  <c r="R149" i="3"/>
  <c r="T149" i="3" s="1"/>
  <c r="R69" i="3"/>
  <c r="T69" i="3" s="1"/>
  <c r="R137" i="3"/>
  <c r="T137" i="3" s="1"/>
  <c r="R118" i="3"/>
  <c r="R397" i="3"/>
  <c r="T397" i="3" s="1"/>
  <c r="R197" i="3"/>
  <c r="T197" i="3" s="1"/>
  <c r="R178" i="3"/>
  <c r="R30" i="3"/>
  <c r="R11" i="3"/>
  <c r="R245" i="3"/>
  <c r="T245" i="3" s="1"/>
  <c r="S253" i="3"/>
  <c r="R345" i="3"/>
  <c r="T345" i="3" s="1"/>
  <c r="R326" i="3"/>
  <c r="R82" i="3"/>
  <c r="R63" i="3"/>
  <c r="R354" i="3"/>
  <c r="T354" i="3" s="1"/>
  <c r="R335" i="3"/>
  <c r="R346" i="3"/>
  <c r="T346" i="3" s="1"/>
  <c r="R313" i="3"/>
  <c r="T313" i="3" s="1"/>
  <c r="R67" i="3"/>
  <c r="T67" i="3" s="1"/>
  <c r="R234" i="3"/>
  <c r="T234" i="3" s="1"/>
  <c r="R133" i="3"/>
  <c r="T133" i="3" s="1"/>
  <c r="R258" i="3"/>
  <c r="T258" i="3" s="1"/>
  <c r="R429" i="3"/>
  <c r="T429" i="3" s="1"/>
  <c r="R247" i="3"/>
  <c r="T247" i="3" s="1"/>
  <c r="R124" i="3"/>
  <c r="T124" i="3" s="1"/>
  <c r="R199" i="3"/>
  <c r="T199" i="3" s="1"/>
  <c r="R180" i="3"/>
  <c r="T452" i="3"/>
  <c r="U452" i="3"/>
  <c r="R453" i="3"/>
  <c r="T453" i="3" s="1"/>
  <c r="R289" i="3"/>
  <c r="T289" i="3" s="1"/>
  <c r="R270" i="3"/>
  <c r="R425" i="3"/>
  <c r="T425" i="3" s="1"/>
  <c r="R227" i="3"/>
  <c r="T227" i="3" s="1"/>
  <c r="R208" i="3"/>
  <c r="R32" i="3"/>
  <c r="T32" i="3" s="1"/>
  <c r="R40" i="3"/>
  <c r="T40" i="3" s="1"/>
  <c r="R21" i="3"/>
  <c r="R24" i="3"/>
  <c r="T24" i="3" s="1"/>
  <c r="R5" i="3"/>
  <c r="R365" i="3"/>
  <c r="T365" i="3" s="1"/>
  <c r="R183" i="3"/>
  <c r="T183" i="3" s="1"/>
  <c r="R164" i="3"/>
  <c r="R403" i="3"/>
  <c r="T403" i="3" s="1"/>
  <c r="R157" i="3"/>
  <c r="T157" i="3" s="1"/>
  <c r="R213" i="3"/>
  <c r="T213" i="3" s="1"/>
  <c r="S445" i="3"/>
  <c r="R158" i="3"/>
  <c r="T158" i="3" s="1"/>
  <c r="R531" i="3"/>
  <c r="T531" i="3" s="1"/>
  <c r="R285" i="3"/>
  <c r="T285" i="3" s="1"/>
  <c r="R39" i="3"/>
  <c r="T39" i="3" s="1"/>
  <c r="R20" i="3"/>
  <c r="S419" i="3"/>
  <c r="R330" i="3"/>
  <c r="R103" i="3"/>
  <c r="T103" i="3" s="1"/>
  <c r="R84" i="3"/>
  <c r="R163" i="3"/>
  <c r="T163" i="3" s="1"/>
  <c r="S42" i="3"/>
  <c r="R290" i="3"/>
  <c r="T290" i="3" s="1"/>
  <c r="R533" i="3"/>
  <c r="T533" i="3" s="1"/>
  <c r="R286" i="3"/>
  <c r="T286" i="3" s="1"/>
  <c r="R41" i="3"/>
  <c r="T41" i="3" s="1"/>
  <c r="R22" i="3"/>
  <c r="R517" i="3"/>
  <c r="T517" i="3" s="1"/>
  <c r="R117" i="3"/>
  <c r="T117" i="3" s="1"/>
  <c r="R373" i="3"/>
  <c r="T373" i="3" s="1"/>
  <c r="R400" i="3"/>
  <c r="T400" i="3" s="1"/>
  <c r="R381" i="3"/>
  <c r="R184" i="3"/>
  <c r="T184" i="3" s="1"/>
  <c r="R165" i="3"/>
  <c r="P517" i="3"/>
  <c r="S21" i="3"/>
  <c r="R77" i="3"/>
  <c r="T77" i="3" s="1"/>
  <c r="R485" i="3"/>
  <c r="T485" i="3" s="1"/>
  <c r="R90" i="3"/>
  <c r="R71" i="3"/>
  <c r="R249" i="3"/>
  <c r="T249" i="3" s="1"/>
  <c r="R230" i="3"/>
  <c r="R282" i="3"/>
  <c r="T282" i="3" s="1"/>
  <c r="R114" i="3"/>
  <c r="T321" i="3"/>
  <c r="U321" i="3"/>
  <c r="R418" i="3"/>
  <c r="R155" i="3"/>
  <c r="T155" i="3" s="1"/>
  <c r="R495" i="3"/>
  <c r="T495" i="3" s="1"/>
  <c r="R476" i="3"/>
  <c r="S61" i="3"/>
  <c r="R294" i="3"/>
  <c r="T364" i="3"/>
  <c r="U364" i="3"/>
  <c r="R202" i="3"/>
  <c r="T202" i="3" s="1"/>
  <c r="R450" i="3"/>
  <c r="T450" i="3" s="1"/>
  <c r="R187" i="3"/>
  <c r="T187" i="3" s="1"/>
  <c r="R38" i="3"/>
  <c r="R19" i="3"/>
  <c r="S11" i="3"/>
  <c r="R263" i="3"/>
  <c r="R519" i="3"/>
  <c r="T519" i="3" s="1"/>
  <c r="R125" i="3"/>
  <c r="T125" i="3" s="1"/>
  <c r="R106" i="3"/>
  <c r="R469" i="3"/>
  <c r="T469" i="3" s="1"/>
  <c r="T324" i="3"/>
  <c r="U324" i="3"/>
  <c r="R31" i="3"/>
  <c r="R12" i="3"/>
  <c r="R221" i="3"/>
  <c r="T221" i="3" s="1"/>
  <c r="R253" i="3"/>
  <c r="T253" i="3" s="1"/>
  <c r="R497" i="3"/>
  <c r="R506" i="3"/>
  <c r="T506" i="3" s="1"/>
  <c r="R99" i="3"/>
  <c r="T99" i="3" s="1"/>
  <c r="R80" i="3"/>
  <c r="R205" i="3"/>
  <c r="T205" i="3" s="1"/>
  <c r="R150" i="3"/>
  <c r="T150" i="3" s="1"/>
  <c r="R430" i="3"/>
  <c r="T430" i="3" s="1"/>
  <c r="R411" i="3"/>
  <c r="R185" i="3"/>
  <c r="R410" i="3"/>
  <c r="T410" i="3" s="1"/>
  <c r="R528" i="3"/>
  <c r="T528" i="3" s="1"/>
  <c r="R509" i="3"/>
  <c r="S13" i="3"/>
  <c r="T172" i="3"/>
  <c r="U172" i="3"/>
  <c r="R481" i="3"/>
  <c r="T481" i="3" s="1"/>
  <c r="R122" i="3"/>
  <c r="T122" i="3" s="1"/>
  <c r="R537" i="3"/>
  <c r="T537" i="3" s="1"/>
  <c r="R518" i="3"/>
  <c r="R274" i="3"/>
  <c r="T274" i="3" s="1"/>
  <c r="R255" i="3"/>
  <c r="R92" i="3"/>
  <c r="T92" i="3" s="1"/>
  <c r="R73" i="3"/>
  <c r="R301" i="3"/>
  <c r="T301" i="3" s="1"/>
  <c r="R119" i="3"/>
  <c r="T119" i="3" s="1"/>
  <c r="R351" i="3"/>
  <c r="T351" i="3" s="1"/>
  <c r="T417" i="3"/>
  <c r="U417" i="3"/>
  <c r="R173" i="3"/>
  <c r="T173" i="3" s="1"/>
  <c r="R434" i="3"/>
  <c r="R415" i="3"/>
  <c r="R438" i="3"/>
  <c r="R419" i="3"/>
  <c r="R257" i="3"/>
  <c r="T257" i="3" s="1"/>
  <c r="R322" i="3"/>
  <c r="R95" i="3"/>
  <c r="T95" i="3" s="1"/>
  <c r="R76" i="3"/>
  <c r="R522" i="3"/>
  <c r="R50" i="3"/>
  <c r="T50" i="3" s="1"/>
  <c r="R527" i="3"/>
  <c r="R101" i="3"/>
  <c r="T101" i="3" s="1"/>
  <c r="R479" i="3"/>
  <c r="T479" i="3" s="1"/>
  <c r="R331" i="3"/>
  <c r="R85" i="3"/>
  <c r="T85" i="3" s="1"/>
  <c r="R66" i="3"/>
  <c r="R44" i="3"/>
  <c r="T44" i="3" s="1"/>
  <c r="R25" i="3"/>
  <c r="R432" i="3"/>
  <c r="T432" i="3" s="1"/>
  <c r="R413" i="3"/>
  <c r="R141" i="3"/>
  <c r="R435" i="3"/>
  <c r="T435" i="3" s="1"/>
  <c r="R380" i="3"/>
  <c r="T380" i="3" s="1"/>
  <c r="R108" i="3"/>
  <c r="T108" i="3" s="1"/>
  <c r="R89" i="3"/>
  <c r="R530" i="3"/>
  <c r="R511" i="3"/>
  <c r="R348" i="3"/>
  <c r="T348" i="3" s="1"/>
  <c r="R102" i="3"/>
  <c r="R83" i="3"/>
  <c r="R487" i="3"/>
  <c r="T487" i="3" s="1"/>
  <c r="R242" i="3"/>
  <c r="T17" i="3"/>
  <c r="U17" i="3"/>
  <c r="R385" i="3"/>
  <c r="T385" i="3" s="1"/>
  <c r="R139" i="3"/>
  <c r="T139" i="3" s="1"/>
  <c r="R231" i="3"/>
  <c r="T231" i="3" s="1"/>
  <c r="R190" i="3"/>
  <c r="T190" i="3" s="1"/>
  <c r="R171" i="3"/>
  <c r="T355" i="3"/>
  <c r="U355" i="3"/>
  <c r="T70" i="3"/>
  <c r="U70" i="3"/>
  <c r="R243" i="3"/>
  <c r="T427" i="3"/>
  <c r="U427" i="3"/>
  <c r="T347" i="3"/>
  <c r="U347" i="3"/>
  <c r="T502" i="3"/>
  <c r="U502" i="3"/>
  <c r="R134" i="3"/>
  <c r="R217" i="3"/>
  <c r="R26" i="3"/>
  <c r="R7" i="3"/>
  <c r="R393" i="3"/>
  <c r="R235" i="3"/>
  <c r="R473" i="3"/>
  <c r="R28" i="3"/>
  <c r="R9" i="3"/>
  <c r="T159" i="3"/>
  <c r="U159" i="3"/>
  <c r="R421" i="3"/>
  <c r="R175" i="3"/>
  <c r="R372" i="3"/>
  <c r="R109" i="3"/>
  <c r="P5" i="3"/>
  <c r="S5" i="3"/>
  <c r="R225" i="3"/>
  <c r="R318" i="3"/>
  <c r="R513" i="3"/>
  <c r="R267" i="3"/>
  <c r="R33" i="3"/>
  <c r="R14" i="3"/>
  <c r="R460" i="3"/>
  <c r="T15" i="3"/>
  <c r="U15" i="3"/>
  <c r="R154" i="3"/>
  <c r="R79" i="3"/>
  <c r="R220" i="3"/>
  <c r="R314" i="3"/>
  <c r="R215" i="3"/>
  <c r="R375" i="3"/>
  <c r="R219" i="3"/>
  <c r="R37" i="3"/>
  <c r="R18" i="3"/>
  <c r="R389" i="3"/>
  <c r="R462" i="3"/>
  <c r="R515" i="3"/>
  <c r="R269" i="3"/>
  <c r="R361" i="3"/>
  <c r="R35" i="3"/>
  <c r="R300" i="3"/>
  <c r="S17" i="3"/>
  <c r="R377" i="3"/>
  <c r="R131" i="3"/>
  <c r="T246" i="3"/>
  <c r="U246" i="3"/>
  <c r="T65" i="3"/>
  <c r="U65" i="3"/>
  <c r="T311" i="3"/>
  <c r="U311" i="3"/>
  <c r="R521" i="3"/>
  <c r="R226" i="3"/>
  <c r="R356" i="3"/>
  <c r="T87" i="3"/>
  <c r="U87" i="3"/>
  <c r="R446" i="3"/>
  <c r="R188" i="3"/>
  <c r="T402" i="3"/>
  <c r="U402" i="3"/>
  <c r="R470" i="3"/>
  <c r="R327" i="3"/>
  <c r="R491" i="3"/>
  <c r="R228" i="3"/>
  <c r="U46" i="3"/>
  <c r="R273" i="3"/>
  <c r="R51" i="3"/>
  <c r="T115" i="3"/>
  <c r="U115" i="3"/>
  <c r="R78" i="3"/>
  <c r="T457" i="3"/>
  <c r="R275" i="3"/>
  <c r="R10" i="3"/>
  <c r="R426" i="3"/>
  <c r="R310" i="3"/>
  <c r="R129" i="3"/>
  <c r="R458" i="3"/>
  <c r="R212" i="3"/>
  <c r="R501" i="3"/>
  <c r="R369" i="3"/>
  <c r="R123" i="3"/>
  <c r="R366" i="3"/>
  <c r="R121" i="3"/>
  <c r="R463" i="3"/>
  <c r="R201" i="3"/>
  <c r="R374" i="3"/>
  <c r="R193" i="3"/>
  <c r="R468" i="3"/>
  <c r="R222" i="3"/>
  <c r="R209" i="3"/>
  <c r="T161" i="3"/>
  <c r="U161" i="3"/>
  <c r="R100" i="3"/>
  <c r="T189" i="3"/>
  <c r="U189" i="3"/>
  <c r="R358" i="3"/>
  <c r="R298" i="3"/>
  <c r="P373" i="3"/>
  <c r="R395" i="3"/>
  <c r="T395" i="3" s="1"/>
  <c r="S395" i="3"/>
  <c r="P484" i="3"/>
  <c r="S503" i="3"/>
  <c r="P298" i="3"/>
  <c r="P35" i="3"/>
  <c r="S54" i="3"/>
  <c r="R399" i="3"/>
  <c r="T399" i="3" s="1"/>
  <c r="S399" i="3"/>
  <c r="P495" i="3"/>
  <c r="S514" i="3"/>
  <c r="P249" i="3"/>
  <c r="S268" i="3"/>
  <c r="R428" i="3"/>
  <c r="T428" i="3" s="1"/>
  <c r="S428" i="3"/>
  <c r="P388" i="3"/>
  <c r="S407" i="3"/>
  <c r="P516" i="3"/>
  <c r="S535" i="3"/>
  <c r="P375" i="3"/>
  <c r="S394" i="3"/>
  <c r="P327" i="3"/>
  <c r="S346" i="3"/>
  <c r="P215" i="3"/>
  <c r="S234" i="3"/>
  <c r="P198" i="3"/>
  <c r="S217" i="3"/>
  <c r="P441" i="3"/>
  <c r="S460" i="3"/>
  <c r="P195" i="3"/>
  <c r="S214" i="3"/>
  <c r="P508" i="3"/>
  <c r="S527" i="3"/>
  <c r="P246" i="3"/>
  <c r="S265" i="3"/>
  <c r="P64" i="3"/>
  <c r="S83" i="3"/>
  <c r="S482" i="3"/>
  <c r="P463" i="3"/>
  <c r="P200" i="3"/>
  <c r="S219" i="3"/>
  <c r="P18" i="3"/>
  <c r="S37" i="3"/>
  <c r="P531" i="3"/>
  <c r="P286" i="3"/>
  <c r="S305" i="3"/>
  <c r="P40" i="3"/>
  <c r="S59" i="3"/>
  <c r="P59" i="3"/>
  <c r="S78" i="3"/>
  <c r="P423" i="3"/>
  <c r="S442" i="3"/>
  <c r="P177" i="3"/>
  <c r="S196" i="3"/>
  <c r="P143" i="3"/>
  <c r="S162" i="3"/>
  <c r="P97" i="3"/>
  <c r="S116" i="3"/>
  <c r="P105" i="3"/>
  <c r="S124" i="3"/>
  <c r="P523" i="3"/>
  <c r="P278" i="3"/>
  <c r="S297" i="3"/>
  <c r="P51" i="3"/>
  <c r="S70" i="3"/>
  <c r="P295" i="3"/>
  <c r="S314" i="3"/>
  <c r="P49" i="3"/>
  <c r="S68" i="3"/>
  <c r="P196" i="3"/>
  <c r="S215" i="3"/>
  <c r="P362" i="3"/>
  <c r="S381" i="3"/>
  <c r="S118" i="3"/>
  <c r="P99" i="3"/>
  <c r="P316" i="3"/>
  <c r="S335" i="3"/>
  <c r="P54" i="3"/>
  <c r="S73" i="3"/>
  <c r="P355" i="3"/>
  <c r="S374" i="3"/>
  <c r="P174" i="3"/>
  <c r="S193" i="3"/>
  <c r="U396" i="3"/>
  <c r="P123" i="3"/>
  <c r="S142" i="3"/>
  <c r="P499" i="3"/>
  <c r="S518" i="3"/>
  <c r="P236" i="3"/>
  <c r="S255" i="3"/>
  <c r="P55" i="3"/>
  <c r="S74" i="3"/>
  <c r="P339" i="3"/>
  <c r="S358" i="3"/>
  <c r="P94" i="3"/>
  <c r="S113" i="3"/>
  <c r="P279" i="3"/>
  <c r="S298" i="3"/>
  <c r="U401" i="3"/>
  <c r="P359" i="3"/>
  <c r="S378" i="3"/>
  <c r="P113" i="3"/>
  <c r="S132" i="3"/>
  <c r="R371" i="3"/>
  <c r="T371" i="3" s="1"/>
  <c r="S371" i="3"/>
  <c r="P218" i="3"/>
  <c r="P130" i="3"/>
  <c r="P78" i="3"/>
  <c r="S137" i="3"/>
  <c r="P127" i="3"/>
  <c r="S266" i="3"/>
  <c r="P403" i="3"/>
  <c r="S422" i="3"/>
  <c r="P158" i="3"/>
  <c r="S177" i="3"/>
  <c r="P427" i="3"/>
  <c r="S446" i="3"/>
  <c r="P464" i="3"/>
  <c r="S483" i="3"/>
  <c r="P354" i="3"/>
  <c r="S373" i="3"/>
  <c r="P98" i="3"/>
  <c r="S117" i="3"/>
  <c r="P53" i="3"/>
  <c r="P261" i="3"/>
  <c r="P141" i="3"/>
  <c r="P350" i="3"/>
  <c r="S369" i="3"/>
  <c r="P104" i="3"/>
  <c r="S123" i="3"/>
  <c r="U153" i="3"/>
  <c r="U420" i="3"/>
  <c r="P337" i="3"/>
  <c r="S356" i="3"/>
  <c r="P155" i="3"/>
  <c r="S174" i="3"/>
  <c r="S414" i="3"/>
  <c r="P395" i="3"/>
  <c r="P150" i="3"/>
  <c r="S169" i="3"/>
  <c r="P416" i="3"/>
  <c r="S435" i="3"/>
  <c r="U422" i="3"/>
  <c r="P446" i="3"/>
  <c r="S465" i="3"/>
  <c r="P300" i="3"/>
  <c r="S319" i="3"/>
  <c r="P119" i="3"/>
  <c r="S138" i="3"/>
  <c r="P243" i="3"/>
  <c r="S262" i="3"/>
  <c r="P282" i="3"/>
  <c r="P100" i="3"/>
  <c r="S119" i="3"/>
  <c r="P147" i="3"/>
  <c r="S166" i="3"/>
  <c r="U407" i="3"/>
  <c r="P291" i="3"/>
  <c r="S310" i="3"/>
  <c r="P110" i="3"/>
  <c r="S129" i="3"/>
  <c r="U449" i="3"/>
  <c r="P432" i="3"/>
  <c r="S451" i="3"/>
  <c r="P186" i="3"/>
  <c r="S205" i="3"/>
  <c r="P297" i="3"/>
  <c r="S316" i="3"/>
  <c r="U60" i="3"/>
  <c r="P465" i="3"/>
  <c r="S484" i="3"/>
  <c r="P283" i="3"/>
  <c r="S302" i="3"/>
  <c r="P419" i="3"/>
  <c r="S438" i="3"/>
  <c r="P238" i="3"/>
  <c r="S257" i="3"/>
  <c r="P399" i="3"/>
  <c r="S418" i="3"/>
  <c r="P136" i="3"/>
  <c r="S155" i="3"/>
  <c r="P424" i="3"/>
  <c r="S443" i="3"/>
  <c r="P408" i="3"/>
  <c r="S427" i="3"/>
  <c r="P145" i="3"/>
  <c r="S164" i="3"/>
  <c r="R436" i="3"/>
  <c r="T436" i="3" s="1"/>
  <c r="S436" i="3"/>
  <c r="U484" i="3"/>
  <c r="U302" i="3"/>
  <c r="P129" i="3"/>
  <c r="S148" i="3"/>
  <c r="U297" i="3"/>
  <c r="P169" i="3"/>
  <c r="S188" i="3"/>
  <c r="U95" i="3"/>
  <c r="P74" i="3"/>
  <c r="S93" i="3"/>
  <c r="U439" i="3"/>
  <c r="P216" i="3"/>
  <c r="S235" i="3"/>
  <c r="P170" i="3"/>
  <c r="S189" i="3"/>
  <c r="P370" i="3"/>
  <c r="S389" i="3"/>
  <c r="P505" i="3"/>
  <c r="S524" i="3"/>
  <c r="P259" i="3"/>
  <c r="S278" i="3"/>
  <c r="R279" i="3"/>
  <c r="T279" i="3" s="1"/>
  <c r="S279" i="3"/>
  <c r="U239" i="3"/>
  <c r="P7" i="3"/>
  <c r="S26" i="3"/>
  <c r="P376" i="3"/>
  <c r="S466" i="3"/>
  <c r="S153" i="3"/>
  <c r="P118" i="3"/>
  <c r="S409" i="3"/>
  <c r="P247" i="3"/>
  <c r="P304" i="3"/>
  <c r="S323" i="3"/>
  <c r="P58" i="3"/>
  <c r="S77" i="3"/>
  <c r="S170" i="3"/>
  <c r="P500" i="3"/>
  <c r="S519" i="3"/>
  <c r="P244" i="3"/>
  <c r="S263" i="3"/>
  <c r="P353" i="3"/>
  <c r="S372" i="3"/>
  <c r="P90" i="3"/>
  <c r="P439" i="3"/>
  <c r="S458" i="3"/>
  <c r="P193" i="3"/>
  <c r="S212" i="3"/>
  <c r="U254" i="3"/>
  <c r="P296" i="3"/>
  <c r="S315" i="3"/>
  <c r="U323" i="3"/>
  <c r="U170" i="3"/>
  <c r="P71" i="3"/>
  <c r="S90" i="3"/>
  <c r="P289" i="3"/>
  <c r="S308" i="3"/>
  <c r="P26" i="3"/>
  <c r="S45" i="3"/>
  <c r="P384" i="3"/>
  <c r="S403" i="3"/>
  <c r="P138" i="3"/>
  <c r="S157" i="3"/>
  <c r="U485" i="3"/>
  <c r="P294" i="3"/>
  <c r="S313" i="3"/>
  <c r="P48" i="3"/>
  <c r="S67" i="3"/>
  <c r="P520" i="3"/>
  <c r="P338" i="3"/>
  <c r="P52" i="3"/>
  <c r="S71" i="3"/>
  <c r="P224" i="3"/>
  <c r="S243" i="3"/>
  <c r="P358" i="3"/>
  <c r="S377" i="3"/>
  <c r="P112" i="3"/>
  <c r="S131" i="3"/>
  <c r="P332" i="3"/>
  <c r="S351" i="3"/>
  <c r="P471" i="3"/>
  <c r="S490" i="3"/>
  <c r="P14" i="3"/>
  <c r="S33" i="3"/>
  <c r="P526" i="3"/>
  <c r="P371" i="3"/>
  <c r="S390" i="3"/>
  <c r="P108" i="3"/>
  <c r="S127" i="3"/>
  <c r="S350" i="3"/>
  <c r="P331" i="3"/>
  <c r="P86" i="3"/>
  <c r="S105" i="3"/>
  <c r="P425" i="3"/>
  <c r="S444" i="3"/>
  <c r="U348" i="3"/>
  <c r="P374" i="3"/>
  <c r="S393" i="3"/>
  <c r="P192" i="3"/>
  <c r="S211" i="3"/>
  <c r="P503" i="3"/>
  <c r="S522" i="3"/>
  <c r="P457" i="3"/>
  <c r="S476" i="3"/>
  <c r="P211" i="3"/>
  <c r="S230" i="3"/>
  <c r="P275" i="3"/>
  <c r="S294" i="3"/>
  <c r="P30" i="3"/>
  <c r="S49" i="3"/>
  <c r="P68" i="3"/>
  <c r="S87" i="3"/>
  <c r="P407" i="3"/>
  <c r="S426" i="3"/>
  <c r="P420" i="3"/>
  <c r="S439" i="3"/>
  <c r="P220" i="3"/>
  <c r="S239" i="3"/>
  <c r="U61" i="3"/>
  <c r="P251" i="3"/>
  <c r="S270" i="3"/>
  <c r="P394" i="3"/>
  <c r="S413" i="3"/>
  <c r="P148" i="3"/>
  <c r="S167" i="3"/>
  <c r="U338" i="3"/>
  <c r="R156" i="3"/>
  <c r="T156" i="3" s="1"/>
  <c r="S156" i="3"/>
  <c r="P433" i="3"/>
  <c r="S452" i="3"/>
  <c r="R292" i="3"/>
  <c r="T292" i="3" s="1"/>
  <c r="S292" i="3"/>
  <c r="R271" i="3"/>
  <c r="T271" i="3" s="1"/>
  <c r="S271" i="3"/>
  <c r="P406" i="3"/>
  <c r="S425" i="3"/>
  <c r="P254" i="3"/>
  <c r="S273" i="3"/>
  <c r="U453" i="3"/>
  <c r="U289" i="3"/>
  <c r="P217" i="3"/>
  <c r="S236" i="3"/>
  <c r="R391" i="3"/>
  <c r="T391" i="3" s="1"/>
  <c r="S391" i="3"/>
  <c r="P447" i="3"/>
  <c r="P134" i="3"/>
  <c r="P274" i="3"/>
  <c r="P380" i="3"/>
  <c r="P390" i="3"/>
  <c r="S197" i="3"/>
  <c r="P450" i="3"/>
  <c r="S469" i="3"/>
  <c r="P204" i="3"/>
  <c r="S223" i="3"/>
  <c r="P151" i="3"/>
  <c r="S245" i="3"/>
  <c r="S353" i="3"/>
  <c r="P391" i="3"/>
  <c r="S410" i="3"/>
  <c r="P13" i="3"/>
  <c r="P341" i="3"/>
  <c r="P21" i="3"/>
  <c r="P397" i="3"/>
  <c r="R475" i="3"/>
  <c r="T475" i="3" s="1"/>
  <c r="S475" i="3"/>
  <c r="U47" i="3"/>
  <c r="P70" i="3"/>
  <c r="S89" i="3"/>
  <c r="R332" i="3"/>
  <c r="T332" i="3" s="1"/>
  <c r="S332" i="3"/>
  <c r="P24" i="3"/>
  <c r="S43" i="3"/>
  <c r="P455" i="3"/>
  <c r="S474" i="3"/>
  <c r="P442" i="3"/>
  <c r="P87" i="3"/>
  <c r="S106" i="3"/>
  <c r="R343" i="3"/>
  <c r="T343" i="3" s="1"/>
  <c r="S343" i="3"/>
  <c r="R455" i="3"/>
  <c r="T455" i="3" s="1"/>
  <c r="S455" i="3"/>
  <c r="R252" i="3"/>
  <c r="T252" i="3" s="1"/>
  <c r="S252" i="3"/>
  <c r="P310" i="3"/>
  <c r="S329" i="3"/>
  <c r="P128" i="3"/>
  <c r="S147" i="3"/>
  <c r="P430" i="3"/>
  <c r="S449" i="3"/>
  <c r="P440" i="3"/>
  <c r="S459" i="3"/>
  <c r="P194" i="3"/>
  <c r="S213" i="3"/>
  <c r="P290" i="3"/>
  <c r="P449" i="3"/>
  <c r="S468" i="3"/>
  <c r="S222" i="3"/>
  <c r="P203" i="3"/>
  <c r="P152" i="3"/>
  <c r="S171" i="3"/>
  <c r="U253" i="3"/>
  <c r="P179" i="3"/>
  <c r="S198" i="3"/>
  <c r="P479" i="3"/>
  <c r="S498" i="3"/>
  <c r="P512" i="3"/>
  <c r="S531" i="3"/>
  <c r="P266" i="3"/>
  <c r="S285" i="3"/>
  <c r="P20" i="3"/>
  <c r="S39" i="3"/>
  <c r="S261" i="3"/>
  <c r="P242" i="3"/>
  <c r="P38" i="3"/>
  <c r="S57" i="3"/>
  <c r="P303" i="3"/>
  <c r="S322" i="3"/>
  <c r="P57" i="3"/>
  <c r="S76" i="3"/>
  <c r="P6" i="3"/>
  <c r="S25" i="3"/>
  <c r="U107" i="3"/>
  <c r="U444" i="3"/>
  <c r="P422" i="3"/>
  <c r="S441" i="3"/>
  <c r="P176" i="3"/>
  <c r="S195" i="3"/>
  <c r="P271" i="3"/>
  <c r="S290" i="3"/>
  <c r="P175" i="3"/>
  <c r="S194" i="3"/>
  <c r="P367" i="3"/>
  <c r="S386" i="3"/>
  <c r="P121" i="3"/>
  <c r="S140" i="3"/>
  <c r="P262" i="3"/>
  <c r="S281" i="3"/>
  <c r="U290" i="3"/>
  <c r="R27" i="3"/>
  <c r="T27" i="3" s="1"/>
  <c r="S27" i="3"/>
  <c r="R287" i="3"/>
  <c r="T287" i="3" s="1"/>
  <c r="S287" i="3"/>
  <c r="P356" i="3"/>
  <c r="S375" i="3"/>
  <c r="P492" i="3"/>
  <c r="S511" i="3"/>
  <c r="P311" i="3"/>
  <c r="S330" i="3"/>
  <c r="P65" i="3"/>
  <c r="S84" i="3"/>
  <c r="P472" i="3"/>
  <c r="S491" i="3"/>
  <c r="P209" i="3"/>
  <c r="S228" i="3"/>
  <c r="P27" i="3"/>
  <c r="S46" i="3"/>
  <c r="S489" i="3"/>
  <c r="P313" i="3"/>
  <c r="P521" i="3"/>
  <c r="P530" i="3"/>
  <c r="U132" i="3"/>
  <c r="P178" i="3"/>
  <c r="P409" i="3"/>
  <c r="P351" i="3"/>
  <c r="S370" i="3"/>
  <c r="P324" i="3"/>
  <c r="P226" i="3"/>
  <c r="P334" i="3"/>
  <c r="P537" i="3"/>
  <c r="P485" i="3"/>
  <c r="P285" i="3"/>
  <c r="P269" i="3"/>
  <c r="P453" i="3"/>
  <c r="P277" i="3"/>
  <c r="P133" i="3"/>
  <c r="P253" i="3"/>
  <c r="P494" i="3"/>
  <c r="S513" i="3"/>
  <c r="P248" i="3"/>
  <c r="S267" i="3"/>
  <c r="R191" i="3"/>
  <c r="T191" i="3" s="1"/>
  <c r="S191" i="3"/>
  <c r="P532" i="3"/>
  <c r="P287" i="3"/>
  <c r="S306" i="3"/>
  <c r="U146" i="3"/>
  <c r="P326" i="3"/>
  <c r="S345" i="3"/>
  <c r="P63" i="3"/>
  <c r="S82" i="3"/>
  <c r="P315" i="3"/>
  <c r="S334" i="3"/>
  <c r="U481" i="3"/>
  <c r="P467" i="3"/>
  <c r="S486" i="3"/>
  <c r="P222" i="3"/>
  <c r="S241" i="3"/>
  <c r="P132" i="3"/>
  <c r="S151" i="3"/>
  <c r="P518" i="3"/>
  <c r="S537" i="3"/>
  <c r="P255" i="3"/>
  <c r="S274" i="3"/>
  <c r="P73" i="3"/>
  <c r="S92" i="3"/>
  <c r="P478" i="3"/>
  <c r="S497" i="3"/>
  <c r="P232" i="3"/>
  <c r="S251" i="3"/>
  <c r="U367" i="3"/>
  <c r="U122" i="3"/>
  <c r="U206" i="3"/>
  <c r="P340" i="3"/>
  <c r="S359" i="3"/>
  <c r="P95" i="3"/>
  <c r="S114" i="3"/>
  <c r="P114" i="3"/>
  <c r="S133" i="3"/>
  <c r="U342" i="3"/>
  <c r="P207" i="3"/>
  <c r="S226" i="3"/>
  <c r="P454" i="3"/>
  <c r="S473" i="3"/>
  <c r="P191" i="3"/>
  <c r="S210" i="3"/>
  <c r="P9" i="3"/>
  <c r="S28" i="3"/>
  <c r="P451" i="3"/>
  <c r="S470" i="3"/>
  <c r="U301" i="3"/>
  <c r="U119" i="3"/>
  <c r="P206" i="3"/>
  <c r="S225" i="3"/>
  <c r="S318" i="3"/>
  <c r="P299" i="3"/>
  <c r="P154" i="3"/>
  <c r="S173" i="3"/>
  <c r="P75" i="3"/>
  <c r="S94" i="3"/>
  <c r="P360" i="3"/>
  <c r="S379" i="3"/>
  <c r="P528" i="3"/>
  <c r="U305" i="3"/>
  <c r="P184" i="3"/>
  <c r="S203" i="3"/>
  <c r="U196" i="3"/>
  <c r="P60" i="3"/>
  <c r="S79" i="3"/>
  <c r="P491" i="3"/>
  <c r="S510" i="3"/>
  <c r="P307" i="3"/>
  <c r="S326" i="3"/>
  <c r="P44" i="3"/>
  <c r="S63" i="3"/>
  <c r="P305" i="3"/>
  <c r="S324" i="3"/>
  <c r="P322" i="3"/>
  <c r="P76" i="3"/>
  <c r="S95" i="3"/>
  <c r="P480" i="3"/>
  <c r="S499" i="3"/>
  <c r="P96" i="3"/>
  <c r="S115" i="3"/>
  <c r="U534" i="3"/>
  <c r="P513" i="3"/>
  <c r="S532" i="3"/>
  <c r="P267" i="3"/>
  <c r="S286" i="3"/>
  <c r="P22" i="3"/>
  <c r="S41" i="3"/>
  <c r="R383" i="3"/>
  <c r="T383" i="3" s="1"/>
  <c r="S383" i="3"/>
  <c r="U202" i="3"/>
  <c r="P490" i="3"/>
  <c r="S509" i="3"/>
  <c r="P227" i="3"/>
  <c r="S246" i="3"/>
  <c r="P46" i="3"/>
  <c r="S65" i="3"/>
  <c r="P488" i="3"/>
  <c r="S507" i="3"/>
  <c r="R204" i="3"/>
  <c r="T204" i="3" s="1"/>
  <c r="S204" i="3"/>
  <c r="R412" i="3"/>
  <c r="T412" i="3" s="1"/>
  <c r="S412" i="3"/>
  <c r="S38" i="3"/>
  <c r="P19" i="3"/>
  <c r="U187" i="3"/>
  <c r="P470" i="3"/>
  <c r="S69" i="3"/>
  <c r="P172" i="3"/>
  <c r="S58" i="3"/>
  <c r="P535" i="3"/>
  <c r="P497" i="3"/>
  <c r="S516" i="3"/>
  <c r="P233" i="3"/>
  <c r="S526" i="3"/>
  <c r="P493" i="3"/>
  <c r="P525" i="3"/>
  <c r="P365" i="3"/>
  <c r="P125" i="3"/>
  <c r="P533" i="3"/>
  <c r="P509" i="3"/>
  <c r="P115" i="3"/>
  <c r="S134" i="3"/>
  <c r="R143" i="3"/>
  <c r="T143" i="3" s="1"/>
  <c r="S143" i="3"/>
  <c r="R387" i="3"/>
  <c r="T387" i="3" s="1"/>
  <c r="S387" i="3"/>
  <c r="P392" i="3"/>
  <c r="S411" i="3"/>
  <c r="P210" i="3"/>
  <c r="S229" i="3"/>
  <c r="P346" i="3"/>
  <c r="S365" i="3"/>
  <c r="P164" i="3"/>
  <c r="S183" i="3"/>
  <c r="R447" i="3"/>
  <c r="T447" i="3" s="1"/>
  <c r="S447" i="3"/>
  <c r="U266" i="3"/>
  <c r="P56" i="3"/>
  <c r="S75" i="3"/>
  <c r="S206" i="3"/>
  <c r="P187" i="3"/>
  <c r="U516" i="3"/>
  <c r="P72" i="3"/>
  <c r="S91" i="3"/>
  <c r="P412" i="3"/>
  <c r="S431" i="3"/>
  <c r="P167" i="3"/>
  <c r="S186" i="3"/>
  <c r="P343" i="3"/>
  <c r="S362" i="3"/>
  <c r="U514" i="3"/>
  <c r="U268" i="3"/>
  <c r="U435" i="3"/>
  <c r="U62" i="3"/>
  <c r="P487" i="3"/>
  <c r="S506" i="3"/>
  <c r="P241" i="3"/>
  <c r="S260" i="3"/>
  <c r="P288" i="3"/>
  <c r="S307" i="3"/>
  <c r="P474" i="3"/>
  <c r="S493" i="3"/>
  <c r="P292" i="3"/>
  <c r="S311" i="3"/>
  <c r="P47" i="3"/>
  <c r="S66" i="3"/>
  <c r="P502" i="3"/>
  <c r="S521" i="3"/>
  <c r="P320" i="3"/>
  <c r="S339" i="3"/>
  <c r="P92" i="3"/>
  <c r="S111" i="3"/>
  <c r="P482" i="3"/>
  <c r="P443" i="3"/>
  <c r="S462" i="3"/>
  <c r="P510" i="3"/>
  <c r="S529" i="3"/>
  <c r="P415" i="3"/>
  <c r="S434" i="3"/>
  <c r="P180" i="3"/>
  <c r="S199" i="3"/>
  <c r="P330" i="3"/>
  <c r="S103" i="3"/>
  <c r="P84" i="3"/>
  <c r="P396" i="3"/>
  <c r="S415" i="3"/>
  <c r="U445" i="3"/>
  <c r="P328" i="3"/>
  <c r="S347" i="3"/>
  <c r="P146" i="3"/>
  <c r="S165" i="3"/>
  <c r="U247" i="3"/>
  <c r="U124" i="3"/>
  <c r="P468" i="3"/>
  <c r="S487" i="3"/>
  <c r="P223" i="3"/>
  <c r="S242" i="3"/>
  <c r="R471" i="3"/>
  <c r="T471" i="3" s="1"/>
  <c r="S471" i="3"/>
  <c r="P153" i="3"/>
  <c r="S172" i="3"/>
  <c r="P414" i="3"/>
  <c r="S433" i="3"/>
  <c r="P168" i="3"/>
  <c r="S187" i="3"/>
  <c r="S421" i="3"/>
  <c r="P402" i="3"/>
  <c r="P156" i="3"/>
  <c r="S175" i="3"/>
  <c r="U430" i="3"/>
  <c r="R244" i="3"/>
  <c r="T244" i="3" s="1"/>
  <c r="S244" i="3"/>
  <c r="P161" i="3"/>
  <c r="S180" i="3"/>
  <c r="P404" i="3"/>
  <c r="S423" i="3"/>
  <c r="P159" i="3"/>
  <c r="S178" i="3"/>
  <c r="P489" i="3"/>
  <c r="S508" i="3"/>
  <c r="P166" i="3"/>
  <c r="S185" i="3"/>
  <c r="P481" i="3"/>
  <c r="S500" i="3"/>
  <c r="P50" i="3"/>
  <c r="S98" i="3"/>
  <c r="S238" i="3"/>
  <c r="P39" i="3"/>
  <c r="S397" i="3"/>
  <c r="S481" i="3"/>
  <c r="P507" i="3"/>
  <c r="P25" i="3"/>
  <c r="S44" i="3"/>
  <c r="P538" i="3"/>
  <c r="P421" i="3"/>
  <c r="P149" i="3"/>
  <c r="S104" i="3"/>
  <c r="P117" i="3"/>
  <c r="P245" i="3"/>
  <c r="P381" i="3"/>
  <c r="P389" i="3"/>
  <c r="R55" i="3"/>
  <c r="T55" i="3" s="1"/>
  <c r="S55" i="3"/>
  <c r="P344" i="3"/>
  <c r="S363" i="3"/>
  <c r="P81" i="3"/>
  <c r="S100" i="3"/>
  <c r="P342" i="3"/>
  <c r="S361" i="3"/>
  <c r="R303" i="3"/>
  <c r="T303" i="3" s="1"/>
  <c r="S303" i="3"/>
  <c r="U58" i="3"/>
  <c r="P466" i="3"/>
  <c r="S485" i="3"/>
  <c r="P202" i="3"/>
  <c r="S221" i="3"/>
  <c r="S126" i="3"/>
  <c r="P107" i="3"/>
  <c r="P361" i="3"/>
  <c r="S380" i="3"/>
  <c r="P475" i="3"/>
  <c r="S494" i="3"/>
  <c r="P230" i="3"/>
  <c r="S249" i="3"/>
  <c r="P506" i="3"/>
  <c r="S525" i="3"/>
  <c r="P89" i="3"/>
  <c r="S108" i="3"/>
  <c r="P263" i="3"/>
  <c r="S282" i="3"/>
  <c r="U334" i="3"/>
  <c r="P387" i="3"/>
  <c r="S406" i="3"/>
  <c r="P529" i="3"/>
  <c r="P347" i="3"/>
  <c r="S366" i="3"/>
  <c r="P102" i="3"/>
  <c r="S121" i="3"/>
  <c r="P398" i="3"/>
  <c r="S417" i="3"/>
  <c r="U362" i="3"/>
  <c r="P308" i="3"/>
  <c r="S327" i="3"/>
  <c r="S258" i="3"/>
  <c r="P239" i="3"/>
  <c r="P142" i="3"/>
  <c r="S161" i="3"/>
  <c r="U406" i="3"/>
  <c r="P188" i="3"/>
  <c r="S207" i="3"/>
  <c r="P272" i="3"/>
  <c r="S291" i="3"/>
  <c r="P88" i="3"/>
  <c r="S107" i="3"/>
  <c r="P116" i="3"/>
  <c r="S135" i="3"/>
  <c r="P476" i="3"/>
  <c r="S495" i="3"/>
  <c r="P231" i="3"/>
  <c r="S250" i="3"/>
  <c r="P383" i="3"/>
  <c r="S402" i="3"/>
  <c r="P201" i="3"/>
  <c r="S220" i="3"/>
  <c r="P448" i="3"/>
  <c r="S467" i="3"/>
  <c r="P162" i="3"/>
  <c r="S181" i="3"/>
  <c r="P33" i="3"/>
  <c r="S52" i="3"/>
  <c r="P369" i="3"/>
  <c r="S388" i="3"/>
  <c r="P314" i="3"/>
  <c r="R295" i="3"/>
  <c r="T295" i="3" s="1"/>
  <c r="S295" i="3"/>
  <c r="U145" i="3"/>
  <c r="P444" i="3"/>
  <c r="S463" i="3"/>
  <c r="P182" i="3"/>
  <c r="S201" i="3"/>
  <c r="R283" i="3"/>
  <c r="T283" i="3" s="1"/>
  <c r="S283" i="3"/>
  <c r="P312" i="3"/>
  <c r="S331" i="3"/>
  <c r="P66" i="3"/>
  <c r="S85" i="3"/>
  <c r="P190" i="3"/>
  <c r="S209" i="3"/>
  <c r="P368" i="3"/>
  <c r="S141" i="3"/>
  <c r="S454" i="3"/>
  <c r="P79" i="3"/>
  <c r="P219" i="3"/>
  <c r="S86" i="3"/>
  <c r="P378" i="3"/>
  <c r="S125" i="3"/>
  <c r="P111" i="3"/>
  <c r="S130" i="3"/>
  <c r="P462" i="3"/>
  <c r="P519" i="3"/>
  <c r="S538" i="3"/>
  <c r="P135" i="3"/>
  <c r="S154" i="3"/>
  <c r="S190" i="3"/>
  <c r="P171" i="3"/>
  <c r="P62" i="3"/>
  <c r="S81" i="3"/>
  <c r="P45" i="3"/>
  <c r="P413" i="3"/>
  <c r="P438" i="3"/>
  <c r="S457" i="3"/>
  <c r="P256" i="3"/>
  <c r="S275" i="3"/>
  <c r="P10" i="3"/>
  <c r="U466" i="3"/>
  <c r="R284" i="3"/>
  <c r="T284" i="3" s="1"/>
  <c r="S284" i="3"/>
  <c r="P199" i="3"/>
  <c r="S218" i="3"/>
  <c r="U98" i="3"/>
  <c r="P15" i="3"/>
  <c r="S34" i="3"/>
  <c r="P504" i="3"/>
  <c r="S523" i="3"/>
  <c r="P258" i="3"/>
  <c r="P12" i="3"/>
  <c r="S31" i="3"/>
  <c r="P348" i="3"/>
  <c r="S367" i="3"/>
  <c r="P103" i="3"/>
  <c r="S122" i="3"/>
  <c r="R492" i="3"/>
  <c r="T492" i="3" s="1"/>
  <c r="S492" i="3"/>
  <c r="P43" i="3"/>
  <c r="S62" i="3"/>
  <c r="R179" i="3"/>
  <c r="T179" i="3" s="1"/>
  <c r="S179" i="3"/>
  <c r="P323" i="3"/>
  <c r="S342" i="3"/>
  <c r="P418" i="3"/>
  <c r="U174" i="3"/>
  <c r="U474" i="3"/>
  <c r="P534" i="3"/>
  <c r="P41" i="3"/>
  <c r="S60" i="3"/>
  <c r="P80" i="3"/>
  <c r="S99" i="3"/>
  <c r="U241" i="3"/>
  <c r="P386" i="3"/>
  <c r="S405" i="3"/>
  <c r="P140" i="3"/>
  <c r="S159" i="3"/>
  <c r="P385" i="3"/>
  <c r="S404" i="3"/>
  <c r="S158" i="3"/>
  <c r="P139" i="3"/>
  <c r="P511" i="3"/>
  <c r="S530" i="3"/>
  <c r="P329" i="3"/>
  <c r="S348" i="3"/>
  <c r="P83" i="3"/>
  <c r="S102" i="3"/>
  <c r="P410" i="3"/>
  <c r="S429" i="3"/>
  <c r="P228" i="3"/>
  <c r="S247" i="3"/>
  <c r="P377" i="3"/>
  <c r="S396" i="3"/>
  <c r="P131" i="3"/>
  <c r="S150" i="3"/>
  <c r="P144" i="3"/>
  <c r="S163" i="3"/>
  <c r="R340" i="3"/>
  <c r="T340" i="3" s="1"/>
  <c r="S340" i="3"/>
  <c r="U94" i="3"/>
  <c r="P486" i="3"/>
  <c r="S505" i="3"/>
  <c r="P240" i="3"/>
  <c r="S259" i="3"/>
  <c r="P515" i="3"/>
  <c r="S534" i="3"/>
  <c r="P336" i="3"/>
  <c r="S355" i="3"/>
  <c r="P32" i="3"/>
  <c r="S51" i="3"/>
  <c r="P363" i="3"/>
  <c r="S382" i="3"/>
  <c r="U49" i="3"/>
  <c r="P460" i="3"/>
  <c r="S479" i="3"/>
  <c r="P496" i="3"/>
  <c r="S515" i="3"/>
  <c r="P250" i="3"/>
  <c r="S269" i="3"/>
  <c r="R299" i="3"/>
  <c r="T299" i="3" s="1"/>
  <c r="S299" i="3"/>
  <c r="R36" i="3"/>
  <c r="T36" i="3" s="1"/>
  <c r="S36" i="3"/>
  <c r="P345" i="3"/>
  <c r="S364" i="3"/>
  <c r="P483" i="3"/>
  <c r="S502" i="3"/>
  <c r="P302" i="3"/>
  <c r="S321" i="3"/>
  <c r="P16" i="3"/>
  <c r="S35" i="3"/>
  <c r="P458" i="3"/>
  <c r="P212" i="3"/>
  <c r="S231" i="3"/>
  <c r="P306" i="3"/>
  <c r="S149" i="3"/>
  <c r="P122" i="3"/>
  <c r="P435" i="3"/>
  <c r="S97" i="3"/>
  <c r="P67" i="3"/>
  <c r="S146" i="3"/>
  <c r="P106" i="3"/>
  <c r="P428" i="3"/>
  <c r="P257" i="3"/>
  <c r="S276" i="3"/>
  <c r="P11" i="3"/>
  <c r="S30" i="3"/>
  <c r="P281" i="3"/>
  <c r="S300" i="3"/>
  <c r="P318" i="3"/>
  <c r="S337" i="3"/>
  <c r="U190" i="3"/>
  <c r="P208" i="3"/>
  <c r="S227" i="3"/>
  <c r="P37" i="3"/>
  <c r="U8" i="3"/>
  <c r="U120" i="3"/>
  <c r="U4" i="3"/>
  <c r="U520" i="3"/>
  <c r="U144" i="3"/>
  <c r="U176" i="3"/>
  <c r="U56" i="3"/>
  <c r="U488" i="3"/>
  <c r="U528" i="3"/>
  <c r="U184" i="3"/>
  <c r="U3" i="3"/>
  <c r="U40" i="3"/>
  <c r="U304" i="3"/>
  <c r="U32" i="3"/>
  <c r="S152" i="3"/>
  <c r="R152" i="3"/>
  <c r="T152" i="3" s="1"/>
  <c r="U448" i="3"/>
  <c r="U112" i="3"/>
  <c r="U280" i="3"/>
  <c r="U328" i="3"/>
  <c r="U288" i="3"/>
  <c r="U408" i="3"/>
  <c r="U96" i="3"/>
  <c r="U480" i="3"/>
  <c r="U344" i="3"/>
  <c r="S136" i="3"/>
  <c r="S40" i="3"/>
  <c r="S360" i="3"/>
  <c r="S56" i="3"/>
  <c r="S536" i="3"/>
  <c r="S8" i="3"/>
  <c r="S408" i="3"/>
  <c r="S296" i="3"/>
  <c r="S392" i="3"/>
  <c r="S384" i="3"/>
  <c r="S144" i="3"/>
  <c r="S416" i="3"/>
  <c r="S264" i="3"/>
  <c r="S400" i="3"/>
  <c r="S520" i="3"/>
  <c r="S512" i="3"/>
  <c r="S272" i="3"/>
  <c r="S376" i="3"/>
  <c r="S528" i="3"/>
  <c r="S64" i="3"/>
  <c r="S160" i="3"/>
  <c r="S128" i="3"/>
  <c r="S320" i="3"/>
  <c r="S480" i="3"/>
  <c r="S248" i="3"/>
  <c r="S352" i="3"/>
  <c r="S192" i="3"/>
  <c r="S32" i="3"/>
  <c r="S312" i="3"/>
  <c r="S232" i="3"/>
  <c r="S344" i="3"/>
  <c r="S328" i="3"/>
  <c r="S288" i="3"/>
  <c r="S240" i="3"/>
  <c r="S3" i="3"/>
  <c r="S504" i="3"/>
  <c r="S184" i="3"/>
  <c r="S448" i="3"/>
  <c r="S48" i="3"/>
  <c r="S80" i="3"/>
  <c r="S176" i="3"/>
  <c r="S488" i="3"/>
  <c r="S496" i="3"/>
  <c r="S440" i="3"/>
  <c r="S168" i="3"/>
  <c r="S208" i="3"/>
  <c r="S304" i="3"/>
  <c r="S216" i="3"/>
  <c r="S200" i="3"/>
  <c r="S336" i="3"/>
  <c r="S432" i="3"/>
  <c r="S112" i="3"/>
  <c r="S224" i="3"/>
  <c r="S96" i="3"/>
  <c r="S424" i="3"/>
  <c r="S464" i="3"/>
  <c r="S472" i="3"/>
  <c r="S456" i="3"/>
  <c r="S88" i="3"/>
  <c r="S72" i="3"/>
  <c r="S368" i="3"/>
  <c r="P325" i="3" l="1"/>
  <c r="S301" i="3"/>
  <c r="S325" i="3"/>
  <c r="S501" i="3"/>
  <c r="S309" i="3"/>
  <c r="S357" i="3"/>
  <c r="U101" i="3"/>
  <c r="S101" i="3"/>
  <c r="U45" i="3"/>
  <c r="U151" i="3"/>
  <c r="P501" i="3"/>
  <c r="U213" i="3"/>
  <c r="U386" i="3"/>
  <c r="U313" i="3"/>
  <c r="S461" i="3"/>
  <c r="U425" i="3"/>
  <c r="U433" i="3"/>
  <c r="U370" i="3"/>
  <c r="U409" i="3"/>
  <c r="U504" i="3"/>
  <c r="U199" i="3"/>
  <c r="P301" i="3"/>
  <c r="U319" i="3"/>
  <c r="U245" i="3"/>
  <c r="U329" i="3"/>
  <c r="U517" i="3"/>
  <c r="U397" i="3"/>
  <c r="U210" i="3"/>
  <c r="R461" i="3"/>
  <c r="P317" i="3"/>
  <c r="U512" i="3"/>
  <c r="U108" i="3"/>
  <c r="U286" i="3"/>
  <c r="U384" i="3"/>
  <c r="U200" i="3"/>
  <c r="U64" i="3"/>
  <c r="U186" i="3"/>
  <c r="U182" i="3"/>
  <c r="U251" i="3"/>
  <c r="U489" i="3"/>
  <c r="U250" i="3"/>
  <c r="U414" i="3"/>
  <c r="U99" i="3"/>
  <c r="U316" i="3"/>
  <c r="P29" i="3"/>
  <c r="U312" i="3"/>
  <c r="U261" i="3"/>
  <c r="U77" i="3"/>
  <c r="U256" i="3"/>
  <c r="U72" i="3"/>
  <c r="U24" i="3"/>
  <c r="U135" i="3"/>
  <c r="U394" i="3"/>
  <c r="U41" i="3"/>
  <c r="U459" i="3"/>
  <c r="U258" i="3"/>
  <c r="P293" i="3"/>
  <c r="S293" i="3"/>
  <c r="R293" i="3"/>
  <c r="U75" i="3"/>
  <c r="U490" i="3"/>
  <c r="U216" i="3"/>
  <c r="U194" i="3"/>
  <c r="U207" i="3"/>
  <c r="U529" i="3"/>
  <c r="U103" i="3"/>
  <c r="U454" i="3"/>
  <c r="U257" i="3"/>
  <c r="U410" i="3"/>
  <c r="S277" i="3"/>
  <c r="S341" i="3"/>
  <c r="S437" i="3"/>
  <c r="U249" i="3"/>
  <c r="U111" i="3"/>
  <c r="U440" i="3"/>
  <c r="U158" i="3"/>
  <c r="U469" i="3"/>
  <c r="U519" i="3"/>
  <c r="U231" i="3"/>
  <c r="P349" i="3"/>
  <c r="T525" i="3"/>
  <c r="U525" i="3"/>
  <c r="R277" i="3"/>
  <c r="R317" i="3"/>
  <c r="S317" i="3"/>
  <c r="P357" i="3"/>
  <c r="U88" i="3"/>
  <c r="U432" i="3"/>
  <c r="U291" i="3"/>
  <c r="U503" i="3"/>
  <c r="U353" i="3"/>
  <c r="U168" i="3"/>
  <c r="U359" i="3"/>
  <c r="U398" i="3"/>
  <c r="U272" i="3"/>
  <c r="U385" i="3"/>
  <c r="U39" i="3"/>
  <c r="U53" i="3"/>
  <c r="P437" i="3"/>
  <c r="U104" i="3"/>
  <c r="U130" i="3"/>
  <c r="U523" i="3"/>
  <c r="U86" i="3"/>
  <c r="S109" i="3"/>
  <c r="U149" i="3"/>
  <c r="R309" i="3"/>
  <c r="T309" i="3" s="1"/>
  <c r="P309" i="3"/>
  <c r="S29" i="3"/>
  <c r="U85" i="3"/>
  <c r="U91" i="3"/>
  <c r="U234" i="3"/>
  <c r="S237" i="3"/>
  <c r="U465" i="3"/>
  <c r="U43" i="3"/>
  <c r="U339" i="3"/>
  <c r="U260" i="3"/>
  <c r="U97" i="3"/>
  <c r="U138" i="3"/>
  <c r="U400" i="3"/>
  <c r="U536" i="3"/>
  <c r="U169" i="3"/>
  <c r="S349" i="3"/>
  <c r="U262" i="3"/>
  <c r="U404" i="3"/>
  <c r="U221" i="3"/>
  <c r="U198" i="3"/>
  <c r="U315" i="3"/>
  <c r="U274" i="3"/>
  <c r="U307" i="3"/>
  <c r="U424" i="3"/>
  <c r="U376" i="3"/>
  <c r="U486" i="3"/>
  <c r="U378" i="3"/>
  <c r="R357" i="3"/>
  <c r="T357" i="3" s="1"/>
  <c r="U351" i="3"/>
  <c r="U532" i="3"/>
  <c r="U373" i="3"/>
  <c r="U110" i="3"/>
  <c r="U365" i="3"/>
  <c r="U44" i="3"/>
  <c r="U442" i="3"/>
  <c r="U227" i="3"/>
  <c r="U136" i="3"/>
  <c r="U192" i="3"/>
  <c r="U352" i="3"/>
  <c r="U155" i="3"/>
  <c r="U479" i="3"/>
  <c r="U57" i="3"/>
  <c r="U68" i="3"/>
  <c r="U139" i="3"/>
  <c r="U379" i="3"/>
  <c r="U456" i="3"/>
  <c r="U296" i="3"/>
  <c r="U320" i="3"/>
  <c r="U117" i="3"/>
  <c r="U308" i="3"/>
  <c r="U133" i="3"/>
  <c r="T306" i="3"/>
  <c r="U472" i="3"/>
  <c r="U531" i="3"/>
  <c r="U354" i="3"/>
  <c r="U276" i="3"/>
  <c r="U451" i="3"/>
  <c r="U163" i="3"/>
  <c r="U54" i="3"/>
  <c r="U148" i="3"/>
  <c r="U450" i="3"/>
  <c r="U282" i="3"/>
  <c r="U341" i="3"/>
  <c r="U345" i="3"/>
  <c r="U48" i="3"/>
  <c r="U498" i="3"/>
  <c r="U403" i="3"/>
  <c r="U392" i="3"/>
  <c r="U368" i="3"/>
  <c r="U360" i="3"/>
  <c r="U92" i="3"/>
  <c r="U388" i="3"/>
  <c r="U126" i="3"/>
  <c r="U285" i="3"/>
  <c r="U127" i="3"/>
  <c r="U240" i="3"/>
  <c r="U116" i="3"/>
  <c r="U205" i="3"/>
  <c r="U349" i="3"/>
  <c r="U390" i="3"/>
  <c r="U67" i="3"/>
  <c r="U224" i="3"/>
  <c r="U496" i="3"/>
  <c r="U232" i="3"/>
  <c r="U350" i="3"/>
  <c r="U499" i="3"/>
  <c r="U142" i="3"/>
  <c r="U125" i="3"/>
  <c r="U264" i="3"/>
  <c r="U160" i="3"/>
  <c r="S477" i="3"/>
  <c r="U363" i="3"/>
  <c r="P477" i="3"/>
  <c r="U416" i="3"/>
  <c r="U16" i="3"/>
  <c r="U495" i="3"/>
  <c r="U278" i="3"/>
  <c r="U128" i="3"/>
  <c r="U431" i="3"/>
  <c r="U59" i="3"/>
  <c r="R477" i="3"/>
  <c r="U538" i="3"/>
  <c r="U533" i="3"/>
  <c r="U526" i="3"/>
  <c r="U93" i="3"/>
  <c r="U248" i="3"/>
  <c r="U162" i="3"/>
  <c r="U535" i="3"/>
  <c r="U506" i="3"/>
  <c r="U81" i="3"/>
  <c r="U183" i="3"/>
  <c r="U150" i="3"/>
  <c r="U237" i="3"/>
  <c r="U380" i="3"/>
  <c r="U487" i="3"/>
  <c r="U443" i="3"/>
  <c r="U195" i="3"/>
  <c r="U281" i="3"/>
  <c r="U203" i="3"/>
  <c r="U140" i="3"/>
  <c r="U157" i="3"/>
  <c r="U441" i="3"/>
  <c r="U236" i="3"/>
  <c r="U537" i="3"/>
  <c r="U478" i="3"/>
  <c r="U137" i="3"/>
  <c r="U437" i="3"/>
  <c r="U483" i="3"/>
  <c r="U482" i="3"/>
  <c r="U346" i="3"/>
  <c r="U197" i="3"/>
  <c r="U223" i="3"/>
  <c r="U69" i="3"/>
  <c r="U177" i="3"/>
  <c r="U42" i="3"/>
  <c r="U337" i="3"/>
  <c r="U50" i="3"/>
  <c r="U429" i="3"/>
  <c r="T263" i="3"/>
  <c r="U263" i="3"/>
  <c r="T38" i="3"/>
  <c r="U38" i="3"/>
  <c r="T294" i="3"/>
  <c r="U294" i="3"/>
  <c r="T418" i="3"/>
  <c r="U418" i="3"/>
  <c r="T114" i="3"/>
  <c r="U114" i="3"/>
  <c r="T90" i="3"/>
  <c r="U90" i="3"/>
  <c r="P333" i="3"/>
  <c r="R333" i="3"/>
  <c r="S333" i="3"/>
  <c r="T494" i="3"/>
  <c r="U494" i="3"/>
  <c r="T530" i="3"/>
  <c r="U530" i="3"/>
  <c r="T141" i="3"/>
  <c r="U141" i="3"/>
  <c r="U52" i="3"/>
  <c r="T52" i="3"/>
  <c r="T438" i="3"/>
  <c r="U438" i="3"/>
  <c r="T105" i="3"/>
  <c r="U105" i="3"/>
  <c r="T211" i="3"/>
  <c r="U211" i="3"/>
  <c r="T147" i="3"/>
  <c r="U147" i="3"/>
  <c r="T238" i="3"/>
  <c r="U238" i="3"/>
  <c r="U173" i="3"/>
  <c r="T331" i="3"/>
  <c r="U331" i="3"/>
  <c r="T524" i="3"/>
  <c r="U524" i="3"/>
  <c r="T497" i="3"/>
  <c r="U497" i="3"/>
  <c r="T277" i="3"/>
  <c r="U277" i="3"/>
  <c r="U500" i="3"/>
  <c r="T185" i="3"/>
  <c r="U185" i="3"/>
  <c r="T434" i="3"/>
  <c r="U434" i="3"/>
  <c r="T31" i="3"/>
  <c r="U31" i="3"/>
  <c r="T82" i="3"/>
  <c r="U82" i="3"/>
  <c r="T30" i="3"/>
  <c r="U30" i="3"/>
  <c r="T166" i="3"/>
  <c r="U166" i="3"/>
  <c r="T510" i="3"/>
  <c r="U510" i="3"/>
  <c r="T233" i="3"/>
  <c r="U233" i="3"/>
  <c r="T242" i="3"/>
  <c r="U242" i="3"/>
  <c r="T102" i="3"/>
  <c r="U102" i="3"/>
  <c r="T336" i="3"/>
  <c r="U336" i="3"/>
  <c r="T468" i="3"/>
  <c r="U468" i="3"/>
  <c r="T201" i="3"/>
  <c r="U201" i="3"/>
  <c r="T212" i="3"/>
  <c r="U212" i="3"/>
  <c r="T10" i="3"/>
  <c r="U10" i="3"/>
  <c r="T491" i="3"/>
  <c r="U491" i="3"/>
  <c r="T35" i="3"/>
  <c r="U35" i="3"/>
  <c r="T361" i="3"/>
  <c r="U361" i="3"/>
  <c r="T375" i="3"/>
  <c r="U375" i="3"/>
  <c r="T14" i="3"/>
  <c r="U14" i="3"/>
  <c r="T28" i="3"/>
  <c r="U28" i="3"/>
  <c r="T322" i="3"/>
  <c r="U322" i="3"/>
  <c r="T80" i="3"/>
  <c r="U80" i="3"/>
  <c r="T381" i="3"/>
  <c r="U381" i="3"/>
  <c r="T330" i="3"/>
  <c r="U330" i="3"/>
  <c r="T463" i="3"/>
  <c r="U463" i="3"/>
  <c r="T123" i="3"/>
  <c r="U123" i="3"/>
  <c r="T458" i="3"/>
  <c r="U458" i="3"/>
  <c r="T29" i="3"/>
  <c r="U29" i="3"/>
  <c r="T356" i="3"/>
  <c r="U356" i="3"/>
  <c r="T300" i="3"/>
  <c r="U300" i="3"/>
  <c r="T220" i="3"/>
  <c r="U220" i="3"/>
  <c r="T460" i="3"/>
  <c r="U460" i="3"/>
  <c r="T33" i="3"/>
  <c r="U33" i="3"/>
  <c r="T175" i="3"/>
  <c r="U175" i="3"/>
  <c r="T393" i="3"/>
  <c r="U393" i="3"/>
  <c r="T527" i="3"/>
  <c r="U527" i="3"/>
  <c r="T255" i="3"/>
  <c r="U255" i="3"/>
  <c r="T509" i="3"/>
  <c r="U509" i="3"/>
  <c r="T106" i="3"/>
  <c r="U106" i="3"/>
  <c r="T476" i="3"/>
  <c r="U476" i="3"/>
  <c r="T20" i="3"/>
  <c r="U20" i="3"/>
  <c r="U13" i="3"/>
  <c r="T13" i="3"/>
  <c r="T180" i="3"/>
  <c r="U180" i="3"/>
  <c r="T63" i="3"/>
  <c r="U63" i="3"/>
  <c r="T11" i="3"/>
  <c r="U11" i="3"/>
  <c r="T493" i="3"/>
  <c r="U493" i="3"/>
  <c r="T229" i="3"/>
  <c r="U229" i="3"/>
  <c r="T23" i="3"/>
  <c r="U23" i="3"/>
  <c r="T382" i="3"/>
  <c r="U382" i="3"/>
  <c r="T209" i="3"/>
  <c r="U209" i="3"/>
  <c r="T121" i="3"/>
  <c r="U121" i="3"/>
  <c r="T369" i="3"/>
  <c r="U369" i="3"/>
  <c r="T426" i="3"/>
  <c r="U426" i="3"/>
  <c r="T275" i="3"/>
  <c r="U275" i="3"/>
  <c r="T273" i="3"/>
  <c r="U273" i="3"/>
  <c r="T188" i="3"/>
  <c r="U188" i="3"/>
  <c r="T226" i="3"/>
  <c r="U226" i="3"/>
  <c r="T389" i="3"/>
  <c r="U389" i="3"/>
  <c r="T171" i="3"/>
  <c r="U171" i="3"/>
  <c r="T511" i="3"/>
  <c r="U511" i="3"/>
  <c r="T5" i="3"/>
  <c r="U5" i="3"/>
  <c r="T270" i="3"/>
  <c r="U270" i="3"/>
  <c r="T34" i="3"/>
  <c r="U34" i="3"/>
  <c r="T423" i="3"/>
  <c r="U423" i="3"/>
  <c r="T18" i="3"/>
  <c r="U18" i="3"/>
  <c r="T267" i="3"/>
  <c r="U267" i="3"/>
  <c r="T421" i="3"/>
  <c r="U421" i="3"/>
  <c r="T473" i="3"/>
  <c r="U473" i="3"/>
  <c r="T235" i="3"/>
  <c r="U235" i="3"/>
  <c r="T83" i="3"/>
  <c r="U83" i="3"/>
  <c r="T25" i="3"/>
  <c r="U25" i="3"/>
  <c r="T518" i="3"/>
  <c r="U518" i="3"/>
  <c r="T411" i="3"/>
  <c r="U411" i="3"/>
  <c r="T165" i="3"/>
  <c r="U165" i="3"/>
  <c r="T84" i="3"/>
  <c r="U84" i="3"/>
  <c r="T21" i="3"/>
  <c r="U21" i="3"/>
  <c r="T208" i="3"/>
  <c r="U208" i="3"/>
  <c r="T405" i="3"/>
  <c r="U405" i="3"/>
  <c r="T464" i="3"/>
  <c r="U464" i="3"/>
  <c r="T181" i="3"/>
  <c r="U181" i="3"/>
  <c r="T100" i="3"/>
  <c r="U100" i="3"/>
  <c r="T193" i="3"/>
  <c r="U193" i="3"/>
  <c r="T366" i="3"/>
  <c r="U366" i="3"/>
  <c r="T51" i="3"/>
  <c r="U51" i="3"/>
  <c r="T37" i="3"/>
  <c r="U37" i="3"/>
  <c r="T79" i="3"/>
  <c r="U79" i="3"/>
  <c r="T513" i="3"/>
  <c r="U513" i="3"/>
  <c r="T318" i="3"/>
  <c r="U318" i="3"/>
  <c r="T76" i="3"/>
  <c r="U76" i="3"/>
  <c r="T12" i="3"/>
  <c r="U12" i="3"/>
  <c r="T19" i="3"/>
  <c r="U19" i="3"/>
  <c r="T71" i="3"/>
  <c r="U71" i="3"/>
  <c r="T326" i="3"/>
  <c r="U326" i="3"/>
  <c r="T259" i="3"/>
  <c r="U259" i="3"/>
  <c r="T505" i="3"/>
  <c r="U505" i="3"/>
  <c r="T298" i="3"/>
  <c r="U298" i="3"/>
  <c r="T374" i="3"/>
  <c r="U374" i="3"/>
  <c r="T228" i="3"/>
  <c r="U228" i="3"/>
  <c r="T470" i="3"/>
  <c r="U470" i="3"/>
  <c r="T325" i="3"/>
  <c r="U325" i="3"/>
  <c r="T269" i="3"/>
  <c r="U269" i="3"/>
  <c r="T462" i="3"/>
  <c r="U462" i="3"/>
  <c r="T219" i="3"/>
  <c r="U219" i="3"/>
  <c r="T314" i="3"/>
  <c r="U314" i="3"/>
  <c r="T154" i="3"/>
  <c r="U154" i="3"/>
  <c r="T109" i="3"/>
  <c r="U109" i="3"/>
  <c r="T7" i="3"/>
  <c r="U7" i="3"/>
  <c r="T217" i="3"/>
  <c r="U217" i="3"/>
  <c r="T243" i="3"/>
  <c r="U243" i="3"/>
  <c r="T415" i="3"/>
  <c r="U415" i="3"/>
  <c r="T178" i="3"/>
  <c r="U178" i="3"/>
  <c r="T118" i="3"/>
  <c r="U118" i="3"/>
  <c r="T467" i="3"/>
  <c r="U467" i="3"/>
  <c r="T265" i="3"/>
  <c r="U265" i="3"/>
  <c r="T113" i="3"/>
  <c r="U113" i="3"/>
  <c r="T167" i="3"/>
  <c r="U167" i="3"/>
  <c r="T129" i="3"/>
  <c r="U129" i="3"/>
  <c r="T78" i="3"/>
  <c r="U78" i="3"/>
  <c r="T446" i="3"/>
  <c r="U446" i="3"/>
  <c r="T521" i="3"/>
  <c r="U521" i="3"/>
  <c r="T131" i="3"/>
  <c r="U131" i="3"/>
  <c r="T225" i="3"/>
  <c r="U225" i="3"/>
  <c r="T372" i="3"/>
  <c r="U372" i="3"/>
  <c r="T26" i="3"/>
  <c r="U26" i="3"/>
  <c r="T134" i="3"/>
  <c r="U134" i="3"/>
  <c r="T522" i="3"/>
  <c r="U522" i="3"/>
  <c r="T419" i="3"/>
  <c r="U419" i="3"/>
  <c r="T214" i="3"/>
  <c r="U214" i="3"/>
  <c r="T74" i="3"/>
  <c r="U74" i="3"/>
  <c r="T218" i="3"/>
  <c r="U218" i="3"/>
  <c r="T358" i="3"/>
  <c r="U358" i="3"/>
  <c r="T222" i="3"/>
  <c r="U222" i="3"/>
  <c r="T501" i="3"/>
  <c r="U501" i="3"/>
  <c r="T310" i="3"/>
  <c r="U310" i="3"/>
  <c r="T327" i="3"/>
  <c r="U327" i="3"/>
  <c r="T377" i="3"/>
  <c r="U377" i="3"/>
  <c r="T515" i="3"/>
  <c r="U515" i="3"/>
  <c r="T215" i="3"/>
  <c r="U215" i="3"/>
  <c r="T9" i="3"/>
  <c r="U9" i="3"/>
  <c r="T89" i="3"/>
  <c r="U89" i="3"/>
  <c r="T413" i="3"/>
  <c r="U413" i="3"/>
  <c r="T66" i="3"/>
  <c r="U66" i="3"/>
  <c r="T73" i="3"/>
  <c r="U73" i="3"/>
  <c r="T230" i="3"/>
  <c r="U230" i="3"/>
  <c r="T22" i="3"/>
  <c r="U22" i="3"/>
  <c r="T164" i="3"/>
  <c r="U164" i="3"/>
  <c r="T335" i="3"/>
  <c r="U335" i="3"/>
  <c r="T507" i="3"/>
  <c r="U507" i="3"/>
  <c r="U471" i="3"/>
  <c r="U387" i="3"/>
  <c r="U287" i="3"/>
  <c r="U332" i="3"/>
  <c r="U279" i="3"/>
  <c r="U55" i="3"/>
  <c r="U475" i="3"/>
  <c r="U292" i="3"/>
  <c r="U156" i="3"/>
  <c r="U371" i="3"/>
  <c r="U244" i="3"/>
  <c r="U447" i="3"/>
  <c r="U191" i="3"/>
  <c r="U343" i="3"/>
  <c r="U299" i="3"/>
  <c r="U340" i="3"/>
  <c r="U492" i="3"/>
  <c r="U436" i="3"/>
  <c r="U428" i="3"/>
  <c r="U383" i="3"/>
  <c r="U252" i="3"/>
  <c r="U284" i="3"/>
  <c r="U303" i="3"/>
  <c r="U412" i="3"/>
  <c r="U271" i="3"/>
  <c r="U399" i="3"/>
  <c r="U395" i="3"/>
  <c r="U283" i="3"/>
  <c r="U295" i="3"/>
  <c r="U143" i="3"/>
  <c r="U204" i="3"/>
  <c r="U27" i="3"/>
  <c r="U455" i="3"/>
  <c r="U36" i="3"/>
  <c r="U179" i="3"/>
  <c r="U391" i="3"/>
  <c r="U152" i="3"/>
  <c r="U309" i="3" l="1"/>
  <c r="T461" i="3"/>
  <c r="U461" i="3"/>
  <c r="T293" i="3"/>
  <c r="U293" i="3"/>
  <c r="U317" i="3"/>
  <c r="T317" i="3"/>
  <c r="U357" i="3"/>
  <c r="T477" i="3"/>
  <c r="U477" i="3"/>
  <c r="T333" i="3"/>
  <c r="U333" i="3"/>
</calcChain>
</file>

<file path=xl/sharedStrings.xml><?xml version="1.0" encoding="utf-8"?>
<sst xmlns="http://schemas.openxmlformats.org/spreadsheetml/2006/main" count="603" uniqueCount="579">
  <si>
    <t>Données</t>
  </si>
  <si>
    <t>Tri 1</t>
  </si>
  <si>
    <t>Tri 2</t>
  </si>
  <si>
    <t>Tri 3</t>
  </si>
  <si>
    <t>identifiant</t>
  </si>
  <si>
    <t>Département</t>
  </si>
  <si>
    <t>N° INSEE</t>
  </si>
  <si>
    <t>Code</t>
  </si>
  <si>
    <t>Ville et Street</t>
  </si>
  <si>
    <t>Nom de la Voie 1</t>
  </si>
  <si>
    <t>Nom de la Voie 2</t>
  </si>
  <si>
    <t>Nom de la Voie 3</t>
  </si>
  <si>
    <t>Ville</t>
  </si>
  <si>
    <t>Mot Clé Rue</t>
  </si>
  <si>
    <t>Nom de la Voie</t>
  </si>
  <si>
    <t>ADRESSE</t>
  </si>
  <si>
    <t>Code Insee</t>
  </si>
  <si>
    <t>Code Postal</t>
  </si>
  <si>
    <t>Commune</t>
  </si>
  <si>
    <t>Code postal</t>
  </si>
  <si>
    <t>Departement</t>
  </si>
  <si>
    <t>PARIS</t>
  </si>
  <si>
    <t>PARIS 1ER ARRONDISSEMENT</t>
  </si>
  <si>
    <t>PARIS 2EME ARRONDISSEMENT</t>
  </si>
  <si>
    <t>PARIS 3EME ARRONDISSEMENT</t>
  </si>
  <si>
    <t>PARIS 4EME ARRONDISSEMENT</t>
  </si>
  <si>
    <t>PARIS 5EME ARRONDISSEMENT</t>
  </si>
  <si>
    <t>PARIS 6EME ARRONDISSEMENT</t>
  </si>
  <si>
    <t>PARIS 7EME ARRONDISSEMENT</t>
  </si>
  <si>
    <t>PARIS 8EME ARRONDISSEMENT</t>
  </si>
  <si>
    <t>PARIS 9EME ARRONDISSEMENT</t>
  </si>
  <si>
    <t>PARIS 10EME ARRONDISSEMENT</t>
  </si>
  <si>
    <t>PARIS 11EME ARRONDISSEMENT</t>
  </si>
  <si>
    <t>PARIS 12EME ARRONDISSEMENT</t>
  </si>
  <si>
    <t>PARIS 13EME ARRONDISSEMENT</t>
  </si>
  <si>
    <t>PARIS 14EME ARRONDISSEMENT</t>
  </si>
  <si>
    <t>PARIS 15EME ARRONDISSEMENT</t>
  </si>
  <si>
    <t>PARIS 16EME ARRONDISSEMENT</t>
  </si>
  <si>
    <t>PARIS 17EME ARRONDISSEMENT</t>
  </si>
  <si>
    <t>PARIS 18EME ARRONDISSEMENT</t>
  </si>
  <si>
    <t>PARIS 19EME ARRONDISSEMENT</t>
  </si>
  <si>
    <t>PARIS 20EME ARRONDISSEMENT</t>
  </si>
  <si>
    <t>754        PARIS                                           00000000000000 00000000000000</t>
  </si>
  <si>
    <t>754001    SPARIS 01                       R      *  001800600000000000000Q20012571988153</t>
  </si>
  <si>
    <t>754001X004YPAS COMMUN A 1                 R     0          00000000000000Q20012571988295               002434   COMMUN</t>
  </si>
  <si>
    <t>754001Y001GPAS COMMUN A 1                 R     0          00000000000000Q20012571988153               999995   COMMUN</t>
  </si>
  <si>
    <t>7540010063DRUE ADOLPHE JULIEN             R     0          00000000000000Q20012571988153               000181   JULIEN</t>
  </si>
  <si>
    <t>7540010191TRUE D ALGER                    R     0          00000000000000Q20012571988153               000191   ALGER</t>
  </si>
  <si>
    <t>7540010284URUE DE L AMIRAL DE COLIGNY     R     0          00000000000000Q20012571988153               000201   COLIGNY</t>
  </si>
  <si>
    <t>7540010314BALL ANDRE BRETON               R     0          00000000000000Q20012571988153               000211   BRETON</t>
  </si>
  <si>
    <t>7540010330UPL  ANDRE MALRAUX              R     0          00000000000000Q20012571988153               000221   MALRAUX</t>
  </si>
  <si>
    <t>7540010373RPAS ANTOINE CAREME             R     0          00000000000000Q20012571988153               000231   CAREME</t>
  </si>
  <si>
    <t>7540010407CRUE DE L ARBRE SEC             R     0          00000000000000Q20012571988153               000241   ARBRE</t>
  </si>
  <si>
    <t>7540010414KRUE DE L ARC EN CIEL           R     0          00000000000000Q20012571988153               000251   CIEL</t>
  </si>
  <si>
    <t>7540010433FRUE D ARGENTEUIL               R     0          00000000000000Q20012571988153               000261   ARGENTEU</t>
  </si>
  <si>
    <t>7540010492VPONTDES ARTS                   R     0          00000000000000Q20012571988153               000271   ARTS</t>
  </si>
  <si>
    <t>7540010630VRUE BAILLET                    R     0          00000000000000Q20012571988153               000281   BAILLET</t>
  </si>
  <si>
    <t>7540010632XRUE BAILLEUL                   R     0          00000000000000Q20012571988153               000291   BAILLEUL</t>
  </si>
  <si>
    <t>7540010650SRUE BALTARD                    R     0          00000000000000Q20012571988153               000311   BALTARD</t>
  </si>
  <si>
    <t>7540010704ARUE BASSE                      R     0          00000000000000Q20012571988153               000321   BASSE</t>
  </si>
  <si>
    <t>7540010707DPL  BASSE                      R     0          00000000000000Q20012571997114               002451   BASSE</t>
  </si>
  <si>
    <t>7540010773AGAL DE BEAUJOLAIS              R     0          00000000000000Q20012571988153               000331   BEAUJOLA</t>
  </si>
  <si>
    <t>7540010774BPAS DE BEAUJOLAIS              R     0          00000000000000Q20012571988153               000341   BEAUJOLA</t>
  </si>
  <si>
    <t>7540010776DRUE DE BEAUJOLAIS              R     0          00000000000000Q20012571988153               000361   BEAUJOLA</t>
  </si>
  <si>
    <t>7540010885XRUE BERGER                     R     0          00000000000000Q20012571988153               000371   BERGER</t>
  </si>
  <si>
    <t>7540010920KRUE BERTIN POIREE              R     0          00000000000000Q20012571988153               000391   POIREE</t>
  </si>
  <si>
    <t>7540011002ZALL BLAISE CENDRARS            R     0          00000000000000Q20012571988153               000401   CENDRARS</t>
  </si>
  <si>
    <t>7540011105LRUE DES BONS ENFANTS           R     0          00000000000000Q20012571988153               000411   ENFANTS</t>
  </si>
  <si>
    <t>7540011106MRUE DES BONS VIVANTS           R     0          00000000000000Q20012571988153               000421   VIVANTS</t>
  </si>
  <si>
    <t>7540011131PRUE BOUCHER                    R     0          00000000000000Q20012571988153               000431   BOUCHER</t>
  </si>
  <si>
    <t>7540011138XRUE DE LA BOUCLE               R     0          00000000000000Q20012571988153               000441   BOUCLE</t>
  </si>
  <si>
    <t>7540011178RRUE DU BOULOI                  R     0          00000000000000Q20012571988153               000451   BOULOI</t>
  </si>
  <si>
    <t>7540011192FIMP DES BOURDONNAIS            R     0          00000000000000Q20012571988153               000461   BOURDONN</t>
  </si>
  <si>
    <t>7540011193GRUE DES BOURDONNAIS            R     0          00000000000000Q20012571988153               000471   BOURDONN</t>
  </si>
  <si>
    <t>7540011285GRUE BREVE                      R     0          00000000000000Q20012571988153               000491   BREVE</t>
  </si>
  <si>
    <t>7540011449KRUE CAMBON                     R     0          00000000000000Q20012571988153               000501   CAMBON</t>
  </si>
  <si>
    <t>7540011525TRUE DES CAPUCINES              R     0          00000000000000Q20012571988153               000511   CAPUCINE</t>
  </si>
  <si>
    <t>7540011570SPL  CARREE                     R     0          00000000000000Q20012571988153               000521   CARREE</t>
  </si>
  <si>
    <t>7540011578APL  DU CARROUSEL               R     0          00000000000000Q20012571988153               000531   CARROUSE</t>
  </si>
  <si>
    <t>7540011579BPONTDU CARROUSEL               R     0          00000000000000Q20012571988153               000541   CARROUSE</t>
  </si>
  <si>
    <t>7540011603CRUE DE CASTIGLIONE             R     0          00000000000000Q20012571988153               000551   CASTIGLI</t>
  </si>
  <si>
    <t>7540011605ERUE CATINAT                    R     0          00000000000000Q20012571988153               000561   CATINAT</t>
  </si>
  <si>
    <t>7540011745GPONTAU CHANGE                  R     0          00000000000000Q20012571988153               000571   CHANGE</t>
  </si>
  <si>
    <t>7540011898YGAL DE CHARTRES                R     0          00000000000000Q20012571988153               000581   CHARTRES</t>
  </si>
  <si>
    <t>7540011929GPL  DU CHATELET                R     0          00000000000000Q20012571988153               000601   CHATELET</t>
  </si>
  <si>
    <t>7540012098RRUE CLEMENCE ROYER             R     0          00000000000000Q20012571988153               000611   ROYER</t>
  </si>
  <si>
    <t>7540012184JPL  COLETTE                    R     0          00000000000000Q20012571988153               000621   COLETTE</t>
  </si>
  <si>
    <t>7540012205GRUE DU COLONEL DRIANT          R     0          00000000000000Q20012571988153               000631   DRIANT</t>
  </si>
  <si>
    <t>7540012316CRUE COQ HERON                  R     0          00000000000000Q20012571988153               000641   HERON</t>
  </si>
  <si>
    <t>7540012318ERUE COQUILLIERE                R     0          00000000000000Q20012571988153               000651   COQUILLI</t>
  </si>
  <si>
    <t>7540012357XRUE DE LA COSSONNERIE          R     0          00000000000000Q20012571988153               000661   COSSONNE</t>
  </si>
  <si>
    <t>7540012389GPAS DE LA COUR DES FONTAINES   R     0          00000000000000Q20012571988153               000671   FONTAINE</t>
  </si>
  <si>
    <t>7540012393LGAL DE LA COUR D HONNEUR       R     0          00000000000000Q20012571988153               000681   HONNEUR</t>
  </si>
  <si>
    <t>7540012400URUE COURTALON                  R     0          00000000000000Q20012571988153               000691   COURTALO</t>
  </si>
  <si>
    <t>7540012453BRUE CROIX DES PETITS CHAMPS    R     0          00000000000000Q20012571988153               000701   CHAMPS</t>
  </si>
  <si>
    <t>7540012502ERUE DU CYGNE                   R     0          00000000000000Q20012571988153               000711   CYGNE</t>
  </si>
  <si>
    <t>7540012543ZRUE DANIELLE CASANOVA          R     0          00000000000000Q20012571988153               000721   CASANOVA</t>
  </si>
  <si>
    <t>7540012594EPL  DAUPHINE                   R     0          00000000000000Q20012571988153               000731   DAUPHINE</t>
  </si>
  <si>
    <t>7540012636ARUE DES DECHARGEURS            R     0          00000000000000Q20012571988153               000741   DECHARGE</t>
  </si>
  <si>
    <t>7540012762MRUE DES DEUX BOULES            R     0          00000000000000Q20012571988153               000751   BOULES</t>
  </si>
  <si>
    <t>7540012766SPL  DES DEUX ECUS              R     0          00000000000000Q20012571988153               000761   ECUS</t>
  </si>
  <si>
    <t>7540012772YPAS DES DEUX PAVILLONS         R     0          00000000000000Q20012571988153               000771   PAVILLON</t>
  </si>
  <si>
    <t>7540012999VRUE DUPHOT                     R     0          00000000000000Q20012571988153               000781   DUPHOT</t>
  </si>
  <si>
    <t>7540013082KRUE DE L ECHELLE               R     0          00000000000000Q20012571988153               000791   ECHELLE</t>
  </si>
  <si>
    <t>7540013089TPL  DE L ECOLE                 R     0          00000000000000Q20012571988153               000801   ECOLE</t>
  </si>
  <si>
    <t>7540013140YRUE EDOUARD COLONNE            R     0          00000000000000Q20012571988153               000811   COLONNE</t>
  </si>
  <si>
    <t>7540013309GRUE DE L EQUERRE D ARGENT      R     0          00000000000000Q20012571988153               000821   ARGENT</t>
  </si>
  <si>
    <t>7540013392XRUE ETIENNE MARCEL             R     0          00000000000000Q20012571988153               000831   MARCEL</t>
  </si>
  <si>
    <t>7540013542KALL FEDERICO GARCIA LORCA      R     0          00000000000000Q20012571988153               000841   LORCA</t>
  </si>
  <si>
    <t>7540013596UCRS DES FERMES                 R     0          00000000000000Q20012571988153               000851   FERMES</t>
  </si>
  <si>
    <t>7540013621WRUE DE LA FERRONNERIE          R     0          00000000000000Q20012571988153               000861   FERRONNE</t>
  </si>
  <si>
    <t>7540013779TRUE FRANCAISE                  R     0          00000000000000Q20012571988153               000871   FRANCAIS</t>
  </si>
  <si>
    <t>7540014064CRUE DU GENERAL LEMONNIER       R     0          00000000000000Q20012571988153               000881   LEMONNIE</t>
  </si>
  <si>
    <t>7540014150WVOIEGEORGES POMPIDOU           R     0          00000000000000Q20012571988153               000891   POMPIDOU</t>
  </si>
  <si>
    <t>7540014228FIMP GOMBOUST                   R     0          00000000000000Q20012571988153               000901   GOMBOUST</t>
  </si>
  <si>
    <t>7540014229GRUE GOMBOUST                   R     0          00000000000000Q20012571988153               000911   GOMBOUST</t>
  </si>
  <si>
    <t>7540014278KRUE DE LA GRANDE TRUANDERIE    R     0          00000000000000Q20012571988153               000931   TRUANDER</t>
  </si>
  <si>
    <t>7540014461JRUE DES HALLES                 R     0          00000000000000Q20012571988153               000961   HALLES</t>
  </si>
  <si>
    <t>7540014471VRUE DU HARLAY                  R     0          00000000000000Q20012571988153               000971   HARLAY</t>
  </si>
  <si>
    <t>7540014584TPAS HENRI IV                   R     0          00000000000000Q20012571988153               000981   HENRI</t>
  </si>
  <si>
    <t>7540014592BRUE HENRI ROBERT               R     0          00000000000000Q20012571988153               000991   ROBERT</t>
  </si>
  <si>
    <t>7540014619FRUE HEROLD                     R     0          00000000000000Q20012571988153               001001   HEROLD</t>
  </si>
  <si>
    <t>7540014655VQUAIDE L HORLOGE               R     0          00000000000000Q20012571988153               001011   HORLOGE</t>
  </si>
  <si>
    <t>7540014680XPAS HULOT                      R     0          00000000000000Q20012571988153               001021   HULOT</t>
  </si>
  <si>
    <t>7540014718NRUE DES INNOCENTS              R     0          00000000000000Q20012571988153               001031   INNOCENT</t>
  </si>
  <si>
    <t>7540014822BGAL DU JARDIN                  R     0          00000000000000Q20012571988153               001041   JARDIN</t>
  </si>
  <si>
    <t>7540014901MRUE JEAN JACQUES ROUSSEAU      R     0          00000000000000Q20012571988153               001051   ROUSSEAU</t>
  </si>
  <si>
    <t>7540014905SRUE JEAN LANTIER               R     0          00000000000000Q20012571988153               001061   LANTIER</t>
  </si>
  <si>
    <t>7540014955WRUE JEAN TISON                 R     0          00000000000000Q20012571988153               001071   TISON</t>
  </si>
  <si>
    <t>7540014974SPL  JOACHIM DU BELLAY          R     0          00000000000000Q20012571988153               001081   BELLAY</t>
  </si>
  <si>
    <t>7540015033FRUE DU JOUR                    R     0          00000000000000Q20012571988153               001101   JOUR</t>
  </si>
  <si>
    <t>7540015106KALL JULES SUPERVIELLE          R     0          00000000000000Q20012571988153               001121   SUPERVIE</t>
  </si>
  <si>
    <t>7540015244KRUE LA FEUILLADE               R     0          00000000000000Q20012571988153               001131   FEUILLAD</t>
  </si>
  <si>
    <t>7540015350ARUE DE LA REYNIE               R     0          00000000000000Q20012571988153               001141   REYNIE</t>
  </si>
  <si>
    <t>7540015368VRUE DE LA SOURDIERE            R     0          00000000000000Q20012571988153               001151   SOURDIER</t>
  </si>
  <si>
    <t>7540015402GTSSELAUTREAMONT                R     0          00000000000000Q20012571988153               001161   LAUTREAM</t>
  </si>
  <si>
    <t>7540015409PRUE DES LAVANDIERES STE OPPORT R     0          00000000000000Q20012571988153               001171   OPPORT</t>
  </si>
  <si>
    <t>7540015417YRUE LA VRILLIERE               R     0          00000000000000Q20012571988153               001181   VRILLIER</t>
  </si>
  <si>
    <t>7540015672APL  LIEUTENANT HENRI KARCHER   R     0          00000000000000Q20012572001057               002481   KARCHER</t>
  </si>
  <si>
    <t>7540015693YPAS DES LINGERES               R     0          00000000000000Q20012571988153               001201   LINGERES</t>
  </si>
  <si>
    <t>7540015694ZRUE DE LA LINGERIE             R     0          00000000000000Q20012571988153               001211   LINGERIE</t>
  </si>
  <si>
    <t>7540015738XRUE DES LOMBARDS               R     0          00000000000000Q20012571988153               001221   LOMBARDS</t>
  </si>
  <si>
    <t>7540015765BALL LOUIS ARAGON               R     0          00000000000000Q20012571988153               001231   ARAGON</t>
  </si>
  <si>
    <t>7540015822NPL  DU LOUVRE                  R     0          00000000000000Q20012571988153               001241   LOUVRE</t>
  </si>
  <si>
    <t>7540015824RQUAIDU LOUVRE                  R     0          00000000000000Q20012571988153               001251   LOUVRE</t>
  </si>
  <si>
    <t>7540015825SRUE DU LOUVRE                  R     0          00000000000000Q20012571988153               001261   LOUVRE</t>
  </si>
  <si>
    <t>7540015888KBD  DE LA MADELEINE            R     0          00000000000000Q20012571988153               001271   MADELEIN</t>
  </si>
  <si>
    <t>7540016016ZGAL MARC METRO PALAIS ROYAL    R     0          00000000000000Q20012571988153               001281   ROYAL</t>
  </si>
  <si>
    <t>7540016032SMAR SAINT HONORE               R     0          00000000000000Q20012571988153               001291   HONORE</t>
  </si>
  <si>
    <t>7540016033TPL  DU MARCHE ST HONORE        R     0          00000000000000Q20012571988153               001301   HONORE</t>
  </si>
  <si>
    <t>7540016034URUE DU MARCHE ST HONORE        R     0          00000000000000Q20012571988153               001311   HONORE</t>
  </si>
  <si>
    <t>7540016053PRUE DE MARENGO                 R     0          00000000000000Q20012571988153               001321   MARENGO</t>
  </si>
  <si>
    <t>7540016058VPL  MARGUERITE DE NAVARRE      R     0          00000000000000Q20012571988153               001331   NAVARRE</t>
  </si>
  <si>
    <t>7540016188LRUE MAUCONSEIL                 R     0          00000000000000Q20012571988153               001341   MAUCONSE</t>
  </si>
  <si>
    <t>7540016194TPL  MAURICE BARRES             R     0          00000000000000Q20012571988153               001351   BARRES</t>
  </si>
  <si>
    <t>7540016208HPL  MAURICE QUENTIN            R     0          00000000000000Q20012571988153               001361   QUENTIN</t>
  </si>
  <si>
    <t>7540016249CQUAIDE LA MEGISSERIE           R     0          00000000000000Q20012571988153               001371   MEGISSER</t>
  </si>
  <si>
    <t>7540016407ZRUE MOLIERE                    R     0          00000000000000Q20012571988153               001381   MOLIERE</t>
  </si>
  <si>
    <t>7540016426VPAS MONDETOUR                  R     0          00000000000000Q20012571988153               001391   MONDETOU</t>
  </si>
  <si>
    <t>7540016427WRUE MONDETOUR                  R     0          00000000000000Q20012571988153               001401   MONDETOU</t>
  </si>
  <si>
    <t>7540016429YRUE DE MONDOVI                 R     0          00000000000000Q20012571988153               001411   MONDOVI</t>
  </si>
  <si>
    <t>7540016438HRUE DE LA MONNAIE              R     0          00000000000000Q20012571988153               001421   MONNAIE</t>
  </si>
  <si>
    <t>7540016488MRUE MONTESQUIEU                R     0          00000000000000Q20012571988153               001431   MONTESQU</t>
  </si>
  <si>
    <t>7540016513PRUE MONTMARTRE                 R     0          00000000000000Q20012571988153               001441   MONTMART</t>
  </si>
  <si>
    <t>7540016520XRUE MONTORGUEIL                R     0          00000000000000Q20012571988153               001451   MONTORGU</t>
  </si>
  <si>
    <t>7540016525CGAL DE MONTPENSIER             R     0          00000000000000Q20012571988153               001461   MONTPENS</t>
  </si>
  <si>
    <t>7540016526DPAS DE MONTPENSIER             R     0          00000000000000Q20012571988153               001471   MONTPENS</t>
  </si>
  <si>
    <t>7540016528FRUE DE MONTPENSIER             R     0          00000000000000Q20012571988153               001491   MONTPENS</t>
  </si>
  <si>
    <t>7540016537RRUE DU MONT THABOR             R     0          00000000000000Q20012571988153               001501   THABOR</t>
  </si>
  <si>
    <t>7540016603MRUE DES MOULINS                R     0          00000000000000Q20012571988153               001511   MOULINS</t>
  </si>
  <si>
    <t>7540016713GGAL DE NEMOURS                 R     0          00000000000000Q20012571988153               001521   NEMOURS</t>
  </si>
  <si>
    <t>7540016869BRUE DE L OCULUS                R     0          00000000000000Q20012571988153               001531   OCULUS</t>
  </si>
  <si>
    <t>7540016904PAV  DE L OPERA                 R     0          00000000000000Q20012571988153               001541   OPERA</t>
  </si>
  <si>
    <t>7540016912YRUE DE L ORATOIRE              R     0          00000000000000Q20012571988153               001551   ORATOIRE</t>
  </si>
  <si>
    <t>7540016920GQUAIDES ORFEVRES               R     0          00000000000000Q20012571988153               001561   ORFEVRES</t>
  </si>
  <si>
    <t>7540016921HRUE DES ORFEVRES               R     0          00000000000000Q20012571988153               001571   ORFEVRES</t>
  </si>
  <si>
    <t>7540016931URUE DE L ORIENT EXPRESS        R     0          00000000000000Q20012571988153               001581   EXPRESS</t>
  </si>
  <si>
    <t>7540016934XGAL D ORLEANS                  R     0          00000000000000Q20012571988153               001591   ORLEANS</t>
  </si>
  <si>
    <t>7540017006ABD  DU PALAIS                  R     0          00000000000000Q20012571988153               001601   PALAIS</t>
  </si>
  <si>
    <t>7540017010EPL  DU PALAIS ROYAL            R     0          00000000000000Q20012571988153               001611   ROYAL</t>
  </si>
  <si>
    <t>7540017226PRUE DU PELICAN                 R     0          00000000000000Q20012571988153               001621   PELICAN</t>
  </si>
  <si>
    <t>7540017279XRUE PERRAULT                   R     0          00000000000000Q20012571988153               001631   PERRAULT</t>
  </si>
  <si>
    <t>7540017292LPAS DU PERRON                  R     0          00000000000000Q20012571988153               001641   PERRON</t>
  </si>
  <si>
    <t>7540017332ERUE DE LA PETITE TRUANDERIE    R     0          00000000000000Q20012571988153               001651   TRUANDER</t>
  </si>
  <si>
    <t>7540017348XRUE DES PETITS CHAMPS          R     0          00000000000000Q20012571988153               001661   CHAMPS</t>
  </si>
  <si>
    <t>7540017423DPL  PIERRE EMMANUEL            R     0          00000000000000Q20012571988153               001671   EMMANUEL</t>
  </si>
  <si>
    <t>7540017455NRUE PIERRE LESCOT              R     0          00000000000000Q20012571988153               001681   LESCOT</t>
  </si>
  <si>
    <t>7540017488ZRUE DES PILIERS                R     0          00000000000000Q20012571988153               001691   PILIERS</t>
  </si>
  <si>
    <t>7540017497JRUE PIROUETTE                  R     0          00000000000000Q20012571988153               001701   PIROUETT</t>
  </si>
  <si>
    <t>7540017525PRUE DU PLAT D ETAIN            R     0          00000000000000Q20012571988153               001711   ETAIN</t>
  </si>
  <si>
    <t>7540017617PGAL DU PONT NEUF               R     0          00000000000000Q20012571988153               001721   NEUF</t>
  </si>
  <si>
    <t>7540017618RPL  DU PONT NEUF               R     0          00000000000000Q20012571988153               001731   NEUF</t>
  </si>
  <si>
    <t>7540017619SRUE DU PONT NEUF               R     0          00000000000000Q20012571988153               001741   NEUF</t>
  </si>
  <si>
    <t>7540017620TPTE DU PONT NEUF               R     0          00000000000000Q20012571988153               001751   NEUF</t>
  </si>
  <si>
    <t>7540017623WRUE POQUELIN                   R     0          00000000000000Q20012571988153               001761   POQUELIN</t>
  </si>
  <si>
    <t>7540017761WPAS POTIER                     R     0          00000000000000Q20012571988153               001771   POTIER</t>
  </si>
  <si>
    <t>7540017794GRUE DES PRECHEURS              R     0          00000000000000Q20012571988153               001781   PRECHEUR</t>
  </si>
  <si>
    <t>7540017815ERUE PRETRES ST GERM L AUX      R     0          00000000000000Q20012571988153               001791   GERM</t>
  </si>
  <si>
    <t>7540017861EGAL DES PROUES                 R     0          00000000000000Q20012571988153               001801   PROUES</t>
  </si>
  <si>
    <t>7540017863GRUE DES PROUVAIRES             R     0          00000000000000Q20012571988153               001811   PROUVAIR</t>
  </si>
  <si>
    <t>7540017901YPL  DES PYRAMIDES              R     0          00000000000000Q20012571988153               001821   PYRAMIDE</t>
  </si>
  <si>
    <t>7540017902ZRUE DES PYRAMIDES              R     0          00000000000000Q20012571988153               001831   PYRAMIDE</t>
  </si>
  <si>
    <t>7540017992XRUE RADZIWILL                  R     0          00000000000000Q20012571988153               001841   RADZIWIL</t>
  </si>
  <si>
    <t>7540018009RRUE RAMBUTEAU                  R     0          00000000000000Q20012571988153               001861   RAMBUTEA</t>
  </si>
  <si>
    <t>7540018070GPAS DE LA REALE                R     0          00000000000000Q20012571988153               001871   REALE</t>
  </si>
  <si>
    <t>7540018071HRUE DE LA REALE                R     0          00000000000000O19951791988153               001881   REALE</t>
  </si>
  <si>
    <t>7540018117HPAS DE LA REINE DE HONGRIE     R     0          00000000000000Q20012571988153               001891   HONGRIE</t>
  </si>
  <si>
    <t>7540018139GPL  RENE CASSIN                R     0          00000000000000Q20012571988153               001901   CASSIN</t>
  </si>
  <si>
    <t>7540018211KPAS DE RICHELIEU               R     0          00000000000000Q20012571988153               001911   RICHELIE</t>
  </si>
  <si>
    <t>7540018212LRUE DE RICHELIEU               R     0          00000000000000Q20012571988153               001921   RICHELIE</t>
  </si>
  <si>
    <t>7540018216RRUE RICHEPANCE                 R     0          00000000000000Q20012571988153               001931   RICHEPAN</t>
  </si>
  <si>
    <t>7540018249BRUE DE RIVOLI                  R     0          00000000000000Q20012571988153               001941   RIVOLI</t>
  </si>
  <si>
    <t>7540018311URUE DE ROHAN                   R     0          00000000000000Q20012571988153               001951   ROHAN</t>
  </si>
  <si>
    <t>7540018375NPL  DE LA ROTONDE              R     0          00000000000000Q20012571988153               001961   ROTONDE</t>
  </si>
  <si>
    <t>7540018395KRUE ROUGET DE L ISLE           R     0          00000000000000Q20012571988153               001971   ISLE</t>
  </si>
  <si>
    <t>7540018397MRUE DU ROULE                   R     0          00000000000000Q20012571988153               001981   ROULE</t>
  </si>
  <si>
    <t>7540018417JPONTROYAL                      R     0          00000000000000Q20012571988153               001991   ROYAL</t>
  </si>
  <si>
    <t>7540018525BRUE SAINT DENIS                R     0          00000000000000Q20012571988153               002001   DENIS</t>
  </si>
  <si>
    <t>7540018534LRUE SAINTE ANNE                R     0          00000000000000Q20012571988153               002011   ANNE</t>
  </si>
  <si>
    <t>7540018589WPL  SAINTE OPPORTUNE           R     0          00000000000000Q20012571988153               002021   OPPORTUN</t>
  </si>
  <si>
    <t>7540018590XRUE SAINTE OPPORTUNE           R     0          00000000000000Q20012571988153               002031   OPPORTUN</t>
  </si>
  <si>
    <t>7540018598FIMP SAINT EUSTACHE             R     0          00000000000000Q20012571988153               002051   EUSTACHE</t>
  </si>
  <si>
    <t>7540018611VRUE SAINT FLORENTIN            R     0          00000000000000Q20012571988153               002071   FLORENTI</t>
  </si>
  <si>
    <t>7540018623HRUE SAINT GERMAIN L AUXERROIS  R     0          00000000000000Q20012571988153               002081   AUXERROI</t>
  </si>
  <si>
    <t>7540018635WRUE SAINT HONORE               R     0          00000000000000Q20012571988153               002091   HONORE</t>
  </si>
  <si>
    <t>7540018641CRUE SAINT HYACINTHE            R     0          00000000000000Q20012571988153               002101   HYACINTH</t>
  </si>
  <si>
    <t>7540018657VALL SAINT JOHN PERSE           R     0          00000000000000Q20012571988153               002111   PERSE</t>
  </si>
  <si>
    <t>7540018709BPONTST MICHEL                  R     0          00000000000000Q20012571988153               002121   MICHEL</t>
  </si>
  <si>
    <t>7540018739JPAS SAINT ROCH                 R     0          00000000000000Q20012571988153               002131   ROCH</t>
  </si>
  <si>
    <t>7540018740KRUE SAINT ROCH                 R     0          00000000000000Q20012571988153               002141   ROCH</t>
  </si>
  <si>
    <t>7540018855KRUE SAUVAL                     R     0          00000000000000Q20012571988153               002151   SAUVAL</t>
  </si>
  <si>
    <t>7540018894CBD  DE SEBASTOPOL              R     0          00000000000000Q20012571988153               002161   SEBASTOP</t>
  </si>
  <si>
    <t>7540019232VGAL DU THEATRE FRANCAIS        R     0          00000000000000Q20012571988153               002171   FRANCAIS</t>
  </si>
  <si>
    <t>7540019260ARUE THERESE                    R     0          00000000000000Q20012571988153               002181   THERESE</t>
  </si>
  <si>
    <t>7540019467AIMP DES TROIS VISAGES          R     0          00000000000000Q20012571988153               002191   VISAGES</t>
  </si>
  <si>
    <t>7540019491BPORTDES TUILERIES              R     0          00000000000000Q20012571988153               002211   TUILERIE</t>
  </si>
  <si>
    <t>7540019492CQUAIDES TUILERIES              R     0          00000000000000Q20012571988153               002221   TUILERIE</t>
  </si>
  <si>
    <t>7540019504RRUE DE TURBIGO                 R     0          00000000000000Q20012571988153               002231   TURBIGO</t>
  </si>
  <si>
    <t>7540019571NGAL DE VALOIS                  R     0          00000000000000Q20012571988153               002241   VALOIS</t>
  </si>
  <si>
    <t>7540019574SPL  DE VALOIS                  R     0          00000000000000Q20012571988153               002261   VALOIS</t>
  </si>
  <si>
    <t>7540019575TRUE DE VALOIS                  R     0          00000000000000Q20012571988153               002271   VALOIS</t>
  </si>
  <si>
    <t>7540019631DRUE VAUVILLIERS                R     0          00000000000000Q20012571988153               002281   VAUVILLI</t>
  </si>
  <si>
    <t>7540019651ACRS VENDOME                    R     0          00000000000000Q20012571988153               002291   VENDOME</t>
  </si>
  <si>
    <t>7540019653CPL  VENDOME                    R     0          00000000000000Q20012571988153               002301   VENDOME</t>
  </si>
  <si>
    <t>7540019657GRUE DE VENTADOUR               R     0          00000000000000Q20012571988153               002311   VENTADOU</t>
  </si>
  <si>
    <t>7540019683KPAS VERITE                     R     0          00000000000000Q20012571988153               002321   VERITE</t>
  </si>
  <si>
    <t>7540019697AGAL VERO DODAT                 R     0          00000000000000Q20012571988153               002331   DODAT</t>
  </si>
  <si>
    <t>7540019705JPAS DES VERRIERES              R     0          00000000000000Q20012571988153               002341   VERRIERE</t>
  </si>
  <si>
    <t>7540019714USQ  DU VERT GALANT             R     0          00000000000000Q20012571988153               002351   GALANT</t>
  </si>
  <si>
    <t>7540019733PRUE DE VIARMES                 R     0          00000000000000Q20012571988153               002361   VIARMES</t>
  </si>
  <si>
    <t>7540019741YPL  DES VICTOIRES              R     0          00000000000000Q20012571988153               002371   VICTOIRE</t>
  </si>
  <si>
    <t>7540019765ZAV  VICTORIA                   R     0          00000000000000Q20012571988153               002381   VICTORIA</t>
  </si>
  <si>
    <t>7540019824NRUE VILLEDO                    R     0          00000000000000Q20012571988153               002391   VILLEDO</t>
  </si>
  <si>
    <t>7540019858ACITECTE VINDE                  R     0          00000000000000O19951791988153               002401   VINDE</t>
  </si>
  <si>
    <t>7540019864GRUE DU VINGT NEUF JUILLET      R     0          00000000000000Q20012571988153               002411   JUILLET</t>
  </si>
  <si>
    <t>7540019893NRUE VIVIENNE                   R     0          00000000000000Q20012571988153               002421   VIVIENNE</t>
  </si>
  <si>
    <t>754002    TPARIS 02                       R      *  002056400000000000000Q20012571988153</t>
  </si>
  <si>
    <t>754002X013DPAS A 2                        R     0          00000000000000Q20012571988295               001624   2</t>
  </si>
  <si>
    <t>754002Y002DVOIEA 2                        R     0          00000000000000O19951151988153               000115   2</t>
  </si>
  <si>
    <t>7540020040ZRUE D ABOUKIR                  R     0          00000000000000Q20012571988153               000121   ABOUKIR</t>
  </si>
  <si>
    <t>7540020166LRUE D ALEXANDRIE               R     0          00000000000000Q20012571988153               000131   ALEXANDR</t>
  </si>
  <si>
    <t>7540020260NRUE D AMBOISE                  R     0          00000000000000Q20012571988153               000141   AMBOISE</t>
  </si>
  <si>
    <t>7540020366DRUE D ANTIN                    R     0          00000000000000Q20012571988153               000151   ANTIN</t>
  </si>
  <si>
    <t>7540020440JRUE D ARGOUT                   R     0          00000000000000Q20012571988153               000161   ARGOUT</t>
  </si>
  <si>
    <t>7540020622GRUE BACHAUMONT                 R     0          00000000000000Q20012571988153               000171   BACHAUMO</t>
  </si>
  <si>
    <t>7540020654SRUE DE LA BANQUE               R     0          00000000000000Q20012571988153               000181   BANQUE</t>
  </si>
  <si>
    <t>7540020698PPAS BASFOUR                    R     0          00000000000000Q20012571988153               000191   BASFOUR</t>
  </si>
  <si>
    <t>7540020789NRUE BEAUREGARD                 R     0          00000000000000Q20012571988153               000201   BEAUREGA</t>
  </si>
  <si>
    <t>7540020791RCITEBEAUREPAIRE                R     0          00000000000000Q20012571988153               000211   BEAUREPA</t>
  </si>
  <si>
    <t>7540020855KPAS BEN AIAD                   R     0          00000000000000Q20012571988153               000221   AIAD</t>
  </si>
  <si>
    <t>7540021021RRUE BLONDEL                    R     0          00000000000000Q20012571988153               000231   BLONDEL</t>
  </si>
  <si>
    <t>7540021055CPL  BOIELDIEU                  R     0          00000000000000Q20012571988153               000241   BOIELDIE</t>
  </si>
  <si>
    <t>7540021097YBD  DE BONNE NOUVELLE          R     0          00000000000000Q20012571988153               000251   NOUVELLE</t>
  </si>
  <si>
    <t>7540021199JPAS DU BOURG L ABBE            R     0          00000000000000Q20012571988153               000261   ABBE</t>
  </si>
  <si>
    <t>7540021216CPL  DE LA BOURSE               R     0          00000000000000Q20012571988153               000281   BOURSE</t>
  </si>
  <si>
    <t>7540021217DRUE DE LA BOURSE               R     0          00000000000000Q20012571988153               000291   BOURSE</t>
  </si>
  <si>
    <t>7540021317MRUE BRONGNIART                 R     0          00000000000000Q20012571988153               000301   BRONGNIA</t>
  </si>
  <si>
    <t>7540021429JGAL DU CAIRE                   R     0          00000000000000Q20012571988153               000311   CAIRE</t>
  </si>
  <si>
    <t>7540021430KPAS DU CAIRE                   R     0          00000000000000Q20012571988153               000321   CAIRE</t>
  </si>
  <si>
    <t>7540021431LPL  DU CAIRE                   R     0          00000000000000Q20012571988153               000331   CAIRE</t>
  </si>
  <si>
    <t>7540021432MRUE DU CAIRE                   R     0          00000000000000Q20012571988153               000341   CAIRE</t>
  </si>
  <si>
    <t>7540021524MBD  DES CAPUCINES              R     0          00000000000000Q20012571988153               000351   CAPUCINE</t>
  </si>
  <si>
    <t>7540021525NRUE DES CAPUCINES              R     0          00000000000000Q20012571988153               000361   CAPUCINE</t>
  </si>
  <si>
    <t>7540021669VRUE CHABANAIS                  R     0          00000000000000Q20012571988153               000371   CHABANAI</t>
  </si>
  <si>
    <t>7540021970XRUE CHENIER                    R     0          00000000000000Q20012571988153               000381   CHENIER</t>
  </si>
  <si>
    <t>7540021986PRUE CHERUBINI                  R     0          00000000000000Q20012571988153               000391   CHERUBIN</t>
  </si>
  <si>
    <t>7540022012TPAS CHOISEUL                   R     0          00000000000000Q20012571988153               000401   CHOISEUL</t>
  </si>
  <si>
    <t>7540022013URUE DE CHOISEUL                R     0          00000000000000Q20012571988153               000411   CHOISEUL</t>
  </si>
  <si>
    <t>7540022109YPAS DE CLERY                   R     0          00000000000000Q20012571988153               000421   CLERY</t>
  </si>
  <si>
    <t>7540022110ZRUE DE CLERY                   R     0          00000000000000Q20012571988153               000431   CLERY</t>
  </si>
  <si>
    <t>7540022181BGAL COLBERT                    R     0          00000000000000Q20012571988153               000441   COLBERT</t>
  </si>
  <si>
    <t>7540022182CPAS COLBERT                    R     0          00000000000000Q20012571988153               000451   COLBERT</t>
  </si>
  <si>
    <t>7540022183DRUE COLBERT                    R     0          00000000000000Q20012571988153               000461   COLBERT</t>
  </si>
  <si>
    <t>7540022219TRUE DES COLONNES               R     0          00000000000000Q20012571988153               000471   COLONNES</t>
  </si>
  <si>
    <t>7540022451VRUE DU CROISSANT               R     0          00000000000000Q20012571988153               000481   CROISSAN</t>
  </si>
  <si>
    <t>7540022517SRUE DALAYRAC                   R     0          00000000000000Q20012571988153               000491   DALAYRAC</t>
  </si>
  <si>
    <t>7540022528DRUE DE DAMIETTE                R     0          00000000000000Q20012571988153               000501   DAMIETTE</t>
  </si>
  <si>
    <t>7540022543VRUE DANIELLE CASANOVA          R     0          00000000000000Q20012571988153               000511   CASANOVA</t>
  </si>
  <si>
    <t>7540022591XRUE DAUNOU                     R     0          00000000000000Q20012571988153               000521   DAUNOU</t>
  </si>
  <si>
    <t>7540022645FRUE DES DEGRES                 R     0          00000000000000Q20012571988153               000531   DEGRES</t>
  </si>
  <si>
    <t>7540023055BRUE DUSSOUBS                   R     0          00000000000000Q20012571988153               000541   DUSSOUBS</t>
  </si>
  <si>
    <t>7540023392TRUE ETIENNE MARCEL             R     0          00000000000000Q20012571988153               000551   MARCEL</t>
  </si>
  <si>
    <t>7540023534XRUE FAVART                     R     0          00000000000000Q20012571988153               000561   FAVART</t>
  </si>
  <si>
    <t>7540023634FGAL FEYDEAU                    R     0          00000000000000Q20012571988153               000571   FEYDEAU</t>
  </si>
  <si>
    <t>7540023635GRUE FEYDEAU                    R     0          00000000000000Q20012571988153               000581   FEYDEAU</t>
  </si>
  <si>
    <t>7540023645TRUE DES FILLES SAINT THOMAS    R     0          00000000000000Q20012571988153               000591   THOMAS</t>
  </si>
  <si>
    <t>7540023739VRUE DES FORGES                 R     0          00000000000000Q20012571988153               000601   FORGES</t>
  </si>
  <si>
    <t>7540023779NRUE FRANCAISE                  R     0          00000000000000Q20012571988153               000611   FRANCAIS</t>
  </si>
  <si>
    <t>7540023915LPL  GAILLON                    R     0          00000000000000Q20012571988153               000621   GAILLON</t>
  </si>
  <si>
    <t>7540023916MRUE GAILLON                    R     0          00000000000000Q20012571988153               000631   GAILLON</t>
  </si>
  <si>
    <t>7540024227APL  GOLDONI                    R     0          00000000000000Q20012571994082               001641   GOLDONI</t>
  </si>
  <si>
    <t>7540024265SRUE DE GRAMONT                 R     0          00000000000000Q20012571988153               000641   GRAMONT</t>
  </si>
  <si>
    <t>7540024269WPAS DU GRAND CERF              R     0          00000000000000Q20012571988153               000651   CERF</t>
  </si>
  <si>
    <t>7540024317YCRS GRENETA                    R     0          00000000000000Q20012571988153               000661   GRENETA</t>
  </si>
  <si>
    <t>7540024318ZRUE GRENETA                    R     0          00000000000000Q20012571988153               000671   GRENETA</t>
  </si>
  <si>
    <t>7540024328KRUE GRETRY                     R     0          00000000000000Q20012571988153               000681   GRETRY</t>
  </si>
  <si>
    <t>7540024374KRUE GUERIN BOISSEAU            R     0          00000000000000Q20012571988153               000691   BOISSEAU</t>
  </si>
  <si>
    <t>7540024467LRUE DE HANOVRE                 R     0          00000000000000Q20012571988153               000701   HANOVRE</t>
  </si>
  <si>
    <t>7540024758CBD  DES ITALIENS               R     0          00000000000000Q20012571988153               000711   ITALIENS</t>
  </si>
  <si>
    <t>7540024779ASQ  JACQUES BIDAUT             R     0          00000000000000Q20012571988153               000721   BIDAUT</t>
  </si>
  <si>
    <t>7540024973LRUE DES JEUNEURS               R     0          00000000000000Q20012571988153               000731   JEUNEURS</t>
  </si>
  <si>
    <t>7540025127DRUE DE LA JUSSIENNE            R     0          00000000000000Q20012571988153               000741   JUSSIENN</t>
  </si>
  <si>
    <t>7540025244FRUE LA FEUILLADE               R     0          00000000000000Q20012571988153               000751   FEUILLAD</t>
  </si>
  <si>
    <t>7540025302URUE DE LA MICHODIERE           R     0          00000000000000Q20012571988153               000761   MICHODIE</t>
  </si>
  <si>
    <t>7540025507SPAS LEMOINE                    R     0          00000000000000Q20012571988153               000771   LEMOINE</t>
  </si>
  <si>
    <t>7540025536YRUE LEON CLADEL                R     0          00000000000000Q20012571988153               000781   CLADEL</t>
  </si>
  <si>
    <t>7540025582YRUE LEOPOLD BELLAN             R     0          00000000000000Q20012571988153               000791   BELLAN</t>
  </si>
  <si>
    <t>7540025792BRUE LOUIS LE GRAND             R     0          00000000000000Q20012571988153               000801   GRAND</t>
  </si>
  <si>
    <t>7540025820GRUE DE LOUVOIS                 R     0          00000000000000Q20012571988153               000811   LOUVOIS</t>
  </si>
  <si>
    <t>7540025821HSQ  LOUVOIS                    R     0          00000000000000Q20012571988153               000821   LOUVOIS</t>
  </si>
  <si>
    <t>7540025825MRUE DU LOUVRE                  R     0          00000000000000Q20012571988153               000831   LOUVRE</t>
  </si>
  <si>
    <t>7540025846KRUE LULLI                      R     0          00000000000000Q20012571988153               000841   LULLI</t>
  </si>
  <si>
    <t>7540025850PRUE DE LA LUNE                 R     0          00000000000000Q20012571988153               000851   LUNE</t>
  </si>
  <si>
    <t>7540025913HRUE DU MAIL                    R     0          00000000000000Q20012571988153               000861   MAIL</t>
  </si>
  <si>
    <t>7540025974ZRUE MANDAR                     R     0          00000000000000Q20012571988153               000871   MANDAR</t>
  </si>
  <si>
    <t>7540026084URUE MARIE STUART               R     0          00000000000000Q20012571988153               000881   STUART</t>
  </si>
  <si>
    <t>7540026100LRUE DE MARIVAUX                R     0          00000000000000Q20012571988153               000891   MARIVAUX</t>
  </si>
  <si>
    <t>7540026124MRUE MARSOLLIER                 R     0          00000000000000Q20012571988153               000901   MARSOLLI</t>
  </si>
  <si>
    <t>7540026251ARUE MEHUL                      R     0          00000000000000Q20012571988153               000911   MEHUL</t>
  </si>
  <si>
    <t>7540026261LRUE MENARS                     R     0          00000000000000Q20012571988153               000921   MENARS</t>
  </si>
  <si>
    <t>7540026298BGAL METRO MONTMARTRE           R     0          00000000000000Q20012571988153               000931   MONTMART</t>
  </si>
  <si>
    <t>7540026446MRUE MONSIGNY                   R     0          00000000000000Q20012571988153               000941   MONSIGNY</t>
  </si>
  <si>
    <t>7540026510GBD  MONTMARTRE                 R     0          00000000000000Q20012571988153               000951   MONTMART</t>
  </si>
  <si>
    <t>7540026511HCITEMONTMARTRE                 R     0          00000000000000Q20012571988153               000961   MONTMART</t>
  </si>
  <si>
    <t>7540026512JGAL MONTMARTRE                 R     0          00000000000000Q20012571988153               000971   MONTMART</t>
  </si>
  <si>
    <t>7540026513KRUE MONTMARTRE                 R     0          00000000000000Q20012571988153               000981   MONTMART</t>
  </si>
  <si>
    <t>7540026520TRUE MONTORGUEIL                R     0          00000000000000Q20012571988153               000991   MONTORGU</t>
  </si>
  <si>
    <t>7540026635TRUE DE MULHOUSE                R     0          00000000000000Q20012571988153               001001   MULHOUSE</t>
  </si>
  <si>
    <t>7540026783DRUE DU NIL                     R     0          00000000000000Q20012571988153               001011   NIL</t>
  </si>
  <si>
    <t>7540026828CRUE N D DE BONNE NOUVELLE      R     0          00000000000000Q20012571988153               001021   NOUVELLE</t>
  </si>
  <si>
    <t>7540026836LRUE NOTRE DAME DE RECOUVRANCE  R     0          00000000000000Q20012571988153               001031   RECOUVRA</t>
  </si>
  <si>
    <t>7540026840RRUE NOTRE DAME DES VICTOIRES   R     0          00000000000000Q20012571988153               001041   VICTOIRE</t>
  </si>
  <si>
    <t>7540026904KAV  DE L OPERA                 R     0          00000000000000Q20012571988153               001051   OPERA</t>
  </si>
  <si>
    <t>7540026905LPL  DE L OPERA                 R     0          00000000000000Q20012571988153               001061   OPERA</t>
  </si>
  <si>
    <t>7540026998MRUE DE LA PAIX                 R     0          00000000000000Q20012571988153               001071   PAIX</t>
  </si>
  <si>
    <t>7540027018JRUE DE PALESTRO                R     0          00000000000000Q20012571988153               001081   PALESTRO</t>
  </si>
  <si>
    <t>7540027028VPAS DES PANORAMAS              R     0          00000000000000Q20012571988153               001091   PANORAMA</t>
  </si>
  <si>
    <t>7540027029WRUE DES PANORAMAS              R     0          00000000000000Q20012571988153               001101   PANORAMA</t>
  </si>
  <si>
    <t>7540027167WRUE PAUL LELONG                R     0          00000000000000Q20012571988153               001111   LELONG</t>
  </si>
  <si>
    <t>7540027218BIMP DES PEINTRES               R     0          00000000000000Q20012571988153               001121   PEINTRES</t>
  </si>
  <si>
    <t>7540027346RRUE DES PETITS CARREAUX        R     0          00000000000000Q20012571988153               001131   CARREAUX</t>
  </si>
  <si>
    <t>7540027348TRUE DES PETITS CHAMPS          R     0          00000000000000Q20012571988153               001141   CHAMPS</t>
  </si>
  <si>
    <t>7540027352XPAS DES PETITS PERES           R     0          00000000000000Q20012571988153               001151   PERES</t>
  </si>
  <si>
    <t>7540027353YPL  DES PETITS PERES           R     0          00000000000000Q20012571988153               001161   PERES</t>
  </si>
  <si>
    <t>7540027354ZRUE DES PETITS PERES           R     0          00000000000000Q20012571988153               001171   PERES</t>
  </si>
  <si>
    <t>7540027446ZALL PIERRE LAZAREFF            R     0          00000000000000Q20012571994082               001651   LAZAREFF</t>
  </si>
  <si>
    <t>7540027458MPL  PIERRE LAZAREFF            R     0          00000000000000Q20012571989235               001631   LAZAREFF</t>
  </si>
  <si>
    <t>7540027560YBD  POISSONNIERE               R     0          00000000000000Q20012571988153               001181   POISSONN</t>
  </si>
  <si>
    <t>7540027561ZRUE POISSONNIERE               R     0          00000000000000Q20012571988153               001191   POISSONN</t>
  </si>
  <si>
    <t>7540027589EPAS DU PONCEAU                 R     0          00000000000000Q20012571988153               001201   PONCEAU</t>
  </si>
  <si>
    <t>7540027590FRUE DU PONCEAU                 R     0          00000000000000Q20012571988153               001211   PONCEAU</t>
  </si>
  <si>
    <t>7540027738SRUE DE PORT MAHON              R     0          00000000000000Q20012571988153               001221   MAHON</t>
  </si>
  <si>
    <t>7540027835XPAS DES PRINCES                R     0          00000000000000Q20012571988153               001231   PRINCES</t>
  </si>
  <si>
    <t>7540027930ARUE DU QUATRE SEPTEMBRE        R     0          00000000000000Q20012571988153               001241   SEPTEMBR</t>
  </si>
  <si>
    <t>7540028011NRUE RAMEAU                     R     0          00000000000000Q20012571988153               001251   RAMEAU</t>
  </si>
  <si>
    <t>7540028073FRUE REAUMUR                    R     0          00000000000000Q20012571988153               001261   REAUMUR</t>
  </si>
  <si>
    <t>7540028212GRUE DE RICHELIEU               R     0          00000000000000Q20012571988153               001271   RICHELIE</t>
  </si>
  <si>
    <t>7540028320ZCRS DU ROI FRANCOIS            R     0          00000000000000Q20012571988153               001281   FRANCOIS</t>
  </si>
  <si>
    <t>7540028493MRUE SAINT AUGUSTIN             R     0          00000000000000Q20012571988153               001291   AUGUSTIN</t>
  </si>
  <si>
    <t>7540028522UBD  SAINT DENIS                R     0          00000000000000Q20012571988153               001301   DENIS</t>
  </si>
  <si>
    <t>7540028523VGAL SAINT DENIS                R     0          00000000000000Q20012571988153               001311   DENIS</t>
  </si>
  <si>
    <t>7540028524WIMP SAINT DENIS                R     0          00000000000000Q20012571988153               001321   DENIS</t>
  </si>
  <si>
    <t>7540028525XRUE SAINT DENIS                R     0          00000000000000Q20012571988153               001331   DENIS</t>
  </si>
  <si>
    <t>7540028533FPAS SAINTE ANNE                R     0          00000000000000Q20012571988153               001341   ANNE</t>
  </si>
  <si>
    <t>7540028534GRUE SAINTE ANNE                R     0          00000000000000Q20012571988153               001351   ANNE</t>
  </si>
  <si>
    <t>7540028538LRUE SAINTE APOLLINE            R     0          00000000000000Q20012571988153               001361   APOLLINE</t>
  </si>
  <si>
    <t>7540028559JGAL SAINTE FOY                 R     0          00000000000000Q20012571988153               001371   FOY</t>
  </si>
  <si>
    <t>7540028560KPAS SAINTE FOY                 R     0          00000000000000Q20012571988153               001381   FOY</t>
  </si>
  <si>
    <t>7540028561LRUE SAINTE FOY                 R     0          00000000000000Q20012571988153               001391   FOY</t>
  </si>
  <si>
    <t>7540028609NRUE SAINT FIACRE               R     0          00000000000000Q20012571988153               001401   FIACRE</t>
  </si>
  <si>
    <t>7540028659TRUE SAINT JOSEPH               R     0          00000000000000Q20012571988153               001411   JOSEPH</t>
  </si>
  <si>
    <t>7540028685WGAL SAINT MARC                 R     0          00000000000000Q20012571988153               001421   MARC</t>
  </si>
  <si>
    <t>7540028686XRUE SAINT MARC                 R     0          00000000000000Q20012571988153               001431   MARC</t>
  </si>
  <si>
    <t>7540028725PRUE SAINT PHILIPPE             R     0          00000000000000Q20012571988153               001441   PHILIPPE</t>
  </si>
  <si>
    <t>7540028752URUE SAINT SAUVEUR              R     0          00000000000000Q20012571988153               001451   SAUVEUR</t>
  </si>
  <si>
    <t>7540028769MRUE SAINT SPIRE                R     0          00000000000000Q20012571988153               001461   SPIRE</t>
  </si>
  <si>
    <t>7540028894YBD  DE SEBASTOPOL              R     0          00000000000000Q20012571988153               001471   SEBASTOP</t>
  </si>
  <si>
    <t>7540028922DRUE DU SENTIER                 R     0          00000000000000Q20012571988153               001481   SENTIER</t>
  </si>
  <si>
    <t>7540029293GRUE THOREL                     R     0          00000000000000Q20012571988153               001491   THOREL</t>
  </si>
  <si>
    <t>7540029318JRUE TIQUETONNE                 R     0          00000000000000Q20012571988153               001501   TIQUETON</t>
  </si>
  <si>
    <t>7540029408GRUE DE TRACY                   R     0          00000000000000Q20012571988153               001511   TRACY</t>
  </si>
  <si>
    <t>7540029444WPAS DE LA TRINITE              R     0          00000000000000Q20012571988153               001521   TRINITE</t>
  </si>
  <si>
    <t>7540029504LRUE DE TURBIGO                 R     0          00000000000000Q20012571988153               001531   TURBIGO</t>
  </si>
  <si>
    <t>7540029535VRUE D UZES                     R     0          00000000000000Q20012571988153               001541   UZES</t>
  </si>
  <si>
    <t>7540029601SGAL DES VARIETES               R     0          00000000000000Q20012571988153               001551   VARIETES</t>
  </si>
  <si>
    <t>7540029741UPL  DES VICTOIRES              R     0          00000000000000Q20012571988153               001561   VICTOIRE</t>
  </si>
  <si>
    <t>7540029779KRUE VIDE GOUSSET               R     0          00000000000000Q20012571988153               001571   GOUSSET</t>
  </si>
  <si>
    <t>7540029834VRUE DE LA VILLE NEUVE          R     0          00000000000000Q20012571988153               001581   NEUVE</t>
  </si>
  <si>
    <t>7540029892HGAL VIVIENNE                   R     0          00000000000000Q20012571988153               001591   VIVIENNE</t>
  </si>
  <si>
    <t>7540029893JRUE VIVIENNE                   R     0          00000000000000Q20012571988153               001601   VIVIENNE</t>
  </si>
  <si>
    <t>7540029900SRUE VOLNEY                     R     0          00000000000000Q20012571988153               001611   VOLNEY</t>
  </si>
  <si>
    <t>754003    UPARIS 03                       R      *  003494400000000000000Q20012571988153</t>
  </si>
  <si>
    <t>754003S014R    ARTS ET METIERS            R     0          00000000000000Q20012571988153               0000130  METIERS</t>
  </si>
  <si>
    <t>754003S481Y    METRO RAMBUTEAU            R     0          00000000000000Q20012571988153               0000231  RAMBUTEA</t>
  </si>
  <si>
    <t>754003S562L    METRO TEMPLE               R     0          00000000000000Q20012571988153               0000330  TEMPLE</t>
  </si>
  <si>
    <t>754003X123UPAS COMMUN B 3                 R     0          00000000000000Q20012571988295               001374   COMMUN</t>
  </si>
  <si>
    <t>754003Y123FPAS COMMUN B 3                 R     0          00000000000000Q20012571988153               999995   COMMUN</t>
  </si>
  <si>
    <t>7540030220RPAS ALOMBERT                   R     0          00000000000000Q20012571988153               000051   ALOMBERT</t>
  </si>
  <si>
    <t>7540030311PPAS DE L ANCRE                 R     0          00000000000000Q20012571988153               000061   ANCRE</t>
  </si>
  <si>
    <t>7540030420HRUE DES ARCHIVES               R     0          00000000000000Q20012571988153               000071   ARCHIVES</t>
  </si>
  <si>
    <t>7540030465GRUE DES ARQUEBUSIERS           R     0          00000000000000Q20012571988153               000081   ARQUEBUS</t>
  </si>
  <si>
    <t>7540030636TRUE BAILLY                     R     0          00000000000000Q20012571988153               000091   BAILLY</t>
  </si>
  <si>
    <t>7540030666ARUE BARBETTE                   R     0          00000000000000Q20012571988153               000101   BARBETTE</t>
  </si>
  <si>
    <t>7540030689APAS BARROIS                    R     0          00000000000000Q20012571988153               000111   BARROIS</t>
  </si>
  <si>
    <t>7540030756YRUE DE BEARN                   R     0          00000000000000Q20012571988153               000121   BEARN</t>
  </si>
  <si>
    <t>7540030758AIMP BEAUBOURG                  R     0          00000000000000Q20012571988153               000131   BEAUBOUR</t>
  </si>
  <si>
    <t>7540030759BRUE BEAUBOURG                  R     0          00000000000000Q20012571988153               000141   BEAUBOUR</t>
  </si>
  <si>
    <t>7540030761DRUE DE BEAUCE                  R     0          00000000000000Q20012571988153               000151   BEAUCE</t>
  </si>
  <si>
    <t>7540030783CBD  BEAUMARCHAIS               R     0          00000000000000Q20012571988153               000161   BEAUMARC</t>
  </si>
  <si>
    <t>7540030871YRUE BERANGER                   R     0          00000000000000Q20012571988153               000171   BERANGER</t>
  </si>
  <si>
    <t>7540030895ZRUE BERNARD DE CLAIRVAUX       R     0          00000000000000Q20012571988153               000181   CLAIRVAU</t>
  </si>
  <si>
    <t>7540030909PIMP BERTHAUD                   R     0          00000000000000Q20012571988153               000191   BERTHAUD</t>
  </si>
  <si>
    <t>7540031021LRUE BLONDEL                    R     0          00000000000000Q20012571988153               000201   BLONDEL</t>
  </si>
  <si>
    <t>7540031107ERUE BORDA                      R     0          00000000000000Q20012571988153               000211   BORDA</t>
  </si>
  <si>
    <t>7540031200FRUE DU BOURG L ABBE            R     0          00000000000000Q20012571988153               000221   ABBE</t>
  </si>
  <si>
    <t>7540031259VRUE BRANTOME                   R     0          00000000000000Q20012571988153               000231   BRANTOME</t>
  </si>
  <si>
    <t>7540031260WPAS BRANTOME                   R     0          00000000000000Q20012571988153               000241   BRANTOME</t>
  </si>
  <si>
    <t>7540031261XRUE DE BRAQUE                  R     0          00000000000000Q20012571988153               000251   BRAQUE</t>
  </si>
  <si>
    <t>7540031275MRUE DE BRETAGNE                R     0          00000000000000Q20012571988153               000261   BRETAGNE</t>
  </si>
  <si>
    <t>7540031413MRUE CAFFARELLI                 R     0          00000000000000Q20012571988153               000271   CAFFAREL</t>
  </si>
  <si>
    <t>7540031771BRUE CHAPON                     R     0          00000000000000Q20012571988153               000281   CHAPON</t>
  </si>
  <si>
    <t>7540031880VRUE CHARLOT                    R     0          00000000000000Q20012571988153               000291   CHARLOT</t>
  </si>
  <si>
    <t>7540032249WRUE COMMINES                   R     0          00000000000000Q20012571988153               000301   COMMINES</t>
  </si>
  <si>
    <t>7540032254BPAS DU COMMERCE SAINT MARTIN   R     0          00000000000000Q20012571988153               000311   MARTIN</t>
  </si>
  <si>
    <t>7540032293URUE CONTE                      R     0          00000000000000Q20012571988153               000321   CONTE</t>
  </si>
  <si>
    <t>7540032330JRUE DE LA CORDERIE             R     0          00000000000000Q20012571988153               000331   CORDERIE</t>
  </si>
  <si>
    <t>7540032412YRUE DES COUTURES SAINT GERVAIS R     0          00000000000000Q20012571988153               000341   GERVAIS</t>
  </si>
  <si>
    <t>7540032489GRUE CUNIN GRIDAINE             R     0          00000000000000Q20012571988153               000351   GRIDAINE</t>
  </si>
  <si>
    <t>7540032616VRUE DEBELLEYME                 R     0          00000000000000Q20012571988153               000361   DEBELLEY</t>
  </si>
  <si>
    <t>7540032996HCITEDUPETIT THOUARS            R     0          00000000000000Q20012571988153               000371   THOUARS</t>
  </si>
  <si>
    <t>7540032997JRUE DUPETIT THOUARS            R     0          00000000000000Q20012571988153               000381   THOUARS</t>
  </si>
  <si>
    <t>7540033015DRUE DUPUIS                     R     0          00000000000000Q20012571988153               000391   DUPUIS</t>
  </si>
  <si>
    <t>7540033196ARUE ELZEVIR                    R     0          00000000000000Q20012571988153               000401   ELZEVIR</t>
  </si>
  <si>
    <t>7540033216XSQ  EMILE CHAUTEMPS            R     0          00000000000000Q20012571988153               000411   CHAUTEMP</t>
  </si>
  <si>
    <t>7540033438NRUE EUGENE SPULLER             R     0          00000000000000Q20012571988153               000421   SPULLER</t>
  </si>
  <si>
    <t>7540033642KBD  DES FILLES DU CALVAIRE     R     0          00000000000000Q20012571988153               000431   CALVAIRE</t>
  </si>
  <si>
    <t>7540033643LRUE DES FILLES DU CALVAIRE     R     0          00000000000000Q20012571988153               000441   CALVAIRE</t>
  </si>
  <si>
    <t>7540033698WRUE DU FOIN                    R     0          00000000000000Q20012571988153               000451   FOIN</t>
  </si>
  <si>
    <t>7540033723YRUE DES FONTAINES DU TEMPLE    R     0          00000000000000Q20012571988153               000461   TEMPLE</t>
  </si>
  <si>
    <t>7540033735LRUE DU FOREZ                   R     0          00000000000000Q20012571988153               000471   FOREZ</t>
  </si>
  <si>
    <t>7540033781LRUE DE FRANCHE COMTE           R     0          00000000000000Q20012571988153               000481   COMTE</t>
  </si>
  <si>
    <t>7540033820DRUE DES FRANCS BOURGEOIS       R     0          00000000000000Q20012571988153               000491   BOURGEOI</t>
  </si>
  <si>
    <t>7540033875NRUE FROISSART                  R     0          00000000000000Q20012571988153               000501   FROISSAR</t>
  </si>
  <si>
    <t>7540033909ARUE GABRIEL VICAIRE            R     0          00000000000000Q20012571988153               000511   VICAIRE</t>
  </si>
  <si>
    <t>7540034076GSQ  DU GENERAL MORIN           R     0          00000000000000Q20012571988153               000521   MORIN</t>
  </si>
  <si>
    <t>7540034290PRUE DU GRAND VENEUR            R     0          00000000000000Q20012571988153               000531   VENEUR</t>
  </si>
  <si>
    <t>7540034301BPAS DES GRAVILLIERS            R     0          00000000000000Q20012571988153               000541   GRAVILLI</t>
  </si>
  <si>
    <t>7540034302CRUE DES GRAVILLIERS            R     0          00000000000000Q20012571988153               000551   GRAVILLI</t>
  </si>
  <si>
    <t>7540034318VRUE GRENETA                    R     0          00000000000000Q20012571988153               000561   GRENETA</t>
  </si>
  <si>
    <t>7540034320XRUE DU GRENIER SAINT LAZARE    R     0          00000000000000Q20012571988153               000571   LAZARE</t>
  </si>
  <si>
    <t>7540034483ZRUE DES HAUDRIETTES            R     0          00000000000000Q20012571988153               000581   HAUDRIET</t>
  </si>
  <si>
    <t>7540034629HRUE DE HESSE                   R     0          00000000000000Q20012571988153               000591   HESSE</t>
  </si>
  <si>
    <t>7540034654KPAS DE L HORLOGE A AUTOMATES   R     0          00000000000000Q20012571988153               000601   AUTOMATE</t>
  </si>
  <si>
    <t>7540035927URUE AU MAIRE                   R     0          00000000000000Q20012571988153               000611   MAIRE</t>
  </si>
  <si>
    <t>7540036022XMAR ENFANTS ROUGES             R     0          00000000000000Q20012571988153               000621   ROUGES</t>
  </si>
  <si>
    <t>7540036190ERUE DU MAURE                   R     0          00000000000000O19951791988153               000631   MAURE</t>
  </si>
  <si>
    <t>7540036191FPAS DU MAURE                   R     0          00000000000000Q20012571988153               000641   MAURE</t>
  </si>
  <si>
    <t>7540036264KPAS DES MENETRIERS             R     0          00000000000000Q20012571988153               000651   MENETRIE</t>
  </si>
  <si>
    <t>7540036285HPAS MESLAY                     R     0          00000000000000Q20012571988153               000661   MESLAY</t>
  </si>
  <si>
    <t>7540036286JRUE MESLAY                     R     0          00000000000000Q20012571988153               000671   MESLAY</t>
  </si>
  <si>
    <t>7540036336NRUE MICHEL LE COMTE            R     0          00000000000000Q20012571988153               000681   COMTE</t>
  </si>
  <si>
    <t>7540036375FRUE DES MINIMES                R     0          00000000000000Q20012571988153               000691   MINIMES</t>
  </si>
  <si>
    <t>7540036406PPAS MOLIERE                    R     0          00000000000000Q20012571988153               000701   MOLIERE</t>
  </si>
  <si>
    <t>7540036497NRUE MONTGOLFIER                R     0          00000000000000Q20012571988153               000711   MONTGOLF</t>
  </si>
  <si>
    <t>7540036517KRUE DE MONTMORENCY             R     0          00000000000000Q20012571988153               000721   MONTMORE</t>
  </si>
  <si>
    <t>7540036792JCITENOEL                       R     0          00000000000000Q20012571988153               000731   NOEL</t>
  </si>
  <si>
    <t>7540036817LRUE DE NORMANDIE               R     0          00000000000000Q20012571988153               000741   NORMANDI</t>
  </si>
  <si>
    <t>7540036834ERUE NOTRE DAME DE NAZARETH     R     0          00000000000000Q20012571988153               000751   NAZARETH</t>
  </si>
  <si>
    <t>7540036882GRUE DES OISEAUX                R     0          00000000000000Q20012571988153               000761   OISEAUX</t>
  </si>
  <si>
    <t>7540036928GPAS DES ORGUES                 R     0          00000000000000Q20012571988153               000771   ORGUES</t>
  </si>
  <si>
    <t>7540036983SRUE AUX OURS                   R     0          00000000000000Q20012571988153               000781   OURS</t>
  </si>
  <si>
    <t>7540037040DRUE PAPIN                      R     0          00000000000000Q20012571988153               000791   PAPIN</t>
  </si>
  <si>
    <t>7540037061BRUE DU PARC ROYAL              R     0          00000000000000Q20012571988153               000801   ROYAL</t>
  </si>
  <si>
    <t>7540037078VRUE DU PAS DE LA MULE          R     0          00000000000000Q20012571988153               000811   MULE</t>
  </si>
  <si>
    <t>7540037094MRUE PASTOURELLE                R     0          00000000000000Q20012571988153               000821   PASTOURE</t>
  </si>
  <si>
    <t>7540037151ZRUE PAUL DUBOIS                R     0          00000000000000Q20012571988153               000831   DUBOIS</t>
  </si>
  <si>
    <t>7540037205HRUE PAYENNE                    R     0          00000000000000Q20012571988153               000841   PAYENNE</t>
  </si>
  <si>
    <t>7540037248ERUE DU PERCHE                  R     0          00000000000000Q20012571988153               000851   PERCHE</t>
  </si>
  <si>
    <t>7540037273GRUE DE LA PERLE                R     0          00000000000000Q20012571988153               000861   PERLE</t>
  </si>
  <si>
    <t>7540037281RRUE PERREE                     R     0          00000000000000Q20012571988153               000871   PERREE</t>
  </si>
  <si>
    <t>7540037395PRUE DE PICARDIE                R     0          00000000000000Q20012571988153               000881   PICARDIE</t>
  </si>
  <si>
    <t>7540037514UIMP DE LA PLANCHETTE           R     0          00000000000000Q20012571988153               000891   PLANCHET</t>
  </si>
  <si>
    <t>7540037572GRUE DE POITOU                  R     0          00000000000000Q20012571988153               000901   POITOU</t>
  </si>
  <si>
    <t>7540037603RPAS DU PONT AUX BICHES         R     0          00000000000000Q20012571988153               000911   BICHES</t>
  </si>
  <si>
    <t>7540037605TRUE DU PONT AUX CHOUX          R     0          00000000000000Q20012571988153               000921   CHOUX</t>
  </si>
  <si>
    <t>7540037729CRUE PORTEFOIN                  R     0          00000000000000Q20012571988153               000931   PORTEFOI</t>
  </si>
  <si>
    <t>7540037913CRUE DES QUATRE FILS            R     0          00000000000000Q20012571988153               000941   FILS</t>
  </si>
  <si>
    <t>7540037970PRUE QUINCAMPOIX                R     0          00000000000000Q20012571988153               000951   QUINCAMP</t>
  </si>
  <si>
    <t>7540038009GRUE RAMBUTEAU                  R     0          00000000000000Q20012571988153               000961   RAMBUTEA</t>
  </si>
  <si>
    <t>7540038073BRUE REAUMUR                    R     0          00000000000000Q20012571988153               000971   REAUMUR</t>
  </si>
  <si>
    <t>7540038159VPL  DE LA REPUBLIQUE           R     0          00000000000000Q20012571988153               000981   REPUBLIQ</t>
  </si>
  <si>
    <t>7540038178RPAS DE LA REUNION              R     0          00000000000000O19951791988153               000991   REUNION</t>
  </si>
  <si>
    <t>7540038308GRUE ROGER VERLOMME             R     0          00000000000000Q20012571988153               001001   VERLOMME</t>
  </si>
  <si>
    <t>7540038318TRUE DU ROI DORE                R     0          00000000000000Q20012571988153               001011   DORE</t>
  </si>
  <si>
    <t>7540038337NCRS DE ROME                    R     0          00000000000000Q20012571988153               001021   ROME</t>
  </si>
  <si>
    <t>7540038519LIMP SAINT CLAUDE               R     0          00000000000000Q20012571988153               001031   CLAUDE</t>
  </si>
  <si>
    <t>7540038520MRUE SAINT CLAUDE               R     0          00000000000000Q20012571988153               001041   CLAUDE</t>
  </si>
  <si>
    <t>7540038522PBD  SAINT DENIS                R     0          00000000000000Q20012571988153               001051   DENIS</t>
  </si>
  <si>
    <t>7540038531ZRUE SAINTE ANASTASE            R     0          00000000000000Q20012571988153               001061   ANASTASE</t>
  </si>
  <si>
    <t>7540038538GRUE SAINTE APOLLINE            R     0          00000000000000Q20012571988153               001071   APOLLINE</t>
  </si>
  <si>
    <t>7540038540JPAS SAINTE AVOIE               R     0          00000000000000Q20012571988153               001081   AVOIE</t>
  </si>
  <si>
    <t>7540038551WPAS SAINTE ELISABETH           R     0          00000000000000Q20012571988153               001091   ELISABET</t>
  </si>
  <si>
    <t>7540038552XRUE SAINTE ELISABETH           R     0          00000000000000Q20012571988153               001101   ELISABET</t>
  </si>
  <si>
    <t>7540038627DRUE SAINT GILLES               R     0          00000000000000Q20012571988153               001111   GILLES</t>
  </si>
  <si>
    <t>7540038692ZBD  SAINT MARTIN               R     0          00000000000000Q20012571988153               001121   MARTIN</t>
  </si>
  <si>
    <t>7540038694BRUE SAINT MARTIN               R     0          00000000000000Q20012571988153               001131   MARTIN</t>
  </si>
  <si>
    <t>7540038716ARUE DE SAINTONGE               R     0          00000000000000Q20012571988153               001141   SAINTONG</t>
  </si>
  <si>
    <t>7540038794KRUE SALOMON DE CAUS            R     0          00000000000000Q20012571988153               001151   CAUS</t>
  </si>
  <si>
    <t>7540038894UBD  DE SEBASTOPOL              R     0          00000000000000Q20012571988153               001161   SEBASTOP</t>
  </si>
  <si>
    <t>7540038953HRUE DE SEVIGNE                 R     0          00000000000000Q20012571988153               001171   SEVIGNE</t>
  </si>
  <si>
    <t>7540039052RRLE SOURDIS                    R     0          00000000000000Q20012571988153               001181   SOURDIS</t>
  </si>
  <si>
    <t>7540039190RBD  DU TEMPLE                  R     0          00000000000000Q20012571988153               001191   TEMPLE</t>
  </si>
  <si>
    <t>7540039191SRUE DU TEMPLE                  R     0          00000000000000Q20012571988153               001201   TEMPLE</t>
  </si>
  <si>
    <t>7540039192TMAR DU TEMPLE                  R     0          00000000000000Q20012571988153               001211   TEMPLE</t>
  </si>
  <si>
    <t>7540039193USQ  DU TEMPLE                  R     0          00000000000000Q20012571988153               001221   TEMPLE</t>
  </si>
  <si>
    <t>7540039297GPL  DE THORIGNY                R     0          00000000000000Q20012571988153               001231   THORIGNY</t>
  </si>
  <si>
    <t>7540039298HRUE DE THORIGNY                R     0          00000000000000Q20012571988153               001241   THORIGNY</t>
  </si>
  <si>
    <t>7540039382ZRUE DES TOURNELLES             R     0          00000000000000Q20012571988153               001251   TOURNELL</t>
  </si>
  <si>
    <t>7540039504GRUE DE TURBIGO                 R     0          00000000000000Q20012571988153               001261   TURBIGO</t>
  </si>
  <si>
    <t>7540039506JRUE DE TURENNE                 R     0          00000000000000Q20012571988153               001271   TURENNE</t>
  </si>
  <si>
    <t>7540039613ARUE VAUCANSON                  R     0          00000000000000Q20012571988153               001281   VAUCANSO</t>
  </si>
  <si>
    <t>7540039652TPAS VENDOME                    R     0          00000000000000Q20012571988153               001291   VENDOME</t>
  </si>
  <si>
    <t>7540039711GRUE DU VERTBOIS                R     0          00000000000000Q20012571988153               001301   VERTBOIS</t>
  </si>
  <si>
    <t>7540039712HPAS DU VERTBOIS                R     0          00000000000000Q20012571988153               001311   VERTBOIS</t>
  </si>
  <si>
    <t>7540039715LRUE DES VERTUS                 R     0          00000000000000Q20012571988153               001321   VERTUS</t>
  </si>
  <si>
    <t>7540039783KRUE VIEILLE DU TEMPLE          R     0          00000000000000Q20012571988153               001331   TEMPLE</t>
  </si>
  <si>
    <t>7540039828JRUE VILLEHARDOUIN              R     0          00000000000000Q20012571988153               001341   VILLEHAR</t>
  </si>
  <si>
    <t>7540039905TRUE VOLTA                      R     0          00000000000000Q20012571988153               001351   VOLTA</t>
  </si>
  <si>
    <t>7540039917FPL  DES VOSGES                 R     0          00000000000000Q20012571988153               001361   VOSGES</t>
  </si>
  <si>
    <t>7570168472KRUE DE SAIGON                  R     0          00000000000000Q20012571988153               006911   SAIGON</t>
  </si>
  <si>
    <t>7540010891DPOR BERGER                     R     0          00000000000000Q20012571988153               000381   BERGER</t>
  </si>
  <si>
    <t>754001X204RC1                             R     0          00000000000000Q20012571989115               002474   C1</t>
  </si>
  <si>
    <t>7540010640FGRAND BALCON                   R     0          00000000000000Q20012571988153               000301   BALCON</t>
  </si>
  <si>
    <t>7540010775CPERISTYLE DE BEAUJOLAIS        R     0          00000000000000Q20012571988153               000351   BEAUJOLA</t>
  </si>
  <si>
    <t>7540011218JBOURSE DU COMMERCE             R     0          00000000000000Q20012571988153               000481   COMMERCE</t>
  </si>
  <si>
    <t>7540011899ZPERISTYLE DE CHARTRES          R     0          00000000000000Q20012571988153               000591   CHARTRES</t>
  </si>
  <si>
    <t>7540014275GGRANDE GALERIE                 R     0          00000000000000Q20012571988153               000921   GALERIE</t>
  </si>
  <si>
    <t>7540014381XGUICHETS DU CARROUSEL          R     0          00000000000000Q20012571988153               000941   CARROUSE</t>
  </si>
  <si>
    <t>7540014384AGUICHETS DE ROHAN              R     0          00000000000000Q20012571988153               000951   ROHAN</t>
  </si>
  <si>
    <t>7540014988GPERISTYLE DE JOINVILLE         R     0          00000000000000Q20012571988153               001091   JOINVILL</t>
  </si>
  <si>
    <t>7540015034GPOR DU JOUR                    R     0          00000000000000Q20012571988153               001111   JOUR</t>
  </si>
  <si>
    <t>7540015615NPOR LESCOT                     R     0          00000000000000Q20012571988153               001191   LESCOT</t>
  </si>
  <si>
    <t>7540016527EPERISTYLE DE MONTPENSIER       R     0          00000000000000Q20012571988153               001481   MONTPENS</t>
  </si>
  <si>
    <t>7540018008PPOR RAMBUTEAU                  R     0          00000000000000Q20012571988153               001851   RAMBUTEA</t>
  </si>
  <si>
    <t>7540018601JPOR SAINT EUSTACHE             R     0          00000000000000Q20012571988153               002061   EUSTACHE</t>
  </si>
  <si>
    <t>7540018597EBALCON SAINT EUSTACHE          R     0          00000000000000Q20012571988153               002041   EUSTACHE</t>
  </si>
  <si>
    <t>7540019490AJARDIN DES TUILERIES           R     0          00000000000000Q20012571988153               002201   TUILERIE</t>
  </si>
  <si>
    <t>7540019573RPERIS DE VALOIS                R     0          00000000000000Q20012571988153               002251   VALOIS</t>
  </si>
  <si>
    <t>754002P003JMETRO BONNE NOUVELLE 7         R     0          00000000000000Q20012571988153               0000130  NOUVELLE</t>
  </si>
  <si>
    <t>754002P004KMETRO BONNE NOUVELLE 8         R     0          00000000000000Q20012571988153               0000230  NOUVELLE</t>
  </si>
  <si>
    <t>754002S052LMETRO BOURSE                   R     0          00000000000000Q20012571988153               0000331  BOURSE</t>
  </si>
  <si>
    <t>754002S337WMETRO MONTMARTRE               R     0          00000000000000Q20012571988153               0000430  MONTMART</t>
  </si>
  <si>
    <t>754002S473UMETRO QUATRE SEPTEMBRE         R     0          00000000000000Q20012571988153               0000531  SEPTEMBR</t>
  </si>
  <si>
    <t>754002S484FMETRO REAUMUR SEBASTOPOL       R     0          00000000000000Q20012571988153               0000630  SEBASTOP</t>
  </si>
  <si>
    <t>754002S531GMETRO SENTIER                  R     0          00000000000000Q20012571988153               0000730  SENTIER</t>
  </si>
  <si>
    <t>754002S537NMETRO STRASBOURG ST DENIS      R     0          00000000000000Q20012571988153               0000830  DENIS</t>
  </si>
  <si>
    <t>754002S659WS S STA SEBASTOPOL             R     0          00000000000000Q20012571988153               0000930  SEBASTOP</t>
  </si>
  <si>
    <t>754002S660XS S STA SENTIER                R     0          00000000000000Q20012571988153               0001030  SENTIER</t>
  </si>
  <si>
    <t>7540021215BPALAIS DE LA BOURSE            R     0          00000000000000Q20012571988153               000271   BOURSE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</si>
</sst>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/>
    </xf>
    <xf numFmtId="0" fontId="1" fillId="3" borderId="8" xfId="0" applyNumberFormat="1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3" borderId="9" xfId="0" applyNumberFormat="1" applyFont="1" applyFill="1" applyBorder="1" applyAlignment="1">
      <alignment horizontal="left" vertical="center"/>
    </xf>
    <xf numFmtId="0" fontId="1" fillId="3" borderId="7" xfId="0" quotePrefix="1" applyFont="1" applyFill="1" applyBorder="1" applyAlignment="1">
      <alignment horizontal="left" vertical="center"/>
    </xf>
    <xf numFmtId="0" fontId="1" fillId="3" borderId="8" xfId="0" quotePrefix="1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1" fillId="4" borderId="8" xfId="0" applyNumberFormat="1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9" xfId="0" applyNumberFormat="1" applyFont="1" applyFill="1" applyBorder="1" applyAlignment="1">
      <alignment horizontal="left" vertical="center"/>
    </xf>
    <xf numFmtId="0" fontId="1" fillId="4" borderId="7" xfId="0" quotePrefix="1" applyFont="1" applyFill="1" applyBorder="1" applyAlignment="1">
      <alignment horizontal="left" vertical="center"/>
    </xf>
    <xf numFmtId="0" fontId="1" fillId="4" borderId="8" xfId="0" quotePrefix="1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1" fillId="3" borderId="4" xfId="0" quotePrefix="1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5" xfId="0" quotePrefix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</cellXfs>
  <cellStyles count="1">
    <cellStyle name="Normal" xfId="0" builtinId="0"/>
  </cellStyles>
  <dxfs count="38"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alignment horizontal="left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alignment horizontal="left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family val="2"/>
        <scheme val="minor"/>
      </font>
      <alignment horizontal="left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ill>
        <patternFill>
          <bgColor rgb="FFFFC000"/>
        </patternFill>
      </fill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bottom style="thin">
          <color theme="0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_Référence75" displayName="Tableau_Référence75" ref="X1:AA22" totalsRowShown="0" headerRowDxfId="25" dataDxfId="24" headerRowBorderDxfId="37">
  <autoFilter ref="X1:AA22"/>
  <sortState ref="X2:AA455">
    <sortCondition ref="X1:X43585"/>
  </sortState>
  <tableColumns count="4">
    <tableColumn id="4" name="Code Insee" dataDxfId="29"/>
    <tableColumn id="2" name="Code postal" dataDxfId="28"/>
    <tableColumn id="3" name="Departement" dataDxfId="27"/>
    <tableColumn id="1" name="Commune" dataDxfId="2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PARIS" displayName="PARIS" ref="A1:P538" totalsRowShown="0" headerRowDxfId="9" dataDxfId="8" headerRowBorderDxfId="35" tableBorderDxfId="36" totalsRowBorderDxfId="34">
  <autoFilter ref="A1:P538"/>
  <tableColumns count="16">
    <tableColumn id="1" name="Données" dataDxfId="23"/>
    <tableColumn id="2" name="Tri 1" dataDxfId="22">
      <calculatedColumnFormula>MID(PARIS[[#This Row],[Données]],104,100)</calculatedColumnFormula>
    </tableColumn>
    <tableColumn id="3" name="Tri 2" dataDxfId="21">
      <calculatedColumnFormula>MID(PARIS[[#This Row],[Données]],7,36)</calculatedColumnFormula>
    </tableColumn>
    <tableColumn id="4" name="Tri 3" dataDxfId="20">
      <calculatedColumnFormula>MID(PARIS[[#This Row],[Tri 2]],6,31)</calculatedColumnFormula>
    </tableColumn>
    <tableColumn id="5" name="identifiant" dataDxfId="19">
      <calculatedColumnFormula>MID(PARIS[[#This Row],[Données]],1,6)</calculatedColumnFormula>
    </tableColumn>
    <tableColumn id="6" name="Département" dataDxfId="18">
      <calculatedColumnFormula>LEFT(PARIS[[#This Row],[Données]],2)</calculatedColumnFormula>
    </tableColumn>
    <tableColumn id="7" name="N° INSEE" dataDxfId="17">
      <calculatedColumnFormula>MID(PARIS[[#This Row],[Données]],1,6)</calculatedColumnFormula>
    </tableColumn>
    <tableColumn id="8" name="Code" dataDxfId="16">
      <calculatedColumnFormula>LEFT(PARIS[[#This Row],[Tri 2]],5)</calculatedColumnFormula>
    </tableColumn>
    <tableColumn id="9" name="Ville et Street" dataDxfId="15">
      <calculatedColumnFormula>LEFT(PARIS[[#This Row],[Tri 3]],3)</calculatedColumnFormula>
    </tableColumn>
    <tableColumn id="10" name="Nom de la Voie 1" dataDxfId="0">
      <calculatedColumnFormula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calculatedColumnFormula>
    </tableColumn>
    <tableColumn id="11" name="Nom de la Voie 2" dataDxfId="1">
      <calculatedColumnFormula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calculatedColumnFormula>
    </tableColumn>
    <tableColumn id="12" name="Nom de la Voie 3" dataDxfId="14">
      <calculatedColumnFormula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calculatedColumnFormula>
    </tableColumn>
    <tableColumn id="13" name="Ville" dataDxfId="13">
      <calculatedColumnFormula>IF(AND(PARIS[[#This Row],[Nom de la Voie 1]]=0,PARIS[[#This Row],[Nom de la Voie 2]]=0,PARIS[[#This Row],[Nom de la Voie 3]]=0),PARIS[[#This Row],[Ville et Street]],"")</calculatedColumnFormula>
    </tableColumn>
    <tableColumn id="14" name="Mot Clé Rue" dataDxfId="12">
      <calculatedColumnFormula>MID(PARIS[[#This Row],[Tri 1]],10,50)</calculatedColumnFormula>
    </tableColumn>
    <tableColumn id="15" name="Nom de la Voie" dataDxfId="11">
      <calculatedColumnFormula>IF(PARIS[[#This Row],[Nom de la Voie 2]]=0,"",PARIS[[#This Row],[Nom de la Voie 2]])&amp;IF(PARIS[[#This Row],[Nom de la Voie 3]]=0,"",PARIS[[#This Row],[Nom de la Voie 3]])&amp;IF(PARIS[[#This Row],[Nom de la Voie 1]]=0,"",PARIS[[#This Row],[Nom de la Voie 1]])</calculatedColumnFormula>
    </tableColumn>
    <tableColumn id="16" name="ADRESSE" dataDxfId="10">
      <calculatedColumnFormula>IF(PARIS[[#This Row],[Mot Clé Rue]]="","",IF(PARIS[[#This Row],[Ville]]="",PARIS[[#This Row],[Nom de la Voie]]&amp;" "&amp;MID(PARIS[[#This Row],[Tri 3]],5,50),PARIS[[#This Row],[Ville]]))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6" name="Tableau_Résultat75" displayName="Tableau_Résultat75" ref="R1:U538" totalsRowShown="0" headerRowDxfId="3" dataDxfId="2" headerRowBorderDxfId="32" tableBorderDxfId="33" totalsRowBorderDxfId="31">
  <autoFilter ref="R1:U538"/>
  <tableColumns count="4">
    <tableColumn id="1" name="Code Insee" dataDxfId="7">
      <calculatedColumnFormula>IF(PARIS[[#This Row],[Nom de la Voie]]="","",IFERROR(PARIS[[#This Row],[Département]]&amp;RIGHT(PARIS[[#This Row],[N° INSEE]],3),""))</calculatedColumnFormula>
    </tableColumn>
    <tableColumn id="2" name="ADRESSE" dataDxfId="6">
      <calculatedColumnFormula>IF(PARIS[[#This Row],[Ville]]="",PARIS[[#This Row],[Nom de la Voie]]&amp;" "&amp;MID(PARIS[[#This Row],[Tri 3]],5,50),"")</calculatedColumnFormula>
    </tableColumn>
    <tableColumn id="3" name="Code Postal" dataDxfId="5">
      <calculatedColumnFormula>IFERROR(TEXT(VLOOKUP(Tableau_Résultat75[Code Insee],Tableau_Référence75[],2,FALSE),"00000"),"")</calculatedColumnFormula>
    </tableColumn>
    <tableColumn id="4" name="Commune" dataDxfId="4">
      <calculatedColumnFormula>IFERROR(TEXT(VLOOKUP(Tableau_Résultat75[Code Insee],Tableau_Référence75[],4,FALSE),"00000"),"")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>
    <tabColor rgb="FF5B9BD5"/>
  </sheetPr>
  <dimension ref="A1:AA557"/>
  <sheetViews>
    <sheetView tabSelected="1" topLeftCell="H1" workbookViewId="0">
      <selection activeCell="J21" sqref="J21"/>
    </sheetView>
  </sheetViews>
  <sheetFormatPr baseColWidth="10" defaultRowHeight="11.25" x14ac:dyDescent="0.25"/>
  <cols>
    <col min="1" max="1" width="73.5" style="4" bestFit="1" customWidth="1"/>
    <col min="2" max="2" width="13.375" style="4" bestFit="1" customWidth="1"/>
    <col min="3" max="3" width="25.5" style="4" bestFit="1" customWidth="1"/>
    <col min="4" max="4" width="21.875" style="4" bestFit="1" customWidth="1"/>
    <col min="5" max="5" width="11" style="4" bestFit="1" customWidth="1"/>
    <col min="6" max="6" width="12.75" style="4" bestFit="1" customWidth="1"/>
    <col min="7" max="7" width="9.625" style="4" bestFit="1" customWidth="1"/>
    <col min="8" max="8" width="7.875" style="4" bestFit="1" customWidth="1"/>
    <col min="9" max="9" width="13" style="4" bestFit="1" customWidth="1"/>
    <col min="10" max="12" width="14.625" style="4" bestFit="1" customWidth="1"/>
    <col min="13" max="13" width="7.625" style="4" bestFit="1" customWidth="1"/>
    <col min="14" max="14" width="12" style="4" bestFit="1" customWidth="1"/>
    <col min="15" max="15" width="13.625" style="4" bestFit="1" customWidth="1"/>
    <col min="16" max="16" width="23.875" style="4" bestFit="1" customWidth="1"/>
    <col min="17" max="17" width="0.625" style="4" customWidth="1"/>
    <col min="18" max="18" width="11.25" style="4" bestFit="1" customWidth="1"/>
    <col min="19" max="19" width="23.875" style="4" bestFit="1" customWidth="1"/>
    <col min="20" max="20" width="11.625" style="4" bestFit="1" customWidth="1"/>
    <col min="21" max="21" width="10.875" style="4" bestFit="1" customWidth="1"/>
    <col min="22" max="23" width="0.625" style="4" customWidth="1"/>
    <col min="24" max="24" width="11.25" style="4" bestFit="1" customWidth="1"/>
    <col min="25" max="25" width="11.625" style="4" bestFit="1" customWidth="1"/>
    <col min="26" max="26" width="12.75" style="4" bestFit="1" customWidth="1"/>
    <col min="27" max="27" width="19" style="4" bestFit="1" customWidth="1"/>
    <col min="28" max="28" width="11" style="4"/>
    <col min="29" max="29" width="9.75" style="4" bestFit="1" customWidth="1"/>
    <col min="30" max="16384" width="11" style="4"/>
  </cols>
  <sheetData>
    <row r="1" spans="1:27" ht="12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R1" s="1" t="s">
        <v>16</v>
      </c>
      <c r="S1" s="2" t="s">
        <v>15</v>
      </c>
      <c r="T1" s="2" t="s">
        <v>17</v>
      </c>
      <c r="U1" s="3" t="s">
        <v>18</v>
      </c>
      <c r="X1" s="5" t="s">
        <v>16</v>
      </c>
      <c r="Y1" s="6" t="s">
        <v>19</v>
      </c>
      <c r="Z1" s="6" t="s">
        <v>20</v>
      </c>
      <c r="AA1" s="6" t="s">
        <v>18</v>
      </c>
    </row>
    <row r="2" spans="1:27" ht="12" thickTop="1" x14ac:dyDescent="0.25">
      <c r="A2" s="7" t="s">
        <v>42</v>
      </c>
      <c r="B2" s="8" t="str">
        <f>MID(PARIS[[#This Row],[Données]],104,100)</f>
        <v/>
      </c>
      <c r="C2" s="9" t="str">
        <f>MID(PARIS[[#This Row],[Données]],7,36)</f>
        <v xml:space="preserve">     PARIS                          </v>
      </c>
      <c r="D2" s="8" t="str">
        <f>MID(PARIS[[#This Row],[Tri 2]],6,31)</f>
        <v xml:space="preserve">PARIS                          </v>
      </c>
      <c r="E2" s="9" t="str">
        <f>MID(PARIS[[#This Row],[Données]],1,6)</f>
        <v xml:space="preserve">754   </v>
      </c>
      <c r="F2" s="9" t="str">
        <f>LEFT(PARIS[[#This Row],[Données]],2)</f>
        <v>75</v>
      </c>
      <c r="G2" s="9" t="str">
        <f>MID(PARIS[[#This Row],[Données]],1,6)</f>
        <v xml:space="preserve">754   </v>
      </c>
      <c r="H2" s="9" t="str">
        <f>LEFT(PARIS[[#This Row],[Tri 2]],5)</f>
        <v xml:space="preserve">     </v>
      </c>
      <c r="I2" s="8" t="str">
        <f>LEFT(PARIS[[#This Row],[Tri 3]],3)</f>
        <v>PAR</v>
      </c>
      <c r="J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" s="8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" s="8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" s="8" t="str">
        <f>IF(AND(PARIS[[#This Row],[Nom de la Voie 1]]=0,PARIS[[#This Row],[Nom de la Voie 2]]=0,PARIS[[#This Row],[Nom de la Voie 3]]=0),PARIS[[#This Row],[Ville et Street]],"")</f>
        <v>PAR</v>
      </c>
      <c r="N2" s="8" t="str">
        <f>MID(PARIS[[#This Row],[Tri 1]],10,50)</f>
        <v/>
      </c>
      <c r="O2" s="8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2" s="11" t="str">
        <f>IF(PARIS[[#This Row],[Mot Clé Rue]]="","",IF(PARIS[[#This Row],[Ville]]="",PARIS[[#This Row],[Nom de la Voie]]&amp;" "&amp;MID(PARIS[[#This Row],[Tri 3]],5,50),PARIS[[#This Row],[Ville]]))</f>
        <v/>
      </c>
      <c r="R2" s="12" t="str">
        <f>IF(PARIS[[#This Row],[Nom de la Voie]]="","",IFERROR(PARIS[[#This Row],[Département]]&amp;RIGHT(PARIS[[#This Row],[N° INSEE]],3),""))</f>
        <v/>
      </c>
      <c r="S2" s="9" t="str">
        <f>IF(PARIS[[#This Row],[Ville]]="",PARIS[[#This Row],[Nom de la Voie]]&amp;" "&amp;MID(PARIS[[#This Row],[Tri 3]],5,50),"")</f>
        <v/>
      </c>
      <c r="T2" s="13" t="str">
        <f>IFERROR(TEXT(VLOOKUP(Tableau_Résultat75[Code Insee],Tableau_Référence75[],2,FALSE),"00000"),"")</f>
        <v/>
      </c>
      <c r="U2" s="14" t="str">
        <f>IFERROR(TEXT(VLOOKUP(Tableau_Résultat75[Code Insee],Tableau_Référence75[],4,FALSE),"00000"),"")</f>
        <v/>
      </c>
      <c r="X2" s="15">
        <v>75100</v>
      </c>
      <c r="Y2" s="16">
        <v>75000</v>
      </c>
      <c r="Z2" s="16" t="s">
        <v>21</v>
      </c>
      <c r="AA2" s="16" t="s">
        <v>21</v>
      </c>
    </row>
    <row r="3" spans="1:27" x14ac:dyDescent="0.25">
      <c r="A3" s="17" t="s">
        <v>43</v>
      </c>
      <c r="B3" s="18" t="str">
        <f>MID(PARIS[[#This Row],[Données]],104,100)</f>
        <v/>
      </c>
      <c r="C3" s="19" t="str">
        <f>MID(PARIS[[#This Row],[Données]],7,36)</f>
        <v xml:space="preserve">    SPARIS 01                       </v>
      </c>
      <c r="D3" s="18" t="str">
        <f>MID(PARIS[[#This Row],[Tri 2]],6,31)</f>
        <v xml:space="preserve">PARIS 01                       </v>
      </c>
      <c r="E3" s="19" t="str">
        <f>MID(PARIS[[#This Row],[Données]],1,6)</f>
        <v>754001</v>
      </c>
      <c r="F3" s="19" t="str">
        <f>LEFT(PARIS[[#This Row],[Données]],2)</f>
        <v>75</v>
      </c>
      <c r="G3" s="19" t="str">
        <f>MID(PARIS[[#This Row],[Données]],1,6)</f>
        <v>754001</v>
      </c>
      <c r="H3" s="19" t="str">
        <f>LEFT(PARIS[[#This Row],[Tri 2]],5)</f>
        <v xml:space="preserve">    S</v>
      </c>
      <c r="I3" s="18" t="str">
        <f>LEFT(PARIS[[#This Row],[Tri 3]],3)</f>
        <v>PAR</v>
      </c>
      <c r="J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" s="18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" s="18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" s="18" t="str">
        <f>IF(AND(PARIS[[#This Row],[Nom de la Voie 1]]=0,PARIS[[#This Row],[Nom de la Voie 2]]=0,PARIS[[#This Row],[Nom de la Voie 3]]=0),PARIS[[#This Row],[Ville et Street]],"")</f>
        <v>PAR</v>
      </c>
      <c r="N3" s="18" t="str">
        <f>MID(PARIS[[#This Row],[Tri 1]],10,50)</f>
        <v/>
      </c>
      <c r="O3" s="18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3" s="20" t="str">
        <f>IF(PARIS[[#This Row],[Mot Clé Rue]]="","",IF(PARIS[[#This Row],[Ville]]="",PARIS[[#This Row],[Nom de la Voie]]&amp;" "&amp;MID(PARIS[[#This Row],[Tri 3]],5,50),PARIS[[#This Row],[Ville]]))</f>
        <v/>
      </c>
      <c r="R3" s="21" t="str">
        <f>IF(PARIS[[#This Row],[Nom de la Voie]]="","",IFERROR(PARIS[[#This Row],[Département]]&amp;RIGHT(PARIS[[#This Row],[N° INSEE]],3),""))</f>
        <v/>
      </c>
      <c r="S3" s="19" t="str">
        <f>IF(PARIS[[#This Row],[Ville]]="",PARIS[[#This Row],[Nom de la Voie]]&amp;" "&amp;MID(PARIS[[#This Row],[Tri 3]],5,50),"")</f>
        <v/>
      </c>
      <c r="T3" s="22" t="str">
        <f>IFERROR(TEXT(VLOOKUP(Tableau_Résultat75[Code Insee],Tableau_Référence75[],2,FALSE),"00000"),"")</f>
        <v/>
      </c>
      <c r="U3" s="23" t="str">
        <f>IFERROR(TEXT(VLOOKUP(Tableau_Résultat75[Code Insee],Tableau_Référence75[],4,FALSE),"00000"),"")</f>
        <v/>
      </c>
      <c r="X3" s="15">
        <v>75101</v>
      </c>
      <c r="Y3" s="16">
        <v>75001</v>
      </c>
      <c r="Z3" s="16" t="s">
        <v>21</v>
      </c>
      <c r="AA3" s="16" t="s">
        <v>22</v>
      </c>
    </row>
    <row r="4" spans="1:27" x14ac:dyDescent="0.25">
      <c r="A4" s="4" t="s">
        <v>44</v>
      </c>
      <c r="B4" s="10" t="str">
        <f>MID(PARIS[[#This Row],[Données]],104,100)</f>
        <v>002434   COMMUN</v>
      </c>
      <c r="C4" s="10" t="str">
        <f>MID(PARIS[[#This Row],[Données]],7,36)</f>
        <v xml:space="preserve">X004YPAS COMMUN A 1                 </v>
      </c>
      <c r="D4" s="10" t="str">
        <f>MID(PARIS[[#This Row],[Tri 2]],6,31)</f>
        <v xml:space="preserve">PAS COMMUN A 1                 </v>
      </c>
      <c r="E4" s="10" t="str">
        <f>MID(PARIS[[#This Row],[Données]],1,6)</f>
        <v>754001</v>
      </c>
      <c r="F4" s="10" t="str">
        <f>LEFT(PARIS[[#This Row],[Données]],2)</f>
        <v>75</v>
      </c>
      <c r="G4" s="10" t="str">
        <f>MID(PARIS[[#This Row],[Données]],1,6)</f>
        <v>754001</v>
      </c>
      <c r="H4" s="10" t="str">
        <f>LEFT(PARIS[[#This Row],[Tri 2]],5)</f>
        <v>X004Y</v>
      </c>
      <c r="I4" s="10" t="str">
        <f>LEFT(PARIS[[#This Row],[Tri 3]],3)</f>
        <v>PAS</v>
      </c>
      <c r="J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" s="10" t="str">
        <f>IF(AND(PARIS[[#This Row],[Nom de la Voie 1]]=0,PARIS[[#This Row],[Nom de la Voie 2]]=0,PARIS[[#This Row],[Nom de la Voie 3]]=0),PARIS[[#This Row],[Ville et Street]],"")</f>
        <v/>
      </c>
      <c r="N4" s="10" t="str">
        <f>MID(PARIS[[#This Row],[Tri 1]],10,50)</f>
        <v>COMMUN</v>
      </c>
      <c r="O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" s="10" t="str">
        <f>IF(PARIS[[#This Row],[Mot Clé Rue]]="","",IF(PARIS[[#This Row],[Ville]]="",PARIS[[#This Row],[Nom de la Voie]]&amp;" "&amp;MID(PARIS[[#This Row],[Tri 3]],5,50),PARIS[[#This Row],[Ville]]))</f>
        <v xml:space="preserve">Passage COMMUN A 1                 </v>
      </c>
      <c r="R4" s="24" t="str">
        <f>IF(PARIS[[#This Row],[Nom de la Voie]]="","",IFERROR(PARIS[[#This Row],[Département]]&amp;RIGHT(PARIS[[#This Row],[N° INSEE]],3),""))</f>
        <v>75001</v>
      </c>
      <c r="S4" s="25" t="str">
        <f>IF(PARIS[[#This Row],[Ville]]="",PARIS[[#This Row],[Nom de la Voie]]&amp;" "&amp;MID(PARIS[[#This Row],[Tri 3]],5,50),"")</f>
        <v xml:space="preserve">Passage COMMUN A 1                 </v>
      </c>
      <c r="T4" s="26" t="str">
        <f>IFERROR(TEXT(VLOOKUP(Tableau_Résultat75[Code Insee],Tableau_Référence75[],2,FALSE),"00000"),"")</f>
        <v/>
      </c>
      <c r="U4" s="27" t="str">
        <f>IFERROR(TEXT(VLOOKUP(Tableau_Résultat75[Code Insee],Tableau_Référence75[],4,FALSE),"00000"),"")</f>
        <v/>
      </c>
      <c r="X4" s="15">
        <v>75102</v>
      </c>
      <c r="Y4" s="16">
        <v>75002</v>
      </c>
      <c r="Z4" s="16" t="s">
        <v>21</v>
      </c>
      <c r="AA4" s="16" t="s">
        <v>23</v>
      </c>
    </row>
    <row r="5" spans="1:27" x14ac:dyDescent="0.25">
      <c r="A5" s="4" t="s">
        <v>551</v>
      </c>
      <c r="B5" s="10" t="str">
        <f>MID(PARIS[[#This Row],[Données]],104,100)</f>
        <v>002474   C1</v>
      </c>
      <c r="C5" s="10" t="str">
        <f>MID(PARIS[[#This Row],[Données]],7,36)</f>
        <v xml:space="preserve">X204RC1                             </v>
      </c>
      <c r="D5" s="10" t="str">
        <f>MID(PARIS[[#This Row],[Tri 2]],6,31)</f>
        <v xml:space="preserve">C1                             </v>
      </c>
      <c r="E5" s="10" t="str">
        <f>MID(PARIS[[#This Row],[Données]],1,6)</f>
        <v>754001</v>
      </c>
      <c r="F5" s="10" t="str">
        <f>LEFT(PARIS[[#This Row],[Données]],2)</f>
        <v>75</v>
      </c>
      <c r="G5" s="10" t="str">
        <f>MID(PARIS[[#This Row],[Données]],1,6)</f>
        <v>754001</v>
      </c>
      <c r="H5" s="10" t="str">
        <f>LEFT(PARIS[[#This Row],[Tri 2]],5)</f>
        <v>X204R</v>
      </c>
      <c r="I5" s="10" t="str">
        <f>LEFT(PARIS[[#This Row],[Tri 3]],3)</f>
        <v xml:space="preserve">C1 </v>
      </c>
      <c r="J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" s="10" t="str">
        <f>IF(AND(PARIS[[#This Row],[Nom de la Voie 1]]=0,PARIS[[#This Row],[Nom de la Voie 2]]=0,PARIS[[#This Row],[Nom de la Voie 3]]=0),PARIS[[#This Row],[Ville et Street]],"")</f>
        <v xml:space="preserve">C1 </v>
      </c>
      <c r="N5" s="10" t="str">
        <f>MID(PARIS[[#This Row],[Tri 1]],10,50)</f>
        <v>C1</v>
      </c>
      <c r="O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5" s="10" t="str">
        <f>IF(PARIS[[#This Row],[Mot Clé Rue]]="","",IF(PARIS[[#This Row],[Ville]]="",PARIS[[#This Row],[Nom de la Voie]]&amp;" "&amp;MID(PARIS[[#This Row],[Tri 3]],5,50),PARIS[[#This Row],[Ville]]))</f>
        <v xml:space="preserve">C1 </v>
      </c>
      <c r="R5" s="10" t="str">
        <f>IF(PARIS[[#This Row],[Nom de la Voie]]="","",IFERROR(PARIS[[#This Row],[Département]]&amp;RIGHT(PARIS[[#This Row],[N° INSEE]],3),""))</f>
        <v/>
      </c>
      <c r="S5" s="10" t="str">
        <f>IF(PARIS[[#This Row],[Ville]]="",PARIS[[#This Row],[Nom de la Voie]]&amp;" "&amp;MID(PARIS[[#This Row],[Tri 3]],5,50),"")</f>
        <v/>
      </c>
      <c r="T5" s="10" t="str">
        <f>IFERROR(TEXT(VLOOKUP(Tableau_Résultat75[Code Insee],Tableau_Référence75[],2,FALSE),"00000"),"")</f>
        <v/>
      </c>
      <c r="U5" s="10" t="str">
        <f>IFERROR(TEXT(VLOOKUP(Tableau_Résultat75[Code Insee],Tableau_Référence75[],4,FALSE),"00000"),"")</f>
        <v/>
      </c>
      <c r="X5" s="15">
        <v>75103</v>
      </c>
      <c r="Y5" s="16">
        <v>75003</v>
      </c>
      <c r="Z5" s="16" t="s">
        <v>21</v>
      </c>
      <c r="AA5" s="16" t="s">
        <v>24</v>
      </c>
    </row>
    <row r="6" spans="1:27" x14ac:dyDescent="0.25">
      <c r="A6" s="4" t="s">
        <v>45</v>
      </c>
      <c r="B6" s="10" t="str">
        <f>MID(PARIS[[#This Row],[Données]],104,100)</f>
        <v>999995   COMMUN</v>
      </c>
      <c r="C6" s="10" t="str">
        <f>MID(PARIS[[#This Row],[Données]],7,36)</f>
        <v xml:space="preserve">Y001GPAS COMMUN A 1                 </v>
      </c>
      <c r="D6" s="10" t="str">
        <f>MID(PARIS[[#This Row],[Tri 2]],6,31)</f>
        <v xml:space="preserve">PAS COMMUN A 1                 </v>
      </c>
      <c r="E6" s="10" t="str">
        <f>MID(PARIS[[#This Row],[Données]],1,6)</f>
        <v>754001</v>
      </c>
      <c r="F6" s="10" t="str">
        <f>LEFT(PARIS[[#This Row],[Données]],2)</f>
        <v>75</v>
      </c>
      <c r="G6" s="10" t="str">
        <f>MID(PARIS[[#This Row],[Données]],1,6)</f>
        <v>754001</v>
      </c>
      <c r="H6" s="10" t="str">
        <f>LEFT(PARIS[[#This Row],[Tri 2]],5)</f>
        <v>Y001G</v>
      </c>
      <c r="I6" s="10" t="str">
        <f>LEFT(PARIS[[#This Row],[Tri 3]],3)</f>
        <v>PAS</v>
      </c>
      <c r="J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" s="10" t="str">
        <f>IF(AND(PARIS[[#This Row],[Nom de la Voie 1]]=0,PARIS[[#This Row],[Nom de la Voie 2]]=0,PARIS[[#This Row],[Nom de la Voie 3]]=0),PARIS[[#This Row],[Ville et Street]],"")</f>
        <v/>
      </c>
      <c r="N6" s="10" t="str">
        <f>MID(PARIS[[#This Row],[Tri 1]],10,50)</f>
        <v>COMMUN</v>
      </c>
      <c r="O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6" s="10" t="str">
        <f>IF(PARIS[[#This Row],[Mot Clé Rue]]="","",IF(PARIS[[#This Row],[Ville]]="",PARIS[[#This Row],[Nom de la Voie]]&amp;" "&amp;MID(PARIS[[#This Row],[Tri 3]],5,50),PARIS[[#This Row],[Ville]]))</f>
        <v xml:space="preserve">Passage COMMUN A 1                 </v>
      </c>
      <c r="R6" s="10" t="str">
        <f>IF(PARIS[[#This Row],[Nom de la Voie]]="","",IFERROR(PARIS[[#This Row],[Département]]&amp;RIGHT(PARIS[[#This Row],[N° INSEE]],3),""))</f>
        <v>75001</v>
      </c>
      <c r="S6" s="10" t="str">
        <f>IF(PARIS[[#This Row],[Ville]]="",PARIS[[#This Row],[Nom de la Voie]]&amp;" "&amp;MID(PARIS[[#This Row],[Tri 3]],5,50),"")</f>
        <v xml:space="preserve">Passage COMMUN A 1                 </v>
      </c>
      <c r="T6" s="10" t="str">
        <f>IFERROR(TEXT(VLOOKUP(Tableau_Résultat75[Code Insee],Tableau_Référence75[],2,FALSE),"00000"),"")</f>
        <v/>
      </c>
      <c r="U6" s="10" t="str">
        <f>IFERROR(TEXT(VLOOKUP(Tableau_Résultat75[Code Insee],Tableau_Référence75[],4,FALSE),"00000"),"")</f>
        <v/>
      </c>
      <c r="X6" s="15">
        <v>75104</v>
      </c>
      <c r="Y6" s="16">
        <v>75004</v>
      </c>
      <c r="Z6" s="16" t="s">
        <v>21</v>
      </c>
      <c r="AA6" s="16" t="s">
        <v>25</v>
      </c>
    </row>
    <row r="7" spans="1:27" x14ac:dyDescent="0.25">
      <c r="A7" s="4" t="s">
        <v>46</v>
      </c>
      <c r="B7" s="10" t="str">
        <f>MID(PARIS[[#This Row],[Données]],104,100)</f>
        <v>000181   JULIEN</v>
      </c>
      <c r="C7" s="10" t="str">
        <f>MID(PARIS[[#This Row],[Données]],7,36)</f>
        <v xml:space="preserve">0063DRUE ADOLPHE JULIEN             </v>
      </c>
      <c r="D7" s="10" t="str">
        <f>MID(PARIS[[#This Row],[Tri 2]],6,31)</f>
        <v xml:space="preserve">RUE ADOLPHE JULIEN             </v>
      </c>
      <c r="E7" s="10" t="str">
        <f>MID(PARIS[[#This Row],[Données]],1,6)</f>
        <v>754001</v>
      </c>
      <c r="F7" s="10" t="str">
        <f>LEFT(PARIS[[#This Row],[Données]],2)</f>
        <v>75</v>
      </c>
      <c r="G7" s="10" t="str">
        <f>MID(PARIS[[#This Row],[Données]],1,6)</f>
        <v>754001</v>
      </c>
      <c r="H7" s="10" t="str">
        <f>LEFT(PARIS[[#This Row],[Tri 2]],5)</f>
        <v>0063D</v>
      </c>
      <c r="I7" s="10" t="str">
        <f>LEFT(PARIS[[#This Row],[Tri 3]],3)</f>
        <v>RUE</v>
      </c>
      <c r="J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" s="10" t="str">
        <f>IF(AND(PARIS[[#This Row],[Nom de la Voie 1]]=0,PARIS[[#This Row],[Nom de la Voie 2]]=0,PARIS[[#This Row],[Nom de la Voie 3]]=0),PARIS[[#This Row],[Ville et Street]],"")</f>
        <v/>
      </c>
      <c r="N7" s="10" t="str">
        <f>MID(PARIS[[#This Row],[Tri 1]],10,50)</f>
        <v>JULIEN</v>
      </c>
      <c r="O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7" s="10" t="str">
        <f>IF(PARIS[[#This Row],[Mot Clé Rue]]="","",IF(PARIS[[#This Row],[Ville]]="",PARIS[[#This Row],[Nom de la Voie]]&amp;" "&amp;MID(PARIS[[#This Row],[Tri 3]],5,50),PARIS[[#This Row],[Ville]]))</f>
        <v xml:space="preserve">Rue ADOLPHE JULIEN             </v>
      </c>
      <c r="R7" s="10" t="str">
        <f>IF(PARIS[[#This Row],[Nom de la Voie]]="","",IFERROR(PARIS[[#This Row],[Département]]&amp;RIGHT(PARIS[[#This Row],[N° INSEE]],3),""))</f>
        <v>75001</v>
      </c>
      <c r="S7" s="10" t="str">
        <f>IF(PARIS[[#This Row],[Ville]]="",PARIS[[#This Row],[Nom de la Voie]]&amp;" "&amp;MID(PARIS[[#This Row],[Tri 3]],5,50),"")</f>
        <v xml:space="preserve">Rue ADOLPHE JULIEN             </v>
      </c>
      <c r="T7" s="10" t="str">
        <f>IFERROR(TEXT(VLOOKUP(Tableau_Résultat75[Code Insee],Tableau_Référence75[],2,FALSE),"00000"),"")</f>
        <v/>
      </c>
      <c r="U7" s="10" t="str">
        <f>IFERROR(TEXT(VLOOKUP(Tableau_Résultat75[Code Insee],Tableau_Référence75[],4,FALSE),"00000"),"")</f>
        <v/>
      </c>
      <c r="X7" s="15">
        <v>75105</v>
      </c>
      <c r="Y7" s="16">
        <v>75005</v>
      </c>
      <c r="Z7" s="16" t="s">
        <v>21</v>
      </c>
      <c r="AA7" s="16" t="s">
        <v>26</v>
      </c>
    </row>
    <row r="8" spans="1:27" x14ac:dyDescent="0.25">
      <c r="A8" s="4" t="s">
        <v>47</v>
      </c>
      <c r="B8" s="10" t="str">
        <f>MID(PARIS[[#This Row],[Données]],104,100)</f>
        <v>000191   ALGER</v>
      </c>
      <c r="C8" s="10" t="str">
        <f>MID(PARIS[[#This Row],[Données]],7,36)</f>
        <v xml:space="preserve">0191TRUE D ALGER                    </v>
      </c>
      <c r="D8" s="10" t="str">
        <f>MID(PARIS[[#This Row],[Tri 2]],6,31)</f>
        <v xml:space="preserve">RUE D ALGER                    </v>
      </c>
      <c r="E8" s="10" t="str">
        <f>MID(PARIS[[#This Row],[Données]],1,6)</f>
        <v>754001</v>
      </c>
      <c r="F8" s="10" t="str">
        <f>LEFT(PARIS[[#This Row],[Données]],2)</f>
        <v>75</v>
      </c>
      <c r="G8" s="10" t="str">
        <f>MID(PARIS[[#This Row],[Données]],1,6)</f>
        <v>754001</v>
      </c>
      <c r="H8" s="10" t="str">
        <f>LEFT(PARIS[[#This Row],[Tri 2]],5)</f>
        <v>0191T</v>
      </c>
      <c r="I8" s="10" t="str">
        <f>LEFT(PARIS[[#This Row],[Tri 3]],3)</f>
        <v>RUE</v>
      </c>
      <c r="J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" s="10" t="str">
        <f>IF(AND(PARIS[[#This Row],[Nom de la Voie 1]]=0,PARIS[[#This Row],[Nom de la Voie 2]]=0,PARIS[[#This Row],[Nom de la Voie 3]]=0),PARIS[[#This Row],[Ville et Street]],"")</f>
        <v/>
      </c>
      <c r="N8" s="10" t="str">
        <f>MID(PARIS[[#This Row],[Tri 1]],10,50)</f>
        <v>ALGER</v>
      </c>
      <c r="O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8" s="10" t="str">
        <f>IF(PARIS[[#This Row],[Mot Clé Rue]]="","",IF(PARIS[[#This Row],[Ville]]="",PARIS[[#This Row],[Nom de la Voie]]&amp;" "&amp;MID(PARIS[[#This Row],[Tri 3]],5,50),PARIS[[#This Row],[Ville]]))</f>
        <v xml:space="preserve">Rue D ALGER                    </v>
      </c>
      <c r="R8" s="10" t="str">
        <f>IF(PARIS[[#This Row],[Nom de la Voie]]="","",IFERROR(PARIS[[#This Row],[Département]]&amp;RIGHT(PARIS[[#This Row],[N° INSEE]],3),""))</f>
        <v>75001</v>
      </c>
      <c r="S8" s="10" t="str">
        <f>IF(PARIS[[#This Row],[Ville]]="",PARIS[[#This Row],[Nom de la Voie]]&amp;" "&amp;MID(PARIS[[#This Row],[Tri 3]],5,50),"")</f>
        <v xml:space="preserve">Rue D ALGER                    </v>
      </c>
      <c r="T8" s="10" t="str">
        <f>IFERROR(TEXT(VLOOKUP(Tableau_Résultat75[Code Insee],Tableau_Référence75[],2,FALSE),"00000"),"")</f>
        <v/>
      </c>
      <c r="U8" s="10" t="str">
        <f>IFERROR(TEXT(VLOOKUP(Tableau_Résultat75[Code Insee],Tableau_Référence75[],4,FALSE),"00000"),"")</f>
        <v/>
      </c>
      <c r="X8" s="15">
        <v>75106</v>
      </c>
      <c r="Y8" s="16">
        <v>75006</v>
      </c>
      <c r="Z8" s="16" t="s">
        <v>21</v>
      </c>
      <c r="AA8" s="16" t="s">
        <v>27</v>
      </c>
    </row>
    <row r="9" spans="1:27" x14ac:dyDescent="0.25">
      <c r="A9" s="4" t="s">
        <v>48</v>
      </c>
      <c r="B9" s="10" t="str">
        <f>MID(PARIS[[#This Row],[Données]],104,100)</f>
        <v>000201   COLIGNY</v>
      </c>
      <c r="C9" s="10" t="str">
        <f>MID(PARIS[[#This Row],[Données]],7,36)</f>
        <v xml:space="preserve">0284URUE DE L AMIRAL DE COLIGNY     </v>
      </c>
      <c r="D9" s="10" t="str">
        <f>MID(PARIS[[#This Row],[Tri 2]],6,31)</f>
        <v xml:space="preserve">RUE DE L AMIRAL DE COLIGNY     </v>
      </c>
      <c r="E9" s="10" t="str">
        <f>MID(PARIS[[#This Row],[Données]],1,6)</f>
        <v>754001</v>
      </c>
      <c r="F9" s="10" t="str">
        <f>LEFT(PARIS[[#This Row],[Données]],2)</f>
        <v>75</v>
      </c>
      <c r="G9" s="10" t="str">
        <f>MID(PARIS[[#This Row],[Données]],1,6)</f>
        <v>754001</v>
      </c>
      <c r="H9" s="10" t="str">
        <f>LEFT(PARIS[[#This Row],[Tri 2]],5)</f>
        <v>0284U</v>
      </c>
      <c r="I9" s="10" t="str">
        <f>LEFT(PARIS[[#This Row],[Tri 3]],3)</f>
        <v>RUE</v>
      </c>
      <c r="J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" s="10" t="str">
        <f>IF(AND(PARIS[[#This Row],[Nom de la Voie 1]]=0,PARIS[[#This Row],[Nom de la Voie 2]]=0,PARIS[[#This Row],[Nom de la Voie 3]]=0),PARIS[[#This Row],[Ville et Street]],"")</f>
        <v/>
      </c>
      <c r="N9" s="10" t="str">
        <f>MID(PARIS[[#This Row],[Tri 1]],10,50)</f>
        <v>COLIGNY</v>
      </c>
      <c r="O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9" s="10" t="str">
        <f>IF(PARIS[[#This Row],[Mot Clé Rue]]="","",IF(PARIS[[#This Row],[Ville]]="",PARIS[[#This Row],[Nom de la Voie]]&amp;" "&amp;MID(PARIS[[#This Row],[Tri 3]],5,50),PARIS[[#This Row],[Ville]]))</f>
        <v xml:space="preserve">Rue DE L AMIRAL DE COLIGNY     </v>
      </c>
      <c r="R9" s="10" t="str">
        <f>IF(PARIS[[#This Row],[Nom de la Voie]]="","",IFERROR(PARIS[[#This Row],[Département]]&amp;RIGHT(PARIS[[#This Row],[N° INSEE]],3),""))</f>
        <v>75001</v>
      </c>
      <c r="S9" s="10" t="str">
        <f>IF(PARIS[[#This Row],[Ville]]="",PARIS[[#This Row],[Nom de la Voie]]&amp;" "&amp;MID(PARIS[[#This Row],[Tri 3]],5,50),"")</f>
        <v xml:space="preserve">Rue DE L AMIRAL DE COLIGNY     </v>
      </c>
      <c r="T9" s="10" t="str">
        <f>IFERROR(TEXT(VLOOKUP(Tableau_Résultat75[Code Insee],Tableau_Référence75[],2,FALSE),"00000"),"")</f>
        <v/>
      </c>
      <c r="U9" s="10" t="str">
        <f>IFERROR(TEXT(VLOOKUP(Tableau_Résultat75[Code Insee],Tableau_Référence75[],4,FALSE),"00000"),"")</f>
        <v/>
      </c>
      <c r="X9" s="15">
        <v>75107</v>
      </c>
      <c r="Y9" s="16">
        <v>75007</v>
      </c>
      <c r="Z9" s="16" t="s">
        <v>21</v>
      </c>
      <c r="AA9" s="16" t="s">
        <v>28</v>
      </c>
    </row>
    <row r="10" spans="1:27" x14ac:dyDescent="0.25">
      <c r="A10" s="4" t="s">
        <v>49</v>
      </c>
      <c r="B10" s="10" t="str">
        <f>MID(PARIS[[#This Row],[Données]],104,100)</f>
        <v>000211   BRETON</v>
      </c>
      <c r="C10" s="10" t="str">
        <f>MID(PARIS[[#This Row],[Données]],7,36)</f>
        <v xml:space="preserve">0314BALL ANDRE BRETON               </v>
      </c>
      <c r="D10" s="10" t="str">
        <f>MID(PARIS[[#This Row],[Tri 2]],6,31)</f>
        <v xml:space="preserve">ALL ANDRE BRETON               </v>
      </c>
      <c r="E10" s="10" t="str">
        <f>MID(PARIS[[#This Row],[Données]],1,6)</f>
        <v>754001</v>
      </c>
      <c r="F10" s="10" t="str">
        <f>LEFT(PARIS[[#This Row],[Données]],2)</f>
        <v>75</v>
      </c>
      <c r="G10" s="10" t="str">
        <f>MID(PARIS[[#This Row],[Données]],1,6)</f>
        <v>754001</v>
      </c>
      <c r="H10" s="10" t="str">
        <f>LEFT(PARIS[[#This Row],[Tri 2]],5)</f>
        <v>0314B</v>
      </c>
      <c r="I10" s="10" t="str">
        <f>LEFT(PARIS[[#This Row],[Tri 3]],3)</f>
        <v>ALL</v>
      </c>
      <c r="J1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Allée</v>
      </c>
      <c r="K1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" s="10" t="str">
        <f>IF(AND(PARIS[[#This Row],[Nom de la Voie 1]]=0,PARIS[[#This Row],[Nom de la Voie 2]]=0,PARIS[[#This Row],[Nom de la Voie 3]]=0),PARIS[[#This Row],[Ville et Street]],"")</f>
        <v/>
      </c>
      <c r="N10" s="10" t="str">
        <f>MID(PARIS[[#This Row],[Tri 1]],10,50)</f>
        <v>BRETON</v>
      </c>
      <c r="O1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Allée</v>
      </c>
      <c r="P10" s="10" t="str">
        <f>IF(PARIS[[#This Row],[Mot Clé Rue]]="","",IF(PARIS[[#This Row],[Ville]]="",PARIS[[#This Row],[Nom de la Voie]]&amp;" "&amp;MID(PARIS[[#This Row],[Tri 3]],5,50),PARIS[[#This Row],[Ville]]))</f>
        <v xml:space="preserve">Allée ANDRE BRETON               </v>
      </c>
      <c r="R10" s="10" t="str">
        <f>IF(PARIS[[#This Row],[Nom de la Voie]]="","",IFERROR(PARIS[[#This Row],[Département]]&amp;RIGHT(PARIS[[#This Row],[N° INSEE]],3),""))</f>
        <v>75001</v>
      </c>
      <c r="S10" s="10" t="str">
        <f>IF(PARIS[[#This Row],[Ville]]="",PARIS[[#This Row],[Nom de la Voie]]&amp;" "&amp;MID(PARIS[[#This Row],[Tri 3]],5,50),"")</f>
        <v xml:space="preserve">Allée ANDRE BRETON               </v>
      </c>
      <c r="T10" s="10" t="str">
        <f>IFERROR(TEXT(VLOOKUP(Tableau_Résultat75[Code Insee],Tableau_Référence75[],2,FALSE),"00000"),"")</f>
        <v/>
      </c>
      <c r="U10" s="10" t="str">
        <f>IFERROR(TEXT(VLOOKUP(Tableau_Résultat75[Code Insee],Tableau_Référence75[],4,FALSE),"00000"),"")</f>
        <v/>
      </c>
      <c r="X10" s="15">
        <v>75108</v>
      </c>
      <c r="Y10" s="16">
        <v>75008</v>
      </c>
      <c r="Z10" s="16" t="s">
        <v>21</v>
      </c>
      <c r="AA10" s="16" t="s">
        <v>29</v>
      </c>
    </row>
    <row r="11" spans="1:27" x14ac:dyDescent="0.25">
      <c r="A11" s="4" t="s">
        <v>50</v>
      </c>
      <c r="B11" s="10" t="str">
        <f>MID(PARIS[[#This Row],[Données]],104,100)</f>
        <v>000221   MALRAUX</v>
      </c>
      <c r="C11" s="10" t="str">
        <f>MID(PARIS[[#This Row],[Données]],7,36)</f>
        <v xml:space="preserve">0330UPL  ANDRE MALRAUX              </v>
      </c>
      <c r="D11" s="10" t="str">
        <f>MID(PARIS[[#This Row],[Tri 2]],6,31)</f>
        <v xml:space="preserve">PL  ANDRE MALRAUX              </v>
      </c>
      <c r="E11" s="10" t="str">
        <f>MID(PARIS[[#This Row],[Données]],1,6)</f>
        <v>754001</v>
      </c>
      <c r="F11" s="10" t="str">
        <f>LEFT(PARIS[[#This Row],[Données]],2)</f>
        <v>75</v>
      </c>
      <c r="G11" s="10" t="str">
        <f>MID(PARIS[[#This Row],[Données]],1,6)</f>
        <v>754001</v>
      </c>
      <c r="H11" s="10" t="str">
        <f>LEFT(PARIS[[#This Row],[Tri 2]],5)</f>
        <v>0330U</v>
      </c>
      <c r="I11" s="10" t="str">
        <f>LEFT(PARIS[[#This Row],[Tri 3]],3)</f>
        <v xml:space="preserve">PL </v>
      </c>
      <c r="J1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1" s="10" t="str">
        <f>IF(AND(PARIS[[#This Row],[Nom de la Voie 1]]=0,PARIS[[#This Row],[Nom de la Voie 2]]=0,PARIS[[#This Row],[Nom de la Voie 3]]=0),PARIS[[#This Row],[Ville et Street]],"")</f>
        <v/>
      </c>
      <c r="N11" s="10" t="str">
        <f>MID(PARIS[[#This Row],[Tri 1]],10,50)</f>
        <v>MALRAUX</v>
      </c>
      <c r="O1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1" s="10" t="str">
        <f>IF(PARIS[[#This Row],[Mot Clé Rue]]="","",IF(PARIS[[#This Row],[Ville]]="",PARIS[[#This Row],[Nom de la Voie]]&amp;" "&amp;MID(PARIS[[#This Row],[Tri 3]],5,50),PARIS[[#This Row],[Ville]]))</f>
        <v xml:space="preserve">Place ANDRE MALRAUX              </v>
      </c>
      <c r="R11" s="10" t="str">
        <f>IF(PARIS[[#This Row],[Nom de la Voie]]="","",IFERROR(PARIS[[#This Row],[Département]]&amp;RIGHT(PARIS[[#This Row],[N° INSEE]],3),""))</f>
        <v>75001</v>
      </c>
      <c r="S11" s="10" t="str">
        <f>IF(PARIS[[#This Row],[Ville]]="",PARIS[[#This Row],[Nom de la Voie]]&amp;" "&amp;MID(PARIS[[#This Row],[Tri 3]],5,50),"")</f>
        <v xml:space="preserve">Place ANDRE MALRAUX              </v>
      </c>
      <c r="T11" s="10" t="str">
        <f>IFERROR(TEXT(VLOOKUP(Tableau_Résultat75[Code Insee],Tableau_Référence75[],2,FALSE),"00000"),"")</f>
        <v/>
      </c>
      <c r="U11" s="10" t="str">
        <f>IFERROR(TEXT(VLOOKUP(Tableau_Résultat75[Code Insee],Tableau_Référence75[],4,FALSE),"00000"),"")</f>
        <v/>
      </c>
      <c r="X11" s="15">
        <v>75109</v>
      </c>
      <c r="Y11" s="16">
        <v>75009</v>
      </c>
      <c r="Z11" s="16" t="s">
        <v>21</v>
      </c>
      <c r="AA11" s="16" t="s">
        <v>30</v>
      </c>
    </row>
    <row r="12" spans="1:27" x14ac:dyDescent="0.25">
      <c r="A12" s="4" t="s">
        <v>51</v>
      </c>
      <c r="B12" s="10" t="str">
        <f>MID(PARIS[[#This Row],[Données]],104,100)</f>
        <v>000231   CAREME</v>
      </c>
      <c r="C12" s="10" t="str">
        <f>MID(PARIS[[#This Row],[Données]],7,36)</f>
        <v xml:space="preserve">0373RPAS ANTOINE CAREME             </v>
      </c>
      <c r="D12" s="10" t="str">
        <f>MID(PARIS[[#This Row],[Tri 2]],6,31)</f>
        <v xml:space="preserve">PAS ANTOINE CAREME             </v>
      </c>
      <c r="E12" s="10" t="str">
        <f>MID(PARIS[[#This Row],[Données]],1,6)</f>
        <v>754001</v>
      </c>
      <c r="F12" s="10" t="str">
        <f>LEFT(PARIS[[#This Row],[Données]],2)</f>
        <v>75</v>
      </c>
      <c r="G12" s="10" t="str">
        <f>MID(PARIS[[#This Row],[Données]],1,6)</f>
        <v>754001</v>
      </c>
      <c r="H12" s="10" t="str">
        <f>LEFT(PARIS[[#This Row],[Tri 2]],5)</f>
        <v>0373R</v>
      </c>
      <c r="I12" s="10" t="str">
        <f>LEFT(PARIS[[#This Row],[Tri 3]],3)</f>
        <v>PAS</v>
      </c>
      <c r="J1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2" s="10" t="str">
        <f>IF(AND(PARIS[[#This Row],[Nom de la Voie 1]]=0,PARIS[[#This Row],[Nom de la Voie 2]]=0,PARIS[[#This Row],[Nom de la Voie 3]]=0),PARIS[[#This Row],[Ville et Street]],"")</f>
        <v/>
      </c>
      <c r="N12" s="10" t="str">
        <f>MID(PARIS[[#This Row],[Tri 1]],10,50)</f>
        <v>CAREME</v>
      </c>
      <c r="O1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2" s="10" t="str">
        <f>IF(PARIS[[#This Row],[Mot Clé Rue]]="","",IF(PARIS[[#This Row],[Ville]]="",PARIS[[#This Row],[Nom de la Voie]]&amp;" "&amp;MID(PARIS[[#This Row],[Tri 3]],5,50),PARIS[[#This Row],[Ville]]))</f>
        <v xml:space="preserve">Passage ANTOINE CAREME             </v>
      </c>
      <c r="R12" s="10" t="str">
        <f>IF(PARIS[[#This Row],[Nom de la Voie]]="","",IFERROR(PARIS[[#This Row],[Département]]&amp;RIGHT(PARIS[[#This Row],[N° INSEE]],3),""))</f>
        <v>75001</v>
      </c>
      <c r="S12" s="10" t="str">
        <f>IF(PARIS[[#This Row],[Ville]]="",PARIS[[#This Row],[Nom de la Voie]]&amp;" "&amp;MID(PARIS[[#This Row],[Tri 3]],5,50),"")</f>
        <v xml:space="preserve">Passage ANTOINE CAREME             </v>
      </c>
      <c r="T12" s="10" t="str">
        <f>IFERROR(TEXT(VLOOKUP(Tableau_Résultat75[Code Insee],Tableau_Référence75[],2,FALSE),"00000"),"")</f>
        <v/>
      </c>
      <c r="U12" s="10" t="str">
        <f>IFERROR(TEXT(VLOOKUP(Tableau_Résultat75[Code Insee],Tableau_Référence75[],4,FALSE),"00000"),"")</f>
        <v/>
      </c>
      <c r="X12" s="15">
        <v>75110</v>
      </c>
      <c r="Y12" s="16">
        <v>75010</v>
      </c>
      <c r="Z12" s="16" t="s">
        <v>21</v>
      </c>
      <c r="AA12" s="16" t="s">
        <v>31</v>
      </c>
    </row>
    <row r="13" spans="1:27" x14ac:dyDescent="0.25">
      <c r="A13" s="4" t="s">
        <v>52</v>
      </c>
      <c r="B13" s="10" t="str">
        <f>MID(PARIS[[#This Row],[Données]],104,100)</f>
        <v>000241   ARBRE</v>
      </c>
      <c r="C13" s="10" t="str">
        <f>MID(PARIS[[#This Row],[Données]],7,36)</f>
        <v xml:space="preserve">0407CRUE DE L ARBRE SEC             </v>
      </c>
      <c r="D13" s="10" t="str">
        <f>MID(PARIS[[#This Row],[Tri 2]],6,31)</f>
        <v xml:space="preserve">RUE DE L ARBRE SEC             </v>
      </c>
      <c r="E13" s="10" t="str">
        <f>MID(PARIS[[#This Row],[Données]],1,6)</f>
        <v>754001</v>
      </c>
      <c r="F13" s="10" t="str">
        <f>LEFT(PARIS[[#This Row],[Données]],2)</f>
        <v>75</v>
      </c>
      <c r="G13" s="10" t="str">
        <f>MID(PARIS[[#This Row],[Données]],1,6)</f>
        <v>754001</v>
      </c>
      <c r="H13" s="10" t="str">
        <f>LEFT(PARIS[[#This Row],[Tri 2]],5)</f>
        <v>0407C</v>
      </c>
      <c r="I13" s="10" t="str">
        <f>LEFT(PARIS[[#This Row],[Tri 3]],3)</f>
        <v>RUE</v>
      </c>
      <c r="J1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" s="10" t="str">
        <f>IF(AND(PARIS[[#This Row],[Nom de la Voie 1]]=0,PARIS[[#This Row],[Nom de la Voie 2]]=0,PARIS[[#This Row],[Nom de la Voie 3]]=0),PARIS[[#This Row],[Ville et Street]],"")</f>
        <v/>
      </c>
      <c r="N13" s="10" t="str">
        <f>MID(PARIS[[#This Row],[Tri 1]],10,50)</f>
        <v>ARBRE</v>
      </c>
      <c r="O1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3" s="10" t="str">
        <f>IF(PARIS[[#This Row],[Mot Clé Rue]]="","",IF(PARIS[[#This Row],[Ville]]="",PARIS[[#This Row],[Nom de la Voie]]&amp;" "&amp;MID(PARIS[[#This Row],[Tri 3]],5,50),PARIS[[#This Row],[Ville]]))</f>
        <v xml:space="preserve">Rue DE L ARBRE SEC             </v>
      </c>
      <c r="R13" s="10" t="str">
        <f>IF(PARIS[[#This Row],[Nom de la Voie]]="","",IFERROR(PARIS[[#This Row],[Département]]&amp;RIGHT(PARIS[[#This Row],[N° INSEE]],3),""))</f>
        <v>75001</v>
      </c>
      <c r="S13" s="10" t="str">
        <f>IF(PARIS[[#This Row],[Ville]]="",PARIS[[#This Row],[Nom de la Voie]]&amp;" "&amp;MID(PARIS[[#This Row],[Tri 3]],5,50),"")</f>
        <v xml:space="preserve">Rue DE L ARBRE SEC             </v>
      </c>
      <c r="T13" s="10" t="str">
        <f>IFERROR(TEXT(VLOOKUP(Tableau_Résultat75[Code Insee],Tableau_Référence75[],2,FALSE),"00000"),"")</f>
        <v/>
      </c>
      <c r="U13" s="10" t="str">
        <f>IFERROR(TEXT(VLOOKUP(Tableau_Résultat75[Code Insee],Tableau_Référence75[],4,FALSE),"00000"),"")</f>
        <v/>
      </c>
      <c r="X13" s="15">
        <v>75111</v>
      </c>
      <c r="Y13" s="16">
        <v>75011</v>
      </c>
      <c r="Z13" s="16" t="s">
        <v>21</v>
      </c>
      <c r="AA13" s="16" t="s">
        <v>32</v>
      </c>
    </row>
    <row r="14" spans="1:27" x14ac:dyDescent="0.25">
      <c r="A14" s="4" t="s">
        <v>53</v>
      </c>
      <c r="B14" s="10" t="str">
        <f>MID(PARIS[[#This Row],[Données]],104,100)</f>
        <v>000251   CIEL</v>
      </c>
      <c r="C14" s="10" t="str">
        <f>MID(PARIS[[#This Row],[Données]],7,36)</f>
        <v xml:space="preserve">0414KRUE DE L ARC EN CIEL           </v>
      </c>
      <c r="D14" s="10" t="str">
        <f>MID(PARIS[[#This Row],[Tri 2]],6,31)</f>
        <v xml:space="preserve">RUE DE L ARC EN CIEL           </v>
      </c>
      <c r="E14" s="10" t="str">
        <f>MID(PARIS[[#This Row],[Données]],1,6)</f>
        <v>754001</v>
      </c>
      <c r="F14" s="10" t="str">
        <f>LEFT(PARIS[[#This Row],[Données]],2)</f>
        <v>75</v>
      </c>
      <c r="G14" s="10" t="str">
        <f>MID(PARIS[[#This Row],[Données]],1,6)</f>
        <v>754001</v>
      </c>
      <c r="H14" s="10" t="str">
        <f>LEFT(PARIS[[#This Row],[Tri 2]],5)</f>
        <v>0414K</v>
      </c>
      <c r="I14" s="10" t="str">
        <f>LEFT(PARIS[[#This Row],[Tri 3]],3)</f>
        <v>RUE</v>
      </c>
      <c r="J1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" s="10" t="str">
        <f>IF(AND(PARIS[[#This Row],[Nom de la Voie 1]]=0,PARIS[[#This Row],[Nom de la Voie 2]]=0,PARIS[[#This Row],[Nom de la Voie 3]]=0),PARIS[[#This Row],[Ville et Street]],"")</f>
        <v/>
      </c>
      <c r="N14" s="10" t="str">
        <f>MID(PARIS[[#This Row],[Tri 1]],10,50)</f>
        <v>CIEL</v>
      </c>
      <c r="O1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" s="10" t="str">
        <f>IF(PARIS[[#This Row],[Mot Clé Rue]]="","",IF(PARIS[[#This Row],[Ville]]="",PARIS[[#This Row],[Nom de la Voie]]&amp;" "&amp;MID(PARIS[[#This Row],[Tri 3]],5,50),PARIS[[#This Row],[Ville]]))</f>
        <v xml:space="preserve">Rue DE L ARC EN CIEL           </v>
      </c>
      <c r="R14" s="10" t="str">
        <f>IF(PARIS[[#This Row],[Nom de la Voie]]="","",IFERROR(PARIS[[#This Row],[Département]]&amp;RIGHT(PARIS[[#This Row],[N° INSEE]],3),""))</f>
        <v>75001</v>
      </c>
      <c r="S14" s="10" t="str">
        <f>IF(PARIS[[#This Row],[Ville]]="",PARIS[[#This Row],[Nom de la Voie]]&amp;" "&amp;MID(PARIS[[#This Row],[Tri 3]],5,50),"")</f>
        <v xml:space="preserve">Rue DE L ARC EN CIEL           </v>
      </c>
      <c r="T14" s="10" t="str">
        <f>IFERROR(TEXT(VLOOKUP(Tableau_Résultat75[Code Insee],Tableau_Référence75[],2,FALSE),"00000"),"")</f>
        <v/>
      </c>
      <c r="U14" s="10" t="str">
        <f>IFERROR(TEXT(VLOOKUP(Tableau_Résultat75[Code Insee],Tableau_Référence75[],4,FALSE),"00000"),"")</f>
        <v/>
      </c>
      <c r="X14" s="15">
        <v>75112</v>
      </c>
      <c r="Y14" s="16">
        <v>75012</v>
      </c>
      <c r="Z14" s="16" t="s">
        <v>21</v>
      </c>
      <c r="AA14" s="16" t="s">
        <v>33</v>
      </c>
    </row>
    <row r="15" spans="1:27" x14ac:dyDescent="0.25">
      <c r="A15" s="4" t="s">
        <v>54</v>
      </c>
      <c r="B15" s="10" t="str">
        <f>MID(PARIS[[#This Row],[Données]],104,100)</f>
        <v>000261   ARGENTEU</v>
      </c>
      <c r="C15" s="10" t="str">
        <f>MID(PARIS[[#This Row],[Données]],7,36)</f>
        <v xml:space="preserve">0433FRUE D ARGENTEUIL               </v>
      </c>
      <c r="D15" s="10" t="str">
        <f>MID(PARIS[[#This Row],[Tri 2]],6,31)</f>
        <v xml:space="preserve">RUE D ARGENTEUIL               </v>
      </c>
      <c r="E15" s="10" t="str">
        <f>MID(PARIS[[#This Row],[Données]],1,6)</f>
        <v>754001</v>
      </c>
      <c r="F15" s="10" t="str">
        <f>LEFT(PARIS[[#This Row],[Données]],2)</f>
        <v>75</v>
      </c>
      <c r="G15" s="10" t="str">
        <f>MID(PARIS[[#This Row],[Données]],1,6)</f>
        <v>754001</v>
      </c>
      <c r="H15" s="10" t="str">
        <f>LEFT(PARIS[[#This Row],[Tri 2]],5)</f>
        <v>0433F</v>
      </c>
      <c r="I15" s="10" t="str">
        <f>LEFT(PARIS[[#This Row],[Tri 3]],3)</f>
        <v>RUE</v>
      </c>
      <c r="J1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5" s="10" t="str">
        <f>IF(AND(PARIS[[#This Row],[Nom de la Voie 1]]=0,PARIS[[#This Row],[Nom de la Voie 2]]=0,PARIS[[#This Row],[Nom de la Voie 3]]=0),PARIS[[#This Row],[Ville et Street]],"")</f>
        <v/>
      </c>
      <c r="N15" s="10" t="str">
        <f>MID(PARIS[[#This Row],[Tri 1]],10,50)</f>
        <v>ARGENTEU</v>
      </c>
      <c r="O1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5" s="10" t="str">
        <f>IF(PARIS[[#This Row],[Mot Clé Rue]]="","",IF(PARIS[[#This Row],[Ville]]="",PARIS[[#This Row],[Nom de la Voie]]&amp;" "&amp;MID(PARIS[[#This Row],[Tri 3]],5,50),PARIS[[#This Row],[Ville]]))</f>
        <v xml:space="preserve">Rue D ARGENTEUIL               </v>
      </c>
      <c r="R15" s="10" t="str">
        <f>IF(PARIS[[#This Row],[Nom de la Voie]]="","",IFERROR(PARIS[[#This Row],[Département]]&amp;RIGHT(PARIS[[#This Row],[N° INSEE]],3),""))</f>
        <v>75001</v>
      </c>
      <c r="S15" s="10" t="str">
        <f>IF(PARIS[[#This Row],[Ville]]="",PARIS[[#This Row],[Nom de la Voie]]&amp;" "&amp;MID(PARIS[[#This Row],[Tri 3]],5,50),"")</f>
        <v xml:space="preserve">Rue D ARGENTEUIL               </v>
      </c>
      <c r="T15" s="10" t="str">
        <f>IFERROR(TEXT(VLOOKUP(Tableau_Résultat75[Code Insee],Tableau_Référence75[],2,FALSE),"00000"),"")</f>
        <v/>
      </c>
      <c r="U15" s="10" t="str">
        <f>IFERROR(TEXT(VLOOKUP(Tableau_Résultat75[Code Insee],Tableau_Référence75[],4,FALSE),"00000"),"")</f>
        <v/>
      </c>
      <c r="X15" s="15">
        <v>75113</v>
      </c>
      <c r="Y15" s="16">
        <v>75013</v>
      </c>
      <c r="Z15" s="16" t="s">
        <v>21</v>
      </c>
      <c r="AA15" s="16" t="s">
        <v>34</v>
      </c>
    </row>
    <row r="16" spans="1:27" x14ac:dyDescent="0.25">
      <c r="A16" s="4" t="s">
        <v>55</v>
      </c>
      <c r="B16" s="10" t="str">
        <f>MID(PARIS[[#This Row],[Données]],104,100)</f>
        <v>000271   ARTS</v>
      </c>
      <c r="C16" s="10" t="str">
        <f>MID(PARIS[[#This Row],[Données]],7,36)</f>
        <v xml:space="preserve">0492VPONTDES ARTS                   </v>
      </c>
      <c r="D16" s="10" t="str">
        <f>MID(PARIS[[#This Row],[Tri 2]],6,31)</f>
        <v xml:space="preserve">PONTDES ARTS                   </v>
      </c>
      <c r="E16" s="10" t="str">
        <f>MID(PARIS[[#This Row],[Données]],1,6)</f>
        <v>754001</v>
      </c>
      <c r="F16" s="10" t="str">
        <f>LEFT(PARIS[[#This Row],[Données]],2)</f>
        <v>75</v>
      </c>
      <c r="G16" s="10" t="str">
        <f>MID(PARIS[[#This Row],[Données]],1,6)</f>
        <v>754001</v>
      </c>
      <c r="H16" s="10" t="str">
        <f>LEFT(PARIS[[#This Row],[Tri 2]],5)</f>
        <v>0492V</v>
      </c>
      <c r="I16" s="10" t="str">
        <f>LEFT(PARIS[[#This Row],[Tri 3]],3)</f>
        <v>PON</v>
      </c>
      <c r="J1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Pont</v>
      </c>
      <c r="M16" s="10" t="str">
        <f>IF(AND(PARIS[[#This Row],[Nom de la Voie 1]]=0,PARIS[[#This Row],[Nom de la Voie 2]]=0,PARIS[[#This Row],[Nom de la Voie 3]]=0),PARIS[[#This Row],[Ville et Street]],"")</f>
        <v/>
      </c>
      <c r="N16" s="10" t="str">
        <f>MID(PARIS[[#This Row],[Tri 1]],10,50)</f>
        <v>ARTS</v>
      </c>
      <c r="O1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Pont</v>
      </c>
      <c r="P16" s="10" t="str">
        <f>IF(PARIS[[#This Row],[Mot Clé Rue]]="","",IF(PARIS[[#This Row],[Ville]]="",PARIS[[#This Row],[Nom de la Voie]]&amp;" "&amp;MID(PARIS[[#This Row],[Tri 3]],5,50),PARIS[[#This Row],[Ville]]))</f>
        <v xml:space="preserve">Pont DES ARTS                   </v>
      </c>
      <c r="R16" s="10" t="str">
        <f>IF(PARIS[[#This Row],[Nom de la Voie]]="","",IFERROR(PARIS[[#This Row],[Département]]&amp;RIGHT(PARIS[[#This Row],[N° INSEE]],3),""))</f>
        <v>75001</v>
      </c>
      <c r="S16" s="10" t="str">
        <f>IF(PARIS[[#This Row],[Ville]]="",PARIS[[#This Row],[Nom de la Voie]]&amp;" "&amp;MID(PARIS[[#This Row],[Tri 3]],5,50),"")</f>
        <v xml:space="preserve">Pont DES ARTS                   </v>
      </c>
      <c r="T16" s="10" t="str">
        <f>IFERROR(TEXT(VLOOKUP(Tableau_Résultat75[Code Insee],Tableau_Référence75[],2,FALSE),"00000"),"")</f>
        <v/>
      </c>
      <c r="U16" s="10" t="str">
        <f>IFERROR(TEXT(VLOOKUP(Tableau_Résultat75[Code Insee],Tableau_Référence75[],4,FALSE),"00000"),"")</f>
        <v/>
      </c>
      <c r="X16" s="15">
        <v>75114</v>
      </c>
      <c r="Y16" s="16">
        <v>75014</v>
      </c>
      <c r="Z16" s="16" t="s">
        <v>21</v>
      </c>
      <c r="AA16" s="16" t="s">
        <v>35</v>
      </c>
    </row>
    <row r="17" spans="1:27" x14ac:dyDescent="0.25">
      <c r="A17" s="4" t="s">
        <v>56</v>
      </c>
      <c r="B17" s="10" t="str">
        <f>MID(PARIS[[#This Row],[Données]],104,100)</f>
        <v>000281   BAILLET</v>
      </c>
      <c r="C17" s="10" t="str">
        <f>MID(PARIS[[#This Row],[Données]],7,36)</f>
        <v xml:space="preserve">0630VRUE BAILLET                    </v>
      </c>
      <c r="D17" s="10" t="str">
        <f>MID(PARIS[[#This Row],[Tri 2]],6,31)</f>
        <v xml:space="preserve">RUE BAILLET                    </v>
      </c>
      <c r="E17" s="10" t="str">
        <f>MID(PARIS[[#This Row],[Données]],1,6)</f>
        <v>754001</v>
      </c>
      <c r="F17" s="10" t="str">
        <f>LEFT(PARIS[[#This Row],[Données]],2)</f>
        <v>75</v>
      </c>
      <c r="G17" s="10" t="str">
        <f>MID(PARIS[[#This Row],[Données]],1,6)</f>
        <v>754001</v>
      </c>
      <c r="H17" s="10" t="str">
        <f>LEFT(PARIS[[#This Row],[Tri 2]],5)</f>
        <v>0630V</v>
      </c>
      <c r="I17" s="10" t="str">
        <f>LEFT(PARIS[[#This Row],[Tri 3]],3)</f>
        <v>RUE</v>
      </c>
      <c r="J1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" s="10" t="str">
        <f>IF(AND(PARIS[[#This Row],[Nom de la Voie 1]]=0,PARIS[[#This Row],[Nom de la Voie 2]]=0,PARIS[[#This Row],[Nom de la Voie 3]]=0),PARIS[[#This Row],[Ville et Street]],"")</f>
        <v/>
      </c>
      <c r="N17" s="10" t="str">
        <f>MID(PARIS[[#This Row],[Tri 1]],10,50)</f>
        <v>BAILLET</v>
      </c>
      <c r="O1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7" s="10" t="str">
        <f>IF(PARIS[[#This Row],[Mot Clé Rue]]="","",IF(PARIS[[#This Row],[Ville]]="",PARIS[[#This Row],[Nom de la Voie]]&amp;" "&amp;MID(PARIS[[#This Row],[Tri 3]],5,50),PARIS[[#This Row],[Ville]]))</f>
        <v xml:space="preserve">Rue BAILLET                    </v>
      </c>
      <c r="R17" s="10" t="str">
        <f>IF(PARIS[[#This Row],[Nom de la Voie]]="","",IFERROR(PARIS[[#This Row],[Département]]&amp;RIGHT(PARIS[[#This Row],[N° INSEE]],3),""))</f>
        <v>75001</v>
      </c>
      <c r="S17" s="10" t="str">
        <f>IF(PARIS[[#This Row],[Ville]]="",PARIS[[#This Row],[Nom de la Voie]]&amp;" "&amp;MID(PARIS[[#This Row],[Tri 3]],5,50),"")</f>
        <v xml:space="preserve">Rue BAILLET                    </v>
      </c>
      <c r="T17" s="10" t="str">
        <f>IFERROR(TEXT(VLOOKUP(Tableau_Résultat75[Code Insee],Tableau_Référence75[],2,FALSE),"00000"),"")</f>
        <v/>
      </c>
      <c r="U17" s="10" t="str">
        <f>IFERROR(TEXT(VLOOKUP(Tableau_Résultat75[Code Insee],Tableau_Référence75[],4,FALSE),"00000"),"")</f>
        <v/>
      </c>
      <c r="X17" s="15">
        <v>75115</v>
      </c>
      <c r="Y17" s="16">
        <v>75015</v>
      </c>
      <c r="Z17" s="16" t="s">
        <v>21</v>
      </c>
      <c r="AA17" s="16" t="s">
        <v>36</v>
      </c>
    </row>
    <row r="18" spans="1:27" x14ac:dyDescent="0.25">
      <c r="A18" s="4" t="s">
        <v>57</v>
      </c>
      <c r="B18" s="10" t="str">
        <f>MID(PARIS[[#This Row],[Données]],104,100)</f>
        <v>000291   BAILLEUL</v>
      </c>
      <c r="C18" s="10" t="str">
        <f>MID(PARIS[[#This Row],[Données]],7,36)</f>
        <v xml:space="preserve">0632XRUE BAILLEUL                   </v>
      </c>
      <c r="D18" s="10" t="str">
        <f>MID(PARIS[[#This Row],[Tri 2]],6,31)</f>
        <v xml:space="preserve">RUE BAILLEUL                   </v>
      </c>
      <c r="E18" s="10" t="str">
        <f>MID(PARIS[[#This Row],[Données]],1,6)</f>
        <v>754001</v>
      </c>
      <c r="F18" s="10" t="str">
        <f>LEFT(PARIS[[#This Row],[Données]],2)</f>
        <v>75</v>
      </c>
      <c r="G18" s="10" t="str">
        <f>MID(PARIS[[#This Row],[Données]],1,6)</f>
        <v>754001</v>
      </c>
      <c r="H18" s="10" t="str">
        <f>LEFT(PARIS[[#This Row],[Tri 2]],5)</f>
        <v>0632X</v>
      </c>
      <c r="I18" s="10" t="str">
        <f>LEFT(PARIS[[#This Row],[Tri 3]],3)</f>
        <v>RUE</v>
      </c>
      <c r="J1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" s="10" t="str">
        <f>IF(AND(PARIS[[#This Row],[Nom de la Voie 1]]=0,PARIS[[#This Row],[Nom de la Voie 2]]=0,PARIS[[#This Row],[Nom de la Voie 3]]=0),PARIS[[#This Row],[Ville et Street]],"")</f>
        <v/>
      </c>
      <c r="N18" s="10" t="str">
        <f>MID(PARIS[[#This Row],[Tri 1]],10,50)</f>
        <v>BAILLEUL</v>
      </c>
      <c r="O1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8" s="10" t="str">
        <f>IF(PARIS[[#This Row],[Mot Clé Rue]]="","",IF(PARIS[[#This Row],[Ville]]="",PARIS[[#This Row],[Nom de la Voie]]&amp;" "&amp;MID(PARIS[[#This Row],[Tri 3]],5,50),PARIS[[#This Row],[Ville]]))</f>
        <v xml:space="preserve">Rue BAILLEUL                   </v>
      </c>
      <c r="R18" s="10" t="str">
        <f>IF(PARIS[[#This Row],[Nom de la Voie]]="","",IFERROR(PARIS[[#This Row],[Département]]&amp;RIGHT(PARIS[[#This Row],[N° INSEE]],3),""))</f>
        <v>75001</v>
      </c>
      <c r="S18" s="10" t="str">
        <f>IF(PARIS[[#This Row],[Ville]]="",PARIS[[#This Row],[Nom de la Voie]]&amp;" "&amp;MID(PARIS[[#This Row],[Tri 3]],5,50),"")</f>
        <v xml:space="preserve">Rue BAILLEUL                   </v>
      </c>
      <c r="T18" s="10" t="str">
        <f>IFERROR(TEXT(VLOOKUP(Tableau_Résultat75[Code Insee],Tableau_Référence75[],2,FALSE),"00000"),"")</f>
        <v/>
      </c>
      <c r="U18" s="10" t="str">
        <f>IFERROR(TEXT(VLOOKUP(Tableau_Résultat75[Code Insee],Tableau_Référence75[],4,FALSE),"00000"),"")</f>
        <v/>
      </c>
      <c r="X18" s="15">
        <v>75116</v>
      </c>
      <c r="Y18" s="16">
        <v>75016</v>
      </c>
      <c r="Z18" s="16" t="s">
        <v>21</v>
      </c>
      <c r="AA18" s="16" t="s">
        <v>37</v>
      </c>
    </row>
    <row r="19" spans="1:27" x14ac:dyDescent="0.25">
      <c r="A19" s="4" t="s">
        <v>552</v>
      </c>
      <c r="B19" s="10" t="str">
        <f>MID(PARIS[[#This Row],[Données]],104,100)</f>
        <v>000301   BALCON</v>
      </c>
      <c r="C19" s="10" t="str">
        <f>MID(PARIS[[#This Row],[Données]],7,36)</f>
        <v xml:space="preserve">0640FGRAND BALCON                   </v>
      </c>
      <c r="D19" s="10" t="str">
        <f>MID(PARIS[[#This Row],[Tri 2]],6,31)</f>
        <v xml:space="preserve">GRAND BALCON                   </v>
      </c>
      <c r="E19" s="10" t="str">
        <f>MID(PARIS[[#This Row],[Données]],1,6)</f>
        <v>754001</v>
      </c>
      <c r="F19" s="10" t="str">
        <f>LEFT(PARIS[[#This Row],[Données]],2)</f>
        <v>75</v>
      </c>
      <c r="G19" s="10" t="str">
        <f>MID(PARIS[[#This Row],[Données]],1,6)</f>
        <v>754001</v>
      </c>
      <c r="H19" s="10" t="str">
        <f>LEFT(PARIS[[#This Row],[Tri 2]],5)</f>
        <v>0640F</v>
      </c>
      <c r="I19" s="10" t="str">
        <f>LEFT(PARIS[[#This Row],[Tri 3]],3)</f>
        <v>GRA</v>
      </c>
      <c r="J1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" s="10" t="str">
        <f>IF(AND(PARIS[[#This Row],[Nom de la Voie 1]]=0,PARIS[[#This Row],[Nom de la Voie 2]]=0,PARIS[[#This Row],[Nom de la Voie 3]]=0),PARIS[[#This Row],[Ville et Street]],"")</f>
        <v>GRA</v>
      </c>
      <c r="N19" s="10" t="str">
        <f>MID(PARIS[[#This Row],[Tri 1]],10,50)</f>
        <v>BALCON</v>
      </c>
      <c r="O1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19" s="10" t="str">
        <f>IF(PARIS[[#This Row],[Mot Clé Rue]]="","",IF(PARIS[[#This Row],[Ville]]="",PARIS[[#This Row],[Nom de la Voie]]&amp;" "&amp;MID(PARIS[[#This Row],[Tri 3]],5,50),PARIS[[#This Row],[Ville]]))</f>
        <v>GRA</v>
      </c>
      <c r="R19" s="10" t="str">
        <f>IF(PARIS[[#This Row],[Nom de la Voie]]="","",IFERROR(PARIS[[#This Row],[Département]]&amp;RIGHT(PARIS[[#This Row],[N° INSEE]],3),""))</f>
        <v/>
      </c>
      <c r="S19" s="10" t="str">
        <f>IF(PARIS[[#This Row],[Ville]]="",PARIS[[#This Row],[Nom de la Voie]]&amp;" "&amp;MID(PARIS[[#This Row],[Tri 3]],5,50),"")</f>
        <v/>
      </c>
      <c r="T19" s="10" t="str">
        <f>IFERROR(TEXT(VLOOKUP(Tableau_Résultat75[Code Insee],Tableau_Référence75[],2,FALSE),"00000"),"")</f>
        <v/>
      </c>
      <c r="U19" s="10" t="str">
        <f>IFERROR(TEXT(VLOOKUP(Tableau_Résultat75[Code Insee],Tableau_Référence75[],4,FALSE),"00000"),"")</f>
        <v/>
      </c>
      <c r="X19" s="15">
        <v>75117</v>
      </c>
      <c r="Y19" s="16">
        <v>75017</v>
      </c>
      <c r="Z19" s="16" t="s">
        <v>21</v>
      </c>
      <c r="AA19" s="16" t="s">
        <v>38</v>
      </c>
    </row>
    <row r="20" spans="1:27" x14ac:dyDescent="0.25">
      <c r="A20" s="4" t="s">
        <v>58</v>
      </c>
      <c r="B20" s="10" t="str">
        <f>MID(PARIS[[#This Row],[Données]],104,100)</f>
        <v>000311   BALTARD</v>
      </c>
      <c r="C20" s="10" t="str">
        <f>MID(PARIS[[#This Row],[Données]],7,36)</f>
        <v xml:space="preserve">0650SRUE BALTARD                    </v>
      </c>
      <c r="D20" s="10" t="str">
        <f>MID(PARIS[[#This Row],[Tri 2]],6,31)</f>
        <v xml:space="preserve">RUE BALTARD                    </v>
      </c>
      <c r="E20" s="10" t="str">
        <f>MID(PARIS[[#This Row],[Données]],1,6)</f>
        <v>754001</v>
      </c>
      <c r="F20" s="10" t="str">
        <f>LEFT(PARIS[[#This Row],[Données]],2)</f>
        <v>75</v>
      </c>
      <c r="G20" s="10" t="str">
        <f>MID(PARIS[[#This Row],[Données]],1,6)</f>
        <v>754001</v>
      </c>
      <c r="H20" s="10" t="str">
        <f>LEFT(PARIS[[#This Row],[Tri 2]],5)</f>
        <v>0650S</v>
      </c>
      <c r="I20" s="10" t="str">
        <f>LEFT(PARIS[[#This Row],[Tri 3]],3)</f>
        <v>RUE</v>
      </c>
      <c r="J2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" s="10" t="str">
        <f>IF(AND(PARIS[[#This Row],[Nom de la Voie 1]]=0,PARIS[[#This Row],[Nom de la Voie 2]]=0,PARIS[[#This Row],[Nom de la Voie 3]]=0),PARIS[[#This Row],[Ville et Street]],"")</f>
        <v/>
      </c>
      <c r="N20" s="10" t="str">
        <f>MID(PARIS[[#This Row],[Tri 1]],10,50)</f>
        <v>BALTARD</v>
      </c>
      <c r="O2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0" s="10" t="str">
        <f>IF(PARIS[[#This Row],[Mot Clé Rue]]="","",IF(PARIS[[#This Row],[Ville]]="",PARIS[[#This Row],[Nom de la Voie]]&amp;" "&amp;MID(PARIS[[#This Row],[Tri 3]],5,50),PARIS[[#This Row],[Ville]]))</f>
        <v xml:space="preserve">Rue BALTARD                    </v>
      </c>
      <c r="R20" s="10" t="str">
        <f>IF(PARIS[[#This Row],[Nom de la Voie]]="","",IFERROR(PARIS[[#This Row],[Département]]&amp;RIGHT(PARIS[[#This Row],[N° INSEE]],3),""))</f>
        <v>75001</v>
      </c>
      <c r="S20" s="10" t="str">
        <f>IF(PARIS[[#This Row],[Ville]]="",PARIS[[#This Row],[Nom de la Voie]]&amp;" "&amp;MID(PARIS[[#This Row],[Tri 3]],5,50),"")</f>
        <v xml:space="preserve">Rue BALTARD                    </v>
      </c>
      <c r="T20" s="10" t="str">
        <f>IFERROR(TEXT(VLOOKUP(Tableau_Résultat75[Code Insee],Tableau_Référence75[],2,FALSE),"00000"),"")</f>
        <v/>
      </c>
      <c r="U20" s="10" t="str">
        <f>IFERROR(TEXT(VLOOKUP(Tableau_Résultat75[Code Insee],Tableau_Référence75[],4,FALSE),"00000"),"")</f>
        <v/>
      </c>
      <c r="X20" s="15">
        <v>75118</v>
      </c>
      <c r="Y20" s="16">
        <v>75018</v>
      </c>
      <c r="Z20" s="16" t="s">
        <v>21</v>
      </c>
      <c r="AA20" s="16" t="s">
        <v>39</v>
      </c>
    </row>
    <row r="21" spans="1:27" x14ac:dyDescent="0.25">
      <c r="A21" s="4" t="s">
        <v>59</v>
      </c>
      <c r="B21" s="10" t="str">
        <f>MID(PARIS[[#This Row],[Données]],104,100)</f>
        <v>000321   BASSE</v>
      </c>
      <c r="C21" s="10" t="str">
        <f>MID(PARIS[[#This Row],[Données]],7,36)</f>
        <v xml:space="preserve">0704ARUE BASSE                      </v>
      </c>
      <c r="D21" s="10" t="str">
        <f>MID(PARIS[[#This Row],[Tri 2]],6,31)</f>
        <v xml:space="preserve">RUE BASSE                      </v>
      </c>
      <c r="E21" s="10" t="str">
        <f>MID(PARIS[[#This Row],[Données]],1,6)</f>
        <v>754001</v>
      </c>
      <c r="F21" s="10" t="str">
        <f>LEFT(PARIS[[#This Row],[Données]],2)</f>
        <v>75</v>
      </c>
      <c r="G21" s="10" t="str">
        <f>MID(PARIS[[#This Row],[Données]],1,6)</f>
        <v>754001</v>
      </c>
      <c r="H21" s="10" t="str">
        <f>LEFT(PARIS[[#This Row],[Tri 2]],5)</f>
        <v>0704A</v>
      </c>
      <c r="I21" s="10" t="str">
        <f>LEFT(PARIS[[#This Row],[Tri 3]],3)</f>
        <v>RUE</v>
      </c>
      <c r="J2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1" s="10" t="str">
        <f>IF(AND(PARIS[[#This Row],[Nom de la Voie 1]]=0,PARIS[[#This Row],[Nom de la Voie 2]]=0,PARIS[[#This Row],[Nom de la Voie 3]]=0),PARIS[[#This Row],[Ville et Street]],"")</f>
        <v/>
      </c>
      <c r="N21" s="10" t="str">
        <f>MID(PARIS[[#This Row],[Tri 1]],10,50)</f>
        <v>BASSE</v>
      </c>
      <c r="O2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1" s="10" t="str">
        <f>IF(PARIS[[#This Row],[Mot Clé Rue]]="","",IF(PARIS[[#This Row],[Ville]]="",PARIS[[#This Row],[Nom de la Voie]]&amp;" "&amp;MID(PARIS[[#This Row],[Tri 3]],5,50),PARIS[[#This Row],[Ville]]))</f>
        <v xml:space="preserve">Rue BASSE                      </v>
      </c>
      <c r="R21" s="10" t="str">
        <f>IF(PARIS[[#This Row],[Nom de la Voie]]="","",IFERROR(PARIS[[#This Row],[Département]]&amp;RIGHT(PARIS[[#This Row],[N° INSEE]],3),""))</f>
        <v>75001</v>
      </c>
      <c r="S21" s="10" t="str">
        <f>IF(PARIS[[#This Row],[Ville]]="",PARIS[[#This Row],[Nom de la Voie]]&amp;" "&amp;MID(PARIS[[#This Row],[Tri 3]],5,50),"")</f>
        <v xml:space="preserve">Rue BASSE                      </v>
      </c>
      <c r="T21" s="10" t="str">
        <f>IFERROR(TEXT(VLOOKUP(Tableau_Résultat75[Code Insee],Tableau_Référence75[],2,FALSE),"00000"),"")</f>
        <v/>
      </c>
      <c r="U21" s="10" t="str">
        <f>IFERROR(TEXT(VLOOKUP(Tableau_Résultat75[Code Insee],Tableau_Référence75[],4,FALSE),"00000"),"")</f>
        <v/>
      </c>
      <c r="X21" s="15">
        <v>75119</v>
      </c>
      <c r="Y21" s="16">
        <v>75019</v>
      </c>
      <c r="Z21" s="16" t="s">
        <v>21</v>
      </c>
      <c r="AA21" s="16" t="s">
        <v>40</v>
      </c>
    </row>
    <row r="22" spans="1:27" x14ac:dyDescent="0.25">
      <c r="A22" s="4" t="s">
        <v>60</v>
      </c>
      <c r="B22" s="10" t="str">
        <f>MID(PARIS[[#This Row],[Données]],104,100)</f>
        <v>002451   BASSE</v>
      </c>
      <c r="C22" s="10" t="str">
        <f>MID(PARIS[[#This Row],[Données]],7,36)</f>
        <v xml:space="preserve">0707DPL  BASSE                      </v>
      </c>
      <c r="D22" s="10" t="str">
        <f>MID(PARIS[[#This Row],[Tri 2]],6,31)</f>
        <v xml:space="preserve">PL  BASSE                      </v>
      </c>
      <c r="E22" s="10" t="str">
        <f>MID(PARIS[[#This Row],[Données]],1,6)</f>
        <v>754001</v>
      </c>
      <c r="F22" s="10" t="str">
        <f>LEFT(PARIS[[#This Row],[Données]],2)</f>
        <v>75</v>
      </c>
      <c r="G22" s="10" t="str">
        <f>MID(PARIS[[#This Row],[Données]],1,6)</f>
        <v>754001</v>
      </c>
      <c r="H22" s="10" t="str">
        <f>LEFT(PARIS[[#This Row],[Tri 2]],5)</f>
        <v>0707D</v>
      </c>
      <c r="I22" s="10" t="str">
        <f>LEFT(PARIS[[#This Row],[Tri 3]],3)</f>
        <v xml:space="preserve">PL </v>
      </c>
      <c r="J2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2" s="10" t="str">
        <f>IF(AND(PARIS[[#This Row],[Nom de la Voie 1]]=0,PARIS[[#This Row],[Nom de la Voie 2]]=0,PARIS[[#This Row],[Nom de la Voie 3]]=0),PARIS[[#This Row],[Ville et Street]],"")</f>
        <v/>
      </c>
      <c r="N22" s="10" t="str">
        <f>MID(PARIS[[#This Row],[Tri 1]],10,50)</f>
        <v>BASSE</v>
      </c>
      <c r="O2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2" s="10" t="str">
        <f>IF(PARIS[[#This Row],[Mot Clé Rue]]="","",IF(PARIS[[#This Row],[Ville]]="",PARIS[[#This Row],[Nom de la Voie]]&amp;" "&amp;MID(PARIS[[#This Row],[Tri 3]],5,50),PARIS[[#This Row],[Ville]]))</f>
        <v xml:space="preserve">Place BASSE                      </v>
      </c>
      <c r="R22" s="10" t="str">
        <f>IF(PARIS[[#This Row],[Nom de la Voie]]="","",IFERROR(PARIS[[#This Row],[Département]]&amp;RIGHT(PARIS[[#This Row],[N° INSEE]],3),""))</f>
        <v>75001</v>
      </c>
      <c r="S22" s="10" t="str">
        <f>IF(PARIS[[#This Row],[Ville]]="",PARIS[[#This Row],[Nom de la Voie]]&amp;" "&amp;MID(PARIS[[#This Row],[Tri 3]],5,50),"")</f>
        <v xml:space="preserve">Place BASSE                      </v>
      </c>
      <c r="T22" s="10" t="str">
        <f>IFERROR(TEXT(VLOOKUP(Tableau_Résultat75[Code Insee],Tableau_Référence75[],2,FALSE),"00000"),"")</f>
        <v/>
      </c>
      <c r="U22" s="10" t="str">
        <f>IFERROR(TEXT(VLOOKUP(Tableau_Résultat75[Code Insee],Tableau_Référence75[],4,FALSE),"00000"),"")</f>
        <v/>
      </c>
      <c r="X22" s="15">
        <v>75120</v>
      </c>
      <c r="Y22" s="16">
        <v>75020</v>
      </c>
      <c r="Z22" s="16" t="s">
        <v>21</v>
      </c>
      <c r="AA22" s="16" t="s">
        <v>41</v>
      </c>
    </row>
    <row r="23" spans="1:27" x14ac:dyDescent="0.25">
      <c r="A23" s="4" t="s">
        <v>61</v>
      </c>
      <c r="B23" s="10" t="str">
        <f>MID(PARIS[[#This Row],[Données]],104,100)</f>
        <v>000331   BEAUJOLA</v>
      </c>
      <c r="C23" s="10" t="str">
        <f>MID(PARIS[[#This Row],[Données]],7,36)</f>
        <v xml:space="preserve">0773AGAL DE BEAUJOLAIS              </v>
      </c>
      <c r="D23" s="10" t="str">
        <f>MID(PARIS[[#This Row],[Tri 2]],6,31)</f>
        <v xml:space="preserve">GAL DE BEAUJOLAIS              </v>
      </c>
      <c r="E23" s="10" t="str">
        <f>MID(PARIS[[#This Row],[Données]],1,6)</f>
        <v>754001</v>
      </c>
      <c r="F23" s="10" t="str">
        <f>LEFT(PARIS[[#This Row],[Données]],2)</f>
        <v>75</v>
      </c>
      <c r="G23" s="10" t="str">
        <f>MID(PARIS[[#This Row],[Données]],1,6)</f>
        <v>754001</v>
      </c>
      <c r="H23" s="10" t="str">
        <f>LEFT(PARIS[[#This Row],[Tri 2]],5)</f>
        <v>0773A</v>
      </c>
      <c r="I23" s="10" t="str">
        <f>LEFT(PARIS[[#This Row],[Tri 3]],3)</f>
        <v>GAL</v>
      </c>
      <c r="J2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23" s="10" t="str">
        <f>IF(AND(PARIS[[#This Row],[Nom de la Voie 1]]=0,PARIS[[#This Row],[Nom de la Voie 2]]=0,PARIS[[#This Row],[Nom de la Voie 3]]=0),PARIS[[#This Row],[Ville et Street]],"")</f>
        <v/>
      </c>
      <c r="N23" s="10" t="str">
        <f>MID(PARIS[[#This Row],[Tri 1]],10,50)</f>
        <v>BEAUJOLA</v>
      </c>
      <c r="O2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23" s="10" t="str">
        <f>IF(PARIS[[#This Row],[Mot Clé Rue]]="","",IF(PARIS[[#This Row],[Ville]]="",PARIS[[#This Row],[Nom de la Voie]]&amp;" "&amp;MID(PARIS[[#This Row],[Tri 3]],5,50),PARIS[[#This Row],[Ville]]))</f>
        <v xml:space="preserve">Galerie DE BEAUJOLAIS              </v>
      </c>
      <c r="R23" s="10" t="str">
        <f>IF(PARIS[[#This Row],[Nom de la Voie]]="","",IFERROR(PARIS[[#This Row],[Département]]&amp;RIGHT(PARIS[[#This Row],[N° INSEE]],3),""))</f>
        <v>75001</v>
      </c>
      <c r="S23" s="10" t="str">
        <f>IF(PARIS[[#This Row],[Ville]]="",PARIS[[#This Row],[Nom de la Voie]]&amp;" "&amp;MID(PARIS[[#This Row],[Tri 3]],5,50),"")</f>
        <v xml:space="preserve">Galerie DE BEAUJOLAIS              </v>
      </c>
      <c r="T23" s="10" t="str">
        <f>IFERROR(TEXT(VLOOKUP(Tableau_Résultat75[Code Insee],Tableau_Référence75[],2,FALSE),"00000"),"")</f>
        <v/>
      </c>
      <c r="U23" s="10" t="str">
        <f>IFERROR(TEXT(VLOOKUP(Tableau_Résultat75[Code Insee],Tableau_Référence75[],4,FALSE),"00000"),"")</f>
        <v/>
      </c>
    </row>
    <row r="24" spans="1:27" x14ac:dyDescent="0.25">
      <c r="A24" s="4" t="s">
        <v>62</v>
      </c>
      <c r="B24" s="10" t="str">
        <f>MID(PARIS[[#This Row],[Données]],104,100)</f>
        <v>000341   BEAUJOLA</v>
      </c>
      <c r="C24" s="10" t="str">
        <f>MID(PARIS[[#This Row],[Données]],7,36)</f>
        <v xml:space="preserve">0774BPAS DE BEAUJOLAIS              </v>
      </c>
      <c r="D24" s="10" t="str">
        <f>MID(PARIS[[#This Row],[Tri 2]],6,31)</f>
        <v xml:space="preserve">PAS DE BEAUJOLAIS              </v>
      </c>
      <c r="E24" s="10" t="str">
        <f>MID(PARIS[[#This Row],[Données]],1,6)</f>
        <v>754001</v>
      </c>
      <c r="F24" s="10" t="str">
        <f>LEFT(PARIS[[#This Row],[Données]],2)</f>
        <v>75</v>
      </c>
      <c r="G24" s="10" t="str">
        <f>MID(PARIS[[#This Row],[Données]],1,6)</f>
        <v>754001</v>
      </c>
      <c r="H24" s="10" t="str">
        <f>LEFT(PARIS[[#This Row],[Tri 2]],5)</f>
        <v>0774B</v>
      </c>
      <c r="I24" s="10" t="str">
        <f>LEFT(PARIS[[#This Row],[Tri 3]],3)</f>
        <v>PAS</v>
      </c>
      <c r="J2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" s="10" t="str">
        <f>IF(AND(PARIS[[#This Row],[Nom de la Voie 1]]=0,PARIS[[#This Row],[Nom de la Voie 2]]=0,PARIS[[#This Row],[Nom de la Voie 3]]=0),PARIS[[#This Row],[Ville et Street]],"")</f>
        <v/>
      </c>
      <c r="N24" s="10" t="str">
        <f>MID(PARIS[[#This Row],[Tri 1]],10,50)</f>
        <v>BEAUJOLA</v>
      </c>
      <c r="O2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4" s="10" t="str">
        <f>IF(PARIS[[#This Row],[Mot Clé Rue]]="","",IF(PARIS[[#This Row],[Ville]]="",PARIS[[#This Row],[Nom de la Voie]]&amp;" "&amp;MID(PARIS[[#This Row],[Tri 3]],5,50),PARIS[[#This Row],[Ville]]))</f>
        <v xml:space="preserve">Passage DE BEAUJOLAIS              </v>
      </c>
      <c r="R24" s="10" t="str">
        <f>IF(PARIS[[#This Row],[Nom de la Voie]]="","",IFERROR(PARIS[[#This Row],[Département]]&amp;RIGHT(PARIS[[#This Row],[N° INSEE]],3),""))</f>
        <v>75001</v>
      </c>
      <c r="S24" s="10" t="str">
        <f>IF(PARIS[[#This Row],[Ville]]="",PARIS[[#This Row],[Nom de la Voie]]&amp;" "&amp;MID(PARIS[[#This Row],[Tri 3]],5,50),"")</f>
        <v xml:space="preserve">Passage DE BEAUJOLAIS              </v>
      </c>
      <c r="T24" s="10" t="str">
        <f>IFERROR(TEXT(VLOOKUP(Tableau_Résultat75[Code Insee],Tableau_Référence75[],2,FALSE),"00000"),"")</f>
        <v/>
      </c>
      <c r="U24" s="10" t="str">
        <f>IFERROR(TEXT(VLOOKUP(Tableau_Résultat75[Code Insee],Tableau_Référence75[],4,FALSE),"00000"),"")</f>
        <v/>
      </c>
    </row>
    <row r="25" spans="1:27" x14ac:dyDescent="0.25">
      <c r="A25" s="4" t="s">
        <v>553</v>
      </c>
      <c r="B25" s="10" t="str">
        <f>MID(PARIS[[#This Row],[Données]],104,100)</f>
        <v>000351   BEAUJOLA</v>
      </c>
      <c r="C25" s="10" t="str">
        <f>MID(PARIS[[#This Row],[Données]],7,36)</f>
        <v xml:space="preserve">0775CPERISTYLE DE BEAUJOLAIS        </v>
      </c>
      <c r="D25" s="10" t="str">
        <f>MID(PARIS[[#This Row],[Tri 2]],6,31)</f>
        <v xml:space="preserve">PERISTYLE DE BEAUJOLAIS        </v>
      </c>
      <c r="E25" s="10" t="str">
        <f>MID(PARIS[[#This Row],[Données]],1,6)</f>
        <v>754001</v>
      </c>
      <c r="F25" s="10" t="str">
        <f>LEFT(PARIS[[#This Row],[Données]],2)</f>
        <v>75</v>
      </c>
      <c r="G25" s="10" t="str">
        <f>MID(PARIS[[#This Row],[Données]],1,6)</f>
        <v>754001</v>
      </c>
      <c r="H25" s="10" t="str">
        <f>LEFT(PARIS[[#This Row],[Tri 2]],5)</f>
        <v>0775C</v>
      </c>
      <c r="I25" s="10" t="str">
        <f>LEFT(PARIS[[#This Row],[Tri 3]],3)</f>
        <v>PER</v>
      </c>
      <c r="J2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Pery</v>
      </c>
      <c r="K2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" s="10" t="str">
        <f>IF(AND(PARIS[[#This Row],[Nom de la Voie 1]]=0,PARIS[[#This Row],[Nom de la Voie 2]]=0,PARIS[[#This Row],[Nom de la Voie 3]]=0),PARIS[[#This Row],[Ville et Street]],"")</f>
        <v/>
      </c>
      <c r="N25" s="10" t="str">
        <f>MID(PARIS[[#This Row],[Tri 1]],10,50)</f>
        <v>BEAUJOLA</v>
      </c>
      <c r="O2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Pery</v>
      </c>
      <c r="P25" s="10" t="str">
        <f>IF(PARIS[[#This Row],[Mot Clé Rue]]="","",IF(PARIS[[#This Row],[Ville]]="",PARIS[[#This Row],[Nom de la Voie]]&amp;" "&amp;MID(PARIS[[#This Row],[Tri 3]],5,50),PARIS[[#This Row],[Ville]]))</f>
        <v xml:space="preserve">Pery STYLE DE BEAUJOLAIS        </v>
      </c>
      <c r="R25" s="10" t="str">
        <f>IF(PARIS[[#This Row],[Nom de la Voie]]="","",IFERROR(PARIS[[#This Row],[Département]]&amp;RIGHT(PARIS[[#This Row],[N° INSEE]],3),""))</f>
        <v>75001</v>
      </c>
      <c r="S25" s="10" t="str">
        <f>IF(PARIS[[#This Row],[Ville]]="",PARIS[[#This Row],[Nom de la Voie]]&amp;" "&amp;MID(PARIS[[#This Row],[Tri 3]],5,50),"")</f>
        <v xml:space="preserve">Pery STYLE DE BEAUJOLAIS        </v>
      </c>
      <c r="T25" s="10" t="str">
        <f>IFERROR(TEXT(VLOOKUP(Tableau_Résultat75[Code Insee],Tableau_Référence75[],2,FALSE),"00000"),"")</f>
        <v/>
      </c>
      <c r="U25" s="10" t="str">
        <f>IFERROR(TEXT(VLOOKUP(Tableau_Résultat75[Code Insee],Tableau_Référence75[],4,FALSE),"00000"),"")</f>
        <v/>
      </c>
    </row>
    <row r="26" spans="1:27" x14ac:dyDescent="0.25">
      <c r="A26" s="4" t="s">
        <v>63</v>
      </c>
      <c r="B26" s="10" t="str">
        <f>MID(PARIS[[#This Row],[Données]],104,100)</f>
        <v>000361   BEAUJOLA</v>
      </c>
      <c r="C26" s="10" t="str">
        <f>MID(PARIS[[#This Row],[Données]],7,36)</f>
        <v xml:space="preserve">0776DRUE DE BEAUJOLAIS              </v>
      </c>
      <c r="D26" s="10" t="str">
        <f>MID(PARIS[[#This Row],[Tri 2]],6,31)</f>
        <v xml:space="preserve">RUE DE BEAUJOLAIS              </v>
      </c>
      <c r="E26" s="10" t="str">
        <f>MID(PARIS[[#This Row],[Données]],1,6)</f>
        <v>754001</v>
      </c>
      <c r="F26" s="10" t="str">
        <f>LEFT(PARIS[[#This Row],[Données]],2)</f>
        <v>75</v>
      </c>
      <c r="G26" s="10" t="str">
        <f>MID(PARIS[[#This Row],[Données]],1,6)</f>
        <v>754001</v>
      </c>
      <c r="H26" s="10" t="str">
        <f>LEFT(PARIS[[#This Row],[Tri 2]],5)</f>
        <v>0776D</v>
      </c>
      <c r="I26" s="10" t="str">
        <f>LEFT(PARIS[[#This Row],[Tri 3]],3)</f>
        <v>RUE</v>
      </c>
      <c r="J2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6" s="10" t="str">
        <f>IF(AND(PARIS[[#This Row],[Nom de la Voie 1]]=0,PARIS[[#This Row],[Nom de la Voie 2]]=0,PARIS[[#This Row],[Nom de la Voie 3]]=0),PARIS[[#This Row],[Ville et Street]],"")</f>
        <v/>
      </c>
      <c r="N26" s="10" t="str">
        <f>MID(PARIS[[#This Row],[Tri 1]],10,50)</f>
        <v>BEAUJOLA</v>
      </c>
      <c r="O2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6" s="10" t="str">
        <f>IF(PARIS[[#This Row],[Mot Clé Rue]]="","",IF(PARIS[[#This Row],[Ville]]="",PARIS[[#This Row],[Nom de la Voie]]&amp;" "&amp;MID(PARIS[[#This Row],[Tri 3]],5,50),PARIS[[#This Row],[Ville]]))</f>
        <v xml:space="preserve">Rue DE BEAUJOLAIS              </v>
      </c>
      <c r="R26" s="10" t="str">
        <f>IF(PARIS[[#This Row],[Nom de la Voie]]="","",IFERROR(PARIS[[#This Row],[Département]]&amp;RIGHT(PARIS[[#This Row],[N° INSEE]],3),""))</f>
        <v>75001</v>
      </c>
      <c r="S26" s="10" t="str">
        <f>IF(PARIS[[#This Row],[Ville]]="",PARIS[[#This Row],[Nom de la Voie]]&amp;" "&amp;MID(PARIS[[#This Row],[Tri 3]],5,50),"")</f>
        <v xml:space="preserve">Rue DE BEAUJOLAIS              </v>
      </c>
      <c r="T26" s="10" t="str">
        <f>IFERROR(TEXT(VLOOKUP(Tableau_Résultat75[Code Insee],Tableau_Référence75[],2,FALSE),"00000"),"")</f>
        <v/>
      </c>
      <c r="U26" s="10" t="str">
        <f>IFERROR(TEXT(VLOOKUP(Tableau_Résultat75[Code Insee],Tableau_Référence75[],4,FALSE),"00000"),"")</f>
        <v/>
      </c>
    </row>
    <row r="27" spans="1:27" x14ac:dyDescent="0.25">
      <c r="A27" s="4" t="s">
        <v>64</v>
      </c>
      <c r="B27" s="10" t="str">
        <f>MID(PARIS[[#This Row],[Données]],104,100)</f>
        <v>000371   BERGER</v>
      </c>
      <c r="C27" s="10" t="str">
        <f>MID(PARIS[[#This Row],[Données]],7,36)</f>
        <v xml:space="preserve">0885XRUE BERGER                     </v>
      </c>
      <c r="D27" s="10" t="str">
        <f>MID(PARIS[[#This Row],[Tri 2]],6,31)</f>
        <v xml:space="preserve">RUE BERGER                     </v>
      </c>
      <c r="E27" s="10" t="str">
        <f>MID(PARIS[[#This Row],[Données]],1,6)</f>
        <v>754001</v>
      </c>
      <c r="F27" s="10" t="str">
        <f>LEFT(PARIS[[#This Row],[Données]],2)</f>
        <v>75</v>
      </c>
      <c r="G27" s="10" t="str">
        <f>MID(PARIS[[#This Row],[Données]],1,6)</f>
        <v>754001</v>
      </c>
      <c r="H27" s="10" t="str">
        <f>LEFT(PARIS[[#This Row],[Tri 2]],5)</f>
        <v>0885X</v>
      </c>
      <c r="I27" s="10" t="str">
        <f>LEFT(PARIS[[#This Row],[Tri 3]],3)</f>
        <v>RUE</v>
      </c>
      <c r="J2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" s="10" t="str">
        <f>IF(AND(PARIS[[#This Row],[Nom de la Voie 1]]=0,PARIS[[#This Row],[Nom de la Voie 2]]=0,PARIS[[#This Row],[Nom de la Voie 3]]=0),PARIS[[#This Row],[Ville et Street]],"")</f>
        <v/>
      </c>
      <c r="N27" s="10" t="str">
        <f>MID(PARIS[[#This Row],[Tri 1]],10,50)</f>
        <v>BERGER</v>
      </c>
      <c r="O2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7" s="10" t="str">
        <f>IF(PARIS[[#This Row],[Mot Clé Rue]]="","",IF(PARIS[[#This Row],[Ville]]="",PARIS[[#This Row],[Nom de la Voie]]&amp;" "&amp;MID(PARIS[[#This Row],[Tri 3]],5,50),PARIS[[#This Row],[Ville]]))</f>
        <v xml:space="preserve">Rue BERGER                     </v>
      </c>
      <c r="R27" s="10" t="str">
        <f>IF(PARIS[[#This Row],[Nom de la Voie]]="","",IFERROR(PARIS[[#This Row],[Département]]&amp;RIGHT(PARIS[[#This Row],[N° INSEE]],3),""))</f>
        <v>75001</v>
      </c>
      <c r="S27" s="10" t="str">
        <f>IF(PARIS[[#This Row],[Ville]]="",PARIS[[#This Row],[Nom de la Voie]]&amp;" "&amp;MID(PARIS[[#This Row],[Tri 3]],5,50),"")</f>
        <v xml:space="preserve">Rue BERGER                     </v>
      </c>
      <c r="T27" s="10" t="str">
        <f>IFERROR(TEXT(VLOOKUP(Tableau_Résultat75[Code Insee],Tableau_Référence75[],2,FALSE),"00000"),"")</f>
        <v/>
      </c>
      <c r="U27" s="10" t="str">
        <f>IFERROR(TEXT(VLOOKUP(Tableau_Résultat75[Code Insee],Tableau_Référence75[],4,FALSE),"00000"),"")</f>
        <v/>
      </c>
    </row>
    <row r="28" spans="1:27" x14ac:dyDescent="0.25">
      <c r="A28" s="4" t="s">
        <v>550</v>
      </c>
      <c r="B28" s="10" t="str">
        <f>MID(PARIS[[#This Row],[Données]],104,100)</f>
        <v>000381   BERGER</v>
      </c>
      <c r="C28" s="10" t="str">
        <f>MID(PARIS[[#This Row],[Données]],7,36)</f>
        <v xml:space="preserve">0891DPOR BERGER                     </v>
      </c>
      <c r="D28" s="10" t="str">
        <f>MID(PARIS[[#This Row],[Tri 2]],6,31)</f>
        <v xml:space="preserve">POR BERGER                     </v>
      </c>
      <c r="E28" s="10" t="str">
        <f>MID(PARIS[[#This Row],[Données]],1,6)</f>
        <v>754001</v>
      </c>
      <c r="F28" s="10" t="str">
        <f>LEFT(PARIS[[#This Row],[Données]],2)</f>
        <v>75</v>
      </c>
      <c r="G28" s="10" t="str">
        <f>MID(PARIS[[#This Row],[Données]],1,6)</f>
        <v>754001</v>
      </c>
      <c r="H28" s="10" t="str">
        <f>LEFT(PARIS[[#This Row],[Tri 2]],5)</f>
        <v>0891D</v>
      </c>
      <c r="I28" s="10" t="str">
        <f>LEFT(PARIS[[#This Row],[Tri 3]],3)</f>
        <v>POR</v>
      </c>
      <c r="J2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Port</v>
      </c>
      <c r="M28" s="10" t="str">
        <f>IF(AND(PARIS[[#This Row],[Nom de la Voie 1]]=0,PARIS[[#This Row],[Nom de la Voie 2]]=0,PARIS[[#This Row],[Nom de la Voie 3]]=0),PARIS[[#This Row],[Ville et Street]],"")</f>
        <v/>
      </c>
      <c r="N28" s="10" t="str">
        <f>MID(PARIS[[#This Row],[Tri 1]],10,50)</f>
        <v>BERGER</v>
      </c>
      <c r="O2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Port</v>
      </c>
      <c r="P28" s="10" t="str">
        <f>IF(PARIS[[#This Row],[Mot Clé Rue]]="","",IF(PARIS[[#This Row],[Ville]]="",PARIS[[#This Row],[Nom de la Voie]]&amp;" "&amp;MID(PARIS[[#This Row],[Tri 3]],5,50),PARIS[[#This Row],[Ville]]))</f>
        <v xml:space="preserve">Port BERGER                     </v>
      </c>
      <c r="R28" s="10" t="str">
        <f>IF(PARIS[[#This Row],[Nom de la Voie]]="","",IFERROR(PARIS[[#This Row],[Département]]&amp;RIGHT(PARIS[[#This Row],[N° INSEE]],3),""))</f>
        <v>75001</v>
      </c>
      <c r="S28" s="10" t="str">
        <f>IF(PARIS[[#This Row],[Ville]]="",PARIS[[#This Row],[Nom de la Voie]]&amp;" "&amp;MID(PARIS[[#This Row],[Tri 3]],5,50),"")</f>
        <v xml:space="preserve">Port BERGER                     </v>
      </c>
      <c r="T28" s="10" t="str">
        <f>IFERROR(TEXT(VLOOKUP(Tableau_Résultat75[Code Insee],Tableau_Référence75[],2,FALSE),"00000"),"")</f>
        <v/>
      </c>
      <c r="U28" s="10" t="str">
        <f>IFERROR(TEXT(VLOOKUP(Tableau_Résultat75[Code Insee],Tableau_Référence75[],4,FALSE),"00000"),"")</f>
        <v/>
      </c>
    </row>
    <row r="29" spans="1:27" x14ac:dyDescent="0.25">
      <c r="A29" s="4" t="s">
        <v>65</v>
      </c>
      <c r="B29" s="10" t="str">
        <f>MID(PARIS[[#This Row],[Données]],104,100)</f>
        <v>000391   POIREE</v>
      </c>
      <c r="C29" s="10" t="str">
        <f>MID(PARIS[[#This Row],[Données]],7,36)</f>
        <v xml:space="preserve">0920KRUE BERTIN POIREE              </v>
      </c>
      <c r="D29" s="10" t="str">
        <f>MID(PARIS[[#This Row],[Tri 2]],6,31)</f>
        <v xml:space="preserve">RUE BERTIN POIREE              </v>
      </c>
      <c r="E29" s="10" t="str">
        <f>MID(PARIS[[#This Row],[Données]],1,6)</f>
        <v>754001</v>
      </c>
      <c r="F29" s="10" t="str">
        <f>LEFT(PARIS[[#This Row],[Données]],2)</f>
        <v>75</v>
      </c>
      <c r="G29" s="10" t="str">
        <f>MID(PARIS[[#This Row],[Données]],1,6)</f>
        <v>754001</v>
      </c>
      <c r="H29" s="10" t="str">
        <f>LEFT(PARIS[[#This Row],[Tri 2]],5)</f>
        <v>0920K</v>
      </c>
      <c r="I29" s="10" t="str">
        <f>LEFT(PARIS[[#This Row],[Tri 3]],3)</f>
        <v>RUE</v>
      </c>
      <c r="J2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" s="10" t="str">
        <f>IF(AND(PARIS[[#This Row],[Nom de la Voie 1]]=0,PARIS[[#This Row],[Nom de la Voie 2]]=0,PARIS[[#This Row],[Nom de la Voie 3]]=0),PARIS[[#This Row],[Ville et Street]],"")</f>
        <v/>
      </c>
      <c r="N29" s="10" t="str">
        <f>MID(PARIS[[#This Row],[Tri 1]],10,50)</f>
        <v>POIREE</v>
      </c>
      <c r="O2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" s="10" t="str">
        <f>IF(PARIS[[#This Row],[Mot Clé Rue]]="","",IF(PARIS[[#This Row],[Ville]]="",PARIS[[#This Row],[Nom de la Voie]]&amp;" "&amp;MID(PARIS[[#This Row],[Tri 3]],5,50),PARIS[[#This Row],[Ville]]))</f>
        <v xml:space="preserve">Rue BERTIN POIREE              </v>
      </c>
      <c r="R29" s="10" t="str">
        <f>IF(PARIS[[#This Row],[Nom de la Voie]]="","",IFERROR(PARIS[[#This Row],[Département]]&amp;RIGHT(PARIS[[#This Row],[N° INSEE]],3),""))</f>
        <v>75001</v>
      </c>
      <c r="S29" s="10" t="str">
        <f>IF(PARIS[[#This Row],[Ville]]="",PARIS[[#This Row],[Nom de la Voie]]&amp;" "&amp;MID(PARIS[[#This Row],[Tri 3]],5,50),"")</f>
        <v xml:space="preserve">Rue BERTIN POIREE              </v>
      </c>
      <c r="T29" s="10" t="str">
        <f>IFERROR(TEXT(VLOOKUP(Tableau_Résultat75[Code Insee],Tableau_Référence75[],2,FALSE),"00000"),"")</f>
        <v/>
      </c>
      <c r="U29" s="10" t="str">
        <f>IFERROR(TEXT(VLOOKUP(Tableau_Résultat75[Code Insee],Tableau_Référence75[],4,FALSE),"00000"),"")</f>
        <v/>
      </c>
    </row>
    <row r="30" spans="1:27" x14ac:dyDescent="0.25">
      <c r="A30" s="4" t="s">
        <v>66</v>
      </c>
      <c r="B30" s="10" t="str">
        <f>MID(PARIS[[#This Row],[Données]],104,100)</f>
        <v>000401   CENDRARS</v>
      </c>
      <c r="C30" s="10" t="str">
        <f>MID(PARIS[[#This Row],[Données]],7,36)</f>
        <v xml:space="preserve">1002ZALL BLAISE CENDRARS            </v>
      </c>
      <c r="D30" s="10" t="str">
        <f>MID(PARIS[[#This Row],[Tri 2]],6,31)</f>
        <v xml:space="preserve">ALL BLAISE CENDRARS            </v>
      </c>
      <c r="E30" s="10" t="str">
        <f>MID(PARIS[[#This Row],[Données]],1,6)</f>
        <v>754001</v>
      </c>
      <c r="F30" s="10" t="str">
        <f>LEFT(PARIS[[#This Row],[Données]],2)</f>
        <v>75</v>
      </c>
      <c r="G30" s="10" t="str">
        <f>MID(PARIS[[#This Row],[Données]],1,6)</f>
        <v>754001</v>
      </c>
      <c r="H30" s="10" t="str">
        <f>LEFT(PARIS[[#This Row],[Tri 2]],5)</f>
        <v>1002Z</v>
      </c>
      <c r="I30" s="10" t="str">
        <f>LEFT(PARIS[[#This Row],[Tri 3]],3)</f>
        <v>ALL</v>
      </c>
      <c r="J3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Allée</v>
      </c>
      <c r="K3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" s="10" t="str">
        <f>IF(AND(PARIS[[#This Row],[Nom de la Voie 1]]=0,PARIS[[#This Row],[Nom de la Voie 2]]=0,PARIS[[#This Row],[Nom de la Voie 3]]=0),PARIS[[#This Row],[Ville et Street]],"")</f>
        <v/>
      </c>
      <c r="N30" s="10" t="str">
        <f>MID(PARIS[[#This Row],[Tri 1]],10,50)</f>
        <v>CENDRARS</v>
      </c>
      <c r="O3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Allée</v>
      </c>
      <c r="P30" s="10" t="str">
        <f>IF(PARIS[[#This Row],[Mot Clé Rue]]="","",IF(PARIS[[#This Row],[Ville]]="",PARIS[[#This Row],[Nom de la Voie]]&amp;" "&amp;MID(PARIS[[#This Row],[Tri 3]],5,50),PARIS[[#This Row],[Ville]]))</f>
        <v xml:space="preserve">Allée BLAISE CENDRARS            </v>
      </c>
      <c r="R30" s="10" t="str">
        <f>IF(PARIS[[#This Row],[Nom de la Voie]]="","",IFERROR(PARIS[[#This Row],[Département]]&amp;RIGHT(PARIS[[#This Row],[N° INSEE]],3),""))</f>
        <v>75001</v>
      </c>
      <c r="S30" s="10" t="str">
        <f>IF(PARIS[[#This Row],[Ville]]="",PARIS[[#This Row],[Nom de la Voie]]&amp;" "&amp;MID(PARIS[[#This Row],[Tri 3]],5,50),"")</f>
        <v xml:space="preserve">Allée BLAISE CENDRARS            </v>
      </c>
      <c r="T30" s="10" t="str">
        <f>IFERROR(TEXT(VLOOKUP(Tableau_Résultat75[Code Insee],Tableau_Référence75[],2,FALSE),"00000"),"")</f>
        <v/>
      </c>
      <c r="U30" s="10" t="str">
        <f>IFERROR(TEXT(VLOOKUP(Tableau_Résultat75[Code Insee],Tableau_Référence75[],4,FALSE),"00000"),"")</f>
        <v/>
      </c>
    </row>
    <row r="31" spans="1:27" x14ac:dyDescent="0.25">
      <c r="A31" s="4" t="s">
        <v>67</v>
      </c>
      <c r="B31" s="10" t="str">
        <f>MID(PARIS[[#This Row],[Données]],104,100)</f>
        <v>000411   ENFANTS</v>
      </c>
      <c r="C31" s="10" t="str">
        <f>MID(PARIS[[#This Row],[Données]],7,36)</f>
        <v xml:space="preserve">1105LRUE DES BONS ENFANTS           </v>
      </c>
      <c r="D31" s="10" t="str">
        <f>MID(PARIS[[#This Row],[Tri 2]],6,31)</f>
        <v xml:space="preserve">RUE DES BONS ENFANTS           </v>
      </c>
      <c r="E31" s="10" t="str">
        <f>MID(PARIS[[#This Row],[Données]],1,6)</f>
        <v>754001</v>
      </c>
      <c r="F31" s="10" t="str">
        <f>LEFT(PARIS[[#This Row],[Données]],2)</f>
        <v>75</v>
      </c>
      <c r="G31" s="10" t="str">
        <f>MID(PARIS[[#This Row],[Données]],1,6)</f>
        <v>754001</v>
      </c>
      <c r="H31" s="10" t="str">
        <f>LEFT(PARIS[[#This Row],[Tri 2]],5)</f>
        <v>1105L</v>
      </c>
      <c r="I31" s="10" t="str">
        <f>LEFT(PARIS[[#This Row],[Tri 3]],3)</f>
        <v>RUE</v>
      </c>
      <c r="J3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" s="10" t="str">
        <f>IF(AND(PARIS[[#This Row],[Nom de la Voie 1]]=0,PARIS[[#This Row],[Nom de la Voie 2]]=0,PARIS[[#This Row],[Nom de la Voie 3]]=0),PARIS[[#This Row],[Ville et Street]],"")</f>
        <v/>
      </c>
      <c r="N31" s="10" t="str">
        <f>MID(PARIS[[#This Row],[Tri 1]],10,50)</f>
        <v>ENFANTS</v>
      </c>
      <c r="O3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" s="10" t="str">
        <f>IF(PARIS[[#This Row],[Mot Clé Rue]]="","",IF(PARIS[[#This Row],[Ville]]="",PARIS[[#This Row],[Nom de la Voie]]&amp;" "&amp;MID(PARIS[[#This Row],[Tri 3]],5,50),PARIS[[#This Row],[Ville]]))</f>
        <v xml:space="preserve">Rue DES BONS ENFANTS           </v>
      </c>
      <c r="R31" s="10" t="str">
        <f>IF(PARIS[[#This Row],[Nom de la Voie]]="","",IFERROR(PARIS[[#This Row],[Département]]&amp;RIGHT(PARIS[[#This Row],[N° INSEE]],3),""))</f>
        <v>75001</v>
      </c>
      <c r="S31" s="10" t="str">
        <f>IF(PARIS[[#This Row],[Ville]]="",PARIS[[#This Row],[Nom de la Voie]]&amp;" "&amp;MID(PARIS[[#This Row],[Tri 3]],5,50),"")</f>
        <v xml:space="preserve">Rue DES BONS ENFANTS           </v>
      </c>
      <c r="T31" s="10" t="str">
        <f>IFERROR(TEXT(VLOOKUP(Tableau_Résultat75[Code Insee],Tableau_Référence75[],2,FALSE),"00000"),"")</f>
        <v/>
      </c>
      <c r="U31" s="10" t="str">
        <f>IFERROR(TEXT(VLOOKUP(Tableau_Résultat75[Code Insee],Tableau_Référence75[],4,FALSE),"00000"),"")</f>
        <v/>
      </c>
    </row>
    <row r="32" spans="1:27" x14ac:dyDescent="0.25">
      <c r="A32" s="4" t="s">
        <v>68</v>
      </c>
      <c r="B32" s="10" t="str">
        <f>MID(PARIS[[#This Row],[Données]],104,100)</f>
        <v>000421   VIVANTS</v>
      </c>
      <c r="C32" s="10" t="str">
        <f>MID(PARIS[[#This Row],[Données]],7,36)</f>
        <v xml:space="preserve">1106MRUE DES BONS VIVANTS           </v>
      </c>
      <c r="D32" s="10" t="str">
        <f>MID(PARIS[[#This Row],[Tri 2]],6,31)</f>
        <v xml:space="preserve">RUE DES BONS VIVANTS           </v>
      </c>
      <c r="E32" s="10" t="str">
        <f>MID(PARIS[[#This Row],[Données]],1,6)</f>
        <v>754001</v>
      </c>
      <c r="F32" s="10" t="str">
        <f>LEFT(PARIS[[#This Row],[Données]],2)</f>
        <v>75</v>
      </c>
      <c r="G32" s="10" t="str">
        <f>MID(PARIS[[#This Row],[Données]],1,6)</f>
        <v>754001</v>
      </c>
      <c r="H32" s="10" t="str">
        <f>LEFT(PARIS[[#This Row],[Tri 2]],5)</f>
        <v>1106M</v>
      </c>
      <c r="I32" s="10" t="str">
        <f>LEFT(PARIS[[#This Row],[Tri 3]],3)</f>
        <v>RUE</v>
      </c>
      <c r="J3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" s="10" t="str">
        <f>IF(AND(PARIS[[#This Row],[Nom de la Voie 1]]=0,PARIS[[#This Row],[Nom de la Voie 2]]=0,PARIS[[#This Row],[Nom de la Voie 3]]=0),PARIS[[#This Row],[Ville et Street]],"")</f>
        <v/>
      </c>
      <c r="N32" s="10" t="str">
        <f>MID(PARIS[[#This Row],[Tri 1]],10,50)</f>
        <v>VIVANTS</v>
      </c>
      <c r="O3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" s="10" t="str">
        <f>IF(PARIS[[#This Row],[Mot Clé Rue]]="","",IF(PARIS[[#This Row],[Ville]]="",PARIS[[#This Row],[Nom de la Voie]]&amp;" "&amp;MID(PARIS[[#This Row],[Tri 3]],5,50),PARIS[[#This Row],[Ville]]))</f>
        <v xml:space="preserve">Rue DES BONS VIVANTS           </v>
      </c>
      <c r="R32" s="10" t="str">
        <f>IF(PARIS[[#This Row],[Nom de la Voie]]="","",IFERROR(PARIS[[#This Row],[Département]]&amp;RIGHT(PARIS[[#This Row],[N° INSEE]],3),""))</f>
        <v>75001</v>
      </c>
      <c r="S32" s="10" t="str">
        <f>IF(PARIS[[#This Row],[Ville]]="",PARIS[[#This Row],[Nom de la Voie]]&amp;" "&amp;MID(PARIS[[#This Row],[Tri 3]],5,50),"")</f>
        <v xml:space="preserve">Rue DES BONS VIVANTS           </v>
      </c>
      <c r="T32" s="10" t="str">
        <f>IFERROR(TEXT(VLOOKUP(Tableau_Résultat75[Code Insee],Tableau_Référence75[],2,FALSE),"00000"),"")</f>
        <v/>
      </c>
      <c r="U32" s="10" t="str">
        <f>IFERROR(TEXT(VLOOKUP(Tableau_Résultat75[Code Insee],Tableau_Référence75[],4,FALSE),"00000"),"")</f>
        <v/>
      </c>
    </row>
    <row r="33" spans="1:21" x14ac:dyDescent="0.25">
      <c r="A33" s="4" t="s">
        <v>69</v>
      </c>
      <c r="B33" s="10" t="str">
        <f>MID(PARIS[[#This Row],[Données]],104,100)</f>
        <v>000431   BOUCHER</v>
      </c>
      <c r="C33" s="10" t="str">
        <f>MID(PARIS[[#This Row],[Données]],7,36)</f>
        <v xml:space="preserve">1131PRUE BOUCHER                    </v>
      </c>
      <c r="D33" s="10" t="str">
        <f>MID(PARIS[[#This Row],[Tri 2]],6,31)</f>
        <v xml:space="preserve">RUE BOUCHER                    </v>
      </c>
      <c r="E33" s="10" t="str">
        <f>MID(PARIS[[#This Row],[Données]],1,6)</f>
        <v>754001</v>
      </c>
      <c r="F33" s="10" t="str">
        <f>LEFT(PARIS[[#This Row],[Données]],2)</f>
        <v>75</v>
      </c>
      <c r="G33" s="10" t="str">
        <f>MID(PARIS[[#This Row],[Données]],1,6)</f>
        <v>754001</v>
      </c>
      <c r="H33" s="10" t="str">
        <f>LEFT(PARIS[[#This Row],[Tri 2]],5)</f>
        <v>1131P</v>
      </c>
      <c r="I33" s="10" t="str">
        <f>LEFT(PARIS[[#This Row],[Tri 3]],3)</f>
        <v>RUE</v>
      </c>
      <c r="J3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" s="10" t="str">
        <f>IF(AND(PARIS[[#This Row],[Nom de la Voie 1]]=0,PARIS[[#This Row],[Nom de la Voie 2]]=0,PARIS[[#This Row],[Nom de la Voie 3]]=0),PARIS[[#This Row],[Ville et Street]],"")</f>
        <v/>
      </c>
      <c r="N33" s="10" t="str">
        <f>MID(PARIS[[#This Row],[Tri 1]],10,50)</f>
        <v>BOUCHER</v>
      </c>
      <c r="O3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" s="10" t="str">
        <f>IF(PARIS[[#This Row],[Mot Clé Rue]]="","",IF(PARIS[[#This Row],[Ville]]="",PARIS[[#This Row],[Nom de la Voie]]&amp;" "&amp;MID(PARIS[[#This Row],[Tri 3]],5,50),PARIS[[#This Row],[Ville]]))</f>
        <v xml:space="preserve">Rue BOUCHER                    </v>
      </c>
      <c r="R33" s="10" t="str">
        <f>IF(PARIS[[#This Row],[Nom de la Voie]]="","",IFERROR(PARIS[[#This Row],[Département]]&amp;RIGHT(PARIS[[#This Row],[N° INSEE]],3),""))</f>
        <v>75001</v>
      </c>
      <c r="S33" s="10" t="str">
        <f>IF(PARIS[[#This Row],[Ville]]="",PARIS[[#This Row],[Nom de la Voie]]&amp;" "&amp;MID(PARIS[[#This Row],[Tri 3]],5,50),"")</f>
        <v xml:space="preserve">Rue BOUCHER                    </v>
      </c>
      <c r="T33" s="10" t="str">
        <f>IFERROR(TEXT(VLOOKUP(Tableau_Résultat75[Code Insee],Tableau_Référence75[],2,FALSE),"00000"),"")</f>
        <v/>
      </c>
      <c r="U33" s="10" t="str">
        <f>IFERROR(TEXT(VLOOKUP(Tableau_Résultat75[Code Insee],Tableau_Référence75[],4,FALSE),"00000"),"")</f>
        <v/>
      </c>
    </row>
    <row r="34" spans="1:21" x14ac:dyDescent="0.25">
      <c r="A34" s="4" t="s">
        <v>70</v>
      </c>
      <c r="B34" s="10" t="str">
        <f>MID(PARIS[[#This Row],[Données]],104,100)</f>
        <v>000441   BOUCLE</v>
      </c>
      <c r="C34" s="10" t="str">
        <f>MID(PARIS[[#This Row],[Données]],7,36)</f>
        <v xml:space="preserve">1138XRUE DE LA BOUCLE               </v>
      </c>
      <c r="D34" s="10" t="str">
        <f>MID(PARIS[[#This Row],[Tri 2]],6,31)</f>
        <v xml:space="preserve">RUE DE LA BOUCLE               </v>
      </c>
      <c r="E34" s="10" t="str">
        <f>MID(PARIS[[#This Row],[Données]],1,6)</f>
        <v>754001</v>
      </c>
      <c r="F34" s="10" t="str">
        <f>LEFT(PARIS[[#This Row],[Données]],2)</f>
        <v>75</v>
      </c>
      <c r="G34" s="10" t="str">
        <f>MID(PARIS[[#This Row],[Données]],1,6)</f>
        <v>754001</v>
      </c>
      <c r="H34" s="10" t="str">
        <f>LEFT(PARIS[[#This Row],[Tri 2]],5)</f>
        <v>1138X</v>
      </c>
      <c r="I34" s="10" t="str">
        <f>LEFT(PARIS[[#This Row],[Tri 3]],3)</f>
        <v>RUE</v>
      </c>
      <c r="J3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" s="10" t="str">
        <f>IF(AND(PARIS[[#This Row],[Nom de la Voie 1]]=0,PARIS[[#This Row],[Nom de la Voie 2]]=0,PARIS[[#This Row],[Nom de la Voie 3]]=0),PARIS[[#This Row],[Ville et Street]],"")</f>
        <v/>
      </c>
      <c r="N34" s="10" t="str">
        <f>MID(PARIS[[#This Row],[Tri 1]],10,50)</f>
        <v>BOUCLE</v>
      </c>
      <c r="O3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4" s="10" t="str">
        <f>IF(PARIS[[#This Row],[Mot Clé Rue]]="","",IF(PARIS[[#This Row],[Ville]]="",PARIS[[#This Row],[Nom de la Voie]]&amp;" "&amp;MID(PARIS[[#This Row],[Tri 3]],5,50),PARIS[[#This Row],[Ville]]))</f>
        <v xml:space="preserve">Rue DE LA BOUCLE               </v>
      </c>
      <c r="R34" s="10" t="str">
        <f>IF(PARIS[[#This Row],[Nom de la Voie]]="","",IFERROR(PARIS[[#This Row],[Département]]&amp;RIGHT(PARIS[[#This Row],[N° INSEE]],3),""))</f>
        <v>75001</v>
      </c>
      <c r="S34" s="10" t="str">
        <f>IF(PARIS[[#This Row],[Ville]]="",PARIS[[#This Row],[Nom de la Voie]]&amp;" "&amp;MID(PARIS[[#This Row],[Tri 3]],5,50),"")</f>
        <v xml:space="preserve">Rue DE LA BOUCLE               </v>
      </c>
      <c r="T34" s="10" t="str">
        <f>IFERROR(TEXT(VLOOKUP(Tableau_Résultat75[Code Insee],Tableau_Référence75[],2,FALSE),"00000"),"")</f>
        <v/>
      </c>
      <c r="U34" s="10" t="str">
        <f>IFERROR(TEXT(VLOOKUP(Tableau_Résultat75[Code Insee],Tableau_Référence75[],4,FALSE),"00000"),"")</f>
        <v/>
      </c>
    </row>
    <row r="35" spans="1:21" x14ac:dyDescent="0.25">
      <c r="A35" s="4" t="s">
        <v>71</v>
      </c>
      <c r="B35" s="10" t="str">
        <f>MID(PARIS[[#This Row],[Données]],104,100)</f>
        <v>000451   BOULOI</v>
      </c>
      <c r="C35" s="10" t="str">
        <f>MID(PARIS[[#This Row],[Données]],7,36)</f>
        <v xml:space="preserve">1178RRUE DU BOULOI                  </v>
      </c>
      <c r="D35" s="10" t="str">
        <f>MID(PARIS[[#This Row],[Tri 2]],6,31)</f>
        <v xml:space="preserve">RUE DU BOULOI                  </v>
      </c>
      <c r="E35" s="10" t="str">
        <f>MID(PARIS[[#This Row],[Données]],1,6)</f>
        <v>754001</v>
      </c>
      <c r="F35" s="10" t="str">
        <f>LEFT(PARIS[[#This Row],[Données]],2)</f>
        <v>75</v>
      </c>
      <c r="G35" s="10" t="str">
        <f>MID(PARIS[[#This Row],[Données]],1,6)</f>
        <v>754001</v>
      </c>
      <c r="H35" s="10" t="str">
        <f>LEFT(PARIS[[#This Row],[Tri 2]],5)</f>
        <v>1178R</v>
      </c>
      <c r="I35" s="10" t="str">
        <f>LEFT(PARIS[[#This Row],[Tri 3]],3)</f>
        <v>RUE</v>
      </c>
      <c r="J3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" s="10" t="str">
        <f>IF(AND(PARIS[[#This Row],[Nom de la Voie 1]]=0,PARIS[[#This Row],[Nom de la Voie 2]]=0,PARIS[[#This Row],[Nom de la Voie 3]]=0),PARIS[[#This Row],[Ville et Street]],"")</f>
        <v/>
      </c>
      <c r="N35" s="10" t="str">
        <f>MID(PARIS[[#This Row],[Tri 1]],10,50)</f>
        <v>BOULOI</v>
      </c>
      <c r="O3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5" s="10" t="str">
        <f>IF(PARIS[[#This Row],[Mot Clé Rue]]="","",IF(PARIS[[#This Row],[Ville]]="",PARIS[[#This Row],[Nom de la Voie]]&amp;" "&amp;MID(PARIS[[#This Row],[Tri 3]],5,50),PARIS[[#This Row],[Ville]]))</f>
        <v xml:space="preserve">Rue DU BOULOI                  </v>
      </c>
      <c r="R35" s="10" t="str">
        <f>IF(PARIS[[#This Row],[Nom de la Voie]]="","",IFERROR(PARIS[[#This Row],[Département]]&amp;RIGHT(PARIS[[#This Row],[N° INSEE]],3),""))</f>
        <v>75001</v>
      </c>
      <c r="S35" s="10" t="str">
        <f>IF(PARIS[[#This Row],[Ville]]="",PARIS[[#This Row],[Nom de la Voie]]&amp;" "&amp;MID(PARIS[[#This Row],[Tri 3]],5,50),"")</f>
        <v xml:space="preserve">Rue DU BOULOI                  </v>
      </c>
      <c r="T35" s="10" t="str">
        <f>IFERROR(TEXT(VLOOKUP(Tableau_Résultat75[Code Insee],Tableau_Référence75[],2,FALSE),"00000"),"")</f>
        <v/>
      </c>
      <c r="U35" s="10" t="str">
        <f>IFERROR(TEXT(VLOOKUP(Tableau_Résultat75[Code Insee],Tableau_Référence75[],4,FALSE),"00000"),"")</f>
        <v/>
      </c>
    </row>
    <row r="36" spans="1:21" x14ac:dyDescent="0.25">
      <c r="A36" s="4" t="s">
        <v>72</v>
      </c>
      <c r="B36" s="10" t="str">
        <f>MID(PARIS[[#This Row],[Données]],104,100)</f>
        <v>000461   BOURDONN</v>
      </c>
      <c r="C36" s="10" t="str">
        <f>MID(PARIS[[#This Row],[Données]],7,36)</f>
        <v xml:space="preserve">1192FIMP DES BOURDONNAIS            </v>
      </c>
      <c r="D36" s="10" t="str">
        <f>MID(PARIS[[#This Row],[Tri 2]],6,31)</f>
        <v xml:space="preserve">IMP DES BOURDONNAIS            </v>
      </c>
      <c r="E36" s="10" t="str">
        <f>MID(PARIS[[#This Row],[Données]],1,6)</f>
        <v>754001</v>
      </c>
      <c r="F36" s="10" t="str">
        <f>LEFT(PARIS[[#This Row],[Données]],2)</f>
        <v>75</v>
      </c>
      <c r="G36" s="10" t="str">
        <f>MID(PARIS[[#This Row],[Données]],1,6)</f>
        <v>754001</v>
      </c>
      <c r="H36" s="10" t="str">
        <f>LEFT(PARIS[[#This Row],[Tri 2]],5)</f>
        <v>1192F</v>
      </c>
      <c r="I36" s="10" t="str">
        <f>LEFT(PARIS[[#This Row],[Tri 3]],3)</f>
        <v>IMP</v>
      </c>
      <c r="J3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3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" s="10" t="str">
        <f>IF(AND(PARIS[[#This Row],[Nom de la Voie 1]]=0,PARIS[[#This Row],[Nom de la Voie 2]]=0,PARIS[[#This Row],[Nom de la Voie 3]]=0),PARIS[[#This Row],[Ville et Street]],"")</f>
        <v/>
      </c>
      <c r="N36" s="10" t="str">
        <f>MID(PARIS[[#This Row],[Tri 1]],10,50)</f>
        <v>BOURDONN</v>
      </c>
      <c r="O3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36" s="10" t="str">
        <f>IF(PARIS[[#This Row],[Mot Clé Rue]]="","",IF(PARIS[[#This Row],[Ville]]="",PARIS[[#This Row],[Nom de la Voie]]&amp;" "&amp;MID(PARIS[[#This Row],[Tri 3]],5,50),PARIS[[#This Row],[Ville]]))</f>
        <v xml:space="preserve">Impasse DES BOURDONNAIS            </v>
      </c>
      <c r="R36" s="10" t="str">
        <f>IF(PARIS[[#This Row],[Nom de la Voie]]="","",IFERROR(PARIS[[#This Row],[Département]]&amp;RIGHT(PARIS[[#This Row],[N° INSEE]],3),""))</f>
        <v>75001</v>
      </c>
      <c r="S36" s="10" t="str">
        <f>IF(PARIS[[#This Row],[Ville]]="",PARIS[[#This Row],[Nom de la Voie]]&amp;" "&amp;MID(PARIS[[#This Row],[Tri 3]],5,50),"")</f>
        <v xml:space="preserve">Impasse DES BOURDONNAIS            </v>
      </c>
      <c r="T36" s="10" t="str">
        <f>IFERROR(TEXT(VLOOKUP(Tableau_Résultat75[Code Insee],Tableau_Référence75[],2,FALSE),"00000"),"")</f>
        <v/>
      </c>
      <c r="U36" s="10" t="str">
        <f>IFERROR(TEXT(VLOOKUP(Tableau_Résultat75[Code Insee],Tableau_Référence75[],4,FALSE),"00000"),"")</f>
        <v/>
      </c>
    </row>
    <row r="37" spans="1:21" x14ac:dyDescent="0.25">
      <c r="A37" s="4" t="s">
        <v>73</v>
      </c>
      <c r="B37" s="10" t="str">
        <f>MID(PARIS[[#This Row],[Données]],104,100)</f>
        <v>000471   BOURDONN</v>
      </c>
      <c r="C37" s="10" t="str">
        <f>MID(PARIS[[#This Row],[Données]],7,36)</f>
        <v xml:space="preserve">1193GRUE DES BOURDONNAIS            </v>
      </c>
      <c r="D37" s="10" t="str">
        <f>MID(PARIS[[#This Row],[Tri 2]],6,31)</f>
        <v xml:space="preserve">RUE DES BOURDONNAIS            </v>
      </c>
      <c r="E37" s="10" t="str">
        <f>MID(PARIS[[#This Row],[Données]],1,6)</f>
        <v>754001</v>
      </c>
      <c r="F37" s="10" t="str">
        <f>LEFT(PARIS[[#This Row],[Données]],2)</f>
        <v>75</v>
      </c>
      <c r="G37" s="10" t="str">
        <f>MID(PARIS[[#This Row],[Données]],1,6)</f>
        <v>754001</v>
      </c>
      <c r="H37" s="10" t="str">
        <f>LEFT(PARIS[[#This Row],[Tri 2]],5)</f>
        <v>1193G</v>
      </c>
      <c r="I37" s="10" t="str">
        <f>LEFT(PARIS[[#This Row],[Tri 3]],3)</f>
        <v>RUE</v>
      </c>
      <c r="J3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" s="10" t="str">
        <f>IF(AND(PARIS[[#This Row],[Nom de la Voie 1]]=0,PARIS[[#This Row],[Nom de la Voie 2]]=0,PARIS[[#This Row],[Nom de la Voie 3]]=0),PARIS[[#This Row],[Ville et Street]],"")</f>
        <v/>
      </c>
      <c r="N37" s="10" t="str">
        <f>MID(PARIS[[#This Row],[Tri 1]],10,50)</f>
        <v>BOURDONN</v>
      </c>
      <c r="O3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7" s="10" t="str">
        <f>IF(PARIS[[#This Row],[Mot Clé Rue]]="","",IF(PARIS[[#This Row],[Ville]]="",PARIS[[#This Row],[Nom de la Voie]]&amp;" "&amp;MID(PARIS[[#This Row],[Tri 3]],5,50),PARIS[[#This Row],[Ville]]))</f>
        <v xml:space="preserve">Rue DES BOURDONNAIS            </v>
      </c>
      <c r="R37" s="10" t="str">
        <f>IF(PARIS[[#This Row],[Nom de la Voie]]="","",IFERROR(PARIS[[#This Row],[Département]]&amp;RIGHT(PARIS[[#This Row],[N° INSEE]],3),""))</f>
        <v>75001</v>
      </c>
      <c r="S37" s="10" t="str">
        <f>IF(PARIS[[#This Row],[Ville]]="",PARIS[[#This Row],[Nom de la Voie]]&amp;" "&amp;MID(PARIS[[#This Row],[Tri 3]],5,50),"")</f>
        <v xml:space="preserve">Rue DES BOURDONNAIS            </v>
      </c>
      <c r="T37" s="10" t="str">
        <f>IFERROR(TEXT(VLOOKUP(Tableau_Résultat75[Code Insee],Tableau_Référence75[],2,FALSE),"00000"),"")</f>
        <v/>
      </c>
      <c r="U37" s="10" t="str">
        <f>IFERROR(TEXT(VLOOKUP(Tableau_Résultat75[Code Insee],Tableau_Référence75[],4,FALSE),"00000"),"")</f>
        <v/>
      </c>
    </row>
    <row r="38" spans="1:21" x14ac:dyDescent="0.25">
      <c r="A38" s="4" t="s">
        <v>554</v>
      </c>
      <c r="B38" s="10" t="str">
        <f>MID(PARIS[[#This Row],[Données]],104,100)</f>
        <v>000481   COMMERCE</v>
      </c>
      <c r="C38" s="10" t="str">
        <f>MID(PARIS[[#This Row],[Données]],7,36)</f>
        <v xml:space="preserve">1218JBOURSE DU COMMERCE             </v>
      </c>
      <c r="D38" s="10" t="str">
        <f>MID(PARIS[[#This Row],[Tri 2]],6,31)</f>
        <v xml:space="preserve">BOURSE DU COMMERCE             </v>
      </c>
      <c r="E38" s="10" t="str">
        <f>MID(PARIS[[#This Row],[Données]],1,6)</f>
        <v>754001</v>
      </c>
      <c r="F38" s="10" t="str">
        <f>LEFT(PARIS[[#This Row],[Données]],2)</f>
        <v>75</v>
      </c>
      <c r="G38" s="10" t="str">
        <f>MID(PARIS[[#This Row],[Données]],1,6)</f>
        <v>754001</v>
      </c>
      <c r="H38" s="10" t="str">
        <f>LEFT(PARIS[[#This Row],[Tri 2]],5)</f>
        <v>1218J</v>
      </c>
      <c r="I38" s="10" t="str">
        <f>LEFT(PARIS[[#This Row],[Tri 3]],3)</f>
        <v>BOU</v>
      </c>
      <c r="J3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8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Bourse</v>
      </c>
      <c r="L3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" s="10" t="str">
        <f>IF(AND(PARIS[[#This Row],[Nom de la Voie 1]]=0,PARIS[[#This Row],[Nom de la Voie 2]]=0,PARIS[[#This Row],[Nom de la Voie 3]]=0),PARIS[[#This Row],[Ville et Street]],"")</f>
        <v/>
      </c>
      <c r="N38" s="10" t="str">
        <f>MID(PARIS[[#This Row],[Tri 1]],10,50)</f>
        <v>COMMERCE</v>
      </c>
      <c r="O3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Bourse</v>
      </c>
      <c r="P38" s="10" t="str">
        <f>IF(PARIS[[#This Row],[Mot Clé Rue]]="","",IF(PARIS[[#This Row],[Ville]]="",PARIS[[#This Row],[Nom de la Voie]]&amp;" "&amp;MID(PARIS[[#This Row],[Tri 3]],5,50),PARIS[[#This Row],[Ville]]))</f>
        <v xml:space="preserve">Bourse SE DU COMMERCE             </v>
      </c>
      <c r="R38" s="10" t="str">
        <f>IF(PARIS[[#This Row],[Nom de la Voie]]="","",IFERROR(PARIS[[#This Row],[Département]]&amp;RIGHT(PARIS[[#This Row],[N° INSEE]],3),""))</f>
        <v>75001</v>
      </c>
      <c r="S38" s="10" t="str">
        <f>IF(PARIS[[#This Row],[Ville]]="",PARIS[[#This Row],[Nom de la Voie]]&amp;" "&amp;MID(PARIS[[#This Row],[Tri 3]],5,50),"")</f>
        <v xml:space="preserve">Bourse SE DU COMMERCE             </v>
      </c>
      <c r="T38" s="10" t="str">
        <f>IFERROR(TEXT(VLOOKUP(Tableau_Résultat75[Code Insee],Tableau_Référence75[],2,FALSE),"00000"),"")</f>
        <v/>
      </c>
      <c r="U38" s="10" t="str">
        <f>IFERROR(TEXT(VLOOKUP(Tableau_Résultat75[Code Insee],Tableau_Référence75[],4,FALSE),"00000"),"")</f>
        <v/>
      </c>
    </row>
    <row r="39" spans="1:21" x14ac:dyDescent="0.25">
      <c r="A39" s="4" t="s">
        <v>74</v>
      </c>
      <c r="B39" s="10" t="str">
        <f>MID(PARIS[[#This Row],[Données]],104,100)</f>
        <v>000491   BREVE</v>
      </c>
      <c r="C39" s="10" t="str">
        <f>MID(PARIS[[#This Row],[Données]],7,36)</f>
        <v xml:space="preserve">1285GRUE BREVE                      </v>
      </c>
      <c r="D39" s="10" t="str">
        <f>MID(PARIS[[#This Row],[Tri 2]],6,31)</f>
        <v xml:space="preserve">RUE BREVE                      </v>
      </c>
      <c r="E39" s="10" t="str">
        <f>MID(PARIS[[#This Row],[Données]],1,6)</f>
        <v>754001</v>
      </c>
      <c r="F39" s="10" t="str">
        <f>LEFT(PARIS[[#This Row],[Données]],2)</f>
        <v>75</v>
      </c>
      <c r="G39" s="10" t="str">
        <f>MID(PARIS[[#This Row],[Données]],1,6)</f>
        <v>754001</v>
      </c>
      <c r="H39" s="10" t="str">
        <f>LEFT(PARIS[[#This Row],[Tri 2]],5)</f>
        <v>1285G</v>
      </c>
      <c r="I39" s="10" t="str">
        <f>LEFT(PARIS[[#This Row],[Tri 3]],3)</f>
        <v>RUE</v>
      </c>
      <c r="J3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" s="10" t="str">
        <f>IF(AND(PARIS[[#This Row],[Nom de la Voie 1]]=0,PARIS[[#This Row],[Nom de la Voie 2]]=0,PARIS[[#This Row],[Nom de la Voie 3]]=0),PARIS[[#This Row],[Ville et Street]],"")</f>
        <v/>
      </c>
      <c r="N39" s="10" t="str">
        <f>MID(PARIS[[#This Row],[Tri 1]],10,50)</f>
        <v>BREVE</v>
      </c>
      <c r="O3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9" s="10" t="str">
        <f>IF(PARIS[[#This Row],[Mot Clé Rue]]="","",IF(PARIS[[#This Row],[Ville]]="",PARIS[[#This Row],[Nom de la Voie]]&amp;" "&amp;MID(PARIS[[#This Row],[Tri 3]],5,50),PARIS[[#This Row],[Ville]]))</f>
        <v xml:space="preserve">Rue BREVE                      </v>
      </c>
      <c r="R39" s="10" t="str">
        <f>IF(PARIS[[#This Row],[Nom de la Voie]]="","",IFERROR(PARIS[[#This Row],[Département]]&amp;RIGHT(PARIS[[#This Row],[N° INSEE]],3),""))</f>
        <v>75001</v>
      </c>
      <c r="S39" s="10" t="str">
        <f>IF(PARIS[[#This Row],[Ville]]="",PARIS[[#This Row],[Nom de la Voie]]&amp;" "&amp;MID(PARIS[[#This Row],[Tri 3]],5,50),"")</f>
        <v xml:space="preserve">Rue BREVE                      </v>
      </c>
      <c r="T39" s="10" t="str">
        <f>IFERROR(TEXT(VLOOKUP(Tableau_Résultat75[Code Insee],Tableau_Référence75[],2,FALSE),"00000"),"")</f>
        <v/>
      </c>
      <c r="U39" s="10" t="str">
        <f>IFERROR(TEXT(VLOOKUP(Tableau_Résultat75[Code Insee],Tableau_Référence75[],4,FALSE),"00000"),"")</f>
        <v/>
      </c>
    </row>
    <row r="40" spans="1:21" x14ac:dyDescent="0.25">
      <c r="A40" s="4" t="s">
        <v>75</v>
      </c>
      <c r="B40" s="10" t="str">
        <f>MID(PARIS[[#This Row],[Données]],104,100)</f>
        <v>000501   CAMBON</v>
      </c>
      <c r="C40" s="10" t="str">
        <f>MID(PARIS[[#This Row],[Données]],7,36)</f>
        <v xml:space="preserve">1449KRUE CAMBON                     </v>
      </c>
      <c r="D40" s="10" t="str">
        <f>MID(PARIS[[#This Row],[Tri 2]],6,31)</f>
        <v xml:space="preserve">RUE CAMBON                     </v>
      </c>
      <c r="E40" s="10" t="str">
        <f>MID(PARIS[[#This Row],[Données]],1,6)</f>
        <v>754001</v>
      </c>
      <c r="F40" s="10" t="str">
        <f>LEFT(PARIS[[#This Row],[Données]],2)</f>
        <v>75</v>
      </c>
      <c r="G40" s="10" t="str">
        <f>MID(PARIS[[#This Row],[Données]],1,6)</f>
        <v>754001</v>
      </c>
      <c r="H40" s="10" t="str">
        <f>LEFT(PARIS[[#This Row],[Tri 2]],5)</f>
        <v>1449K</v>
      </c>
      <c r="I40" s="10" t="str">
        <f>LEFT(PARIS[[#This Row],[Tri 3]],3)</f>
        <v>RUE</v>
      </c>
      <c r="J4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" s="10" t="str">
        <f>IF(AND(PARIS[[#This Row],[Nom de la Voie 1]]=0,PARIS[[#This Row],[Nom de la Voie 2]]=0,PARIS[[#This Row],[Nom de la Voie 3]]=0),PARIS[[#This Row],[Ville et Street]],"")</f>
        <v/>
      </c>
      <c r="N40" s="10" t="str">
        <f>MID(PARIS[[#This Row],[Tri 1]],10,50)</f>
        <v>CAMBON</v>
      </c>
      <c r="O4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0" s="10" t="str">
        <f>IF(PARIS[[#This Row],[Mot Clé Rue]]="","",IF(PARIS[[#This Row],[Ville]]="",PARIS[[#This Row],[Nom de la Voie]]&amp;" "&amp;MID(PARIS[[#This Row],[Tri 3]],5,50),PARIS[[#This Row],[Ville]]))</f>
        <v xml:space="preserve">Rue CAMBON                     </v>
      </c>
      <c r="R40" s="10" t="str">
        <f>IF(PARIS[[#This Row],[Nom de la Voie]]="","",IFERROR(PARIS[[#This Row],[Département]]&amp;RIGHT(PARIS[[#This Row],[N° INSEE]],3),""))</f>
        <v>75001</v>
      </c>
      <c r="S40" s="10" t="str">
        <f>IF(PARIS[[#This Row],[Ville]]="",PARIS[[#This Row],[Nom de la Voie]]&amp;" "&amp;MID(PARIS[[#This Row],[Tri 3]],5,50),"")</f>
        <v xml:space="preserve">Rue CAMBON                     </v>
      </c>
      <c r="T40" s="10" t="str">
        <f>IFERROR(TEXT(VLOOKUP(Tableau_Résultat75[Code Insee],Tableau_Référence75[],2,FALSE),"00000"),"")</f>
        <v/>
      </c>
      <c r="U40" s="10" t="str">
        <f>IFERROR(TEXT(VLOOKUP(Tableau_Résultat75[Code Insee],Tableau_Référence75[],4,FALSE),"00000"),"")</f>
        <v/>
      </c>
    </row>
    <row r="41" spans="1:21" x14ac:dyDescent="0.25">
      <c r="A41" s="4" t="s">
        <v>76</v>
      </c>
      <c r="B41" s="10" t="str">
        <f>MID(PARIS[[#This Row],[Données]],104,100)</f>
        <v>000511   CAPUCINE</v>
      </c>
      <c r="C41" s="10" t="str">
        <f>MID(PARIS[[#This Row],[Données]],7,36)</f>
        <v xml:space="preserve">1525TRUE DES CAPUCINES              </v>
      </c>
      <c r="D41" s="10" t="str">
        <f>MID(PARIS[[#This Row],[Tri 2]],6,31)</f>
        <v xml:space="preserve">RUE DES CAPUCINES              </v>
      </c>
      <c r="E41" s="10" t="str">
        <f>MID(PARIS[[#This Row],[Données]],1,6)</f>
        <v>754001</v>
      </c>
      <c r="F41" s="10" t="str">
        <f>LEFT(PARIS[[#This Row],[Données]],2)</f>
        <v>75</v>
      </c>
      <c r="G41" s="10" t="str">
        <f>MID(PARIS[[#This Row],[Données]],1,6)</f>
        <v>754001</v>
      </c>
      <c r="H41" s="10" t="str">
        <f>LEFT(PARIS[[#This Row],[Tri 2]],5)</f>
        <v>1525T</v>
      </c>
      <c r="I41" s="10" t="str">
        <f>LEFT(PARIS[[#This Row],[Tri 3]],3)</f>
        <v>RUE</v>
      </c>
      <c r="J4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" s="10" t="str">
        <f>IF(AND(PARIS[[#This Row],[Nom de la Voie 1]]=0,PARIS[[#This Row],[Nom de la Voie 2]]=0,PARIS[[#This Row],[Nom de la Voie 3]]=0),PARIS[[#This Row],[Ville et Street]],"")</f>
        <v/>
      </c>
      <c r="N41" s="10" t="str">
        <f>MID(PARIS[[#This Row],[Tri 1]],10,50)</f>
        <v>CAPUCINE</v>
      </c>
      <c r="O4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" s="10" t="str">
        <f>IF(PARIS[[#This Row],[Mot Clé Rue]]="","",IF(PARIS[[#This Row],[Ville]]="",PARIS[[#This Row],[Nom de la Voie]]&amp;" "&amp;MID(PARIS[[#This Row],[Tri 3]],5,50),PARIS[[#This Row],[Ville]]))</f>
        <v xml:space="preserve">Rue DES CAPUCINES              </v>
      </c>
      <c r="R41" s="10" t="str">
        <f>IF(PARIS[[#This Row],[Nom de la Voie]]="","",IFERROR(PARIS[[#This Row],[Département]]&amp;RIGHT(PARIS[[#This Row],[N° INSEE]],3),""))</f>
        <v>75001</v>
      </c>
      <c r="S41" s="10" t="str">
        <f>IF(PARIS[[#This Row],[Ville]]="",PARIS[[#This Row],[Nom de la Voie]]&amp;" "&amp;MID(PARIS[[#This Row],[Tri 3]],5,50),"")</f>
        <v xml:space="preserve">Rue DES CAPUCINES              </v>
      </c>
      <c r="T41" s="10" t="str">
        <f>IFERROR(TEXT(VLOOKUP(Tableau_Résultat75[Code Insee],Tableau_Référence75[],2,FALSE),"00000"),"")</f>
        <v/>
      </c>
      <c r="U41" s="10" t="str">
        <f>IFERROR(TEXT(VLOOKUP(Tableau_Résultat75[Code Insee],Tableau_Référence75[],4,FALSE),"00000"),"")</f>
        <v/>
      </c>
    </row>
    <row r="42" spans="1:21" x14ac:dyDescent="0.25">
      <c r="A42" s="4" t="s">
        <v>77</v>
      </c>
      <c r="B42" s="10" t="str">
        <f>MID(PARIS[[#This Row],[Données]],104,100)</f>
        <v>000521   CARREE</v>
      </c>
      <c r="C42" s="10" t="str">
        <f>MID(PARIS[[#This Row],[Données]],7,36)</f>
        <v xml:space="preserve">1570SPL  CARREE                     </v>
      </c>
      <c r="D42" s="10" t="str">
        <f>MID(PARIS[[#This Row],[Tri 2]],6,31)</f>
        <v xml:space="preserve">PL  CARREE                     </v>
      </c>
      <c r="E42" s="10" t="str">
        <f>MID(PARIS[[#This Row],[Données]],1,6)</f>
        <v>754001</v>
      </c>
      <c r="F42" s="10" t="str">
        <f>LEFT(PARIS[[#This Row],[Données]],2)</f>
        <v>75</v>
      </c>
      <c r="G42" s="10" t="str">
        <f>MID(PARIS[[#This Row],[Données]],1,6)</f>
        <v>754001</v>
      </c>
      <c r="H42" s="10" t="str">
        <f>LEFT(PARIS[[#This Row],[Tri 2]],5)</f>
        <v>1570S</v>
      </c>
      <c r="I42" s="10" t="str">
        <f>LEFT(PARIS[[#This Row],[Tri 3]],3)</f>
        <v xml:space="preserve">PL </v>
      </c>
      <c r="J4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42" s="10" t="str">
        <f>IF(AND(PARIS[[#This Row],[Nom de la Voie 1]]=0,PARIS[[#This Row],[Nom de la Voie 2]]=0,PARIS[[#This Row],[Nom de la Voie 3]]=0),PARIS[[#This Row],[Ville et Street]],"")</f>
        <v/>
      </c>
      <c r="N42" s="10" t="str">
        <f>MID(PARIS[[#This Row],[Tri 1]],10,50)</f>
        <v>CARREE</v>
      </c>
      <c r="O4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42" s="10" t="str">
        <f>IF(PARIS[[#This Row],[Mot Clé Rue]]="","",IF(PARIS[[#This Row],[Ville]]="",PARIS[[#This Row],[Nom de la Voie]]&amp;" "&amp;MID(PARIS[[#This Row],[Tri 3]],5,50),PARIS[[#This Row],[Ville]]))</f>
        <v xml:space="preserve">Place CARREE                     </v>
      </c>
      <c r="R42" s="10" t="str">
        <f>IF(PARIS[[#This Row],[Nom de la Voie]]="","",IFERROR(PARIS[[#This Row],[Département]]&amp;RIGHT(PARIS[[#This Row],[N° INSEE]],3),""))</f>
        <v>75001</v>
      </c>
      <c r="S42" s="10" t="str">
        <f>IF(PARIS[[#This Row],[Ville]]="",PARIS[[#This Row],[Nom de la Voie]]&amp;" "&amp;MID(PARIS[[#This Row],[Tri 3]],5,50),"")</f>
        <v xml:space="preserve">Place CARREE                     </v>
      </c>
      <c r="T42" s="10" t="str">
        <f>IFERROR(TEXT(VLOOKUP(Tableau_Résultat75[Code Insee],Tableau_Référence75[],2,FALSE),"00000"),"")</f>
        <v/>
      </c>
      <c r="U42" s="10" t="str">
        <f>IFERROR(TEXT(VLOOKUP(Tableau_Résultat75[Code Insee],Tableau_Référence75[],4,FALSE),"00000"),"")</f>
        <v/>
      </c>
    </row>
    <row r="43" spans="1:21" x14ac:dyDescent="0.25">
      <c r="A43" s="4" t="s">
        <v>78</v>
      </c>
      <c r="B43" s="10" t="str">
        <f>MID(PARIS[[#This Row],[Données]],104,100)</f>
        <v>000531   CARROUSE</v>
      </c>
      <c r="C43" s="10" t="str">
        <f>MID(PARIS[[#This Row],[Données]],7,36)</f>
        <v xml:space="preserve">1578APL  DU CARROUSEL               </v>
      </c>
      <c r="D43" s="10" t="str">
        <f>MID(PARIS[[#This Row],[Tri 2]],6,31)</f>
        <v xml:space="preserve">PL  DU CARROUSEL               </v>
      </c>
      <c r="E43" s="10" t="str">
        <f>MID(PARIS[[#This Row],[Données]],1,6)</f>
        <v>754001</v>
      </c>
      <c r="F43" s="10" t="str">
        <f>LEFT(PARIS[[#This Row],[Données]],2)</f>
        <v>75</v>
      </c>
      <c r="G43" s="10" t="str">
        <f>MID(PARIS[[#This Row],[Données]],1,6)</f>
        <v>754001</v>
      </c>
      <c r="H43" s="10" t="str">
        <f>LEFT(PARIS[[#This Row],[Tri 2]],5)</f>
        <v>1578A</v>
      </c>
      <c r="I43" s="10" t="str">
        <f>LEFT(PARIS[[#This Row],[Tri 3]],3)</f>
        <v xml:space="preserve">PL </v>
      </c>
      <c r="J4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43" s="10" t="str">
        <f>IF(AND(PARIS[[#This Row],[Nom de la Voie 1]]=0,PARIS[[#This Row],[Nom de la Voie 2]]=0,PARIS[[#This Row],[Nom de la Voie 3]]=0),PARIS[[#This Row],[Ville et Street]],"")</f>
        <v/>
      </c>
      <c r="N43" s="10" t="str">
        <f>MID(PARIS[[#This Row],[Tri 1]],10,50)</f>
        <v>CARROUSE</v>
      </c>
      <c r="O4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43" s="10" t="str">
        <f>IF(PARIS[[#This Row],[Mot Clé Rue]]="","",IF(PARIS[[#This Row],[Ville]]="",PARIS[[#This Row],[Nom de la Voie]]&amp;" "&amp;MID(PARIS[[#This Row],[Tri 3]],5,50),PARIS[[#This Row],[Ville]]))</f>
        <v xml:space="preserve">Place DU CARROUSEL               </v>
      </c>
      <c r="R43" s="10" t="str">
        <f>IF(PARIS[[#This Row],[Nom de la Voie]]="","",IFERROR(PARIS[[#This Row],[Département]]&amp;RIGHT(PARIS[[#This Row],[N° INSEE]],3),""))</f>
        <v>75001</v>
      </c>
      <c r="S43" s="10" t="str">
        <f>IF(PARIS[[#This Row],[Ville]]="",PARIS[[#This Row],[Nom de la Voie]]&amp;" "&amp;MID(PARIS[[#This Row],[Tri 3]],5,50),"")</f>
        <v xml:space="preserve">Place DU CARROUSEL               </v>
      </c>
      <c r="T43" s="10" t="str">
        <f>IFERROR(TEXT(VLOOKUP(Tableau_Résultat75[Code Insee],Tableau_Référence75[],2,FALSE),"00000"),"")</f>
        <v/>
      </c>
      <c r="U43" s="10" t="str">
        <f>IFERROR(TEXT(VLOOKUP(Tableau_Résultat75[Code Insee],Tableau_Référence75[],4,FALSE),"00000"),"")</f>
        <v/>
      </c>
    </row>
    <row r="44" spans="1:21" x14ac:dyDescent="0.25">
      <c r="A44" s="4" t="s">
        <v>79</v>
      </c>
      <c r="B44" s="10" t="str">
        <f>MID(PARIS[[#This Row],[Données]],104,100)</f>
        <v>000541   CARROUSE</v>
      </c>
      <c r="C44" s="10" t="str">
        <f>MID(PARIS[[#This Row],[Données]],7,36)</f>
        <v xml:space="preserve">1579BPONTDU CARROUSEL               </v>
      </c>
      <c r="D44" s="10" t="str">
        <f>MID(PARIS[[#This Row],[Tri 2]],6,31)</f>
        <v xml:space="preserve">PONTDU CARROUSEL               </v>
      </c>
      <c r="E44" s="10" t="str">
        <f>MID(PARIS[[#This Row],[Données]],1,6)</f>
        <v>754001</v>
      </c>
      <c r="F44" s="10" t="str">
        <f>LEFT(PARIS[[#This Row],[Données]],2)</f>
        <v>75</v>
      </c>
      <c r="G44" s="10" t="str">
        <f>MID(PARIS[[#This Row],[Données]],1,6)</f>
        <v>754001</v>
      </c>
      <c r="H44" s="10" t="str">
        <f>LEFT(PARIS[[#This Row],[Tri 2]],5)</f>
        <v>1579B</v>
      </c>
      <c r="I44" s="10" t="str">
        <f>LEFT(PARIS[[#This Row],[Tri 3]],3)</f>
        <v>PON</v>
      </c>
      <c r="J4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Pont</v>
      </c>
      <c r="M44" s="10" t="str">
        <f>IF(AND(PARIS[[#This Row],[Nom de la Voie 1]]=0,PARIS[[#This Row],[Nom de la Voie 2]]=0,PARIS[[#This Row],[Nom de la Voie 3]]=0),PARIS[[#This Row],[Ville et Street]],"")</f>
        <v/>
      </c>
      <c r="N44" s="10" t="str">
        <f>MID(PARIS[[#This Row],[Tri 1]],10,50)</f>
        <v>CARROUSE</v>
      </c>
      <c r="O4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Pont</v>
      </c>
      <c r="P44" s="10" t="str">
        <f>IF(PARIS[[#This Row],[Mot Clé Rue]]="","",IF(PARIS[[#This Row],[Ville]]="",PARIS[[#This Row],[Nom de la Voie]]&amp;" "&amp;MID(PARIS[[#This Row],[Tri 3]],5,50),PARIS[[#This Row],[Ville]]))</f>
        <v xml:space="preserve">Pont DU CARROUSEL               </v>
      </c>
      <c r="R44" s="10" t="str">
        <f>IF(PARIS[[#This Row],[Nom de la Voie]]="","",IFERROR(PARIS[[#This Row],[Département]]&amp;RIGHT(PARIS[[#This Row],[N° INSEE]],3),""))</f>
        <v>75001</v>
      </c>
      <c r="S44" s="10" t="str">
        <f>IF(PARIS[[#This Row],[Ville]]="",PARIS[[#This Row],[Nom de la Voie]]&amp;" "&amp;MID(PARIS[[#This Row],[Tri 3]],5,50),"")</f>
        <v xml:space="preserve">Pont DU CARROUSEL               </v>
      </c>
      <c r="T44" s="10" t="str">
        <f>IFERROR(TEXT(VLOOKUP(Tableau_Résultat75[Code Insee],Tableau_Référence75[],2,FALSE),"00000"),"")</f>
        <v/>
      </c>
      <c r="U44" s="10" t="str">
        <f>IFERROR(TEXT(VLOOKUP(Tableau_Résultat75[Code Insee],Tableau_Référence75[],4,FALSE),"00000"),"")</f>
        <v/>
      </c>
    </row>
    <row r="45" spans="1:21" x14ac:dyDescent="0.25">
      <c r="A45" s="4" t="s">
        <v>80</v>
      </c>
      <c r="B45" s="10" t="str">
        <f>MID(PARIS[[#This Row],[Données]],104,100)</f>
        <v>000551   CASTIGLI</v>
      </c>
      <c r="C45" s="10" t="str">
        <f>MID(PARIS[[#This Row],[Données]],7,36)</f>
        <v xml:space="preserve">1603CRUE DE CASTIGLIONE             </v>
      </c>
      <c r="D45" s="10" t="str">
        <f>MID(PARIS[[#This Row],[Tri 2]],6,31)</f>
        <v xml:space="preserve">RUE DE CASTIGLIONE             </v>
      </c>
      <c r="E45" s="10" t="str">
        <f>MID(PARIS[[#This Row],[Données]],1,6)</f>
        <v>754001</v>
      </c>
      <c r="F45" s="10" t="str">
        <f>LEFT(PARIS[[#This Row],[Données]],2)</f>
        <v>75</v>
      </c>
      <c r="G45" s="10" t="str">
        <f>MID(PARIS[[#This Row],[Données]],1,6)</f>
        <v>754001</v>
      </c>
      <c r="H45" s="10" t="str">
        <f>LEFT(PARIS[[#This Row],[Tri 2]],5)</f>
        <v>1603C</v>
      </c>
      <c r="I45" s="10" t="str">
        <f>LEFT(PARIS[[#This Row],[Tri 3]],3)</f>
        <v>RUE</v>
      </c>
      <c r="J4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" s="10" t="str">
        <f>IF(AND(PARIS[[#This Row],[Nom de la Voie 1]]=0,PARIS[[#This Row],[Nom de la Voie 2]]=0,PARIS[[#This Row],[Nom de la Voie 3]]=0),PARIS[[#This Row],[Ville et Street]],"")</f>
        <v/>
      </c>
      <c r="N45" s="10" t="str">
        <f>MID(PARIS[[#This Row],[Tri 1]],10,50)</f>
        <v>CASTIGLI</v>
      </c>
      <c r="O4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" s="10" t="str">
        <f>IF(PARIS[[#This Row],[Mot Clé Rue]]="","",IF(PARIS[[#This Row],[Ville]]="",PARIS[[#This Row],[Nom de la Voie]]&amp;" "&amp;MID(PARIS[[#This Row],[Tri 3]],5,50),PARIS[[#This Row],[Ville]]))</f>
        <v xml:space="preserve">Rue DE CASTIGLIONE             </v>
      </c>
      <c r="R45" s="10" t="str">
        <f>IF(PARIS[[#This Row],[Nom de la Voie]]="","",IFERROR(PARIS[[#This Row],[Département]]&amp;RIGHT(PARIS[[#This Row],[N° INSEE]],3),""))</f>
        <v>75001</v>
      </c>
      <c r="S45" s="10" t="str">
        <f>IF(PARIS[[#This Row],[Ville]]="",PARIS[[#This Row],[Nom de la Voie]]&amp;" "&amp;MID(PARIS[[#This Row],[Tri 3]],5,50),"")</f>
        <v xml:space="preserve">Rue DE CASTIGLIONE             </v>
      </c>
      <c r="T45" s="10" t="str">
        <f>IFERROR(TEXT(VLOOKUP(Tableau_Résultat75[Code Insee],Tableau_Référence75[],2,FALSE),"00000"),"")</f>
        <v/>
      </c>
      <c r="U45" s="10" t="str">
        <f>IFERROR(TEXT(VLOOKUP(Tableau_Résultat75[Code Insee],Tableau_Référence75[],4,FALSE),"00000"),"")</f>
        <v/>
      </c>
    </row>
    <row r="46" spans="1:21" x14ac:dyDescent="0.25">
      <c r="A46" s="4" t="s">
        <v>81</v>
      </c>
      <c r="B46" s="10" t="str">
        <f>MID(PARIS[[#This Row],[Données]],104,100)</f>
        <v>000561   CATINAT</v>
      </c>
      <c r="C46" s="10" t="str">
        <f>MID(PARIS[[#This Row],[Données]],7,36)</f>
        <v xml:space="preserve">1605ERUE CATINAT                    </v>
      </c>
      <c r="D46" s="10" t="str">
        <f>MID(PARIS[[#This Row],[Tri 2]],6,31)</f>
        <v xml:space="preserve">RUE CATINAT                    </v>
      </c>
      <c r="E46" s="10" t="str">
        <f>MID(PARIS[[#This Row],[Données]],1,6)</f>
        <v>754001</v>
      </c>
      <c r="F46" s="10" t="str">
        <f>LEFT(PARIS[[#This Row],[Données]],2)</f>
        <v>75</v>
      </c>
      <c r="G46" s="10" t="str">
        <f>MID(PARIS[[#This Row],[Données]],1,6)</f>
        <v>754001</v>
      </c>
      <c r="H46" s="10" t="str">
        <f>LEFT(PARIS[[#This Row],[Tri 2]],5)</f>
        <v>1605E</v>
      </c>
      <c r="I46" s="10" t="str">
        <f>LEFT(PARIS[[#This Row],[Tri 3]],3)</f>
        <v>RUE</v>
      </c>
      <c r="J4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" s="10" t="str">
        <f>IF(AND(PARIS[[#This Row],[Nom de la Voie 1]]=0,PARIS[[#This Row],[Nom de la Voie 2]]=0,PARIS[[#This Row],[Nom de la Voie 3]]=0),PARIS[[#This Row],[Ville et Street]],"")</f>
        <v/>
      </c>
      <c r="N46" s="10" t="str">
        <f>MID(PARIS[[#This Row],[Tri 1]],10,50)</f>
        <v>CATINAT</v>
      </c>
      <c r="O4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6" s="10" t="str">
        <f>IF(PARIS[[#This Row],[Mot Clé Rue]]="","",IF(PARIS[[#This Row],[Ville]]="",PARIS[[#This Row],[Nom de la Voie]]&amp;" "&amp;MID(PARIS[[#This Row],[Tri 3]],5,50),PARIS[[#This Row],[Ville]]))</f>
        <v xml:space="preserve">Rue CATINAT                    </v>
      </c>
      <c r="R46" s="10" t="str">
        <f>IF(PARIS[[#This Row],[Nom de la Voie]]="","",IFERROR(PARIS[[#This Row],[Département]]&amp;RIGHT(PARIS[[#This Row],[N° INSEE]],3),""))</f>
        <v>75001</v>
      </c>
      <c r="S46" s="10" t="str">
        <f>IF(PARIS[[#This Row],[Ville]]="",PARIS[[#This Row],[Nom de la Voie]]&amp;" "&amp;MID(PARIS[[#This Row],[Tri 3]],5,50),"")</f>
        <v xml:space="preserve">Rue CATINAT                    </v>
      </c>
      <c r="T46" s="10" t="str">
        <f>IFERROR(TEXT(VLOOKUP(Tableau_Résultat75[Code Insee],Tableau_Référence75[],2,FALSE),"00000"),"")</f>
        <v/>
      </c>
      <c r="U46" s="10" t="str">
        <f>IFERROR(TEXT(VLOOKUP(Tableau_Résultat75[Code Insee],Tableau_Référence75[],4,FALSE),"00000"),"")</f>
        <v/>
      </c>
    </row>
    <row r="47" spans="1:21" x14ac:dyDescent="0.25">
      <c r="A47" s="4" t="s">
        <v>82</v>
      </c>
      <c r="B47" s="10" t="str">
        <f>MID(PARIS[[#This Row],[Données]],104,100)</f>
        <v>000571   CHANGE</v>
      </c>
      <c r="C47" s="10" t="str">
        <f>MID(PARIS[[#This Row],[Données]],7,36)</f>
        <v xml:space="preserve">1745GPONTAU CHANGE                  </v>
      </c>
      <c r="D47" s="10" t="str">
        <f>MID(PARIS[[#This Row],[Tri 2]],6,31)</f>
        <v xml:space="preserve">PONTAU CHANGE                  </v>
      </c>
      <c r="E47" s="10" t="str">
        <f>MID(PARIS[[#This Row],[Données]],1,6)</f>
        <v>754001</v>
      </c>
      <c r="F47" s="10" t="str">
        <f>LEFT(PARIS[[#This Row],[Données]],2)</f>
        <v>75</v>
      </c>
      <c r="G47" s="10" t="str">
        <f>MID(PARIS[[#This Row],[Données]],1,6)</f>
        <v>754001</v>
      </c>
      <c r="H47" s="10" t="str">
        <f>LEFT(PARIS[[#This Row],[Tri 2]],5)</f>
        <v>1745G</v>
      </c>
      <c r="I47" s="10" t="str">
        <f>LEFT(PARIS[[#This Row],[Tri 3]],3)</f>
        <v>PON</v>
      </c>
      <c r="J4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Pont</v>
      </c>
      <c r="M47" s="10" t="str">
        <f>IF(AND(PARIS[[#This Row],[Nom de la Voie 1]]=0,PARIS[[#This Row],[Nom de la Voie 2]]=0,PARIS[[#This Row],[Nom de la Voie 3]]=0),PARIS[[#This Row],[Ville et Street]],"")</f>
        <v/>
      </c>
      <c r="N47" s="10" t="str">
        <f>MID(PARIS[[#This Row],[Tri 1]],10,50)</f>
        <v>CHANGE</v>
      </c>
      <c r="O4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Pont</v>
      </c>
      <c r="P47" s="10" t="str">
        <f>IF(PARIS[[#This Row],[Mot Clé Rue]]="","",IF(PARIS[[#This Row],[Ville]]="",PARIS[[#This Row],[Nom de la Voie]]&amp;" "&amp;MID(PARIS[[#This Row],[Tri 3]],5,50),PARIS[[#This Row],[Ville]]))</f>
        <v xml:space="preserve">Pont AU CHANGE                  </v>
      </c>
      <c r="R47" s="10" t="str">
        <f>IF(PARIS[[#This Row],[Nom de la Voie]]="","",IFERROR(PARIS[[#This Row],[Département]]&amp;RIGHT(PARIS[[#This Row],[N° INSEE]],3),""))</f>
        <v>75001</v>
      </c>
      <c r="S47" s="10" t="str">
        <f>IF(PARIS[[#This Row],[Ville]]="",PARIS[[#This Row],[Nom de la Voie]]&amp;" "&amp;MID(PARIS[[#This Row],[Tri 3]],5,50),"")</f>
        <v xml:space="preserve">Pont AU CHANGE                  </v>
      </c>
      <c r="T47" s="10" t="str">
        <f>IFERROR(TEXT(VLOOKUP(Tableau_Résultat75[Code Insee],Tableau_Référence75[],2,FALSE),"00000"),"")</f>
        <v/>
      </c>
      <c r="U47" s="10" t="str">
        <f>IFERROR(TEXT(VLOOKUP(Tableau_Résultat75[Code Insee],Tableau_Référence75[],4,FALSE),"00000"),"")</f>
        <v/>
      </c>
    </row>
    <row r="48" spans="1:21" x14ac:dyDescent="0.25">
      <c r="A48" s="4" t="s">
        <v>83</v>
      </c>
      <c r="B48" s="10" t="str">
        <f>MID(PARIS[[#This Row],[Données]],104,100)</f>
        <v>000581   CHARTRES</v>
      </c>
      <c r="C48" s="10" t="str">
        <f>MID(PARIS[[#This Row],[Données]],7,36)</f>
        <v xml:space="preserve">1898YGAL DE CHARTRES                </v>
      </c>
      <c r="D48" s="10" t="str">
        <f>MID(PARIS[[#This Row],[Tri 2]],6,31)</f>
        <v xml:space="preserve">GAL DE CHARTRES                </v>
      </c>
      <c r="E48" s="10" t="str">
        <f>MID(PARIS[[#This Row],[Données]],1,6)</f>
        <v>754001</v>
      </c>
      <c r="F48" s="10" t="str">
        <f>LEFT(PARIS[[#This Row],[Données]],2)</f>
        <v>75</v>
      </c>
      <c r="G48" s="10" t="str">
        <f>MID(PARIS[[#This Row],[Données]],1,6)</f>
        <v>754001</v>
      </c>
      <c r="H48" s="10" t="str">
        <f>LEFT(PARIS[[#This Row],[Tri 2]],5)</f>
        <v>1898Y</v>
      </c>
      <c r="I48" s="10" t="str">
        <f>LEFT(PARIS[[#This Row],[Tri 3]],3)</f>
        <v>GAL</v>
      </c>
      <c r="J4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48" s="10" t="str">
        <f>IF(AND(PARIS[[#This Row],[Nom de la Voie 1]]=0,PARIS[[#This Row],[Nom de la Voie 2]]=0,PARIS[[#This Row],[Nom de la Voie 3]]=0),PARIS[[#This Row],[Ville et Street]],"")</f>
        <v/>
      </c>
      <c r="N48" s="10" t="str">
        <f>MID(PARIS[[#This Row],[Tri 1]],10,50)</f>
        <v>CHARTRES</v>
      </c>
      <c r="O4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48" s="10" t="str">
        <f>IF(PARIS[[#This Row],[Mot Clé Rue]]="","",IF(PARIS[[#This Row],[Ville]]="",PARIS[[#This Row],[Nom de la Voie]]&amp;" "&amp;MID(PARIS[[#This Row],[Tri 3]],5,50),PARIS[[#This Row],[Ville]]))</f>
        <v xml:space="preserve">Galerie DE CHARTRES                </v>
      </c>
      <c r="R48" s="10" t="str">
        <f>IF(PARIS[[#This Row],[Nom de la Voie]]="","",IFERROR(PARIS[[#This Row],[Département]]&amp;RIGHT(PARIS[[#This Row],[N° INSEE]],3),""))</f>
        <v>75001</v>
      </c>
      <c r="S48" s="10" t="str">
        <f>IF(PARIS[[#This Row],[Ville]]="",PARIS[[#This Row],[Nom de la Voie]]&amp;" "&amp;MID(PARIS[[#This Row],[Tri 3]],5,50),"")</f>
        <v xml:space="preserve">Galerie DE CHARTRES                </v>
      </c>
      <c r="T48" s="10" t="str">
        <f>IFERROR(TEXT(VLOOKUP(Tableau_Résultat75[Code Insee],Tableau_Référence75[],2,FALSE),"00000"),"")</f>
        <v/>
      </c>
      <c r="U48" s="10" t="str">
        <f>IFERROR(TEXT(VLOOKUP(Tableau_Résultat75[Code Insee],Tableau_Référence75[],4,FALSE),"00000"),"")</f>
        <v/>
      </c>
    </row>
    <row r="49" spans="1:21" x14ac:dyDescent="0.25">
      <c r="A49" s="4" t="s">
        <v>555</v>
      </c>
      <c r="B49" s="10" t="str">
        <f>MID(PARIS[[#This Row],[Données]],104,100)</f>
        <v>000591   CHARTRES</v>
      </c>
      <c r="C49" s="10" t="str">
        <f>MID(PARIS[[#This Row],[Données]],7,36)</f>
        <v xml:space="preserve">1899ZPERISTYLE DE CHARTRES          </v>
      </c>
      <c r="D49" s="10" t="str">
        <f>MID(PARIS[[#This Row],[Tri 2]],6,31)</f>
        <v xml:space="preserve">PERISTYLE DE CHARTRES          </v>
      </c>
      <c r="E49" s="10" t="str">
        <f>MID(PARIS[[#This Row],[Données]],1,6)</f>
        <v>754001</v>
      </c>
      <c r="F49" s="10" t="str">
        <f>LEFT(PARIS[[#This Row],[Données]],2)</f>
        <v>75</v>
      </c>
      <c r="G49" s="10" t="str">
        <f>MID(PARIS[[#This Row],[Données]],1,6)</f>
        <v>754001</v>
      </c>
      <c r="H49" s="10" t="str">
        <f>LEFT(PARIS[[#This Row],[Tri 2]],5)</f>
        <v>1899Z</v>
      </c>
      <c r="I49" s="10" t="str">
        <f>LEFT(PARIS[[#This Row],[Tri 3]],3)</f>
        <v>PER</v>
      </c>
      <c r="J4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Pery</v>
      </c>
      <c r="K4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" s="10" t="str">
        <f>IF(AND(PARIS[[#This Row],[Nom de la Voie 1]]=0,PARIS[[#This Row],[Nom de la Voie 2]]=0,PARIS[[#This Row],[Nom de la Voie 3]]=0),PARIS[[#This Row],[Ville et Street]],"")</f>
        <v/>
      </c>
      <c r="N49" s="10" t="str">
        <f>MID(PARIS[[#This Row],[Tri 1]],10,50)</f>
        <v>CHARTRES</v>
      </c>
      <c r="O4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Pery</v>
      </c>
      <c r="P49" s="10" t="str">
        <f>IF(PARIS[[#This Row],[Mot Clé Rue]]="","",IF(PARIS[[#This Row],[Ville]]="",PARIS[[#This Row],[Nom de la Voie]]&amp;" "&amp;MID(PARIS[[#This Row],[Tri 3]],5,50),PARIS[[#This Row],[Ville]]))</f>
        <v xml:space="preserve">Pery STYLE DE CHARTRES          </v>
      </c>
      <c r="R49" s="10" t="str">
        <f>IF(PARIS[[#This Row],[Nom de la Voie]]="","",IFERROR(PARIS[[#This Row],[Département]]&amp;RIGHT(PARIS[[#This Row],[N° INSEE]],3),""))</f>
        <v>75001</v>
      </c>
      <c r="S49" s="10" t="str">
        <f>IF(PARIS[[#This Row],[Ville]]="",PARIS[[#This Row],[Nom de la Voie]]&amp;" "&amp;MID(PARIS[[#This Row],[Tri 3]],5,50),"")</f>
        <v xml:space="preserve">Pery STYLE DE CHARTRES          </v>
      </c>
      <c r="T49" s="10" t="str">
        <f>IFERROR(TEXT(VLOOKUP(Tableau_Résultat75[Code Insee],Tableau_Référence75[],2,FALSE),"00000"),"")</f>
        <v/>
      </c>
      <c r="U49" s="10" t="str">
        <f>IFERROR(TEXT(VLOOKUP(Tableau_Résultat75[Code Insee],Tableau_Référence75[],4,FALSE),"00000"),"")</f>
        <v/>
      </c>
    </row>
    <row r="50" spans="1:21" x14ac:dyDescent="0.25">
      <c r="A50" s="4" t="s">
        <v>84</v>
      </c>
      <c r="B50" s="10" t="str">
        <f>MID(PARIS[[#This Row],[Données]],104,100)</f>
        <v>000601   CHATELET</v>
      </c>
      <c r="C50" s="10" t="str">
        <f>MID(PARIS[[#This Row],[Données]],7,36)</f>
        <v xml:space="preserve">1929GPL  DU CHATELET                </v>
      </c>
      <c r="D50" s="10" t="str">
        <f>MID(PARIS[[#This Row],[Tri 2]],6,31)</f>
        <v xml:space="preserve">PL  DU CHATELET                </v>
      </c>
      <c r="E50" s="10" t="str">
        <f>MID(PARIS[[#This Row],[Données]],1,6)</f>
        <v>754001</v>
      </c>
      <c r="F50" s="10" t="str">
        <f>LEFT(PARIS[[#This Row],[Données]],2)</f>
        <v>75</v>
      </c>
      <c r="G50" s="10" t="str">
        <f>MID(PARIS[[#This Row],[Données]],1,6)</f>
        <v>754001</v>
      </c>
      <c r="H50" s="10" t="str">
        <f>LEFT(PARIS[[#This Row],[Tri 2]],5)</f>
        <v>1929G</v>
      </c>
      <c r="I50" s="10" t="str">
        <f>LEFT(PARIS[[#This Row],[Tri 3]],3)</f>
        <v xml:space="preserve">PL </v>
      </c>
      <c r="J5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50" s="10" t="str">
        <f>IF(AND(PARIS[[#This Row],[Nom de la Voie 1]]=0,PARIS[[#This Row],[Nom de la Voie 2]]=0,PARIS[[#This Row],[Nom de la Voie 3]]=0),PARIS[[#This Row],[Ville et Street]],"")</f>
        <v/>
      </c>
      <c r="N50" s="10" t="str">
        <f>MID(PARIS[[#This Row],[Tri 1]],10,50)</f>
        <v>CHATELET</v>
      </c>
      <c r="O5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50" s="10" t="str">
        <f>IF(PARIS[[#This Row],[Mot Clé Rue]]="","",IF(PARIS[[#This Row],[Ville]]="",PARIS[[#This Row],[Nom de la Voie]]&amp;" "&amp;MID(PARIS[[#This Row],[Tri 3]],5,50),PARIS[[#This Row],[Ville]]))</f>
        <v xml:space="preserve">Place DU CHATELET                </v>
      </c>
      <c r="R50" s="10" t="str">
        <f>IF(PARIS[[#This Row],[Nom de la Voie]]="","",IFERROR(PARIS[[#This Row],[Département]]&amp;RIGHT(PARIS[[#This Row],[N° INSEE]],3),""))</f>
        <v>75001</v>
      </c>
      <c r="S50" s="10" t="str">
        <f>IF(PARIS[[#This Row],[Ville]]="",PARIS[[#This Row],[Nom de la Voie]]&amp;" "&amp;MID(PARIS[[#This Row],[Tri 3]],5,50),"")</f>
        <v xml:space="preserve">Place DU CHATELET                </v>
      </c>
      <c r="T50" s="10" t="str">
        <f>IFERROR(TEXT(VLOOKUP(Tableau_Résultat75[Code Insee],Tableau_Référence75[],2,FALSE),"00000"),"")</f>
        <v/>
      </c>
      <c r="U50" s="10" t="str">
        <f>IFERROR(TEXT(VLOOKUP(Tableau_Résultat75[Code Insee],Tableau_Référence75[],4,FALSE),"00000"),"")</f>
        <v/>
      </c>
    </row>
    <row r="51" spans="1:21" x14ac:dyDescent="0.25">
      <c r="A51" s="4" t="s">
        <v>85</v>
      </c>
      <c r="B51" s="10" t="str">
        <f>MID(PARIS[[#This Row],[Données]],104,100)</f>
        <v>000611   ROYER</v>
      </c>
      <c r="C51" s="10" t="str">
        <f>MID(PARIS[[#This Row],[Données]],7,36)</f>
        <v xml:space="preserve">2098RRUE CLEMENCE ROYER             </v>
      </c>
      <c r="D51" s="10" t="str">
        <f>MID(PARIS[[#This Row],[Tri 2]],6,31)</f>
        <v xml:space="preserve">RUE CLEMENCE ROYER             </v>
      </c>
      <c r="E51" s="10" t="str">
        <f>MID(PARIS[[#This Row],[Données]],1,6)</f>
        <v>754001</v>
      </c>
      <c r="F51" s="10" t="str">
        <f>LEFT(PARIS[[#This Row],[Données]],2)</f>
        <v>75</v>
      </c>
      <c r="G51" s="10" t="str">
        <f>MID(PARIS[[#This Row],[Données]],1,6)</f>
        <v>754001</v>
      </c>
      <c r="H51" s="10" t="str">
        <f>LEFT(PARIS[[#This Row],[Tri 2]],5)</f>
        <v>2098R</v>
      </c>
      <c r="I51" s="10" t="str">
        <f>LEFT(PARIS[[#This Row],[Tri 3]],3)</f>
        <v>RUE</v>
      </c>
      <c r="J5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" s="10" t="str">
        <f>IF(AND(PARIS[[#This Row],[Nom de la Voie 1]]=0,PARIS[[#This Row],[Nom de la Voie 2]]=0,PARIS[[#This Row],[Nom de la Voie 3]]=0),PARIS[[#This Row],[Ville et Street]],"")</f>
        <v/>
      </c>
      <c r="N51" s="10" t="str">
        <f>MID(PARIS[[#This Row],[Tri 1]],10,50)</f>
        <v>ROYER</v>
      </c>
      <c r="O5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1" s="10" t="str">
        <f>IF(PARIS[[#This Row],[Mot Clé Rue]]="","",IF(PARIS[[#This Row],[Ville]]="",PARIS[[#This Row],[Nom de la Voie]]&amp;" "&amp;MID(PARIS[[#This Row],[Tri 3]],5,50),PARIS[[#This Row],[Ville]]))</f>
        <v xml:space="preserve">Rue CLEMENCE ROYER             </v>
      </c>
      <c r="R51" s="10" t="str">
        <f>IF(PARIS[[#This Row],[Nom de la Voie]]="","",IFERROR(PARIS[[#This Row],[Département]]&amp;RIGHT(PARIS[[#This Row],[N° INSEE]],3),""))</f>
        <v>75001</v>
      </c>
      <c r="S51" s="10" t="str">
        <f>IF(PARIS[[#This Row],[Ville]]="",PARIS[[#This Row],[Nom de la Voie]]&amp;" "&amp;MID(PARIS[[#This Row],[Tri 3]],5,50),"")</f>
        <v xml:space="preserve">Rue CLEMENCE ROYER             </v>
      </c>
      <c r="T51" s="10" t="str">
        <f>IFERROR(TEXT(VLOOKUP(Tableau_Résultat75[Code Insee],Tableau_Référence75[],2,FALSE),"00000"),"")</f>
        <v/>
      </c>
      <c r="U51" s="10" t="str">
        <f>IFERROR(TEXT(VLOOKUP(Tableau_Résultat75[Code Insee],Tableau_Référence75[],4,FALSE),"00000"),"")</f>
        <v/>
      </c>
    </row>
    <row r="52" spans="1:21" x14ac:dyDescent="0.25">
      <c r="A52" s="4" t="s">
        <v>86</v>
      </c>
      <c r="B52" s="10" t="str">
        <f>MID(PARIS[[#This Row],[Données]],104,100)</f>
        <v>000621   COLETTE</v>
      </c>
      <c r="C52" s="10" t="str">
        <f>MID(PARIS[[#This Row],[Données]],7,36)</f>
        <v xml:space="preserve">2184JPL  COLETTE                    </v>
      </c>
      <c r="D52" s="10" t="str">
        <f>MID(PARIS[[#This Row],[Tri 2]],6,31)</f>
        <v xml:space="preserve">PL  COLETTE                    </v>
      </c>
      <c r="E52" s="10" t="str">
        <f>MID(PARIS[[#This Row],[Données]],1,6)</f>
        <v>754001</v>
      </c>
      <c r="F52" s="10" t="str">
        <f>LEFT(PARIS[[#This Row],[Données]],2)</f>
        <v>75</v>
      </c>
      <c r="G52" s="10" t="str">
        <f>MID(PARIS[[#This Row],[Données]],1,6)</f>
        <v>754001</v>
      </c>
      <c r="H52" s="10" t="str">
        <f>LEFT(PARIS[[#This Row],[Tri 2]],5)</f>
        <v>2184J</v>
      </c>
      <c r="I52" s="10" t="str">
        <f>LEFT(PARIS[[#This Row],[Tri 3]],3)</f>
        <v xml:space="preserve">PL </v>
      </c>
      <c r="J5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52" s="10" t="str">
        <f>IF(AND(PARIS[[#This Row],[Nom de la Voie 1]]=0,PARIS[[#This Row],[Nom de la Voie 2]]=0,PARIS[[#This Row],[Nom de la Voie 3]]=0),PARIS[[#This Row],[Ville et Street]],"")</f>
        <v/>
      </c>
      <c r="N52" s="10" t="str">
        <f>MID(PARIS[[#This Row],[Tri 1]],10,50)</f>
        <v>COLETTE</v>
      </c>
      <c r="O5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52" s="10" t="str">
        <f>IF(PARIS[[#This Row],[Mot Clé Rue]]="","",IF(PARIS[[#This Row],[Ville]]="",PARIS[[#This Row],[Nom de la Voie]]&amp;" "&amp;MID(PARIS[[#This Row],[Tri 3]],5,50),PARIS[[#This Row],[Ville]]))</f>
        <v xml:space="preserve">Place COLETTE                    </v>
      </c>
      <c r="R52" s="10" t="str">
        <f>IF(PARIS[[#This Row],[Nom de la Voie]]="","",IFERROR(PARIS[[#This Row],[Département]]&amp;RIGHT(PARIS[[#This Row],[N° INSEE]],3),""))</f>
        <v>75001</v>
      </c>
      <c r="S52" s="10" t="str">
        <f>IF(PARIS[[#This Row],[Ville]]="",PARIS[[#This Row],[Nom de la Voie]]&amp;" "&amp;MID(PARIS[[#This Row],[Tri 3]],5,50),"")</f>
        <v xml:space="preserve">Place COLETTE                    </v>
      </c>
      <c r="T52" s="10" t="str">
        <f>IFERROR(TEXT(VLOOKUP(Tableau_Résultat75[Code Insee],Tableau_Référence75[],2,FALSE),"00000"),"")</f>
        <v/>
      </c>
      <c r="U52" s="10" t="str">
        <f>IFERROR(TEXT(VLOOKUP(Tableau_Résultat75[Code Insee],Tableau_Référence75[],4,FALSE),"00000"),"")</f>
        <v/>
      </c>
    </row>
    <row r="53" spans="1:21" x14ac:dyDescent="0.25">
      <c r="A53" s="4" t="s">
        <v>87</v>
      </c>
      <c r="B53" s="10" t="str">
        <f>MID(PARIS[[#This Row],[Données]],104,100)</f>
        <v>000631   DRIANT</v>
      </c>
      <c r="C53" s="10" t="str">
        <f>MID(PARIS[[#This Row],[Données]],7,36)</f>
        <v xml:space="preserve">2205GRUE DU COLONEL DRIANT          </v>
      </c>
      <c r="D53" s="10" t="str">
        <f>MID(PARIS[[#This Row],[Tri 2]],6,31)</f>
        <v xml:space="preserve">RUE DU COLONEL DRIANT          </v>
      </c>
      <c r="E53" s="10" t="str">
        <f>MID(PARIS[[#This Row],[Données]],1,6)</f>
        <v>754001</v>
      </c>
      <c r="F53" s="10" t="str">
        <f>LEFT(PARIS[[#This Row],[Données]],2)</f>
        <v>75</v>
      </c>
      <c r="G53" s="10" t="str">
        <f>MID(PARIS[[#This Row],[Données]],1,6)</f>
        <v>754001</v>
      </c>
      <c r="H53" s="10" t="str">
        <f>LEFT(PARIS[[#This Row],[Tri 2]],5)</f>
        <v>2205G</v>
      </c>
      <c r="I53" s="10" t="str">
        <f>LEFT(PARIS[[#This Row],[Tri 3]],3)</f>
        <v>RUE</v>
      </c>
      <c r="J5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" s="10" t="str">
        <f>IF(AND(PARIS[[#This Row],[Nom de la Voie 1]]=0,PARIS[[#This Row],[Nom de la Voie 2]]=0,PARIS[[#This Row],[Nom de la Voie 3]]=0),PARIS[[#This Row],[Ville et Street]],"")</f>
        <v/>
      </c>
      <c r="N53" s="10" t="str">
        <f>MID(PARIS[[#This Row],[Tri 1]],10,50)</f>
        <v>DRIANT</v>
      </c>
      <c r="O5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3" s="10" t="str">
        <f>IF(PARIS[[#This Row],[Mot Clé Rue]]="","",IF(PARIS[[#This Row],[Ville]]="",PARIS[[#This Row],[Nom de la Voie]]&amp;" "&amp;MID(PARIS[[#This Row],[Tri 3]],5,50),PARIS[[#This Row],[Ville]]))</f>
        <v xml:space="preserve">Rue DU COLONEL DRIANT          </v>
      </c>
      <c r="R53" s="10" t="str">
        <f>IF(PARIS[[#This Row],[Nom de la Voie]]="","",IFERROR(PARIS[[#This Row],[Département]]&amp;RIGHT(PARIS[[#This Row],[N° INSEE]],3),""))</f>
        <v>75001</v>
      </c>
      <c r="S53" s="10" t="str">
        <f>IF(PARIS[[#This Row],[Ville]]="",PARIS[[#This Row],[Nom de la Voie]]&amp;" "&amp;MID(PARIS[[#This Row],[Tri 3]],5,50),"")</f>
        <v xml:space="preserve">Rue DU COLONEL DRIANT          </v>
      </c>
      <c r="T53" s="10" t="str">
        <f>IFERROR(TEXT(VLOOKUP(Tableau_Résultat75[Code Insee],Tableau_Référence75[],2,FALSE),"00000"),"")</f>
        <v/>
      </c>
      <c r="U53" s="10" t="str">
        <f>IFERROR(TEXT(VLOOKUP(Tableau_Résultat75[Code Insee],Tableau_Référence75[],4,FALSE),"00000"),"")</f>
        <v/>
      </c>
    </row>
    <row r="54" spans="1:21" x14ac:dyDescent="0.25">
      <c r="A54" s="4" t="s">
        <v>88</v>
      </c>
      <c r="B54" s="10" t="str">
        <f>MID(PARIS[[#This Row],[Données]],104,100)</f>
        <v>000641   HERON</v>
      </c>
      <c r="C54" s="10" t="str">
        <f>MID(PARIS[[#This Row],[Données]],7,36)</f>
        <v xml:space="preserve">2316CRUE COQ HERON                  </v>
      </c>
      <c r="D54" s="10" t="str">
        <f>MID(PARIS[[#This Row],[Tri 2]],6,31)</f>
        <v xml:space="preserve">RUE COQ HERON                  </v>
      </c>
      <c r="E54" s="10" t="str">
        <f>MID(PARIS[[#This Row],[Données]],1,6)</f>
        <v>754001</v>
      </c>
      <c r="F54" s="10" t="str">
        <f>LEFT(PARIS[[#This Row],[Données]],2)</f>
        <v>75</v>
      </c>
      <c r="G54" s="10" t="str">
        <f>MID(PARIS[[#This Row],[Données]],1,6)</f>
        <v>754001</v>
      </c>
      <c r="H54" s="10" t="str">
        <f>LEFT(PARIS[[#This Row],[Tri 2]],5)</f>
        <v>2316C</v>
      </c>
      <c r="I54" s="10" t="str">
        <f>LEFT(PARIS[[#This Row],[Tri 3]],3)</f>
        <v>RUE</v>
      </c>
      <c r="J5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4" s="10" t="str">
        <f>IF(AND(PARIS[[#This Row],[Nom de la Voie 1]]=0,PARIS[[#This Row],[Nom de la Voie 2]]=0,PARIS[[#This Row],[Nom de la Voie 3]]=0),PARIS[[#This Row],[Ville et Street]],"")</f>
        <v/>
      </c>
      <c r="N54" s="10" t="str">
        <f>MID(PARIS[[#This Row],[Tri 1]],10,50)</f>
        <v>HERON</v>
      </c>
      <c r="O5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4" s="10" t="str">
        <f>IF(PARIS[[#This Row],[Mot Clé Rue]]="","",IF(PARIS[[#This Row],[Ville]]="",PARIS[[#This Row],[Nom de la Voie]]&amp;" "&amp;MID(PARIS[[#This Row],[Tri 3]],5,50),PARIS[[#This Row],[Ville]]))</f>
        <v xml:space="preserve">Rue COQ HERON                  </v>
      </c>
      <c r="R54" s="10" t="str">
        <f>IF(PARIS[[#This Row],[Nom de la Voie]]="","",IFERROR(PARIS[[#This Row],[Département]]&amp;RIGHT(PARIS[[#This Row],[N° INSEE]],3),""))</f>
        <v>75001</v>
      </c>
      <c r="S54" s="10" t="str">
        <f>IF(PARIS[[#This Row],[Ville]]="",PARIS[[#This Row],[Nom de la Voie]]&amp;" "&amp;MID(PARIS[[#This Row],[Tri 3]],5,50),"")</f>
        <v xml:space="preserve">Rue COQ HERON                  </v>
      </c>
      <c r="T54" s="10" t="str">
        <f>IFERROR(TEXT(VLOOKUP(Tableau_Résultat75[Code Insee],Tableau_Référence75[],2,FALSE),"00000"),"")</f>
        <v/>
      </c>
      <c r="U54" s="10" t="str">
        <f>IFERROR(TEXT(VLOOKUP(Tableau_Résultat75[Code Insee],Tableau_Référence75[],4,FALSE),"00000"),"")</f>
        <v/>
      </c>
    </row>
    <row r="55" spans="1:21" x14ac:dyDescent="0.25">
      <c r="A55" s="4" t="s">
        <v>89</v>
      </c>
      <c r="B55" s="10" t="str">
        <f>MID(PARIS[[#This Row],[Données]],104,100)</f>
        <v>000651   COQUILLI</v>
      </c>
      <c r="C55" s="10" t="str">
        <f>MID(PARIS[[#This Row],[Données]],7,36)</f>
        <v xml:space="preserve">2318ERUE COQUILLIERE                </v>
      </c>
      <c r="D55" s="10" t="str">
        <f>MID(PARIS[[#This Row],[Tri 2]],6,31)</f>
        <v xml:space="preserve">RUE COQUILLIERE                </v>
      </c>
      <c r="E55" s="10" t="str">
        <f>MID(PARIS[[#This Row],[Données]],1,6)</f>
        <v>754001</v>
      </c>
      <c r="F55" s="10" t="str">
        <f>LEFT(PARIS[[#This Row],[Données]],2)</f>
        <v>75</v>
      </c>
      <c r="G55" s="10" t="str">
        <f>MID(PARIS[[#This Row],[Données]],1,6)</f>
        <v>754001</v>
      </c>
      <c r="H55" s="10" t="str">
        <f>LEFT(PARIS[[#This Row],[Tri 2]],5)</f>
        <v>2318E</v>
      </c>
      <c r="I55" s="10" t="str">
        <f>LEFT(PARIS[[#This Row],[Tri 3]],3)</f>
        <v>RUE</v>
      </c>
      <c r="J5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5" s="10" t="str">
        <f>IF(AND(PARIS[[#This Row],[Nom de la Voie 1]]=0,PARIS[[#This Row],[Nom de la Voie 2]]=0,PARIS[[#This Row],[Nom de la Voie 3]]=0),PARIS[[#This Row],[Ville et Street]],"")</f>
        <v/>
      </c>
      <c r="N55" s="10" t="str">
        <f>MID(PARIS[[#This Row],[Tri 1]],10,50)</f>
        <v>COQUILLI</v>
      </c>
      <c r="O5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5" s="10" t="str">
        <f>IF(PARIS[[#This Row],[Mot Clé Rue]]="","",IF(PARIS[[#This Row],[Ville]]="",PARIS[[#This Row],[Nom de la Voie]]&amp;" "&amp;MID(PARIS[[#This Row],[Tri 3]],5,50),PARIS[[#This Row],[Ville]]))</f>
        <v xml:space="preserve">Rue COQUILLIERE                </v>
      </c>
      <c r="R55" s="10" t="str">
        <f>IF(PARIS[[#This Row],[Nom de la Voie]]="","",IFERROR(PARIS[[#This Row],[Département]]&amp;RIGHT(PARIS[[#This Row],[N° INSEE]],3),""))</f>
        <v>75001</v>
      </c>
      <c r="S55" s="10" t="str">
        <f>IF(PARIS[[#This Row],[Ville]]="",PARIS[[#This Row],[Nom de la Voie]]&amp;" "&amp;MID(PARIS[[#This Row],[Tri 3]],5,50),"")</f>
        <v xml:space="preserve">Rue COQUILLIERE                </v>
      </c>
      <c r="T55" s="10" t="str">
        <f>IFERROR(TEXT(VLOOKUP(Tableau_Résultat75[Code Insee],Tableau_Référence75[],2,FALSE),"00000"),"")</f>
        <v/>
      </c>
      <c r="U55" s="10" t="str">
        <f>IFERROR(TEXT(VLOOKUP(Tableau_Résultat75[Code Insee],Tableau_Référence75[],4,FALSE),"00000"),"")</f>
        <v/>
      </c>
    </row>
    <row r="56" spans="1:21" x14ac:dyDescent="0.25">
      <c r="A56" s="4" t="s">
        <v>90</v>
      </c>
      <c r="B56" s="10" t="str">
        <f>MID(PARIS[[#This Row],[Données]],104,100)</f>
        <v>000661   COSSONNE</v>
      </c>
      <c r="C56" s="10" t="str">
        <f>MID(PARIS[[#This Row],[Données]],7,36)</f>
        <v xml:space="preserve">2357XRUE DE LA COSSONNERIE          </v>
      </c>
      <c r="D56" s="10" t="str">
        <f>MID(PARIS[[#This Row],[Tri 2]],6,31)</f>
        <v xml:space="preserve">RUE DE LA COSSONNERIE          </v>
      </c>
      <c r="E56" s="10" t="str">
        <f>MID(PARIS[[#This Row],[Données]],1,6)</f>
        <v>754001</v>
      </c>
      <c r="F56" s="10" t="str">
        <f>LEFT(PARIS[[#This Row],[Données]],2)</f>
        <v>75</v>
      </c>
      <c r="G56" s="10" t="str">
        <f>MID(PARIS[[#This Row],[Données]],1,6)</f>
        <v>754001</v>
      </c>
      <c r="H56" s="10" t="str">
        <f>LEFT(PARIS[[#This Row],[Tri 2]],5)</f>
        <v>2357X</v>
      </c>
      <c r="I56" s="10" t="str">
        <f>LEFT(PARIS[[#This Row],[Tri 3]],3)</f>
        <v>RUE</v>
      </c>
      <c r="J5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6" s="10" t="str">
        <f>IF(AND(PARIS[[#This Row],[Nom de la Voie 1]]=0,PARIS[[#This Row],[Nom de la Voie 2]]=0,PARIS[[#This Row],[Nom de la Voie 3]]=0),PARIS[[#This Row],[Ville et Street]],"")</f>
        <v/>
      </c>
      <c r="N56" s="10" t="str">
        <f>MID(PARIS[[#This Row],[Tri 1]],10,50)</f>
        <v>COSSONNE</v>
      </c>
      <c r="O5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6" s="10" t="str">
        <f>IF(PARIS[[#This Row],[Mot Clé Rue]]="","",IF(PARIS[[#This Row],[Ville]]="",PARIS[[#This Row],[Nom de la Voie]]&amp;" "&amp;MID(PARIS[[#This Row],[Tri 3]],5,50),PARIS[[#This Row],[Ville]]))</f>
        <v xml:space="preserve">Rue DE LA COSSONNERIE          </v>
      </c>
      <c r="R56" s="10" t="str">
        <f>IF(PARIS[[#This Row],[Nom de la Voie]]="","",IFERROR(PARIS[[#This Row],[Département]]&amp;RIGHT(PARIS[[#This Row],[N° INSEE]],3),""))</f>
        <v>75001</v>
      </c>
      <c r="S56" s="10" t="str">
        <f>IF(PARIS[[#This Row],[Ville]]="",PARIS[[#This Row],[Nom de la Voie]]&amp;" "&amp;MID(PARIS[[#This Row],[Tri 3]],5,50),"")</f>
        <v xml:space="preserve">Rue DE LA COSSONNERIE          </v>
      </c>
      <c r="T56" s="10" t="str">
        <f>IFERROR(TEXT(VLOOKUP(Tableau_Résultat75[Code Insee],Tableau_Référence75[],2,FALSE),"00000"),"")</f>
        <v/>
      </c>
      <c r="U56" s="10" t="str">
        <f>IFERROR(TEXT(VLOOKUP(Tableau_Résultat75[Code Insee],Tableau_Référence75[],4,FALSE),"00000"),"")</f>
        <v/>
      </c>
    </row>
    <row r="57" spans="1:21" x14ac:dyDescent="0.25">
      <c r="A57" s="4" t="s">
        <v>91</v>
      </c>
      <c r="B57" s="10" t="str">
        <f>MID(PARIS[[#This Row],[Données]],104,100)</f>
        <v>000671   FONTAINE</v>
      </c>
      <c r="C57" s="10" t="str">
        <f>MID(PARIS[[#This Row],[Données]],7,36)</f>
        <v xml:space="preserve">2389GPAS DE LA COUR DES FONTAINES   </v>
      </c>
      <c r="D57" s="10" t="str">
        <f>MID(PARIS[[#This Row],[Tri 2]],6,31)</f>
        <v xml:space="preserve">PAS DE LA COUR DES FONTAINES   </v>
      </c>
      <c r="E57" s="10" t="str">
        <f>MID(PARIS[[#This Row],[Données]],1,6)</f>
        <v>754001</v>
      </c>
      <c r="F57" s="10" t="str">
        <f>LEFT(PARIS[[#This Row],[Données]],2)</f>
        <v>75</v>
      </c>
      <c r="G57" s="10" t="str">
        <f>MID(PARIS[[#This Row],[Données]],1,6)</f>
        <v>754001</v>
      </c>
      <c r="H57" s="10" t="str">
        <f>LEFT(PARIS[[#This Row],[Tri 2]],5)</f>
        <v>2389G</v>
      </c>
      <c r="I57" s="10" t="str">
        <f>LEFT(PARIS[[#This Row],[Tri 3]],3)</f>
        <v>PAS</v>
      </c>
      <c r="J5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5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7" s="10" t="str">
        <f>IF(AND(PARIS[[#This Row],[Nom de la Voie 1]]=0,PARIS[[#This Row],[Nom de la Voie 2]]=0,PARIS[[#This Row],[Nom de la Voie 3]]=0),PARIS[[#This Row],[Ville et Street]],"")</f>
        <v/>
      </c>
      <c r="N57" s="10" t="str">
        <f>MID(PARIS[[#This Row],[Tri 1]],10,50)</f>
        <v>FONTAINE</v>
      </c>
      <c r="O5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57" s="10" t="str">
        <f>IF(PARIS[[#This Row],[Mot Clé Rue]]="","",IF(PARIS[[#This Row],[Ville]]="",PARIS[[#This Row],[Nom de la Voie]]&amp;" "&amp;MID(PARIS[[#This Row],[Tri 3]],5,50),PARIS[[#This Row],[Ville]]))</f>
        <v xml:space="preserve">Passage DE LA COUR DES FONTAINES   </v>
      </c>
      <c r="R57" s="10" t="str">
        <f>IF(PARIS[[#This Row],[Nom de la Voie]]="","",IFERROR(PARIS[[#This Row],[Département]]&amp;RIGHT(PARIS[[#This Row],[N° INSEE]],3),""))</f>
        <v>75001</v>
      </c>
      <c r="S57" s="10" t="str">
        <f>IF(PARIS[[#This Row],[Ville]]="",PARIS[[#This Row],[Nom de la Voie]]&amp;" "&amp;MID(PARIS[[#This Row],[Tri 3]],5,50),"")</f>
        <v xml:space="preserve">Passage DE LA COUR DES FONTAINES   </v>
      </c>
      <c r="T57" s="10" t="str">
        <f>IFERROR(TEXT(VLOOKUP(Tableau_Résultat75[Code Insee],Tableau_Référence75[],2,FALSE),"00000"),"")</f>
        <v/>
      </c>
      <c r="U57" s="10" t="str">
        <f>IFERROR(TEXT(VLOOKUP(Tableau_Résultat75[Code Insee],Tableau_Référence75[],4,FALSE),"00000"),"")</f>
        <v/>
      </c>
    </row>
    <row r="58" spans="1:21" x14ac:dyDescent="0.25">
      <c r="A58" s="4" t="s">
        <v>92</v>
      </c>
      <c r="B58" s="10" t="str">
        <f>MID(PARIS[[#This Row],[Données]],104,100)</f>
        <v>000681   HONNEUR</v>
      </c>
      <c r="C58" s="10" t="str">
        <f>MID(PARIS[[#This Row],[Données]],7,36)</f>
        <v xml:space="preserve">2393LGAL DE LA COUR D HONNEUR       </v>
      </c>
      <c r="D58" s="10" t="str">
        <f>MID(PARIS[[#This Row],[Tri 2]],6,31)</f>
        <v xml:space="preserve">GAL DE LA COUR D HONNEUR       </v>
      </c>
      <c r="E58" s="10" t="str">
        <f>MID(PARIS[[#This Row],[Données]],1,6)</f>
        <v>754001</v>
      </c>
      <c r="F58" s="10" t="str">
        <f>LEFT(PARIS[[#This Row],[Données]],2)</f>
        <v>75</v>
      </c>
      <c r="G58" s="10" t="str">
        <f>MID(PARIS[[#This Row],[Données]],1,6)</f>
        <v>754001</v>
      </c>
      <c r="H58" s="10" t="str">
        <f>LEFT(PARIS[[#This Row],[Tri 2]],5)</f>
        <v>2393L</v>
      </c>
      <c r="I58" s="10" t="str">
        <f>LEFT(PARIS[[#This Row],[Tri 3]],3)</f>
        <v>GAL</v>
      </c>
      <c r="J5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58" s="10" t="str">
        <f>IF(AND(PARIS[[#This Row],[Nom de la Voie 1]]=0,PARIS[[#This Row],[Nom de la Voie 2]]=0,PARIS[[#This Row],[Nom de la Voie 3]]=0),PARIS[[#This Row],[Ville et Street]],"")</f>
        <v/>
      </c>
      <c r="N58" s="10" t="str">
        <f>MID(PARIS[[#This Row],[Tri 1]],10,50)</f>
        <v>HONNEUR</v>
      </c>
      <c r="O5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58" s="10" t="str">
        <f>IF(PARIS[[#This Row],[Mot Clé Rue]]="","",IF(PARIS[[#This Row],[Ville]]="",PARIS[[#This Row],[Nom de la Voie]]&amp;" "&amp;MID(PARIS[[#This Row],[Tri 3]],5,50),PARIS[[#This Row],[Ville]]))</f>
        <v xml:space="preserve">Galerie DE LA COUR D HONNEUR       </v>
      </c>
      <c r="R58" s="10" t="str">
        <f>IF(PARIS[[#This Row],[Nom de la Voie]]="","",IFERROR(PARIS[[#This Row],[Département]]&amp;RIGHT(PARIS[[#This Row],[N° INSEE]],3),""))</f>
        <v>75001</v>
      </c>
      <c r="S58" s="10" t="str">
        <f>IF(PARIS[[#This Row],[Ville]]="",PARIS[[#This Row],[Nom de la Voie]]&amp;" "&amp;MID(PARIS[[#This Row],[Tri 3]],5,50),"")</f>
        <v xml:space="preserve">Galerie DE LA COUR D HONNEUR       </v>
      </c>
      <c r="T58" s="10" t="str">
        <f>IFERROR(TEXT(VLOOKUP(Tableau_Résultat75[Code Insee],Tableau_Référence75[],2,FALSE),"00000"),"")</f>
        <v/>
      </c>
      <c r="U58" s="10" t="str">
        <f>IFERROR(TEXT(VLOOKUP(Tableau_Résultat75[Code Insee],Tableau_Référence75[],4,FALSE),"00000"),"")</f>
        <v/>
      </c>
    </row>
    <row r="59" spans="1:21" x14ac:dyDescent="0.25">
      <c r="A59" s="4" t="s">
        <v>93</v>
      </c>
      <c r="B59" s="10" t="str">
        <f>MID(PARIS[[#This Row],[Données]],104,100)</f>
        <v>000691   COURTALO</v>
      </c>
      <c r="C59" s="10" t="str">
        <f>MID(PARIS[[#This Row],[Données]],7,36)</f>
        <v xml:space="preserve">2400URUE COURTALON                  </v>
      </c>
      <c r="D59" s="10" t="str">
        <f>MID(PARIS[[#This Row],[Tri 2]],6,31)</f>
        <v xml:space="preserve">RUE COURTALON                  </v>
      </c>
      <c r="E59" s="10" t="str">
        <f>MID(PARIS[[#This Row],[Données]],1,6)</f>
        <v>754001</v>
      </c>
      <c r="F59" s="10" t="str">
        <f>LEFT(PARIS[[#This Row],[Données]],2)</f>
        <v>75</v>
      </c>
      <c r="G59" s="10" t="str">
        <f>MID(PARIS[[#This Row],[Données]],1,6)</f>
        <v>754001</v>
      </c>
      <c r="H59" s="10" t="str">
        <f>LEFT(PARIS[[#This Row],[Tri 2]],5)</f>
        <v>2400U</v>
      </c>
      <c r="I59" s="10" t="str">
        <f>LEFT(PARIS[[#This Row],[Tri 3]],3)</f>
        <v>RUE</v>
      </c>
      <c r="J5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9" s="10" t="str">
        <f>IF(AND(PARIS[[#This Row],[Nom de la Voie 1]]=0,PARIS[[#This Row],[Nom de la Voie 2]]=0,PARIS[[#This Row],[Nom de la Voie 3]]=0),PARIS[[#This Row],[Ville et Street]],"")</f>
        <v/>
      </c>
      <c r="N59" s="10" t="str">
        <f>MID(PARIS[[#This Row],[Tri 1]],10,50)</f>
        <v>COURTALO</v>
      </c>
      <c r="O5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9" s="10" t="str">
        <f>IF(PARIS[[#This Row],[Mot Clé Rue]]="","",IF(PARIS[[#This Row],[Ville]]="",PARIS[[#This Row],[Nom de la Voie]]&amp;" "&amp;MID(PARIS[[#This Row],[Tri 3]],5,50),PARIS[[#This Row],[Ville]]))</f>
        <v xml:space="preserve">Rue COURTALON                  </v>
      </c>
      <c r="R59" s="10" t="str">
        <f>IF(PARIS[[#This Row],[Nom de la Voie]]="","",IFERROR(PARIS[[#This Row],[Département]]&amp;RIGHT(PARIS[[#This Row],[N° INSEE]],3),""))</f>
        <v>75001</v>
      </c>
      <c r="S59" s="10" t="str">
        <f>IF(PARIS[[#This Row],[Ville]]="",PARIS[[#This Row],[Nom de la Voie]]&amp;" "&amp;MID(PARIS[[#This Row],[Tri 3]],5,50),"")</f>
        <v xml:space="preserve">Rue COURTALON                  </v>
      </c>
      <c r="T59" s="10" t="str">
        <f>IFERROR(TEXT(VLOOKUP(Tableau_Résultat75[Code Insee],Tableau_Référence75[],2,FALSE),"00000"),"")</f>
        <v/>
      </c>
      <c r="U59" s="10" t="str">
        <f>IFERROR(TEXT(VLOOKUP(Tableau_Résultat75[Code Insee],Tableau_Référence75[],4,FALSE),"00000"),"")</f>
        <v/>
      </c>
    </row>
    <row r="60" spans="1:21" x14ac:dyDescent="0.25">
      <c r="A60" s="4" t="s">
        <v>94</v>
      </c>
      <c r="B60" s="10" t="str">
        <f>MID(PARIS[[#This Row],[Données]],104,100)</f>
        <v>000701   CHAMPS</v>
      </c>
      <c r="C60" s="10" t="str">
        <f>MID(PARIS[[#This Row],[Données]],7,36)</f>
        <v xml:space="preserve">2453BRUE CROIX DES PETITS CHAMPS    </v>
      </c>
      <c r="D60" s="10" t="str">
        <f>MID(PARIS[[#This Row],[Tri 2]],6,31)</f>
        <v xml:space="preserve">RUE CROIX DES PETITS CHAMPS    </v>
      </c>
      <c r="E60" s="10" t="str">
        <f>MID(PARIS[[#This Row],[Données]],1,6)</f>
        <v>754001</v>
      </c>
      <c r="F60" s="10" t="str">
        <f>LEFT(PARIS[[#This Row],[Données]],2)</f>
        <v>75</v>
      </c>
      <c r="G60" s="10" t="str">
        <f>MID(PARIS[[#This Row],[Données]],1,6)</f>
        <v>754001</v>
      </c>
      <c r="H60" s="10" t="str">
        <f>LEFT(PARIS[[#This Row],[Tri 2]],5)</f>
        <v>2453B</v>
      </c>
      <c r="I60" s="10" t="str">
        <f>LEFT(PARIS[[#This Row],[Tri 3]],3)</f>
        <v>RUE</v>
      </c>
      <c r="J6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6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0" s="10" t="str">
        <f>IF(AND(PARIS[[#This Row],[Nom de la Voie 1]]=0,PARIS[[#This Row],[Nom de la Voie 2]]=0,PARIS[[#This Row],[Nom de la Voie 3]]=0),PARIS[[#This Row],[Ville et Street]],"")</f>
        <v/>
      </c>
      <c r="N60" s="10" t="str">
        <f>MID(PARIS[[#This Row],[Tri 1]],10,50)</f>
        <v>CHAMPS</v>
      </c>
      <c r="O6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60" s="10" t="str">
        <f>IF(PARIS[[#This Row],[Mot Clé Rue]]="","",IF(PARIS[[#This Row],[Ville]]="",PARIS[[#This Row],[Nom de la Voie]]&amp;" "&amp;MID(PARIS[[#This Row],[Tri 3]],5,50),PARIS[[#This Row],[Ville]]))</f>
        <v xml:space="preserve">Rue CROIX DES PETITS CHAMPS    </v>
      </c>
      <c r="R60" s="10" t="str">
        <f>IF(PARIS[[#This Row],[Nom de la Voie]]="","",IFERROR(PARIS[[#This Row],[Département]]&amp;RIGHT(PARIS[[#This Row],[N° INSEE]],3),""))</f>
        <v>75001</v>
      </c>
      <c r="S60" s="10" t="str">
        <f>IF(PARIS[[#This Row],[Ville]]="",PARIS[[#This Row],[Nom de la Voie]]&amp;" "&amp;MID(PARIS[[#This Row],[Tri 3]],5,50),"")</f>
        <v xml:space="preserve">Rue CROIX DES PETITS CHAMPS    </v>
      </c>
      <c r="T60" s="10" t="str">
        <f>IFERROR(TEXT(VLOOKUP(Tableau_Résultat75[Code Insee],Tableau_Référence75[],2,FALSE),"00000"),"")</f>
        <v/>
      </c>
      <c r="U60" s="10" t="str">
        <f>IFERROR(TEXT(VLOOKUP(Tableau_Résultat75[Code Insee],Tableau_Référence75[],4,FALSE),"00000"),"")</f>
        <v/>
      </c>
    </row>
    <row r="61" spans="1:21" x14ac:dyDescent="0.25">
      <c r="A61" s="4" t="s">
        <v>95</v>
      </c>
      <c r="B61" s="10" t="str">
        <f>MID(PARIS[[#This Row],[Données]],104,100)</f>
        <v>000711   CYGNE</v>
      </c>
      <c r="C61" s="10" t="str">
        <f>MID(PARIS[[#This Row],[Données]],7,36)</f>
        <v xml:space="preserve">2502ERUE DU CYGNE                   </v>
      </c>
      <c r="D61" s="10" t="str">
        <f>MID(PARIS[[#This Row],[Tri 2]],6,31)</f>
        <v xml:space="preserve">RUE DU CYGNE                   </v>
      </c>
      <c r="E61" s="10" t="str">
        <f>MID(PARIS[[#This Row],[Données]],1,6)</f>
        <v>754001</v>
      </c>
      <c r="F61" s="10" t="str">
        <f>LEFT(PARIS[[#This Row],[Données]],2)</f>
        <v>75</v>
      </c>
      <c r="G61" s="10" t="str">
        <f>MID(PARIS[[#This Row],[Données]],1,6)</f>
        <v>754001</v>
      </c>
      <c r="H61" s="10" t="str">
        <f>LEFT(PARIS[[#This Row],[Tri 2]],5)</f>
        <v>2502E</v>
      </c>
      <c r="I61" s="10" t="str">
        <f>LEFT(PARIS[[#This Row],[Tri 3]],3)</f>
        <v>RUE</v>
      </c>
      <c r="J6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6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1" s="10" t="str">
        <f>IF(AND(PARIS[[#This Row],[Nom de la Voie 1]]=0,PARIS[[#This Row],[Nom de la Voie 2]]=0,PARIS[[#This Row],[Nom de la Voie 3]]=0),PARIS[[#This Row],[Ville et Street]],"")</f>
        <v/>
      </c>
      <c r="N61" s="10" t="str">
        <f>MID(PARIS[[#This Row],[Tri 1]],10,50)</f>
        <v>CYGNE</v>
      </c>
      <c r="O6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61" s="10" t="str">
        <f>IF(PARIS[[#This Row],[Mot Clé Rue]]="","",IF(PARIS[[#This Row],[Ville]]="",PARIS[[#This Row],[Nom de la Voie]]&amp;" "&amp;MID(PARIS[[#This Row],[Tri 3]],5,50),PARIS[[#This Row],[Ville]]))</f>
        <v xml:space="preserve">Rue DU CYGNE                   </v>
      </c>
      <c r="R61" s="10" t="str">
        <f>IF(PARIS[[#This Row],[Nom de la Voie]]="","",IFERROR(PARIS[[#This Row],[Département]]&amp;RIGHT(PARIS[[#This Row],[N° INSEE]],3),""))</f>
        <v>75001</v>
      </c>
      <c r="S61" s="10" t="str">
        <f>IF(PARIS[[#This Row],[Ville]]="",PARIS[[#This Row],[Nom de la Voie]]&amp;" "&amp;MID(PARIS[[#This Row],[Tri 3]],5,50),"")</f>
        <v xml:space="preserve">Rue DU CYGNE                   </v>
      </c>
      <c r="T61" s="10" t="str">
        <f>IFERROR(TEXT(VLOOKUP(Tableau_Résultat75[Code Insee],Tableau_Référence75[],2,FALSE),"00000"),"")</f>
        <v/>
      </c>
      <c r="U61" s="10" t="str">
        <f>IFERROR(TEXT(VLOOKUP(Tableau_Résultat75[Code Insee],Tableau_Référence75[],4,FALSE),"00000"),"")</f>
        <v/>
      </c>
    </row>
    <row r="62" spans="1:21" x14ac:dyDescent="0.25">
      <c r="A62" s="4" t="s">
        <v>96</v>
      </c>
      <c r="B62" s="10" t="str">
        <f>MID(PARIS[[#This Row],[Données]],104,100)</f>
        <v>000721   CASANOVA</v>
      </c>
      <c r="C62" s="10" t="str">
        <f>MID(PARIS[[#This Row],[Données]],7,36)</f>
        <v xml:space="preserve">2543ZRUE DANIELLE CASANOVA          </v>
      </c>
      <c r="D62" s="10" t="str">
        <f>MID(PARIS[[#This Row],[Tri 2]],6,31)</f>
        <v xml:space="preserve">RUE DANIELLE CASANOVA          </v>
      </c>
      <c r="E62" s="10" t="str">
        <f>MID(PARIS[[#This Row],[Données]],1,6)</f>
        <v>754001</v>
      </c>
      <c r="F62" s="10" t="str">
        <f>LEFT(PARIS[[#This Row],[Données]],2)</f>
        <v>75</v>
      </c>
      <c r="G62" s="10" t="str">
        <f>MID(PARIS[[#This Row],[Données]],1,6)</f>
        <v>754001</v>
      </c>
      <c r="H62" s="10" t="str">
        <f>LEFT(PARIS[[#This Row],[Tri 2]],5)</f>
        <v>2543Z</v>
      </c>
      <c r="I62" s="10" t="str">
        <f>LEFT(PARIS[[#This Row],[Tri 3]],3)</f>
        <v>RUE</v>
      </c>
      <c r="J6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6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2" s="10" t="str">
        <f>IF(AND(PARIS[[#This Row],[Nom de la Voie 1]]=0,PARIS[[#This Row],[Nom de la Voie 2]]=0,PARIS[[#This Row],[Nom de la Voie 3]]=0),PARIS[[#This Row],[Ville et Street]],"")</f>
        <v/>
      </c>
      <c r="N62" s="10" t="str">
        <f>MID(PARIS[[#This Row],[Tri 1]],10,50)</f>
        <v>CASANOVA</v>
      </c>
      <c r="O6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62" s="10" t="str">
        <f>IF(PARIS[[#This Row],[Mot Clé Rue]]="","",IF(PARIS[[#This Row],[Ville]]="",PARIS[[#This Row],[Nom de la Voie]]&amp;" "&amp;MID(PARIS[[#This Row],[Tri 3]],5,50),PARIS[[#This Row],[Ville]]))</f>
        <v xml:space="preserve">Rue DANIELLE CASANOVA          </v>
      </c>
      <c r="R62" s="10" t="str">
        <f>IF(PARIS[[#This Row],[Nom de la Voie]]="","",IFERROR(PARIS[[#This Row],[Département]]&amp;RIGHT(PARIS[[#This Row],[N° INSEE]],3),""))</f>
        <v>75001</v>
      </c>
      <c r="S62" s="10" t="str">
        <f>IF(PARIS[[#This Row],[Ville]]="",PARIS[[#This Row],[Nom de la Voie]]&amp;" "&amp;MID(PARIS[[#This Row],[Tri 3]],5,50),"")</f>
        <v xml:space="preserve">Rue DANIELLE CASANOVA          </v>
      </c>
      <c r="T62" s="10" t="str">
        <f>IFERROR(TEXT(VLOOKUP(Tableau_Résultat75[Code Insee],Tableau_Référence75[],2,FALSE),"00000"),"")</f>
        <v/>
      </c>
      <c r="U62" s="10" t="str">
        <f>IFERROR(TEXT(VLOOKUP(Tableau_Résultat75[Code Insee],Tableau_Référence75[],4,FALSE),"00000"),"")</f>
        <v/>
      </c>
    </row>
    <row r="63" spans="1:21" x14ac:dyDescent="0.25">
      <c r="A63" s="4" t="s">
        <v>97</v>
      </c>
      <c r="B63" s="10" t="str">
        <f>MID(PARIS[[#This Row],[Données]],104,100)</f>
        <v>000731   DAUPHINE</v>
      </c>
      <c r="C63" s="10" t="str">
        <f>MID(PARIS[[#This Row],[Données]],7,36)</f>
        <v xml:space="preserve">2594EPL  DAUPHINE                   </v>
      </c>
      <c r="D63" s="10" t="str">
        <f>MID(PARIS[[#This Row],[Tri 2]],6,31)</f>
        <v xml:space="preserve">PL  DAUPHINE                   </v>
      </c>
      <c r="E63" s="10" t="str">
        <f>MID(PARIS[[#This Row],[Données]],1,6)</f>
        <v>754001</v>
      </c>
      <c r="F63" s="10" t="str">
        <f>LEFT(PARIS[[#This Row],[Données]],2)</f>
        <v>75</v>
      </c>
      <c r="G63" s="10" t="str">
        <f>MID(PARIS[[#This Row],[Données]],1,6)</f>
        <v>754001</v>
      </c>
      <c r="H63" s="10" t="str">
        <f>LEFT(PARIS[[#This Row],[Tri 2]],5)</f>
        <v>2594E</v>
      </c>
      <c r="I63" s="10" t="str">
        <f>LEFT(PARIS[[#This Row],[Tri 3]],3)</f>
        <v xml:space="preserve">PL </v>
      </c>
      <c r="J6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6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63" s="10" t="str">
        <f>IF(AND(PARIS[[#This Row],[Nom de la Voie 1]]=0,PARIS[[#This Row],[Nom de la Voie 2]]=0,PARIS[[#This Row],[Nom de la Voie 3]]=0),PARIS[[#This Row],[Ville et Street]],"")</f>
        <v/>
      </c>
      <c r="N63" s="10" t="str">
        <f>MID(PARIS[[#This Row],[Tri 1]],10,50)</f>
        <v>DAUPHINE</v>
      </c>
      <c r="O6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63" s="10" t="str">
        <f>IF(PARIS[[#This Row],[Mot Clé Rue]]="","",IF(PARIS[[#This Row],[Ville]]="",PARIS[[#This Row],[Nom de la Voie]]&amp;" "&amp;MID(PARIS[[#This Row],[Tri 3]],5,50),PARIS[[#This Row],[Ville]]))</f>
        <v xml:space="preserve">Place DAUPHINE                   </v>
      </c>
      <c r="R63" s="10" t="str">
        <f>IF(PARIS[[#This Row],[Nom de la Voie]]="","",IFERROR(PARIS[[#This Row],[Département]]&amp;RIGHT(PARIS[[#This Row],[N° INSEE]],3),""))</f>
        <v>75001</v>
      </c>
      <c r="S63" s="10" t="str">
        <f>IF(PARIS[[#This Row],[Ville]]="",PARIS[[#This Row],[Nom de la Voie]]&amp;" "&amp;MID(PARIS[[#This Row],[Tri 3]],5,50),"")</f>
        <v xml:space="preserve">Place DAUPHINE                   </v>
      </c>
      <c r="T63" s="10" t="str">
        <f>IFERROR(TEXT(VLOOKUP(Tableau_Résultat75[Code Insee],Tableau_Référence75[],2,FALSE),"00000"),"")</f>
        <v/>
      </c>
      <c r="U63" s="10" t="str">
        <f>IFERROR(TEXT(VLOOKUP(Tableau_Résultat75[Code Insee],Tableau_Référence75[],4,FALSE),"00000"),"")</f>
        <v/>
      </c>
    </row>
    <row r="64" spans="1:21" x14ac:dyDescent="0.25">
      <c r="A64" s="4" t="s">
        <v>98</v>
      </c>
      <c r="B64" s="10" t="str">
        <f>MID(PARIS[[#This Row],[Données]],104,100)</f>
        <v>000741   DECHARGE</v>
      </c>
      <c r="C64" s="10" t="str">
        <f>MID(PARIS[[#This Row],[Données]],7,36)</f>
        <v xml:space="preserve">2636ARUE DES DECHARGEURS            </v>
      </c>
      <c r="D64" s="10" t="str">
        <f>MID(PARIS[[#This Row],[Tri 2]],6,31)</f>
        <v xml:space="preserve">RUE DES DECHARGEURS            </v>
      </c>
      <c r="E64" s="10" t="str">
        <f>MID(PARIS[[#This Row],[Données]],1,6)</f>
        <v>754001</v>
      </c>
      <c r="F64" s="10" t="str">
        <f>LEFT(PARIS[[#This Row],[Données]],2)</f>
        <v>75</v>
      </c>
      <c r="G64" s="10" t="str">
        <f>MID(PARIS[[#This Row],[Données]],1,6)</f>
        <v>754001</v>
      </c>
      <c r="H64" s="10" t="str">
        <f>LEFT(PARIS[[#This Row],[Tri 2]],5)</f>
        <v>2636A</v>
      </c>
      <c r="I64" s="10" t="str">
        <f>LEFT(PARIS[[#This Row],[Tri 3]],3)</f>
        <v>RUE</v>
      </c>
      <c r="J6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6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4" s="10" t="str">
        <f>IF(AND(PARIS[[#This Row],[Nom de la Voie 1]]=0,PARIS[[#This Row],[Nom de la Voie 2]]=0,PARIS[[#This Row],[Nom de la Voie 3]]=0),PARIS[[#This Row],[Ville et Street]],"")</f>
        <v/>
      </c>
      <c r="N64" s="10" t="str">
        <f>MID(PARIS[[#This Row],[Tri 1]],10,50)</f>
        <v>DECHARGE</v>
      </c>
      <c r="O6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64" s="10" t="str">
        <f>IF(PARIS[[#This Row],[Mot Clé Rue]]="","",IF(PARIS[[#This Row],[Ville]]="",PARIS[[#This Row],[Nom de la Voie]]&amp;" "&amp;MID(PARIS[[#This Row],[Tri 3]],5,50),PARIS[[#This Row],[Ville]]))</f>
        <v xml:space="preserve">Rue DES DECHARGEURS            </v>
      </c>
      <c r="R64" s="10" t="str">
        <f>IF(PARIS[[#This Row],[Nom de la Voie]]="","",IFERROR(PARIS[[#This Row],[Département]]&amp;RIGHT(PARIS[[#This Row],[N° INSEE]],3),""))</f>
        <v>75001</v>
      </c>
      <c r="S64" s="10" t="str">
        <f>IF(PARIS[[#This Row],[Ville]]="",PARIS[[#This Row],[Nom de la Voie]]&amp;" "&amp;MID(PARIS[[#This Row],[Tri 3]],5,50),"")</f>
        <v xml:space="preserve">Rue DES DECHARGEURS            </v>
      </c>
      <c r="T64" s="10" t="str">
        <f>IFERROR(TEXT(VLOOKUP(Tableau_Résultat75[Code Insee],Tableau_Référence75[],2,FALSE),"00000"),"")</f>
        <v/>
      </c>
      <c r="U64" s="10" t="str">
        <f>IFERROR(TEXT(VLOOKUP(Tableau_Résultat75[Code Insee],Tableau_Référence75[],4,FALSE),"00000"),"")</f>
        <v/>
      </c>
    </row>
    <row r="65" spans="1:21" x14ac:dyDescent="0.25">
      <c r="A65" s="4" t="s">
        <v>99</v>
      </c>
      <c r="B65" s="10" t="str">
        <f>MID(PARIS[[#This Row],[Données]],104,100)</f>
        <v>000751   BOULES</v>
      </c>
      <c r="C65" s="10" t="str">
        <f>MID(PARIS[[#This Row],[Données]],7,36)</f>
        <v xml:space="preserve">2762MRUE DES DEUX BOULES            </v>
      </c>
      <c r="D65" s="10" t="str">
        <f>MID(PARIS[[#This Row],[Tri 2]],6,31)</f>
        <v xml:space="preserve">RUE DES DEUX BOULES            </v>
      </c>
      <c r="E65" s="10" t="str">
        <f>MID(PARIS[[#This Row],[Données]],1,6)</f>
        <v>754001</v>
      </c>
      <c r="F65" s="10" t="str">
        <f>LEFT(PARIS[[#This Row],[Données]],2)</f>
        <v>75</v>
      </c>
      <c r="G65" s="10" t="str">
        <f>MID(PARIS[[#This Row],[Données]],1,6)</f>
        <v>754001</v>
      </c>
      <c r="H65" s="10" t="str">
        <f>LEFT(PARIS[[#This Row],[Tri 2]],5)</f>
        <v>2762M</v>
      </c>
      <c r="I65" s="10" t="str">
        <f>LEFT(PARIS[[#This Row],[Tri 3]],3)</f>
        <v>RUE</v>
      </c>
      <c r="J6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6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5" s="10" t="str">
        <f>IF(AND(PARIS[[#This Row],[Nom de la Voie 1]]=0,PARIS[[#This Row],[Nom de la Voie 2]]=0,PARIS[[#This Row],[Nom de la Voie 3]]=0),PARIS[[#This Row],[Ville et Street]],"")</f>
        <v/>
      </c>
      <c r="N65" s="10" t="str">
        <f>MID(PARIS[[#This Row],[Tri 1]],10,50)</f>
        <v>BOULES</v>
      </c>
      <c r="O6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65" s="10" t="str">
        <f>IF(PARIS[[#This Row],[Mot Clé Rue]]="","",IF(PARIS[[#This Row],[Ville]]="",PARIS[[#This Row],[Nom de la Voie]]&amp;" "&amp;MID(PARIS[[#This Row],[Tri 3]],5,50),PARIS[[#This Row],[Ville]]))</f>
        <v xml:space="preserve">Rue DES DEUX BOULES            </v>
      </c>
      <c r="R65" s="10" t="str">
        <f>IF(PARIS[[#This Row],[Nom de la Voie]]="","",IFERROR(PARIS[[#This Row],[Département]]&amp;RIGHT(PARIS[[#This Row],[N° INSEE]],3),""))</f>
        <v>75001</v>
      </c>
      <c r="S65" s="10" t="str">
        <f>IF(PARIS[[#This Row],[Ville]]="",PARIS[[#This Row],[Nom de la Voie]]&amp;" "&amp;MID(PARIS[[#This Row],[Tri 3]],5,50),"")</f>
        <v xml:space="preserve">Rue DES DEUX BOULES            </v>
      </c>
      <c r="T65" s="10" t="str">
        <f>IFERROR(TEXT(VLOOKUP(Tableau_Résultat75[Code Insee],Tableau_Référence75[],2,FALSE),"00000"),"")</f>
        <v/>
      </c>
      <c r="U65" s="10" t="str">
        <f>IFERROR(TEXT(VLOOKUP(Tableau_Résultat75[Code Insee],Tableau_Référence75[],4,FALSE),"00000"),"")</f>
        <v/>
      </c>
    </row>
    <row r="66" spans="1:21" x14ac:dyDescent="0.25">
      <c r="A66" s="4" t="s">
        <v>100</v>
      </c>
      <c r="B66" s="10" t="str">
        <f>MID(PARIS[[#This Row],[Données]],104,100)</f>
        <v>000761   ECUS</v>
      </c>
      <c r="C66" s="10" t="str">
        <f>MID(PARIS[[#This Row],[Données]],7,36)</f>
        <v xml:space="preserve">2766SPL  DES DEUX ECUS              </v>
      </c>
      <c r="D66" s="10" t="str">
        <f>MID(PARIS[[#This Row],[Tri 2]],6,31)</f>
        <v xml:space="preserve">PL  DES DEUX ECUS              </v>
      </c>
      <c r="E66" s="10" t="str">
        <f>MID(PARIS[[#This Row],[Données]],1,6)</f>
        <v>754001</v>
      </c>
      <c r="F66" s="10" t="str">
        <f>LEFT(PARIS[[#This Row],[Données]],2)</f>
        <v>75</v>
      </c>
      <c r="G66" s="10" t="str">
        <f>MID(PARIS[[#This Row],[Données]],1,6)</f>
        <v>754001</v>
      </c>
      <c r="H66" s="10" t="str">
        <f>LEFT(PARIS[[#This Row],[Tri 2]],5)</f>
        <v>2766S</v>
      </c>
      <c r="I66" s="10" t="str">
        <f>LEFT(PARIS[[#This Row],[Tri 3]],3)</f>
        <v xml:space="preserve">PL </v>
      </c>
      <c r="J6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6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66" s="10" t="str">
        <f>IF(AND(PARIS[[#This Row],[Nom de la Voie 1]]=0,PARIS[[#This Row],[Nom de la Voie 2]]=0,PARIS[[#This Row],[Nom de la Voie 3]]=0),PARIS[[#This Row],[Ville et Street]],"")</f>
        <v/>
      </c>
      <c r="N66" s="10" t="str">
        <f>MID(PARIS[[#This Row],[Tri 1]],10,50)</f>
        <v>ECUS</v>
      </c>
      <c r="O6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66" s="10" t="str">
        <f>IF(PARIS[[#This Row],[Mot Clé Rue]]="","",IF(PARIS[[#This Row],[Ville]]="",PARIS[[#This Row],[Nom de la Voie]]&amp;" "&amp;MID(PARIS[[#This Row],[Tri 3]],5,50),PARIS[[#This Row],[Ville]]))</f>
        <v xml:space="preserve">Place DES DEUX ECUS              </v>
      </c>
      <c r="R66" s="10" t="str">
        <f>IF(PARIS[[#This Row],[Nom de la Voie]]="","",IFERROR(PARIS[[#This Row],[Département]]&amp;RIGHT(PARIS[[#This Row],[N° INSEE]],3),""))</f>
        <v>75001</v>
      </c>
      <c r="S66" s="10" t="str">
        <f>IF(PARIS[[#This Row],[Ville]]="",PARIS[[#This Row],[Nom de la Voie]]&amp;" "&amp;MID(PARIS[[#This Row],[Tri 3]],5,50),"")</f>
        <v xml:space="preserve">Place DES DEUX ECUS              </v>
      </c>
      <c r="T66" s="10" t="str">
        <f>IFERROR(TEXT(VLOOKUP(Tableau_Résultat75[Code Insee],Tableau_Référence75[],2,FALSE),"00000"),"")</f>
        <v/>
      </c>
      <c r="U66" s="10" t="str">
        <f>IFERROR(TEXT(VLOOKUP(Tableau_Résultat75[Code Insee],Tableau_Référence75[],4,FALSE),"00000"),"")</f>
        <v/>
      </c>
    </row>
    <row r="67" spans="1:21" x14ac:dyDescent="0.25">
      <c r="A67" s="4" t="s">
        <v>101</v>
      </c>
      <c r="B67" s="10" t="str">
        <f>MID(PARIS[[#This Row],[Données]],104,100)</f>
        <v>000771   PAVILLON</v>
      </c>
      <c r="C67" s="10" t="str">
        <f>MID(PARIS[[#This Row],[Données]],7,36)</f>
        <v xml:space="preserve">2772YPAS DES DEUX PAVILLONS         </v>
      </c>
      <c r="D67" s="10" t="str">
        <f>MID(PARIS[[#This Row],[Tri 2]],6,31)</f>
        <v xml:space="preserve">PAS DES DEUX PAVILLONS         </v>
      </c>
      <c r="E67" s="10" t="str">
        <f>MID(PARIS[[#This Row],[Données]],1,6)</f>
        <v>754001</v>
      </c>
      <c r="F67" s="10" t="str">
        <f>LEFT(PARIS[[#This Row],[Données]],2)</f>
        <v>75</v>
      </c>
      <c r="G67" s="10" t="str">
        <f>MID(PARIS[[#This Row],[Données]],1,6)</f>
        <v>754001</v>
      </c>
      <c r="H67" s="10" t="str">
        <f>LEFT(PARIS[[#This Row],[Tri 2]],5)</f>
        <v>2772Y</v>
      </c>
      <c r="I67" s="10" t="str">
        <f>LEFT(PARIS[[#This Row],[Tri 3]],3)</f>
        <v>PAS</v>
      </c>
      <c r="J6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6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7" s="10" t="str">
        <f>IF(AND(PARIS[[#This Row],[Nom de la Voie 1]]=0,PARIS[[#This Row],[Nom de la Voie 2]]=0,PARIS[[#This Row],[Nom de la Voie 3]]=0),PARIS[[#This Row],[Ville et Street]],"")</f>
        <v/>
      </c>
      <c r="N67" s="10" t="str">
        <f>MID(PARIS[[#This Row],[Tri 1]],10,50)</f>
        <v>PAVILLON</v>
      </c>
      <c r="O6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67" s="10" t="str">
        <f>IF(PARIS[[#This Row],[Mot Clé Rue]]="","",IF(PARIS[[#This Row],[Ville]]="",PARIS[[#This Row],[Nom de la Voie]]&amp;" "&amp;MID(PARIS[[#This Row],[Tri 3]],5,50),PARIS[[#This Row],[Ville]]))</f>
        <v xml:space="preserve">Passage DES DEUX PAVILLONS         </v>
      </c>
      <c r="R67" s="10" t="str">
        <f>IF(PARIS[[#This Row],[Nom de la Voie]]="","",IFERROR(PARIS[[#This Row],[Département]]&amp;RIGHT(PARIS[[#This Row],[N° INSEE]],3),""))</f>
        <v>75001</v>
      </c>
      <c r="S67" s="10" t="str">
        <f>IF(PARIS[[#This Row],[Ville]]="",PARIS[[#This Row],[Nom de la Voie]]&amp;" "&amp;MID(PARIS[[#This Row],[Tri 3]],5,50),"")</f>
        <v xml:space="preserve">Passage DES DEUX PAVILLONS         </v>
      </c>
      <c r="T67" s="10" t="str">
        <f>IFERROR(TEXT(VLOOKUP(Tableau_Résultat75[Code Insee],Tableau_Référence75[],2,FALSE),"00000"),"")</f>
        <v/>
      </c>
      <c r="U67" s="10" t="str">
        <f>IFERROR(TEXT(VLOOKUP(Tableau_Résultat75[Code Insee],Tableau_Référence75[],4,FALSE),"00000"),"")</f>
        <v/>
      </c>
    </row>
    <row r="68" spans="1:21" x14ac:dyDescent="0.25">
      <c r="A68" s="4" t="s">
        <v>102</v>
      </c>
      <c r="B68" s="10" t="str">
        <f>MID(PARIS[[#This Row],[Données]],104,100)</f>
        <v>000781   DUPHOT</v>
      </c>
      <c r="C68" s="10" t="str">
        <f>MID(PARIS[[#This Row],[Données]],7,36)</f>
        <v xml:space="preserve">2999VRUE DUPHOT                     </v>
      </c>
      <c r="D68" s="10" t="str">
        <f>MID(PARIS[[#This Row],[Tri 2]],6,31)</f>
        <v xml:space="preserve">RUE DUPHOT                     </v>
      </c>
      <c r="E68" s="10" t="str">
        <f>MID(PARIS[[#This Row],[Données]],1,6)</f>
        <v>754001</v>
      </c>
      <c r="F68" s="10" t="str">
        <f>LEFT(PARIS[[#This Row],[Données]],2)</f>
        <v>75</v>
      </c>
      <c r="G68" s="10" t="str">
        <f>MID(PARIS[[#This Row],[Données]],1,6)</f>
        <v>754001</v>
      </c>
      <c r="H68" s="10" t="str">
        <f>LEFT(PARIS[[#This Row],[Tri 2]],5)</f>
        <v>2999V</v>
      </c>
      <c r="I68" s="10" t="str">
        <f>LEFT(PARIS[[#This Row],[Tri 3]],3)</f>
        <v>RUE</v>
      </c>
      <c r="J6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6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8" s="10" t="str">
        <f>IF(AND(PARIS[[#This Row],[Nom de la Voie 1]]=0,PARIS[[#This Row],[Nom de la Voie 2]]=0,PARIS[[#This Row],[Nom de la Voie 3]]=0),PARIS[[#This Row],[Ville et Street]],"")</f>
        <v/>
      </c>
      <c r="N68" s="10" t="str">
        <f>MID(PARIS[[#This Row],[Tri 1]],10,50)</f>
        <v>DUPHOT</v>
      </c>
      <c r="O6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68" s="10" t="str">
        <f>IF(PARIS[[#This Row],[Mot Clé Rue]]="","",IF(PARIS[[#This Row],[Ville]]="",PARIS[[#This Row],[Nom de la Voie]]&amp;" "&amp;MID(PARIS[[#This Row],[Tri 3]],5,50),PARIS[[#This Row],[Ville]]))</f>
        <v xml:space="preserve">Rue DUPHOT                     </v>
      </c>
      <c r="R68" s="10" t="str">
        <f>IF(PARIS[[#This Row],[Nom de la Voie]]="","",IFERROR(PARIS[[#This Row],[Département]]&amp;RIGHT(PARIS[[#This Row],[N° INSEE]],3),""))</f>
        <v>75001</v>
      </c>
      <c r="S68" s="10" t="str">
        <f>IF(PARIS[[#This Row],[Ville]]="",PARIS[[#This Row],[Nom de la Voie]]&amp;" "&amp;MID(PARIS[[#This Row],[Tri 3]],5,50),"")</f>
        <v xml:space="preserve">Rue DUPHOT                     </v>
      </c>
      <c r="T68" s="10" t="str">
        <f>IFERROR(TEXT(VLOOKUP(Tableau_Résultat75[Code Insee],Tableau_Référence75[],2,FALSE),"00000"),"")</f>
        <v/>
      </c>
      <c r="U68" s="10" t="str">
        <f>IFERROR(TEXT(VLOOKUP(Tableau_Résultat75[Code Insee],Tableau_Référence75[],4,FALSE),"00000"),"")</f>
        <v/>
      </c>
    </row>
    <row r="69" spans="1:21" x14ac:dyDescent="0.25">
      <c r="A69" s="4" t="s">
        <v>103</v>
      </c>
      <c r="B69" s="10" t="str">
        <f>MID(PARIS[[#This Row],[Données]],104,100)</f>
        <v>000791   ECHELLE</v>
      </c>
      <c r="C69" s="10" t="str">
        <f>MID(PARIS[[#This Row],[Données]],7,36)</f>
        <v xml:space="preserve">3082KRUE DE L ECHELLE               </v>
      </c>
      <c r="D69" s="10" t="str">
        <f>MID(PARIS[[#This Row],[Tri 2]],6,31)</f>
        <v xml:space="preserve">RUE DE L ECHELLE               </v>
      </c>
      <c r="E69" s="10" t="str">
        <f>MID(PARIS[[#This Row],[Données]],1,6)</f>
        <v>754001</v>
      </c>
      <c r="F69" s="10" t="str">
        <f>LEFT(PARIS[[#This Row],[Données]],2)</f>
        <v>75</v>
      </c>
      <c r="G69" s="10" t="str">
        <f>MID(PARIS[[#This Row],[Données]],1,6)</f>
        <v>754001</v>
      </c>
      <c r="H69" s="10" t="str">
        <f>LEFT(PARIS[[#This Row],[Tri 2]],5)</f>
        <v>3082K</v>
      </c>
      <c r="I69" s="10" t="str">
        <f>LEFT(PARIS[[#This Row],[Tri 3]],3)</f>
        <v>RUE</v>
      </c>
      <c r="J6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6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6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69" s="10" t="str">
        <f>IF(AND(PARIS[[#This Row],[Nom de la Voie 1]]=0,PARIS[[#This Row],[Nom de la Voie 2]]=0,PARIS[[#This Row],[Nom de la Voie 3]]=0),PARIS[[#This Row],[Ville et Street]],"")</f>
        <v/>
      </c>
      <c r="N69" s="10" t="str">
        <f>MID(PARIS[[#This Row],[Tri 1]],10,50)</f>
        <v>ECHELLE</v>
      </c>
      <c r="O6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69" s="10" t="str">
        <f>IF(PARIS[[#This Row],[Mot Clé Rue]]="","",IF(PARIS[[#This Row],[Ville]]="",PARIS[[#This Row],[Nom de la Voie]]&amp;" "&amp;MID(PARIS[[#This Row],[Tri 3]],5,50),PARIS[[#This Row],[Ville]]))</f>
        <v xml:space="preserve">Rue DE L ECHELLE               </v>
      </c>
      <c r="R69" s="10" t="str">
        <f>IF(PARIS[[#This Row],[Nom de la Voie]]="","",IFERROR(PARIS[[#This Row],[Département]]&amp;RIGHT(PARIS[[#This Row],[N° INSEE]],3),""))</f>
        <v>75001</v>
      </c>
      <c r="S69" s="10" t="str">
        <f>IF(PARIS[[#This Row],[Ville]]="",PARIS[[#This Row],[Nom de la Voie]]&amp;" "&amp;MID(PARIS[[#This Row],[Tri 3]],5,50),"")</f>
        <v xml:space="preserve">Rue DE L ECHELLE               </v>
      </c>
      <c r="T69" s="10" t="str">
        <f>IFERROR(TEXT(VLOOKUP(Tableau_Résultat75[Code Insee],Tableau_Référence75[],2,FALSE),"00000"),"")</f>
        <v/>
      </c>
      <c r="U69" s="10" t="str">
        <f>IFERROR(TEXT(VLOOKUP(Tableau_Résultat75[Code Insee],Tableau_Référence75[],4,FALSE),"00000"),"")</f>
        <v/>
      </c>
    </row>
    <row r="70" spans="1:21" x14ac:dyDescent="0.25">
      <c r="A70" s="4" t="s">
        <v>104</v>
      </c>
      <c r="B70" s="10" t="str">
        <f>MID(PARIS[[#This Row],[Données]],104,100)</f>
        <v>000801   ECOLE</v>
      </c>
      <c r="C70" s="10" t="str">
        <f>MID(PARIS[[#This Row],[Données]],7,36)</f>
        <v xml:space="preserve">3089TPL  DE L ECOLE                 </v>
      </c>
      <c r="D70" s="10" t="str">
        <f>MID(PARIS[[#This Row],[Tri 2]],6,31)</f>
        <v xml:space="preserve">PL  DE L ECOLE                 </v>
      </c>
      <c r="E70" s="10" t="str">
        <f>MID(PARIS[[#This Row],[Données]],1,6)</f>
        <v>754001</v>
      </c>
      <c r="F70" s="10" t="str">
        <f>LEFT(PARIS[[#This Row],[Données]],2)</f>
        <v>75</v>
      </c>
      <c r="G70" s="10" t="str">
        <f>MID(PARIS[[#This Row],[Données]],1,6)</f>
        <v>754001</v>
      </c>
      <c r="H70" s="10" t="str">
        <f>LEFT(PARIS[[#This Row],[Tri 2]],5)</f>
        <v>3089T</v>
      </c>
      <c r="I70" s="10" t="str">
        <f>LEFT(PARIS[[#This Row],[Tri 3]],3)</f>
        <v xml:space="preserve">PL </v>
      </c>
      <c r="J7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7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70" s="10" t="str">
        <f>IF(AND(PARIS[[#This Row],[Nom de la Voie 1]]=0,PARIS[[#This Row],[Nom de la Voie 2]]=0,PARIS[[#This Row],[Nom de la Voie 3]]=0),PARIS[[#This Row],[Ville et Street]],"")</f>
        <v/>
      </c>
      <c r="N70" s="10" t="str">
        <f>MID(PARIS[[#This Row],[Tri 1]],10,50)</f>
        <v>ECOLE</v>
      </c>
      <c r="O7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70" s="10" t="str">
        <f>IF(PARIS[[#This Row],[Mot Clé Rue]]="","",IF(PARIS[[#This Row],[Ville]]="",PARIS[[#This Row],[Nom de la Voie]]&amp;" "&amp;MID(PARIS[[#This Row],[Tri 3]],5,50),PARIS[[#This Row],[Ville]]))</f>
        <v xml:space="preserve">Place DE L ECOLE                 </v>
      </c>
      <c r="R70" s="10" t="str">
        <f>IF(PARIS[[#This Row],[Nom de la Voie]]="","",IFERROR(PARIS[[#This Row],[Département]]&amp;RIGHT(PARIS[[#This Row],[N° INSEE]],3),""))</f>
        <v>75001</v>
      </c>
      <c r="S70" s="10" t="str">
        <f>IF(PARIS[[#This Row],[Ville]]="",PARIS[[#This Row],[Nom de la Voie]]&amp;" "&amp;MID(PARIS[[#This Row],[Tri 3]],5,50),"")</f>
        <v xml:space="preserve">Place DE L ECOLE                 </v>
      </c>
      <c r="T70" s="10" t="str">
        <f>IFERROR(TEXT(VLOOKUP(Tableau_Résultat75[Code Insee],Tableau_Référence75[],2,FALSE),"00000"),"")</f>
        <v/>
      </c>
      <c r="U70" s="10" t="str">
        <f>IFERROR(TEXT(VLOOKUP(Tableau_Résultat75[Code Insee],Tableau_Référence75[],4,FALSE),"00000"),"")</f>
        <v/>
      </c>
    </row>
    <row r="71" spans="1:21" x14ac:dyDescent="0.25">
      <c r="A71" s="4" t="s">
        <v>105</v>
      </c>
      <c r="B71" s="10" t="str">
        <f>MID(PARIS[[#This Row],[Données]],104,100)</f>
        <v>000811   COLONNE</v>
      </c>
      <c r="C71" s="10" t="str">
        <f>MID(PARIS[[#This Row],[Données]],7,36)</f>
        <v xml:space="preserve">3140YRUE EDOUARD COLONNE            </v>
      </c>
      <c r="D71" s="10" t="str">
        <f>MID(PARIS[[#This Row],[Tri 2]],6,31)</f>
        <v xml:space="preserve">RUE EDOUARD COLONNE            </v>
      </c>
      <c r="E71" s="10" t="str">
        <f>MID(PARIS[[#This Row],[Données]],1,6)</f>
        <v>754001</v>
      </c>
      <c r="F71" s="10" t="str">
        <f>LEFT(PARIS[[#This Row],[Données]],2)</f>
        <v>75</v>
      </c>
      <c r="G71" s="10" t="str">
        <f>MID(PARIS[[#This Row],[Données]],1,6)</f>
        <v>754001</v>
      </c>
      <c r="H71" s="10" t="str">
        <f>LEFT(PARIS[[#This Row],[Tri 2]],5)</f>
        <v>3140Y</v>
      </c>
      <c r="I71" s="10" t="str">
        <f>LEFT(PARIS[[#This Row],[Tri 3]],3)</f>
        <v>RUE</v>
      </c>
      <c r="J7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7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1" s="10" t="str">
        <f>IF(AND(PARIS[[#This Row],[Nom de la Voie 1]]=0,PARIS[[#This Row],[Nom de la Voie 2]]=0,PARIS[[#This Row],[Nom de la Voie 3]]=0),PARIS[[#This Row],[Ville et Street]],"")</f>
        <v/>
      </c>
      <c r="N71" s="10" t="str">
        <f>MID(PARIS[[#This Row],[Tri 1]],10,50)</f>
        <v>COLONNE</v>
      </c>
      <c r="O7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71" s="10" t="str">
        <f>IF(PARIS[[#This Row],[Mot Clé Rue]]="","",IF(PARIS[[#This Row],[Ville]]="",PARIS[[#This Row],[Nom de la Voie]]&amp;" "&amp;MID(PARIS[[#This Row],[Tri 3]],5,50),PARIS[[#This Row],[Ville]]))</f>
        <v xml:space="preserve">Rue EDOUARD COLONNE            </v>
      </c>
      <c r="R71" s="10" t="str">
        <f>IF(PARIS[[#This Row],[Nom de la Voie]]="","",IFERROR(PARIS[[#This Row],[Département]]&amp;RIGHT(PARIS[[#This Row],[N° INSEE]],3),""))</f>
        <v>75001</v>
      </c>
      <c r="S71" s="10" t="str">
        <f>IF(PARIS[[#This Row],[Ville]]="",PARIS[[#This Row],[Nom de la Voie]]&amp;" "&amp;MID(PARIS[[#This Row],[Tri 3]],5,50),"")</f>
        <v xml:space="preserve">Rue EDOUARD COLONNE            </v>
      </c>
      <c r="T71" s="10" t="str">
        <f>IFERROR(TEXT(VLOOKUP(Tableau_Résultat75[Code Insee],Tableau_Référence75[],2,FALSE),"00000"),"")</f>
        <v/>
      </c>
      <c r="U71" s="10" t="str">
        <f>IFERROR(TEXT(VLOOKUP(Tableau_Résultat75[Code Insee],Tableau_Référence75[],4,FALSE),"00000"),"")</f>
        <v/>
      </c>
    </row>
    <row r="72" spans="1:21" x14ac:dyDescent="0.25">
      <c r="A72" s="4" t="s">
        <v>106</v>
      </c>
      <c r="B72" s="10" t="str">
        <f>MID(PARIS[[#This Row],[Données]],104,100)</f>
        <v>000821   ARGENT</v>
      </c>
      <c r="C72" s="10" t="str">
        <f>MID(PARIS[[#This Row],[Données]],7,36)</f>
        <v xml:space="preserve">3309GRUE DE L EQUERRE D ARGENT      </v>
      </c>
      <c r="D72" s="10" t="str">
        <f>MID(PARIS[[#This Row],[Tri 2]],6,31)</f>
        <v xml:space="preserve">RUE DE L EQUERRE D ARGENT      </v>
      </c>
      <c r="E72" s="10" t="str">
        <f>MID(PARIS[[#This Row],[Données]],1,6)</f>
        <v>754001</v>
      </c>
      <c r="F72" s="10" t="str">
        <f>LEFT(PARIS[[#This Row],[Données]],2)</f>
        <v>75</v>
      </c>
      <c r="G72" s="10" t="str">
        <f>MID(PARIS[[#This Row],[Données]],1,6)</f>
        <v>754001</v>
      </c>
      <c r="H72" s="10" t="str">
        <f>LEFT(PARIS[[#This Row],[Tri 2]],5)</f>
        <v>3309G</v>
      </c>
      <c r="I72" s="10" t="str">
        <f>LEFT(PARIS[[#This Row],[Tri 3]],3)</f>
        <v>RUE</v>
      </c>
      <c r="J7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7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2" s="10" t="str">
        <f>IF(AND(PARIS[[#This Row],[Nom de la Voie 1]]=0,PARIS[[#This Row],[Nom de la Voie 2]]=0,PARIS[[#This Row],[Nom de la Voie 3]]=0),PARIS[[#This Row],[Ville et Street]],"")</f>
        <v/>
      </c>
      <c r="N72" s="10" t="str">
        <f>MID(PARIS[[#This Row],[Tri 1]],10,50)</f>
        <v>ARGENT</v>
      </c>
      <c r="O7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72" s="10" t="str">
        <f>IF(PARIS[[#This Row],[Mot Clé Rue]]="","",IF(PARIS[[#This Row],[Ville]]="",PARIS[[#This Row],[Nom de la Voie]]&amp;" "&amp;MID(PARIS[[#This Row],[Tri 3]],5,50),PARIS[[#This Row],[Ville]]))</f>
        <v xml:space="preserve">Rue DE L EQUERRE D ARGENT      </v>
      </c>
      <c r="R72" s="10" t="str">
        <f>IF(PARIS[[#This Row],[Nom de la Voie]]="","",IFERROR(PARIS[[#This Row],[Département]]&amp;RIGHT(PARIS[[#This Row],[N° INSEE]],3),""))</f>
        <v>75001</v>
      </c>
      <c r="S72" s="10" t="str">
        <f>IF(PARIS[[#This Row],[Ville]]="",PARIS[[#This Row],[Nom de la Voie]]&amp;" "&amp;MID(PARIS[[#This Row],[Tri 3]],5,50),"")</f>
        <v xml:space="preserve">Rue DE L EQUERRE D ARGENT      </v>
      </c>
      <c r="T72" s="10" t="str">
        <f>IFERROR(TEXT(VLOOKUP(Tableau_Résultat75[Code Insee],Tableau_Référence75[],2,FALSE),"00000"),"")</f>
        <v/>
      </c>
      <c r="U72" s="10" t="str">
        <f>IFERROR(TEXT(VLOOKUP(Tableau_Résultat75[Code Insee],Tableau_Référence75[],4,FALSE),"00000"),"")</f>
        <v/>
      </c>
    </row>
    <row r="73" spans="1:21" x14ac:dyDescent="0.25">
      <c r="A73" s="4" t="s">
        <v>107</v>
      </c>
      <c r="B73" s="10" t="str">
        <f>MID(PARIS[[#This Row],[Données]],104,100)</f>
        <v>000831   MARCEL</v>
      </c>
      <c r="C73" s="10" t="str">
        <f>MID(PARIS[[#This Row],[Données]],7,36)</f>
        <v xml:space="preserve">3392XRUE ETIENNE MARCEL             </v>
      </c>
      <c r="D73" s="10" t="str">
        <f>MID(PARIS[[#This Row],[Tri 2]],6,31)</f>
        <v xml:space="preserve">RUE ETIENNE MARCEL             </v>
      </c>
      <c r="E73" s="10" t="str">
        <f>MID(PARIS[[#This Row],[Données]],1,6)</f>
        <v>754001</v>
      </c>
      <c r="F73" s="10" t="str">
        <f>LEFT(PARIS[[#This Row],[Données]],2)</f>
        <v>75</v>
      </c>
      <c r="G73" s="10" t="str">
        <f>MID(PARIS[[#This Row],[Données]],1,6)</f>
        <v>754001</v>
      </c>
      <c r="H73" s="10" t="str">
        <f>LEFT(PARIS[[#This Row],[Tri 2]],5)</f>
        <v>3392X</v>
      </c>
      <c r="I73" s="10" t="str">
        <f>LEFT(PARIS[[#This Row],[Tri 3]],3)</f>
        <v>RUE</v>
      </c>
      <c r="J7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7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3" s="10" t="str">
        <f>IF(AND(PARIS[[#This Row],[Nom de la Voie 1]]=0,PARIS[[#This Row],[Nom de la Voie 2]]=0,PARIS[[#This Row],[Nom de la Voie 3]]=0),PARIS[[#This Row],[Ville et Street]],"")</f>
        <v/>
      </c>
      <c r="N73" s="10" t="str">
        <f>MID(PARIS[[#This Row],[Tri 1]],10,50)</f>
        <v>MARCEL</v>
      </c>
      <c r="O7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73" s="10" t="str">
        <f>IF(PARIS[[#This Row],[Mot Clé Rue]]="","",IF(PARIS[[#This Row],[Ville]]="",PARIS[[#This Row],[Nom de la Voie]]&amp;" "&amp;MID(PARIS[[#This Row],[Tri 3]],5,50),PARIS[[#This Row],[Ville]]))</f>
        <v xml:space="preserve">Rue ETIENNE MARCEL             </v>
      </c>
      <c r="R73" s="10" t="str">
        <f>IF(PARIS[[#This Row],[Nom de la Voie]]="","",IFERROR(PARIS[[#This Row],[Département]]&amp;RIGHT(PARIS[[#This Row],[N° INSEE]],3),""))</f>
        <v>75001</v>
      </c>
      <c r="S73" s="10" t="str">
        <f>IF(PARIS[[#This Row],[Ville]]="",PARIS[[#This Row],[Nom de la Voie]]&amp;" "&amp;MID(PARIS[[#This Row],[Tri 3]],5,50),"")</f>
        <v xml:space="preserve">Rue ETIENNE MARCEL             </v>
      </c>
      <c r="T73" s="10" t="str">
        <f>IFERROR(TEXT(VLOOKUP(Tableau_Résultat75[Code Insee],Tableau_Référence75[],2,FALSE),"00000"),"")</f>
        <v/>
      </c>
      <c r="U73" s="10" t="str">
        <f>IFERROR(TEXT(VLOOKUP(Tableau_Résultat75[Code Insee],Tableau_Référence75[],4,FALSE),"00000"),"")</f>
        <v/>
      </c>
    </row>
    <row r="74" spans="1:21" x14ac:dyDescent="0.25">
      <c r="A74" s="4" t="s">
        <v>108</v>
      </c>
      <c r="B74" s="10" t="str">
        <f>MID(PARIS[[#This Row],[Données]],104,100)</f>
        <v>000841   LORCA</v>
      </c>
      <c r="C74" s="10" t="str">
        <f>MID(PARIS[[#This Row],[Données]],7,36)</f>
        <v xml:space="preserve">3542KALL FEDERICO GARCIA LORCA      </v>
      </c>
      <c r="D74" s="10" t="str">
        <f>MID(PARIS[[#This Row],[Tri 2]],6,31)</f>
        <v xml:space="preserve">ALL FEDERICO GARCIA LORCA      </v>
      </c>
      <c r="E74" s="10" t="str">
        <f>MID(PARIS[[#This Row],[Données]],1,6)</f>
        <v>754001</v>
      </c>
      <c r="F74" s="10" t="str">
        <f>LEFT(PARIS[[#This Row],[Données]],2)</f>
        <v>75</v>
      </c>
      <c r="G74" s="10" t="str">
        <f>MID(PARIS[[#This Row],[Données]],1,6)</f>
        <v>754001</v>
      </c>
      <c r="H74" s="10" t="str">
        <f>LEFT(PARIS[[#This Row],[Tri 2]],5)</f>
        <v>3542K</v>
      </c>
      <c r="I74" s="10" t="str">
        <f>LEFT(PARIS[[#This Row],[Tri 3]],3)</f>
        <v>ALL</v>
      </c>
      <c r="J7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Allée</v>
      </c>
      <c r="K7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4" s="10" t="str">
        <f>IF(AND(PARIS[[#This Row],[Nom de la Voie 1]]=0,PARIS[[#This Row],[Nom de la Voie 2]]=0,PARIS[[#This Row],[Nom de la Voie 3]]=0),PARIS[[#This Row],[Ville et Street]],"")</f>
        <v/>
      </c>
      <c r="N74" s="10" t="str">
        <f>MID(PARIS[[#This Row],[Tri 1]],10,50)</f>
        <v>LORCA</v>
      </c>
      <c r="O7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Allée</v>
      </c>
      <c r="P74" s="10" t="str">
        <f>IF(PARIS[[#This Row],[Mot Clé Rue]]="","",IF(PARIS[[#This Row],[Ville]]="",PARIS[[#This Row],[Nom de la Voie]]&amp;" "&amp;MID(PARIS[[#This Row],[Tri 3]],5,50),PARIS[[#This Row],[Ville]]))</f>
        <v xml:space="preserve">Allée FEDERICO GARCIA LORCA      </v>
      </c>
      <c r="R74" s="10" t="str">
        <f>IF(PARIS[[#This Row],[Nom de la Voie]]="","",IFERROR(PARIS[[#This Row],[Département]]&amp;RIGHT(PARIS[[#This Row],[N° INSEE]],3),""))</f>
        <v>75001</v>
      </c>
      <c r="S74" s="10" t="str">
        <f>IF(PARIS[[#This Row],[Ville]]="",PARIS[[#This Row],[Nom de la Voie]]&amp;" "&amp;MID(PARIS[[#This Row],[Tri 3]],5,50),"")</f>
        <v xml:space="preserve">Allée FEDERICO GARCIA LORCA      </v>
      </c>
      <c r="T74" s="10" t="str">
        <f>IFERROR(TEXT(VLOOKUP(Tableau_Résultat75[Code Insee],Tableau_Référence75[],2,FALSE),"00000"),"")</f>
        <v/>
      </c>
      <c r="U74" s="10" t="str">
        <f>IFERROR(TEXT(VLOOKUP(Tableau_Résultat75[Code Insee],Tableau_Référence75[],4,FALSE),"00000"),"")</f>
        <v/>
      </c>
    </row>
    <row r="75" spans="1:21" x14ac:dyDescent="0.25">
      <c r="A75" s="4" t="s">
        <v>109</v>
      </c>
      <c r="B75" s="10" t="str">
        <f>MID(PARIS[[#This Row],[Données]],104,100)</f>
        <v>000851   FERMES</v>
      </c>
      <c r="C75" s="10" t="str">
        <f>MID(PARIS[[#This Row],[Données]],7,36)</f>
        <v xml:space="preserve">3596UCRS DES FERMES                 </v>
      </c>
      <c r="D75" s="10" t="str">
        <f>MID(PARIS[[#This Row],[Tri 2]],6,31)</f>
        <v xml:space="preserve">CRS DES FERMES                 </v>
      </c>
      <c r="E75" s="10" t="str">
        <f>MID(PARIS[[#This Row],[Données]],1,6)</f>
        <v>754001</v>
      </c>
      <c r="F75" s="10" t="str">
        <f>LEFT(PARIS[[#This Row],[Données]],2)</f>
        <v>75</v>
      </c>
      <c r="G75" s="10" t="str">
        <f>MID(PARIS[[#This Row],[Données]],1,6)</f>
        <v>754001</v>
      </c>
      <c r="H75" s="10" t="str">
        <f>LEFT(PARIS[[#This Row],[Tri 2]],5)</f>
        <v>3596U</v>
      </c>
      <c r="I75" s="10" t="str">
        <f>LEFT(PARIS[[#This Row],[Tri 3]],3)</f>
        <v>CRS</v>
      </c>
      <c r="J7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Cours</v>
      </c>
      <c r="K7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5" s="10" t="str">
        <f>IF(AND(PARIS[[#This Row],[Nom de la Voie 1]]=0,PARIS[[#This Row],[Nom de la Voie 2]]=0,PARIS[[#This Row],[Nom de la Voie 3]]=0),PARIS[[#This Row],[Ville et Street]],"")</f>
        <v/>
      </c>
      <c r="N75" s="10" t="str">
        <f>MID(PARIS[[#This Row],[Tri 1]],10,50)</f>
        <v>FERMES</v>
      </c>
      <c r="O7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Cours</v>
      </c>
      <c r="P75" s="10" t="str">
        <f>IF(PARIS[[#This Row],[Mot Clé Rue]]="","",IF(PARIS[[#This Row],[Ville]]="",PARIS[[#This Row],[Nom de la Voie]]&amp;" "&amp;MID(PARIS[[#This Row],[Tri 3]],5,50),PARIS[[#This Row],[Ville]]))</f>
        <v xml:space="preserve">Cours DES FERMES                 </v>
      </c>
      <c r="R75" s="10" t="str">
        <f>IF(PARIS[[#This Row],[Nom de la Voie]]="","",IFERROR(PARIS[[#This Row],[Département]]&amp;RIGHT(PARIS[[#This Row],[N° INSEE]],3),""))</f>
        <v>75001</v>
      </c>
      <c r="S75" s="10" t="str">
        <f>IF(PARIS[[#This Row],[Ville]]="",PARIS[[#This Row],[Nom de la Voie]]&amp;" "&amp;MID(PARIS[[#This Row],[Tri 3]],5,50),"")</f>
        <v xml:space="preserve">Cours DES FERMES                 </v>
      </c>
      <c r="T75" s="10" t="str">
        <f>IFERROR(TEXT(VLOOKUP(Tableau_Résultat75[Code Insee],Tableau_Référence75[],2,FALSE),"00000"),"")</f>
        <v/>
      </c>
      <c r="U75" s="10" t="str">
        <f>IFERROR(TEXT(VLOOKUP(Tableau_Résultat75[Code Insee],Tableau_Référence75[],4,FALSE),"00000"),"")</f>
        <v/>
      </c>
    </row>
    <row r="76" spans="1:21" x14ac:dyDescent="0.25">
      <c r="A76" s="4" t="s">
        <v>110</v>
      </c>
      <c r="B76" s="10" t="str">
        <f>MID(PARIS[[#This Row],[Données]],104,100)</f>
        <v>000861   FERRONNE</v>
      </c>
      <c r="C76" s="10" t="str">
        <f>MID(PARIS[[#This Row],[Données]],7,36)</f>
        <v xml:space="preserve">3621WRUE DE LA FERRONNERIE          </v>
      </c>
      <c r="D76" s="10" t="str">
        <f>MID(PARIS[[#This Row],[Tri 2]],6,31)</f>
        <v xml:space="preserve">RUE DE LA FERRONNERIE          </v>
      </c>
      <c r="E76" s="10" t="str">
        <f>MID(PARIS[[#This Row],[Données]],1,6)</f>
        <v>754001</v>
      </c>
      <c r="F76" s="10" t="str">
        <f>LEFT(PARIS[[#This Row],[Données]],2)</f>
        <v>75</v>
      </c>
      <c r="G76" s="10" t="str">
        <f>MID(PARIS[[#This Row],[Données]],1,6)</f>
        <v>754001</v>
      </c>
      <c r="H76" s="10" t="str">
        <f>LEFT(PARIS[[#This Row],[Tri 2]],5)</f>
        <v>3621W</v>
      </c>
      <c r="I76" s="10" t="str">
        <f>LEFT(PARIS[[#This Row],[Tri 3]],3)</f>
        <v>RUE</v>
      </c>
      <c r="J7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7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6" s="10" t="str">
        <f>IF(AND(PARIS[[#This Row],[Nom de la Voie 1]]=0,PARIS[[#This Row],[Nom de la Voie 2]]=0,PARIS[[#This Row],[Nom de la Voie 3]]=0),PARIS[[#This Row],[Ville et Street]],"")</f>
        <v/>
      </c>
      <c r="N76" s="10" t="str">
        <f>MID(PARIS[[#This Row],[Tri 1]],10,50)</f>
        <v>FERRONNE</v>
      </c>
      <c r="O7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76" s="10" t="str">
        <f>IF(PARIS[[#This Row],[Mot Clé Rue]]="","",IF(PARIS[[#This Row],[Ville]]="",PARIS[[#This Row],[Nom de la Voie]]&amp;" "&amp;MID(PARIS[[#This Row],[Tri 3]],5,50),PARIS[[#This Row],[Ville]]))</f>
        <v xml:space="preserve">Rue DE LA FERRONNERIE          </v>
      </c>
      <c r="R76" s="10" t="str">
        <f>IF(PARIS[[#This Row],[Nom de la Voie]]="","",IFERROR(PARIS[[#This Row],[Département]]&amp;RIGHT(PARIS[[#This Row],[N° INSEE]],3),""))</f>
        <v>75001</v>
      </c>
      <c r="S76" s="10" t="str">
        <f>IF(PARIS[[#This Row],[Ville]]="",PARIS[[#This Row],[Nom de la Voie]]&amp;" "&amp;MID(PARIS[[#This Row],[Tri 3]],5,50),"")</f>
        <v xml:space="preserve">Rue DE LA FERRONNERIE          </v>
      </c>
      <c r="T76" s="10" t="str">
        <f>IFERROR(TEXT(VLOOKUP(Tableau_Résultat75[Code Insee],Tableau_Référence75[],2,FALSE),"00000"),"")</f>
        <v/>
      </c>
      <c r="U76" s="10" t="str">
        <f>IFERROR(TEXT(VLOOKUP(Tableau_Résultat75[Code Insee],Tableau_Référence75[],4,FALSE),"00000"),"")</f>
        <v/>
      </c>
    </row>
    <row r="77" spans="1:21" x14ac:dyDescent="0.25">
      <c r="A77" s="4" t="s">
        <v>111</v>
      </c>
      <c r="B77" s="10" t="str">
        <f>MID(PARIS[[#This Row],[Données]],104,100)</f>
        <v>000871   FRANCAIS</v>
      </c>
      <c r="C77" s="10" t="str">
        <f>MID(PARIS[[#This Row],[Données]],7,36)</f>
        <v xml:space="preserve">3779TRUE FRANCAISE                  </v>
      </c>
      <c r="D77" s="10" t="str">
        <f>MID(PARIS[[#This Row],[Tri 2]],6,31)</f>
        <v xml:space="preserve">RUE FRANCAISE                  </v>
      </c>
      <c r="E77" s="10" t="str">
        <f>MID(PARIS[[#This Row],[Données]],1,6)</f>
        <v>754001</v>
      </c>
      <c r="F77" s="10" t="str">
        <f>LEFT(PARIS[[#This Row],[Données]],2)</f>
        <v>75</v>
      </c>
      <c r="G77" s="10" t="str">
        <f>MID(PARIS[[#This Row],[Données]],1,6)</f>
        <v>754001</v>
      </c>
      <c r="H77" s="10" t="str">
        <f>LEFT(PARIS[[#This Row],[Tri 2]],5)</f>
        <v>3779T</v>
      </c>
      <c r="I77" s="10" t="str">
        <f>LEFT(PARIS[[#This Row],[Tri 3]],3)</f>
        <v>RUE</v>
      </c>
      <c r="J7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7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7" s="10" t="str">
        <f>IF(AND(PARIS[[#This Row],[Nom de la Voie 1]]=0,PARIS[[#This Row],[Nom de la Voie 2]]=0,PARIS[[#This Row],[Nom de la Voie 3]]=0),PARIS[[#This Row],[Ville et Street]],"")</f>
        <v/>
      </c>
      <c r="N77" s="10" t="str">
        <f>MID(PARIS[[#This Row],[Tri 1]],10,50)</f>
        <v>FRANCAIS</v>
      </c>
      <c r="O7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77" s="10" t="str">
        <f>IF(PARIS[[#This Row],[Mot Clé Rue]]="","",IF(PARIS[[#This Row],[Ville]]="",PARIS[[#This Row],[Nom de la Voie]]&amp;" "&amp;MID(PARIS[[#This Row],[Tri 3]],5,50),PARIS[[#This Row],[Ville]]))</f>
        <v xml:space="preserve">Rue FRANCAISE                  </v>
      </c>
      <c r="R77" s="10" t="str">
        <f>IF(PARIS[[#This Row],[Nom de la Voie]]="","",IFERROR(PARIS[[#This Row],[Département]]&amp;RIGHT(PARIS[[#This Row],[N° INSEE]],3),""))</f>
        <v>75001</v>
      </c>
      <c r="S77" s="10" t="str">
        <f>IF(PARIS[[#This Row],[Ville]]="",PARIS[[#This Row],[Nom de la Voie]]&amp;" "&amp;MID(PARIS[[#This Row],[Tri 3]],5,50),"")</f>
        <v xml:space="preserve">Rue FRANCAISE                  </v>
      </c>
      <c r="T77" s="10" t="str">
        <f>IFERROR(TEXT(VLOOKUP(Tableau_Résultat75[Code Insee],Tableau_Référence75[],2,FALSE),"00000"),"")</f>
        <v/>
      </c>
      <c r="U77" s="10" t="str">
        <f>IFERROR(TEXT(VLOOKUP(Tableau_Résultat75[Code Insee],Tableau_Référence75[],4,FALSE),"00000"),"")</f>
        <v/>
      </c>
    </row>
    <row r="78" spans="1:21" x14ac:dyDescent="0.25">
      <c r="A78" s="4" t="s">
        <v>112</v>
      </c>
      <c r="B78" s="10" t="str">
        <f>MID(PARIS[[#This Row],[Données]],104,100)</f>
        <v>000881   LEMONNIE</v>
      </c>
      <c r="C78" s="10" t="str">
        <f>MID(PARIS[[#This Row],[Données]],7,36)</f>
        <v xml:space="preserve">4064CRUE DU GENERAL LEMONNIER       </v>
      </c>
      <c r="D78" s="10" t="str">
        <f>MID(PARIS[[#This Row],[Tri 2]],6,31)</f>
        <v xml:space="preserve">RUE DU GENERAL LEMONNIER       </v>
      </c>
      <c r="E78" s="10" t="str">
        <f>MID(PARIS[[#This Row],[Données]],1,6)</f>
        <v>754001</v>
      </c>
      <c r="F78" s="10" t="str">
        <f>LEFT(PARIS[[#This Row],[Données]],2)</f>
        <v>75</v>
      </c>
      <c r="G78" s="10" t="str">
        <f>MID(PARIS[[#This Row],[Données]],1,6)</f>
        <v>754001</v>
      </c>
      <c r="H78" s="10" t="str">
        <f>LEFT(PARIS[[#This Row],[Tri 2]],5)</f>
        <v>4064C</v>
      </c>
      <c r="I78" s="10" t="str">
        <f>LEFT(PARIS[[#This Row],[Tri 3]],3)</f>
        <v>RUE</v>
      </c>
      <c r="J7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7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78" s="10" t="str">
        <f>IF(AND(PARIS[[#This Row],[Nom de la Voie 1]]=0,PARIS[[#This Row],[Nom de la Voie 2]]=0,PARIS[[#This Row],[Nom de la Voie 3]]=0),PARIS[[#This Row],[Ville et Street]],"")</f>
        <v/>
      </c>
      <c r="N78" s="10" t="str">
        <f>MID(PARIS[[#This Row],[Tri 1]],10,50)</f>
        <v>LEMONNIE</v>
      </c>
      <c r="O7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78" s="10" t="str">
        <f>IF(PARIS[[#This Row],[Mot Clé Rue]]="","",IF(PARIS[[#This Row],[Ville]]="",PARIS[[#This Row],[Nom de la Voie]]&amp;" "&amp;MID(PARIS[[#This Row],[Tri 3]],5,50),PARIS[[#This Row],[Ville]]))</f>
        <v xml:space="preserve">Rue DU GENERAL LEMONNIER       </v>
      </c>
      <c r="R78" s="10" t="str">
        <f>IF(PARIS[[#This Row],[Nom de la Voie]]="","",IFERROR(PARIS[[#This Row],[Département]]&amp;RIGHT(PARIS[[#This Row],[N° INSEE]],3),""))</f>
        <v>75001</v>
      </c>
      <c r="S78" s="10" t="str">
        <f>IF(PARIS[[#This Row],[Ville]]="",PARIS[[#This Row],[Nom de la Voie]]&amp;" "&amp;MID(PARIS[[#This Row],[Tri 3]],5,50),"")</f>
        <v xml:space="preserve">Rue DU GENERAL LEMONNIER       </v>
      </c>
      <c r="T78" s="10" t="str">
        <f>IFERROR(TEXT(VLOOKUP(Tableau_Résultat75[Code Insee],Tableau_Référence75[],2,FALSE),"00000"),"")</f>
        <v/>
      </c>
      <c r="U78" s="10" t="str">
        <f>IFERROR(TEXT(VLOOKUP(Tableau_Résultat75[Code Insee],Tableau_Référence75[],4,FALSE),"00000"),"")</f>
        <v/>
      </c>
    </row>
    <row r="79" spans="1:21" x14ac:dyDescent="0.25">
      <c r="A79" s="4" t="s">
        <v>113</v>
      </c>
      <c r="B79" s="10" t="str">
        <f>MID(PARIS[[#This Row],[Données]],104,100)</f>
        <v>000891   POMPIDOU</v>
      </c>
      <c r="C79" s="10" t="str">
        <f>MID(PARIS[[#This Row],[Données]],7,36)</f>
        <v xml:space="preserve">4150WVOIEGEORGES POMPIDOU           </v>
      </c>
      <c r="D79" s="10" t="str">
        <f>MID(PARIS[[#This Row],[Tri 2]],6,31)</f>
        <v xml:space="preserve">VOIEGEORGES POMPIDOU           </v>
      </c>
      <c r="E79" s="10" t="str">
        <f>MID(PARIS[[#This Row],[Données]],1,6)</f>
        <v>754001</v>
      </c>
      <c r="F79" s="10" t="str">
        <f>LEFT(PARIS[[#This Row],[Données]],2)</f>
        <v>75</v>
      </c>
      <c r="G79" s="10" t="str">
        <f>MID(PARIS[[#This Row],[Données]],1,6)</f>
        <v>754001</v>
      </c>
      <c r="H79" s="10" t="str">
        <f>LEFT(PARIS[[#This Row],[Tri 2]],5)</f>
        <v>4150W</v>
      </c>
      <c r="I79" s="10" t="str">
        <f>LEFT(PARIS[[#This Row],[Tri 3]],3)</f>
        <v>VOI</v>
      </c>
      <c r="J7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7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7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Voie</v>
      </c>
      <c r="M79" s="10" t="str">
        <f>IF(AND(PARIS[[#This Row],[Nom de la Voie 1]]=0,PARIS[[#This Row],[Nom de la Voie 2]]=0,PARIS[[#This Row],[Nom de la Voie 3]]=0),PARIS[[#This Row],[Ville et Street]],"")</f>
        <v/>
      </c>
      <c r="N79" s="10" t="str">
        <f>MID(PARIS[[#This Row],[Tri 1]],10,50)</f>
        <v>POMPIDOU</v>
      </c>
      <c r="O7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Voie</v>
      </c>
      <c r="P79" s="10" t="str">
        <f>IF(PARIS[[#This Row],[Mot Clé Rue]]="","",IF(PARIS[[#This Row],[Ville]]="",PARIS[[#This Row],[Nom de la Voie]]&amp;" "&amp;MID(PARIS[[#This Row],[Tri 3]],5,50),PARIS[[#This Row],[Ville]]))</f>
        <v xml:space="preserve">Voie GEORGES POMPIDOU           </v>
      </c>
      <c r="R79" s="10" t="str">
        <f>IF(PARIS[[#This Row],[Nom de la Voie]]="","",IFERROR(PARIS[[#This Row],[Département]]&amp;RIGHT(PARIS[[#This Row],[N° INSEE]],3),""))</f>
        <v>75001</v>
      </c>
      <c r="S79" s="10" t="str">
        <f>IF(PARIS[[#This Row],[Ville]]="",PARIS[[#This Row],[Nom de la Voie]]&amp;" "&amp;MID(PARIS[[#This Row],[Tri 3]],5,50),"")</f>
        <v xml:space="preserve">Voie GEORGES POMPIDOU           </v>
      </c>
      <c r="T79" s="10" t="str">
        <f>IFERROR(TEXT(VLOOKUP(Tableau_Résultat75[Code Insee],Tableau_Référence75[],2,FALSE),"00000"),"")</f>
        <v/>
      </c>
      <c r="U79" s="10" t="str">
        <f>IFERROR(TEXT(VLOOKUP(Tableau_Résultat75[Code Insee],Tableau_Référence75[],4,FALSE),"00000"),"")</f>
        <v/>
      </c>
    </row>
    <row r="80" spans="1:21" x14ac:dyDescent="0.25">
      <c r="A80" s="4" t="s">
        <v>114</v>
      </c>
      <c r="B80" s="10" t="str">
        <f>MID(PARIS[[#This Row],[Données]],104,100)</f>
        <v>000901   GOMBOUST</v>
      </c>
      <c r="C80" s="10" t="str">
        <f>MID(PARIS[[#This Row],[Données]],7,36)</f>
        <v xml:space="preserve">4228FIMP GOMBOUST                   </v>
      </c>
      <c r="D80" s="10" t="str">
        <f>MID(PARIS[[#This Row],[Tri 2]],6,31)</f>
        <v xml:space="preserve">IMP GOMBOUST                   </v>
      </c>
      <c r="E80" s="10" t="str">
        <f>MID(PARIS[[#This Row],[Données]],1,6)</f>
        <v>754001</v>
      </c>
      <c r="F80" s="10" t="str">
        <f>LEFT(PARIS[[#This Row],[Données]],2)</f>
        <v>75</v>
      </c>
      <c r="G80" s="10" t="str">
        <f>MID(PARIS[[#This Row],[Données]],1,6)</f>
        <v>754001</v>
      </c>
      <c r="H80" s="10" t="str">
        <f>LEFT(PARIS[[#This Row],[Tri 2]],5)</f>
        <v>4228F</v>
      </c>
      <c r="I80" s="10" t="str">
        <f>LEFT(PARIS[[#This Row],[Tri 3]],3)</f>
        <v>IMP</v>
      </c>
      <c r="J8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8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0" s="10" t="str">
        <f>IF(AND(PARIS[[#This Row],[Nom de la Voie 1]]=0,PARIS[[#This Row],[Nom de la Voie 2]]=0,PARIS[[#This Row],[Nom de la Voie 3]]=0),PARIS[[#This Row],[Ville et Street]],"")</f>
        <v/>
      </c>
      <c r="N80" s="10" t="str">
        <f>MID(PARIS[[#This Row],[Tri 1]],10,50)</f>
        <v>GOMBOUST</v>
      </c>
      <c r="O8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80" s="10" t="str">
        <f>IF(PARIS[[#This Row],[Mot Clé Rue]]="","",IF(PARIS[[#This Row],[Ville]]="",PARIS[[#This Row],[Nom de la Voie]]&amp;" "&amp;MID(PARIS[[#This Row],[Tri 3]],5,50),PARIS[[#This Row],[Ville]]))</f>
        <v xml:space="preserve">Impasse GOMBOUST                   </v>
      </c>
      <c r="R80" s="10" t="str">
        <f>IF(PARIS[[#This Row],[Nom de la Voie]]="","",IFERROR(PARIS[[#This Row],[Département]]&amp;RIGHT(PARIS[[#This Row],[N° INSEE]],3),""))</f>
        <v>75001</v>
      </c>
      <c r="S80" s="10" t="str">
        <f>IF(PARIS[[#This Row],[Ville]]="",PARIS[[#This Row],[Nom de la Voie]]&amp;" "&amp;MID(PARIS[[#This Row],[Tri 3]],5,50),"")</f>
        <v xml:space="preserve">Impasse GOMBOUST                   </v>
      </c>
      <c r="T80" s="10" t="str">
        <f>IFERROR(TEXT(VLOOKUP(Tableau_Résultat75[Code Insee],Tableau_Référence75[],2,FALSE),"00000"),"")</f>
        <v/>
      </c>
      <c r="U80" s="10" t="str">
        <f>IFERROR(TEXT(VLOOKUP(Tableau_Résultat75[Code Insee],Tableau_Référence75[],4,FALSE),"00000"),"")</f>
        <v/>
      </c>
    </row>
    <row r="81" spans="1:21" x14ac:dyDescent="0.25">
      <c r="A81" s="4" t="s">
        <v>115</v>
      </c>
      <c r="B81" s="10" t="str">
        <f>MID(PARIS[[#This Row],[Données]],104,100)</f>
        <v>000911   GOMBOUST</v>
      </c>
      <c r="C81" s="10" t="str">
        <f>MID(PARIS[[#This Row],[Données]],7,36)</f>
        <v xml:space="preserve">4229GRUE GOMBOUST                   </v>
      </c>
      <c r="D81" s="10" t="str">
        <f>MID(PARIS[[#This Row],[Tri 2]],6,31)</f>
        <v xml:space="preserve">RUE GOMBOUST                   </v>
      </c>
      <c r="E81" s="10" t="str">
        <f>MID(PARIS[[#This Row],[Données]],1,6)</f>
        <v>754001</v>
      </c>
      <c r="F81" s="10" t="str">
        <f>LEFT(PARIS[[#This Row],[Données]],2)</f>
        <v>75</v>
      </c>
      <c r="G81" s="10" t="str">
        <f>MID(PARIS[[#This Row],[Données]],1,6)</f>
        <v>754001</v>
      </c>
      <c r="H81" s="10" t="str">
        <f>LEFT(PARIS[[#This Row],[Tri 2]],5)</f>
        <v>4229G</v>
      </c>
      <c r="I81" s="10" t="str">
        <f>LEFT(PARIS[[#This Row],[Tri 3]],3)</f>
        <v>RUE</v>
      </c>
      <c r="J8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8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1" s="10" t="str">
        <f>IF(AND(PARIS[[#This Row],[Nom de la Voie 1]]=0,PARIS[[#This Row],[Nom de la Voie 2]]=0,PARIS[[#This Row],[Nom de la Voie 3]]=0),PARIS[[#This Row],[Ville et Street]],"")</f>
        <v/>
      </c>
      <c r="N81" s="10" t="str">
        <f>MID(PARIS[[#This Row],[Tri 1]],10,50)</f>
        <v>GOMBOUST</v>
      </c>
      <c r="O8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81" s="10" t="str">
        <f>IF(PARIS[[#This Row],[Mot Clé Rue]]="","",IF(PARIS[[#This Row],[Ville]]="",PARIS[[#This Row],[Nom de la Voie]]&amp;" "&amp;MID(PARIS[[#This Row],[Tri 3]],5,50),PARIS[[#This Row],[Ville]]))</f>
        <v xml:space="preserve">Rue GOMBOUST                   </v>
      </c>
      <c r="R81" s="10" t="str">
        <f>IF(PARIS[[#This Row],[Nom de la Voie]]="","",IFERROR(PARIS[[#This Row],[Département]]&amp;RIGHT(PARIS[[#This Row],[N° INSEE]],3),""))</f>
        <v>75001</v>
      </c>
      <c r="S81" s="10" t="str">
        <f>IF(PARIS[[#This Row],[Ville]]="",PARIS[[#This Row],[Nom de la Voie]]&amp;" "&amp;MID(PARIS[[#This Row],[Tri 3]],5,50),"")</f>
        <v xml:space="preserve">Rue GOMBOUST                   </v>
      </c>
      <c r="T81" s="10" t="str">
        <f>IFERROR(TEXT(VLOOKUP(Tableau_Résultat75[Code Insee],Tableau_Référence75[],2,FALSE),"00000"),"")</f>
        <v/>
      </c>
      <c r="U81" s="10" t="str">
        <f>IFERROR(TEXT(VLOOKUP(Tableau_Résultat75[Code Insee],Tableau_Référence75[],4,FALSE),"00000"),"")</f>
        <v/>
      </c>
    </row>
    <row r="82" spans="1:21" x14ac:dyDescent="0.25">
      <c r="A82" s="4" t="s">
        <v>556</v>
      </c>
      <c r="B82" s="10" t="str">
        <f>MID(PARIS[[#This Row],[Données]],104,100)</f>
        <v>000921   GALERIE</v>
      </c>
      <c r="C82" s="10" t="str">
        <f>MID(PARIS[[#This Row],[Données]],7,36)</f>
        <v xml:space="preserve">4275GGRANDE GALERIE                 </v>
      </c>
      <c r="D82" s="10" t="str">
        <f>MID(PARIS[[#This Row],[Tri 2]],6,31)</f>
        <v xml:space="preserve">GRANDE GALERIE                 </v>
      </c>
      <c r="E82" s="10" t="str">
        <f>MID(PARIS[[#This Row],[Données]],1,6)</f>
        <v>754001</v>
      </c>
      <c r="F82" s="10" t="str">
        <f>LEFT(PARIS[[#This Row],[Données]],2)</f>
        <v>75</v>
      </c>
      <c r="G82" s="10" t="str">
        <f>MID(PARIS[[#This Row],[Données]],1,6)</f>
        <v>754001</v>
      </c>
      <c r="H82" s="10" t="str">
        <f>LEFT(PARIS[[#This Row],[Tri 2]],5)</f>
        <v>4275G</v>
      </c>
      <c r="I82" s="10" t="str">
        <f>LEFT(PARIS[[#This Row],[Tri 3]],3)</f>
        <v>GRA</v>
      </c>
      <c r="J8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8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2" s="10" t="str">
        <f>IF(AND(PARIS[[#This Row],[Nom de la Voie 1]]=0,PARIS[[#This Row],[Nom de la Voie 2]]=0,PARIS[[#This Row],[Nom de la Voie 3]]=0),PARIS[[#This Row],[Ville et Street]],"")</f>
        <v>GRA</v>
      </c>
      <c r="N82" s="10" t="str">
        <f>MID(PARIS[[#This Row],[Tri 1]],10,50)</f>
        <v>GALERIE</v>
      </c>
      <c r="O8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82" s="10" t="str">
        <f>IF(PARIS[[#This Row],[Mot Clé Rue]]="","",IF(PARIS[[#This Row],[Ville]]="",PARIS[[#This Row],[Nom de la Voie]]&amp;" "&amp;MID(PARIS[[#This Row],[Tri 3]],5,50),PARIS[[#This Row],[Ville]]))</f>
        <v>GRA</v>
      </c>
      <c r="R82" s="10" t="str">
        <f>IF(PARIS[[#This Row],[Nom de la Voie]]="","",IFERROR(PARIS[[#This Row],[Département]]&amp;RIGHT(PARIS[[#This Row],[N° INSEE]],3),""))</f>
        <v/>
      </c>
      <c r="S82" s="10" t="str">
        <f>IF(PARIS[[#This Row],[Ville]]="",PARIS[[#This Row],[Nom de la Voie]]&amp;" "&amp;MID(PARIS[[#This Row],[Tri 3]],5,50),"")</f>
        <v/>
      </c>
      <c r="T82" s="10" t="str">
        <f>IFERROR(TEXT(VLOOKUP(Tableau_Résultat75[Code Insee],Tableau_Référence75[],2,FALSE),"00000"),"")</f>
        <v/>
      </c>
      <c r="U82" s="10" t="str">
        <f>IFERROR(TEXT(VLOOKUP(Tableau_Résultat75[Code Insee],Tableau_Référence75[],4,FALSE),"00000"),"")</f>
        <v/>
      </c>
    </row>
    <row r="83" spans="1:21" x14ac:dyDescent="0.25">
      <c r="A83" s="4" t="s">
        <v>116</v>
      </c>
      <c r="B83" s="10" t="str">
        <f>MID(PARIS[[#This Row],[Données]],104,100)</f>
        <v>000931   TRUANDER</v>
      </c>
      <c r="C83" s="10" t="str">
        <f>MID(PARIS[[#This Row],[Données]],7,36)</f>
        <v xml:space="preserve">4278KRUE DE LA GRANDE TRUANDERIE    </v>
      </c>
      <c r="D83" s="10" t="str">
        <f>MID(PARIS[[#This Row],[Tri 2]],6,31)</f>
        <v xml:space="preserve">RUE DE LA GRANDE TRUANDERIE    </v>
      </c>
      <c r="E83" s="10" t="str">
        <f>MID(PARIS[[#This Row],[Données]],1,6)</f>
        <v>754001</v>
      </c>
      <c r="F83" s="10" t="str">
        <f>LEFT(PARIS[[#This Row],[Données]],2)</f>
        <v>75</v>
      </c>
      <c r="G83" s="10" t="str">
        <f>MID(PARIS[[#This Row],[Données]],1,6)</f>
        <v>754001</v>
      </c>
      <c r="H83" s="10" t="str">
        <f>LEFT(PARIS[[#This Row],[Tri 2]],5)</f>
        <v>4278K</v>
      </c>
      <c r="I83" s="10" t="str">
        <f>LEFT(PARIS[[#This Row],[Tri 3]],3)</f>
        <v>RUE</v>
      </c>
      <c r="J8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8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3" s="10" t="str">
        <f>IF(AND(PARIS[[#This Row],[Nom de la Voie 1]]=0,PARIS[[#This Row],[Nom de la Voie 2]]=0,PARIS[[#This Row],[Nom de la Voie 3]]=0),PARIS[[#This Row],[Ville et Street]],"")</f>
        <v/>
      </c>
      <c r="N83" s="10" t="str">
        <f>MID(PARIS[[#This Row],[Tri 1]],10,50)</f>
        <v>TRUANDER</v>
      </c>
      <c r="O8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83" s="10" t="str">
        <f>IF(PARIS[[#This Row],[Mot Clé Rue]]="","",IF(PARIS[[#This Row],[Ville]]="",PARIS[[#This Row],[Nom de la Voie]]&amp;" "&amp;MID(PARIS[[#This Row],[Tri 3]],5,50),PARIS[[#This Row],[Ville]]))</f>
        <v xml:space="preserve">Rue DE LA GRANDE TRUANDERIE    </v>
      </c>
      <c r="R83" s="10" t="str">
        <f>IF(PARIS[[#This Row],[Nom de la Voie]]="","",IFERROR(PARIS[[#This Row],[Département]]&amp;RIGHT(PARIS[[#This Row],[N° INSEE]],3),""))</f>
        <v>75001</v>
      </c>
      <c r="S83" s="10" t="str">
        <f>IF(PARIS[[#This Row],[Ville]]="",PARIS[[#This Row],[Nom de la Voie]]&amp;" "&amp;MID(PARIS[[#This Row],[Tri 3]],5,50),"")</f>
        <v xml:space="preserve">Rue DE LA GRANDE TRUANDERIE    </v>
      </c>
      <c r="T83" s="10" t="str">
        <f>IFERROR(TEXT(VLOOKUP(Tableau_Résultat75[Code Insee],Tableau_Référence75[],2,FALSE),"00000"),"")</f>
        <v/>
      </c>
      <c r="U83" s="10" t="str">
        <f>IFERROR(TEXT(VLOOKUP(Tableau_Résultat75[Code Insee],Tableau_Référence75[],4,FALSE),"00000"),"")</f>
        <v/>
      </c>
    </row>
    <row r="84" spans="1:21" x14ac:dyDescent="0.25">
      <c r="A84" s="4" t="s">
        <v>557</v>
      </c>
      <c r="B84" s="10" t="str">
        <f>MID(PARIS[[#This Row],[Données]],104,100)</f>
        <v>000941   CARROUSE</v>
      </c>
      <c r="C84" s="10" t="str">
        <f>MID(PARIS[[#This Row],[Données]],7,36)</f>
        <v xml:space="preserve">4381XGUICHETS DU CARROUSEL          </v>
      </c>
      <c r="D84" s="10" t="str">
        <f>MID(PARIS[[#This Row],[Tri 2]],6,31)</f>
        <v xml:space="preserve">GUICHETS DU CARROUSEL          </v>
      </c>
      <c r="E84" s="10" t="str">
        <f>MID(PARIS[[#This Row],[Données]],1,6)</f>
        <v>754001</v>
      </c>
      <c r="F84" s="10" t="str">
        <f>LEFT(PARIS[[#This Row],[Données]],2)</f>
        <v>75</v>
      </c>
      <c r="G84" s="10" t="str">
        <f>MID(PARIS[[#This Row],[Données]],1,6)</f>
        <v>754001</v>
      </c>
      <c r="H84" s="10" t="str">
        <f>LEFT(PARIS[[#This Row],[Tri 2]],5)</f>
        <v>4381X</v>
      </c>
      <c r="I84" s="10" t="str">
        <f>LEFT(PARIS[[#This Row],[Tri 3]],3)</f>
        <v>GUI</v>
      </c>
      <c r="J8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84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Guichet</v>
      </c>
      <c r="L8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4" s="10" t="str">
        <f>IF(AND(PARIS[[#This Row],[Nom de la Voie 1]]=0,PARIS[[#This Row],[Nom de la Voie 2]]=0,PARIS[[#This Row],[Nom de la Voie 3]]=0),PARIS[[#This Row],[Ville et Street]],"")</f>
        <v/>
      </c>
      <c r="N84" s="10" t="str">
        <f>MID(PARIS[[#This Row],[Tri 1]],10,50)</f>
        <v>CARROUSE</v>
      </c>
      <c r="O8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Guichet</v>
      </c>
      <c r="P84" s="10" t="str">
        <f>IF(PARIS[[#This Row],[Mot Clé Rue]]="","",IF(PARIS[[#This Row],[Ville]]="",PARIS[[#This Row],[Nom de la Voie]]&amp;" "&amp;MID(PARIS[[#This Row],[Tri 3]],5,50),PARIS[[#This Row],[Ville]]))</f>
        <v xml:space="preserve">Guichet HETS DU CARROUSEL          </v>
      </c>
      <c r="R84" s="10" t="str">
        <f>IF(PARIS[[#This Row],[Nom de la Voie]]="","",IFERROR(PARIS[[#This Row],[Département]]&amp;RIGHT(PARIS[[#This Row],[N° INSEE]],3),""))</f>
        <v>75001</v>
      </c>
      <c r="S84" s="10" t="str">
        <f>IF(PARIS[[#This Row],[Ville]]="",PARIS[[#This Row],[Nom de la Voie]]&amp;" "&amp;MID(PARIS[[#This Row],[Tri 3]],5,50),"")</f>
        <v xml:space="preserve">Guichet HETS DU CARROUSEL          </v>
      </c>
      <c r="T84" s="10" t="str">
        <f>IFERROR(TEXT(VLOOKUP(Tableau_Résultat75[Code Insee],Tableau_Référence75[],2,FALSE),"00000"),"")</f>
        <v/>
      </c>
      <c r="U84" s="10" t="str">
        <f>IFERROR(TEXT(VLOOKUP(Tableau_Résultat75[Code Insee],Tableau_Référence75[],4,FALSE),"00000"),"")</f>
        <v/>
      </c>
    </row>
    <row r="85" spans="1:21" x14ac:dyDescent="0.25">
      <c r="A85" s="4" t="s">
        <v>558</v>
      </c>
      <c r="B85" s="10" t="str">
        <f>MID(PARIS[[#This Row],[Données]],104,100)</f>
        <v>000951   ROHAN</v>
      </c>
      <c r="C85" s="10" t="str">
        <f>MID(PARIS[[#This Row],[Données]],7,36)</f>
        <v xml:space="preserve">4384AGUICHETS DE ROHAN              </v>
      </c>
      <c r="D85" s="10" t="str">
        <f>MID(PARIS[[#This Row],[Tri 2]],6,31)</f>
        <v xml:space="preserve">GUICHETS DE ROHAN              </v>
      </c>
      <c r="E85" s="10" t="str">
        <f>MID(PARIS[[#This Row],[Données]],1,6)</f>
        <v>754001</v>
      </c>
      <c r="F85" s="10" t="str">
        <f>LEFT(PARIS[[#This Row],[Données]],2)</f>
        <v>75</v>
      </c>
      <c r="G85" s="10" t="str">
        <f>MID(PARIS[[#This Row],[Données]],1,6)</f>
        <v>754001</v>
      </c>
      <c r="H85" s="10" t="str">
        <f>LEFT(PARIS[[#This Row],[Tri 2]],5)</f>
        <v>4384A</v>
      </c>
      <c r="I85" s="10" t="str">
        <f>LEFT(PARIS[[#This Row],[Tri 3]],3)</f>
        <v>GUI</v>
      </c>
      <c r="J8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85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Guichet</v>
      </c>
      <c r="L8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5" s="10" t="str">
        <f>IF(AND(PARIS[[#This Row],[Nom de la Voie 1]]=0,PARIS[[#This Row],[Nom de la Voie 2]]=0,PARIS[[#This Row],[Nom de la Voie 3]]=0),PARIS[[#This Row],[Ville et Street]],"")</f>
        <v/>
      </c>
      <c r="N85" s="10" t="str">
        <f>MID(PARIS[[#This Row],[Tri 1]],10,50)</f>
        <v>ROHAN</v>
      </c>
      <c r="O8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Guichet</v>
      </c>
      <c r="P85" s="10" t="str">
        <f>IF(PARIS[[#This Row],[Mot Clé Rue]]="","",IF(PARIS[[#This Row],[Ville]]="",PARIS[[#This Row],[Nom de la Voie]]&amp;" "&amp;MID(PARIS[[#This Row],[Tri 3]],5,50),PARIS[[#This Row],[Ville]]))</f>
        <v xml:space="preserve">Guichet HETS DE ROHAN              </v>
      </c>
      <c r="R85" s="10" t="str">
        <f>IF(PARIS[[#This Row],[Nom de la Voie]]="","",IFERROR(PARIS[[#This Row],[Département]]&amp;RIGHT(PARIS[[#This Row],[N° INSEE]],3),""))</f>
        <v>75001</v>
      </c>
      <c r="S85" s="10" t="str">
        <f>IF(PARIS[[#This Row],[Ville]]="",PARIS[[#This Row],[Nom de la Voie]]&amp;" "&amp;MID(PARIS[[#This Row],[Tri 3]],5,50),"")</f>
        <v xml:space="preserve">Guichet HETS DE ROHAN              </v>
      </c>
      <c r="T85" s="10" t="str">
        <f>IFERROR(TEXT(VLOOKUP(Tableau_Résultat75[Code Insee],Tableau_Référence75[],2,FALSE),"00000"),"")</f>
        <v/>
      </c>
      <c r="U85" s="10" t="str">
        <f>IFERROR(TEXT(VLOOKUP(Tableau_Résultat75[Code Insee],Tableau_Référence75[],4,FALSE),"00000"),"")</f>
        <v/>
      </c>
    </row>
    <row r="86" spans="1:21" x14ac:dyDescent="0.25">
      <c r="A86" s="4" t="s">
        <v>117</v>
      </c>
      <c r="B86" s="10" t="str">
        <f>MID(PARIS[[#This Row],[Données]],104,100)</f>
        <v>000961   HALLES</v>
      </c>
      <c r="C86" s="10" t="str">
        <f>MID(PARIS[[#This Row],[Données]],7,36)</f>
        <v xml:space="preserve">4461JRUE DES HALLES                 </v>
      </c>
      <c r="D86" s="10" t="str">
        <f>MID(PARIS[[#This Row],[Tri 2]],6,31)</f>
        <v xml:space="preserve">RUE DES HALLES                 </v>
      </c>
      <c r="E86" s="10" t="str">
        <f>MID(PARIS[[#This Row],[Données]],1,6)</f>
        <v>754001</v>
      </c>
      <c r="F86" s="10" t="str">
        <f>LEFT(PARIS[[#This Row],[Données]],2)</f>
        <v>75</v>
      </c>
      <c r="G86" s="10" t="str">
        <f>MID(PARIS[[#This Row],[Données]],1,6)</f>
        <v>754001</v>
      </c>
      <c r="H86" s="10" t="str">
        <f>LEFT(PARIS[[#This Row],[Tri 2]],5)</f>
        <v>4461J</v>
      </c>
      <c r="I86" s="10" t="str">
        <f>LEFT(PARIS[[#This Row],[Tri 3]],3)</f>
        <v>RUE</v>
      </c>
      <c r="J8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8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6" s="10" t="str">
        <f>IF(AND(PARIS[[#This Row],[Nom de la Voie 1]]=0,PARIS[[#This Row],[Nom de la Voie 2]]=0,PARIS[[#This Row],[Nom de la Voie 3]]=0),PARIS[[#This Row],[Ville et Street]],"")</f>
        <v/>
      </c>
      <c r="N86" s="10" t="str">
        <f>MID(PARIS[[#This Row],[Tri 1]],10,50)</f>
        <v>HALLES</v>
      </c>
      <c r="O8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86" s="10" t="str">
        <f>IF(PARIS[[#This Row],[Mot Clé Rue]]="","",IF(PARIS[[#This Row],[Ville]]="",PARIS[[#This Row],[Nom de la Voie]]&amp;" "&amp;MID(PARIS[[#This Row],[Tri 3]],5,50),PARIS[[#This Row],[Ville]]))</f>
        <v xml:space="preserve">Rue DES HALLES                 </v>
      </c>
      <c r="R86" s="10" t="str">
        <f>IF(PARIS[[#This Row],[Nom de la Voie]]="","",IFERROR(PARIS[[#This Row],[Département]]&amp;RIGHT(PARIS[[#This Row],[N° INSEE]],3),""))</f>
        <v>75001</v>
      </c>
      <c r="S86" s="10" t="str">
        <f>IF(PARIS[[#This Row],[Ville]]="",PARIS[[#This Row],[Nom de la Voie]]&amp;" "&amp;MID(PARIS[[#This Row],[Tri 3]],5,50),"")</f>
        <v xml:space="preserve">Rue DES HALLES                 </v>
      </c>
      <c r="T86" s="10" t="str">
        <f>IFERROR(TEXT(VLOOKUP(Tableau_Résultat75[Code Insee],Tableau_Référence75[],2,FALSE),"00000"),"")</f>
        <v/>
      </c>
      <c r="U86" s="10" t="str">
        <f>IFERROR(TEXT(VLOOKUP(Tableau_Résultat75[Code Insee],Tableau_Référence75[],4,FALSE),"00000"),"")</f>
        <v/>
      </c>
    </row>
    <row r="87" spans="1:21" x14ac:dyDescent="0.25">
      <c r="A87" s="4" t="s">
        <v>118</v>
      </c>
      <c r="B87" s="10" t="str">
        <f>MID(PARIS[[#This Row],[Données]],104,100)</f>
        <v>000971   HARLAY</v>
      </c>
      <c r="C87" s="10" t="str">
        <f>MID(PARIS[[#This Row],[Données]],7,36)</f>
        <v xml:space="preserve">4471VRUE DU HARLAY                  </v>
      </c>
      <c r="D87" s="10" t="str">
        <f>MID(PARIS[[#This Row],[Tri 2]],6,31)</f>
        <v xml:space="preserve">RUE DU HARLAY                  </v>
      </c>
      <c r="E87" s="10" t="str">
        <f>MID(PARIS[[#This Row],[Données]],1,6)</f>
        <v>754001</v>
      </c>
      <c r="F87" s="10" t="str">
        <f>LEFT(PARIS[[#This Row],[Données]],2)</f>
        <v>75</v>
      </c>
      <c r="G87" s="10" t="str">
        <f>MID(PARIS[[#This Row],[Données]],1,6)</f>
        <v>754001</v>
      </c>
      <c r="H87" s="10" t="str">
        <f>LEFT(PARIS[[#This Row],[Tri 2]],5)</f>
        <v>4471V</v>
      </c>
      <c r="I87" s="10" t="str">
        <f>LEFT(PARIS[[#This Row],[Tri 3]],3)</f>
        <v>RUE</v>
      </c>
      <c r="J8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8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7" s="10" t="str">
        <f>IF(AND(PARIS[[#This Row],[Nom de la Voie 1]]=0,PARIS[[#This Row],[Nom de la Voie 2]]=0,PARIS[[#This Row],[Nom de la Voie 3]]=0),PARIS[[#This Row],[Ville et Street]],"")</f>
        <v/>
      </c>
      <c r="N87" s="10" t="str">
        <f>MID(PARIS[[#This Row],[Tri 1]],10,50)</f>
        <v>HARLAY</v>
      </c>
      <c r="O8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87" s="10" t="str">
        <f>IF(PARIS[[#This Row],[Mot Clé Rue]]="","",IF(PARIS[[#This Row],[Ville]]="",PARIS[[#This Row],[Nom de la Voie]]&amp;" "&amp;MID(PARIS[[#This Row],[Tri 3]],5,50),PARIS[[#This Row],[Ville]]))</f>
        <v xml:space="preserve">Rue DU HARLAY                  </v>
      </c>
      <c r="R87" s="10" t="str">
        <f>IF(PARIS[[#This Row],[Nom de la Voie]]="","",IFERROR(PARIS[[#This Row],[Département]]&amp;RIGHT(PARIS[[#This Row],[N° INSEE]],3),""))</f>
        <v>75001</v>
      </c>
      <c r="S87" s="10" t="str">
        <f>IF(PARIS[[#This Row],[Ville]]="",PARIS[[#This Row],[Nom de la Voie]]&amp;" "&amp;MID(PARIS[[#This Row],[Tri 3]],5,50),"")</f>
        <v xml:space="preserve">Rue DU HARLAY                  </v>
      </c>
      <c r="T87" s="10" t="str">
        <f>IFERROR(TEXT(VLOOKUP(Tableau_Résultat75[Code Insee],Tableau_Référence75[],2,FALSE),"00000"),"")</f>
        <v/>
      </c>
      <c r="U87" s="10" t="str">
        <f>IFERROR(TEXT(VLOOKUP(Tableau_Résultat75[Code Insee],Tableau_Référence75[],4,FALSE),"00000"),"")</f>
        <v/>
      </c>
    </row>
    <row r="88" spans="1:21" x14ac:dyDescent="0.25">
      <c r="A88" s="4" t="s">
        <v>119</v>
      </c>
      <c r="B88" s="10" t="str">
        <f>MID(PARIS[[#This Row],[Données]],104,100)</f>
        <v>000981   HENRI</v>
      </c>
      <c r="C88" s="10" t="str">
        <f>MID(PARIS[[#This Row],[Données]],7,36)</f>
        <v xml:space="preserve">4584TPAS HENRI IV                   </v>
      </c>
      <c r="D88" s="10" t="str">
        <f>MID(PARIS[[#This Row],[Tri 2]],6,31)</f>
        <v xml:space="preserve">PAS HENRI IV                   </v>
      </c>
      <c r="E88" s="10" t="str">
        <f>MID(PARIS[[#This Row],[Données]],1,6)</f>
        <v>754001</v>
      </c>
      <c r="F88" s="10" t="str">
        <f>LEFT(PARIS[[#This Row],[Données]],2)</f>
        <v>75</v>
      </c>
      <c r="G88" s="10" t="str">
        <f>MID(PARIS[[#This Row],[Données]],1,6)</f>
        <v>754001</v>
      </c>
      <c r="H88" s="10" t="str">
        <f>LEFT(PARIS[[#This Row],[Tri 2]],5)</f>
        <v>4584T</v>
      </c>
      <c r="I88" s="10" t="str">
        <f>LEFT(PARIS[[#This Row],[Tri 3]],3)</f>
        <v>PAS</v>
      </c>
      <c r="J8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8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8" s="10" t="str">
        <f>IF(AND(PARIS[[#This Row],[Nom de la Voie 1]]=0,PARIS[[#This Row],[Nom de la Voie 2]]=0,PARIS[[#This Row],[Nom de la Voie 3]]=0),PARIS[[#This Row],[Ville et Street]],"")</f>
        <v/>
      </c>
      <c r="N88" s="10" t="str">
        <f>MID(PARIS[[#This Row],[Tri 1]],10,50)</f>
        <v>HENRI</v>
      </c>
      <c r="O8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88" s="10" t="str">
        <f>IF(PARIS[[#This Row],[Mot Clé Rue]]="","",IF(PARIS[[#This Row],[Ville]]="",PARIS[[#This Row],[Nom de la Voie]]&amp;" "&amp;MID(PARIS[[#This Row],[Tri 3]],5,50),PARIS[[#This Row],[Ville]]))</f>
        <v xml:space="preserve">Passage HENRI IV                   </v>
      </c>
      <c r="R88" s="10" t="str">
        <f>IF(PARIS[[#This Row],[Nom de la Voie]]="","",IFERROR(PARIS[[#This Row],[Département]]&amp;RIGHT(PARIS[[#This Row],[N° INSEE]],3),""))</f>
        <v>75001</v>
      </c>
      <c r="S88" s="10" t="str">
        <f>IF(PARIS[[#This Row],[Ville]]="",PARIS[[#This Row],[Nom de la Voie]]&amp;" "&amp;MID(PARIS[[#This Row],[Tri 3]],5,50),"")</f>
        <v xml:space="preserve">Passage HENRI IV                   </v>
      </c>
      <c r="T88" s="10" t="str">
        <f>IFERROR(TEXT(VLOOKUP(Tableau_Résultat75[Code Insee],Tableau_Référence75[],2,FALSE),"00000"),"")</f>
        <v/>
      </c>
      <c r="U88" s="10" t="str">
        <f>IFERROR(TEXT(VLOOKUP(Tableau_Résultat75[Code Insee],Tableau_Référence75[],4,FALSE),"00000"),"")</f>
        <v/>
      </c>
    </row>
    <row r="89" spans="1:21" x14ac:dyDescent="0.25">
      <c r="A89" s="4" t="s">
        <v>120</v>
      </c>
      <c r="B89" s="10" t="str">
        <f>MID(PARIS[[#This Row],[Données]],104,100)</f>
        <v>000991   ROBERT</v>
      </c>
      <c r="C89" s="10" t="str">
        <f>MID(PARIS[[#This Row],[Données]],7,36)</f>
        <v xml:space="preserve">4592BRUE HENRI ROBERT               </v>
      </c>
      <c r="D89" s="10" t="str">
        <f>MID(PARIS[[#This Row],[Tri 2]],6,31)</f>
        <v xml:space="preserve">RUE HENRI ROBERT               </v>
      </c>
      <c r="E89" s="10" t="str">
        <f>MID(PARIS[[#This Row],[Données]],1,6)</f>
        <v>754001</v>
      </c>
      <c r="F89" s="10" t="str">
        <f>LEFT(PARIS[[#This Row],[Données]],2)</f>
        <v>75</v>
      </c>
      <c r="G89" s="10" t="str">
        <f>MID(PARIS[[#This Row],[Données]],1,6)</f>
        <v>754001</v>
      </c>
      <c r="H89" s="10" t="str">
        <f>LEFT(PARIS[[#This Row],[Tri 2]],5)</f>
        <v>4592B</v>
      </c>
      <c r="I89" s="10" t="str">
        <f>LEFT(PARIS[[#This Row],[Tri 3]],3)</f>
        <v>RUE</v>
      </c>
      <c r="J8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8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8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89" s="10" t="str">
        <f>IF(AND(PARIS[[#This Row],[Nom de la Voie 1]]=0,PARIS[[#This Row],[Nom de la Voie 2]]=0,PARIS[[#This Row],[Nom de la Voie 3]]=0),PARIS[[#This Row],[Ville et Street]],"")</f>
        <v/>
      </c>
      <c r="N89" s="10" t="str">
        <f>MID(PARIS[[#This Row],[Tri 1]],10,50)</f>
        <v>ROBERT</v>
      </c>
      <c r="O8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89" s="10" t="str">
        <f>IF(PARIS[[#This Row],[Mot Clé Rue]]="","",IF(PARIS[[#This Row],[Ville]]="",PARIS[[#This Row],[Nom de la Voie]]&amp;" "&amp;MID(PARIS[[#This Row],[Tri 3]],5,50),PARIS[[#This Row],[Ville]]))</f>
        <v xml:space="preserve">Rue HENRI ROBERT               </v>
      </c>
      <c r="R89" s="10" t="str">
        <f>IF(PARIS[[#This Row],[Nom de la Voie]]="","",IFERROR(PARIS[[#This Row],[Département]]&amp;RIGHT(PARIS[[#This Row],[N° INSEE]],3),""))</f>
        <v>75001</v>
      </c>
      <c r="S89" s="10" t="str">
        <f>IF(PARIS[[#This Row],[Ville]]="",PARIS[[#This Row],[Nom de la Voie]]&amp;" "&amp;MID(PARIS[[#This Row],[Tri 3]],5,50),"")</f>
        <v xml:space="preserve">Rue HENRI ROBERT               </v>
      </c>
      <c r="T89" s="10" t="str">
        <f>IFERROR(TEXT(VLOOKUP(Tableau_Résultat75[Code Insee],Tableau_Référence75[],2,FALSE),"00000"),"")</f>
        <v/>
      </c>
      <c r="U89" s="10" t="str">
        <f>IFERROR(TEXT(VLOOKUP(Tableau_Résultat75[Code Insee],Tableau_Référence75[],4,FALSE),"00000"),"")</f>
        <v/>
      </c>
    </row>
    <row r="90" spans="1:21" x14ac:dyDescent="0.25">
      <c r="A90" s="4" t="s">
        <v>121</v>
      </c>
      <c r="B90" s="10" t="str">
        <f>MID(PARIS[[#This Row],[Données]],104,100)</f>
        <v>001001   HEROLD</v>
      </c>
      <c r="C90" s="10" t="str">
        <f>MID(PARIS[[#This Row],[Données]],7,36)</f>
        <v xml:space="preserve">4619FRUE HEROLD                     </v>
      </c>
      <c r="D90" s="10" t="str">
        <f>MID(PARIS[[#This Row],[Tri 2]],6,31)</f>
        <v xml:space="preserve">RUE HEROLD                     </v>
      </c>
      <c r="E90" s="10" t="str">
        <f>MID(PARIS[[#This Row],[Données]],1,6)</f>
        <v>754001</v>
      </c>
      <c r="F90" s="10" t="str">
        <f>LEFT(PARIS[[#This Row],[Données]],2)</f>
        <v>75</v>
      </c>
      <c r="G90" s="10" t="str">
        <f>MID(PARIS[[#This Row],[Données]],1,6)</f>
        <v>754001</v>
      </c>
      <c r="H90" s="10" t="str">
        <f>LEFT(PARIS[[#This Row],[Tri 2]],5)</f>
        <v>4619F</v>
      </c>
      <c r="I90" s="10" t="str">
        <f>LEFT(PARIS[[#This Row],[Tri 3]],3)</f>
        <v>RUE</v>
      </c>
      <c r="J9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9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0" s="10" t="str">
        <f>IF(AND(PARIS[[#This Row],[Nom de la Voie 1]]=0,PARIS[[#This Row],[Nom de la Voie 2]]=0,PARIS[[#This Row],[Nom de la Voie 3]]=0),PARIS[[#This Row],[Ville et Street]],"")</f>
        <v/>
      </c>
      <c r="N90" s="10" t="str">
        <f>MID(PARIS[[#This Row],[Tri 1]],10,50)</f>
        <v>HEROLD</v>
      </c>
      <c r="O9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90" s="10" t="str">
        <f>IF(PARIS[[#This Row],[Mot Clé Rue]]="","",IF(PARIS[[#This Row],[Ville]]="",PARIS[[#This Row],[Nom de la Voie]]&amp;" "&amp;MID(PARIS[[#This Row],[Tri 3]],5,50),PARIS[[#This Row],[Ville]]))</f>
        <v xml:space="preserve">Rue HEROLD                     </v>
      </c>
      <c r="R90" s="10" t="str">
        <f>IF(PARIS[[#This Row],[Nom de la Voie]]="","",IFERROR(PARIS[[#This Row],[Département]]&amp;RIGHT(PARIS[[#This Row],[N° INSEE]],3),""))</f>
        <v>75001</v>
      </c>
      <c r="S90" s="10" t="str">
        <f>IF(PARIS[[#This Row],[Ville]]="",PARIS[[#This Row],[Nom de la Voie]]&amp;" "&amp;MID(PARIS[[#This Row],[Tri 3]],5,50),"")</f>
        <v xml:space="preserve">Rue HEROLD                     </v>
      </c>
      <c r="T90" s="10" t="str">
        <f>IFERROR(TEXT(VLOOKUP(Tableau_Résultat75[Code Insee],Tableau_Référence75[],2,FALSE),"00000"),"")</f>
        <v/>
      </c>
      <c r="U90" s="10" t="str">
        <f>IFERROR(TEXT(VLOOKUP(Tableau_Résultat75[Code Insee],Tableau_Référence75[],4,FALSE),"00000"),"")</f>
        <v/>
      </c>
    </row>
    <row r="91" spans="1:21" x14ac:dyDescent="0.25">
      <c r="A91" s="4" t="s">
        <v>122</v>
      </c>
      <c r="B91" s="10" t="str">
        <f>MID(PARIS[[#This Row],[Données]],104,100)</f>
        <v>001011   HORLOGE</v>
      </c>
      <c r="C91" s="10" t="str">
        <f>MID(PARIS[[#This Row],[Données]],7,36)</f>
        <v xml:space="preserve">4655VQUAIDE L HORLOGE               </v>
      </c>
      <c r="D91" s="10" t="str">
        <f>MID(PARIS[[#This Row],[Tri 2]],6,31)</f>
        <v xml:space="preserve">QUAIDE L HORLOGE               </v>
      </c>
      <c r="E91" s="10" t="str">
        <f>MID(PARIS[[#This Row],[Données]],1,6)</f>
        <v>754001</v>
      </c>
      <c r="F91" s="10" t="str">
        <f>LEFT(PARIS[[#This Row],[Données]],2)</f>
        <v>75</v>
      </c>
      <c r="G91" s="10" t="str">
        <f>MID(PARIS[[#This Row],[Données]],1,6)</f>
        <v>754001</v>
      </c>
      <c r="H91" s="10" t="str">
        <f>LEFT(PARIS[[#This Row],[Tri 2]],5)</f>
        <v>4655V</v>
      </c>
      <c r="I91" s="10" t="str">
        <f>LEFT(PARIS[[#This Row],[Tri 3]],3)</f>
        <v>QUA</v>
      </c>
      <c r="J9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9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Quai</v>
      </c>
      <c r="M91" s="10" t="str">
        <f>IF(AND(PARIS[[#This Row],[Nom de la Voie 1]]=0,PARIS[[#This Row],[Nom de la Voie 2]]=0,PARIS[[#This Row],[Nom de la Voie 3]]=0),PARIS[[#This Row],[Ville et Street]],"")</f>
        <v/>
      </c>
      <c r="N91" s="10" t="str">
        <f>MID(PARIS[[#This Row],[Tri 1]],10,50)</f>
        <v>HORLOGE</v>
      </c>
      <c r="O9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Quai</v>
      </c>
      <c r="P91" s="10" t="str">
        <f>IF(PARIS[[#This Row],[Mot Clé Rue]]="","",IF(PARIS[[#This Row],[Ville]]="",PARIS[[#This Row],[Nom de la Voie]]&amp;" "&amp;MID(PARIS[[#This Row],[Tri 3]],5,50),PARIS[[#This Row],[Ville]]))</f>
        <v xml:space="preserve">Quai DE L HORLOGE               </v>
      </c>
      <c r="R91" s="10" t="str">
        <f>IF(PARIS[[#This Row],[Nom de la Voie]]="","",IFERROR(PARIS[[#This Row],[Département]]&amp;RIGHT(PARIS[[#This Row],[N° INSEE]],3),""))</f>
        <v>75001</v>
      </c>
      <c r="S91" s="10" t="str">
        <f>IF(PARIS[[#This Row],[Ville]]="",PARIS[[#This Row],[Nom de la Voie]]&amp;" "&amp;MID(PARIS[[#This Row],[Tri 3]],5,50),"")</f>
        <v xml:space="preserve">Quai DE L HORLOGE               </v>
      </c>
      <c r="T91" s="10" t="str">
        <f>IFERROR(TEXT(VLOOKUP(Tableau_Résultat75[Code Insee],Tableau_Référence75[],2,FALSE),"00000"),"")</f>
        <v/>
      </c>
      <c r="U91" s="10" t="str">
        <f>IFERROR(TEXT(VLOOKUP(Tableau_Résultat75[Code Insee],Tableau_Référence75[],4,FALSE),"00000"),"")</f>
        <v/>
      </c>
    </row>
    <row r="92" spans="1:21" x14ac:dyDescent="0.25">
      <c r="A92" s="4" t="s">
        <v>123</v>
      </c>
      <c r="B92" s="10" t="str">
        <f>MID(PARIS[[#This Row],[Données]],104,100)</f>
        <v>001021   HULOT</v>
      </c>
      <c r="C92" s="10" t="str">
        <f>MID(PARIS[[#This Row],[Données]],7,36)</f>
        <v xml:space="preserve">4680XPAS HULOT                      </v>
      </c>
      <c r="D92" s="10" t="str">
        <f>MID(PARIS[[#This Row],[Tri 2]],6,31)</f>
        <v xml:space="preserve">PAS HULOT                      </v>
      </c>
      <c r="E92" s="10" t="str">
        <f>MID(PARIS[[#This Row],[Données]],1,6)</f>
        <v>754001</v>
      </c>
      <c r="F92" s="10" t="str">
        <f>LEFT(PARIS[[#This Row],[Données]],2)</f>
        <v>75</v>
      </c>
      <c r="G92" s="10" t="str">
        <f>MID(PARIS[[#This Row],[Données]],1,6)</f>
        <v>754001</v>
      </c>
      <c r="H92" s="10" t="str">
        <f>LEFT(PARIS[[#This Row],[Tri 2]],5)</f>
        <v>4680X</v>
      </c>
      <c r="I92" s="10" t="str">
        <f>LEFT(PARIS[[#This Row],[Tri 3]],3)</f>
        <v>PAS</v>
      </c>
      <c r="J9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9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2" s="10" t="str">
        <f>IF(AND(PARIS[[#This Row],[Nom de la Voie 1]]=0,PARIS[[#This Row],[Nom de la Voie 2]]=0,PARIS[[#This Row],[Nom de la Voie 3]]=0),PARIS[[#This Row],[Ville et Street]],"")</f>
        <v/>
      </c>
      <c r="N92" s="10" t="str">
        <f>MID(PARIS[[#This Row],[Tri 1]],10,50)</f>
        <v>HULOT</v>
      </c>
      <c r="O9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92" s="10" t="str">
        <f>IF(PARIS[[#This Row],[Mot Clé Rue]]="","",IF(PARIS[[#This Row],[Ville]]="",PARIS[[#This Row],[Nom de la Voie]]&amp;" "&amp;MID(PARIS[[#This Row],[Tri 3]],5,50),PARIS[[#This Row],[Ville]]))</f>
        <v xml:space="preserve">Passage HULOT                      </v>
      </c>
      <c r="R92" s="10" t="str">
        <f>IF(PARIS[[#This Row],[Nom de la Voie]]="","",IFERROR(PARIS[[#This Row],[Département]]&amp;RIGHT(PARIS[[#This Row],[N° INSEE]],3),""))</f>
        <v>75001</v>
      </c>
      <c r="S92" s="10" t="str">
        <f>IF(PARIS[[#This Row],[Ville]]="",PARIS[[#This Row],[Nom de la Voie]]&amp;" "&amp;MID(PARIS[[#This Row],[Tri 3]],5,50),"")</f>
        <v xml:space="preserve">Passage HULOT                      </v>
      </c>
      <c r="T92" s="10" t="str">
        <f>IFERROR(TEXT(VLOOKUP(Tableau_Résultat75[Code Insee],Tableau_Référence75[],2,FALSE),"00000"),"")</f>
        <v/>
      </c>
      <c r="U92" s="10" t="str">
        <f>IFERROR(TEXT(VLOOKUP(Tableau_Résultat75[Code Insee],Tableau_Référence75[],4,FALSE),"00000"),"")</f>
        <v/>
      </c>
    </row>
    <row r="93" spans="1:21" x14ac:dyDescent="0.25">
      <c r="A93" s="4" t="s">
        <v>124</v>
      </c>
      <c r="B93" s="10" t="str">
        <f>MID(PARIS[[#This Row],[Données]],104,100)</f>
        <v>001031   INNOCENT</v>
      </c>
      <c r="C93" s="10" t="str">
        <f>MID(PARIS[[#This Row],[Données]],7,36)</f>
        <v xml:space="preserve">4718NRUE DES INNOCENTS              </v>
      </c>
      <c r="D93" s="10" t="str">
        <f>MID(PARIS[[#This Row],[Tri 2]],6,31)</f>
        <v xml:space="preserve">RUE DES INNOCENTS              </v>
      </c>
      <c r="E93" s="10" t="str">
        <f>MID(PARIS[[#This Row],[Données]],1,6)</f>
        <v>754001</v>
      </c>
      <c r="F93" s="10" t="str">
        <f>LEFT(PARIS[[#This Row],[Données]],2)</f>
        <v>75</v>
      </c>
      <c r="G93" s="10" t="str">
        <f>MID(PARIS[[#This Row],[Données]],1,6)</f>
        <v>754001</v>
      </c>
      <c r="H93" s="10" t="str">
        <f>LEFT(PARIS[[#This Row],[Tri 2]],5)</f>
        <v>4718N</v>
      </c>
      <c r="I93" s="10" t="str">
        <f>LEFT(PARIS[[#This Row],[Tri 3]],3)</f>
        <v>RUE</v>
      </c>
      <c r="J9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9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3" s="10" t="str">
        <f>IF(AND(PARIS[[#This Row],[Nom de la Voie 1]]=0,PARIS[[#This Row],[Nom de la Voie 2]]=0,PARIS[[#This Row],[Nom de la Voie 3]]=0),PARIS[[#This Row],[Ville et Street]],"")</f>
        <v/>
      </c>
      <c r="N93" s="10" t="str">
        <f>MID(PARIS[[#This Row],[Tri 1]],10,50)</f>
        <v>INNOCENT</v>
      </c>
      <c r="O9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93" s="10" t="str">
        <f>IF(PARIS[[#This Row],[Mot Clé Rue]]="","",IF(PARIS[[#This Row],[Ville]]="",PARIS[[#This Row],[Nom de la Voie]]&amp;" "&amp;MID(PARIS[[#This Row],[Tri 3]],5,50),PARIS[[#This Row],[Ville]]))</f>
        <v xml:space="preserve">Rue DES INNOCENTS              </v>
      </c>
      <c r="R93" s="10" t="str">
        <f>IF(PARIS[[#This Row],[Nom de la Voie]]="","",IFERROR(PARIS[[#This Row],[Département]]&amp;RIGHT(PARIS[[#This Row],[N° INSEE]],3),""))</f>
        <v>75001</v>
      </c>
      <c r="S93" s="10" t="str">
        <f>IF(PARIS[[#This Row],[Ville]]="",PARIS[[#This Row],[Nom de la Voie]]&amp;" "&amp;MID(PARIS[[#This Row],[Tri 3]],5,50),"")</f>
        <v xml:space="preserve">Rue DES INNOCENTS              </v>
      </c>
      <c r="T93" s="10" t="str">
        <f>IFERROR(TEXT(VLOOKUP(Tableau_Résultat75[Code Insee],Tableau_Référence75[],2,FALSE),"00000"),"")</f>
        <v/>
      </c>
      <c r="U93" s="10" t="str">
        <f>IFERROR(TEXT(VLOOKUP(Tableau_Résultat75[Code Insee],Tableau_Référence75[],4,FALSE),"00000"),"")</f>
        <v/>
      </c>
    </row>
    <row r="94" spans="1:21" x14ac:dyDescent="0.25">
      <c r="A94" s="4" t="s">
        <v>125</v>
      </c>
      <c r="B94" s="10" t="str">
        <f>MID(PARIS[[#This Row],[Données]],104,100)</f>
        <v>001041   JARDIN</v>
      </c>
      <c r="C94" s="10" t="str">
        <f>MID(PARIS[[#This Row],[Données]],7,36)</f>
        <v xml:space="preserve">4822BGAL DU JARDIN                  </v>
      </c>
      <c r="D94" s="10" t="str">
        <f>MID(PARIS[[#This Row],[Tri 2]],6,31)</f>
        <v xml:space="preserve">GAL DU JARDIN                  </v>
      </c>
      <c r="E94" s="10" t="str">
        <f>MID(PARIS[[#This Row],[Données]],1,6)</f>
        <v>754001</v>
      </c>
      <c r="F94" s="10" t="str">
        <f>LEFT(PARIS[[#This Row],[Données]],2)</f>
        <v>75</v>
      </c>
      <c r="G94" s="10" t="str">
        <f>MID(PARIS[[#This Row],[Données]],1,6)</f>
        <v>754001</v>
      </c>
      <c r="H94" s="10" t="str">
        <f>LEFT(PARIS[[#This Row],[Tri 2]],5)</f>
        <v>4822B</v>
      </c>
      <c r="I94" s="10" t="str">
        <f>LEFT(PARIS[[#This Row],[Tri 3]],3)</f>
        <v>GAL</v>
      </c>
      <c r="J9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9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94" s="10" t="str">
        <f>IF(AND(PARIS[[#This Row],[Nom de la Voie 1]]=0,PARIS[[#This Row],[Nom de la Voie 2]]=0,PARIS[[#This Row],[Nom de la Voie 3]]=0),PARIS[[#This Row],[Ville et Street]],"")</f>
        <v/>
      </c>
      <c r="N94" s="10" t="str">
        <f>MID(PARIS[[#This Row],[Tri 1]],10,50)</f>
        <v>JARDIN</v>
      </c>
      <c r="O9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94" s="10" t="str">
        <f>IF(PARIS[[#This Row],[Mot Clé Rue]]="","",IF(PARIS[[#This Row],[Ville]]="",PARIS[[#This Row],[Nom de la Voie]]&amp;" "&amp;MID(PARIS[[#This Row],[Tri 3]],5,50),PARIS[[#This Row],[Ville]]))</f>
        <v xml:space="preserve">Galerie DU JARDIN                  </v>
      </c>
      <c r="R94" s="10" t="str">
        <f>IF(PARIS[[#This Row],[Nom de la Voie]]="","",IFERROR(PARIS[[#This Row],[Département]]&amp;RIGHT(PARIS[[#This Row],[N° INSEE]],3),""))</f>
        <v>75001</v>
      </c>
      <c r="S94" s="10" t="str">
        <f>IF(PARIS[[#This Row],[Ville]]="",PARIS[[#This Row],[Nom de la Voie]]&amp;" "&amp;MID(PARIS[[#This Row],[Tri 3]],5,50),"")</f>
        <v xml:space="preserve">Galerie DU JARDIN                  </v>
      </c>
      <c r="T94" s="10" t="str">
        <f>IFERROR(TEXT(VLOOKUP(Tableau_Résultat75[Code Insee],Tableau_Référence75[],2,FALSE),"00000"),"")</f>
        <v/>
      </c>
      <c r="U94" s="10" t="str">
        <f>IFERROR(TEXT(VLOOKUP(Tableau_Résultat75[Code Insee],Tableau_Référence75[],4,FALSE),"00000"),"")</f>
        <v/>
      </c>
    </row>
    <row r="95" spans="1:21" x14ac:dyDescent="0.25">
      <c r="A95" s="4" t="s">
        <v>126</v>
      </c>
      <c r="B95" s="10" t="str">
        <f>MID(PARIS[[#This Row],[Données]],104,100)</f>
        <v>001051   ROUSSEAU</v>
      </c>
      <c r="C95" s="10" t="str">
        <f>MID(PARIS[[#This Row],[Données]],7,36)</f>
        <v xml:space="preserve">4901MRUE JEAN JACQUES ROUSSEAU      </v>
      </c>
      <c r="D95" s="10" t="str">
        <f>MID(PARIS[[#This Row],[Tri 2]],6,31)</f>
        <v xml:space="preserve">RUE JEAN JACQUES ROUSSEAU      </v>
      </c>
      <c r="E95" s="10" t="str">
        <f>MID(PARIS[[#This Row],[Données]],1,6)</f>
        <v>754001</v>
      </c>
      <c r="F95" s="10" t="str">
        <f>LEFT(PARIS[[#This Row],[Données]],2)</f>
        <v>75</v>
      </c>
      <c r="G95" s="10" t="str">
        <f>MID(PARIS[[#This Row],[Données]],1,6)</f>
        <v>754001</v>
      </c>
      <c r="H95" s="10" t="str">
        <f>LEFT(PARIS[[#This Row],[Tri 2]],5)</f>
        <v>4901M</v>
      </c>
      <c r="I95" s="10" t="str">
        <f>LEFT(PARIS[[#This Row],[Tri 3]],3)</f>
        <v>RUE</v>
      </c>
      <c r="J9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9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5" s="10" t="str">
        <f>IF(AND(PARIS[[#This Row],[Nom de la Voie 1]]=0,PARIS[[#This Row],[Nom de la Voie 2]]=0,PARIS[[#This Row],[Nom de la Voie 3]]=0),PARIS[[#This Row],[Ville et Street]],"")</f>
        <v/>
      </c>
      <c r="N95" s="10" t="str">
        <f>MID(PARIS[[#This Row],[Tri 1]],10,50)</f>
        <v>ROUSSEAU</v>
      </c>
      <c r="O9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95" s="10" t="str">
        <f>IF(PARIS[[#This Row],[Mot Clé Rue]]="","",IF(PARIS[[#This Row],[Ville]]="",PARIS[[#This Row],[Nom de la Voie]]&amp;" "&amp;MID(PARIS[[#This Row],[Tri 3]],5,50),PARIS[[#This Row],[Ville]]))</f>
        <v xml:space="preserve">Rue JEAN JACQUES ROUSSEAU      </v>
      </c>
      <c r="R95" s="10" t="str">
        <f>IF(PARIS[[#This Row],[Nom de la Voie]]="","",IFERROR(PARIS[[#This Row],[Département]]&amp;RIGHT(PARIS[[#This Row],[N° INSEE]],3),""))</f>
        <v>75001</v>
      </c>
      <c r="S95" s="10" t="str">
        <f>IF(PARIS[[#This Row],[Ville]]="",PARIS[[#This Row],[Nom de la Voie]]&amp;" "&amp;MID(PARIS[[#This Row],[Tri 3]],5,50),"")</f>
        <v xml:space="preserve">Rue JEAN JACQUES ROUSSEAU      </v>
      </c>
      <c r="T95" s="10" t="str">
        <f>IFERROR(TEXT(VLOOKUP(Tableau_Résultat75[Code Insee],Tableau_Référence75[],2,FALSE),"00000"),"")</f>
        <v/>
      </c>
      <c r="U95" s="10" t="str">
        <f>IFERROR(TEXT(VLOOKUP(Tableau_Résultat75[Code Insee],Tableau_Référence75[],4,FALSE),"00000"),"")</f>
        <v/>
      </c>
    </row>
    <row r="96" spans="1:21" x14ac:dyDescent="0.25">
      <c r="A96" s="4" t="s">
        <v>127</v>
      </c>
      <c r="B96" s="10" t="str">
        <f>MID(PARIS[[#This Row],[Données]],104,100)</f>
        <v>001061   LANTIER</v>
      </c>
      <c r="C96" s="10" t="str">
        <f>MID(PARIS[[#This Row],[Données]],7,36)</f>
        <v xml:space="preserve">4905SRUE JEAN LANTIER               </v>
      </c>
      <c r="D96" s="10" t="str">
        <f>MID(PARIS[[#This Row],[Tri 2]],6,31)</f>
        <v xml:space="preserve">RUE JEAN LANTIER               </v>
      </c>
      <c r="E96" s="10" t="str">
        <f>MID(PARIS[[#This Row],[Données]],1,6)</f>
        <v>754001</v>
      </c>
      <c r="F96" s="10" t="str">
        <f>LEFT(PARIS[[#This Row],[Données]],2)</f>
        <v>75</v>
      </c>
      <c r="G96" s="10" t="str">
        <f>MID(PARIS[[#This Row],[Données]],1,6)</f>
        <v>754001</v>
      </c>
      <c r="H96" s="10" t="str">
        <f>LEFT(PARIS[[#This Row],[Tri 2]],5)</f>
        <v>4905S</v>
      </c>
      <c r="I96" s="10" t="str">
        <f>LEFT(PARIS[[#This Row],[Tri 3]],3)</f>
        <v>RUE</v>
      </c>
      <c r="J9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9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6" s="10" t="str">
        <f>IF(AND(PARIS[[#This Row],[Nom de la Voie 1]]=0,PARIS[[#This Row],[Nom de la Voie 2]]=0,PARIS[[#This Row],[Nom de la Voie 3]]=0),PARIS[[#This Row],[Ville et Street]],"")</f>
        <v/>
      </c>
      <c r="N96" s="10" t="str">
        <f>MID(PARIS[[#This Row],[Tri 1]],10,50)</f>
        <v>LANTIER</v>
      </c>
      <c r="O9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96" s="10" t="str">
        <f>IF(PARIS[[#This Row],[Mot Clé Rue]]="","",IF(PARIS[[#This Row],[Ville]]="",PARIS[[#This Row],[Nom de la Voie]]&amp;" "&amp;MID(PARIS[[#This Row],[Tri 3]],5,50),PARIS[[#This Row],[Ville]]))</f>
        <v xml:space="preserve">Rue JEAN LANTIER               </v>
      </c>
      <c r="R96" s="10" t="str">
        <f>IF(PARIS[[#This Row],[Nom de la Voie]]="","",IFERROR(PARIS[[#This Row],[Département]]&amp;RIGHT(PARIS[[#This Row],[N° INSEE]],3),""))</f>
        <v>75001</v>
      </c>
      <c r="S96" s="10" t="str">
        <f>IF(PARIS[[#This Row],[Ville]]="",PARIS[[#This Row],[Nom de la Voie]]&amp;" "&amp;MID(PARIS[[#This Row],[Tri 3]],5,50),"")</f>
        <v xml:space="preserve">Rue JEAN LANTIER               </v>
      </c>
      <c r="T96" s="10" t="str">
        <f>IFERROR(TEXT(VLOOKUP(Tableau_Résultat75[Code Insee],Tableau_Référence75[],2,FALSE),"00000"),"")</f>
        <v/>
      </c>
      <c r="U96" s="10" t="str">
        <f>IFERROR(TEXT(VLOOKUP(Tableau_Résultat75[Code Insee],Tableau_Référence75[],4,FALSE),"00000"),"")</f>
        <v/>
      </c>
    </row>
    <row r="97" spans="1:21" x14ac:dyDescent="0.25">
      <c r="A97" s="4" t="s">
        <v>128</v>
      </c>
      <c r="B97" s="10" t="str">
        <f>MID(PARIS[[#This Row],[Données]],104,100)</f>
        <v>001071   TISON</v>
      </c>
      <c r="C97" s="10" t="str">
        <f>MID(PARIS[[#This Row],[Données]],7,36)</f>
        <v xml:space="preserve">4955WRUE JEAN TISON                 </v>
      </c>
      <c r="D97" s="10" t="str">
        <f>MID(PARIS[[#This Row],[Tri 2]],6,31)</f>
        <v xml:space="preserve">RUE JEAN TISON                 </v>
      </c>
      <c r="E97" s="10" t="str">
        <f>MID(PARIS[[#This Row],[Données]],1,6)</f>
        <v>754001</v>
      </c>
      <c r="F97" s="10" t="str">
        <f>LEFT(PARIS[[#This Row],[Données]],2)</f>
        <v>75</v>
      </c>
      <c r="G97" s="10" t="str">
        <f>MID(PARIS[[#This Row],[Données]],1,6)</f>
        <v>754001</v>
      </c>
      <c r="H97" s="10" t="str">
        <f>LEFT(PARIS[[#This Row],[Tri 2]],5)</f>
        <v>4955W</v>
      </c>
      <c r="I97" s="10" t="str">
        <f>LEFT(PARIS[[#This Row],[Tri 3]],3)</f>
        <v>RUE</v>
      </c>
      <c r="J9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9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7" s="10" t="str">
        <f>IF(AND(PARIS[[#This Row],[Nom de la Voie 1]]=0,PARIS[[#This Row],[Nom de la Voie 2]]=0,PARIS[[#This Row],[Nom de la Voie 3]]=0),PARIS[[#This Row],[Ville et Street]],"")</f>
        <v/>
      </c>
      <c r="N97" s="10" t="str">
        <f>MID(PARIS[[#This Row],[Tri 1]],10,50)</f>
        <v>TISON</v>
      </c>
      <c r="O9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97" s="10" t="str">
        <f>IF(PARIS[[#This Row],[Mot Clé Rue]]="","",IF(PARIS[[#This Row],[Ville]]="",PARIS[[#This Row],[Nom de la Voie]]&amp;" "&amp;MID(PARIS[[#This Row],[Tri 3]],5,50),PARIS[[#This Row],[Ville]]))</f>
        <v xml:space="preserve">Rue JEAN TISON                 </v>
      </c>
      <c r="R97" s="10" t="str">
        <f>IF(PARIS[[#This Row],[Nom de la Voie]]="","",IFERROR(PARIS[[#This Row],[Département]]&amp;RIGHT(PARIS[[#This Row],[N° INSEE]],3),""))</f>
        <v>75001</v>
      </c>
      <c r="S97" s="10" t="str">
        <f>IF(PARIS[[#This Row],[Ville]]="",PARIS[[#This Row],[Nom de la Voie]]&amp;" "&amp;MID(PARIS[[#This Row],[Tri 3]],5,50),"")</f>
        <v xml:space="preserve">Rue JEAN TISON                 </v>
      </c>
      <c r="T97" s="10" t="str">
        <f>IFERROR(TEXT(VLOOKUP(Tableau_Résultat75[Code Insee],Tableau_Référence75[],2,FALSE),"00000"),"")</f>
        <v/>
      </c>
      <c r="U97" s="10" t="str">
        <f>IFERROR(TEXT(VLOOKUP(Tableau_Résultat75[Code Insee],Tableau_Référence75[],4,FALSE),"00000"),"")</f>
        <v/>
      </c>
    </row>
    <row r="98" spans="1:21" x14ac:dyDescent="0.25">
      <c r="A98" s="4" t="s">
        <v>129</v>
      </c>
      <c r="B98" s="10" t="str">
        <f>MID(PARIS[[#This Row],[Données]],104,100)</f>
        <v>001081   BELLAY</v>
      </c>
      <c r="C98" s="10" t="str">
        <f>MID(PARIS[[#This Row],[Données]],7,36)</f>
        <v xml:space="preserve">4974SPL  JOACHIM DU BELLAY          </v>
      </c>
      <c r="D98" s="10" t="str">
        <f>MID(PARIS[[#This Row],[Tri 2]],6,31)</f>
        <v xml:space="preserve">PL  JOACHIM DU BELLAY          </v>
      </c>
      <c r="E98" s="10" t="str">
        <f>MID(PARIS[[#This Row],[Données]],1,6)</f>
        <v>754001</v>
      </c>
      <c r="F98" s="10" t="str">
        <f>LEFT(PARIS[[#This Row],[Données]],2)</f>
        <v>75</v>
      </c>
      <c r="G98" s="10" t="str">
        <f>MID(PARIS[[#This Row],[Données]],1,6)</f>
        <v>754001</v>
      </c>
      <c r="H98" s="10" t="str">
        <f>LEFT(PARIS[[#This Row],[Tri 2]],5)</f>
        <v>4974S</v>
      </c>
      <c r="I98" s="10" t="str">
        <f>LEFT(PARIS[[#This Row],[Tri 3]],3)</f>
        <v xml:space="preserve">PL </v>
      </c>
      <c r="J9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9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98" s="10" t="str">
        <f>IF(AND(PARIS[[#This Row],[Nom de la Voie 1]]=0,PARIS[[#This Row],[Nom de la Voie 2]]=0,PARIS[[#This Row],[Nom de la Voie 3]]=0),PARIS[[#This Row],[Ville et Street]],"")</f>
        <v/>
      </c>
      <c r="N98" s="10" t="str">
        <f>MID(PARIS[[#This Row],[Tri 1]],10,50)</f>
        <v>BELLAY</v>
      </c>
      <c r="O9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98" s="10" t="str">
        <f>IF(PARIS[[#This Row],[Mot Clé Rue]]="","",IF(PARIS[[#This Row],[Ville]]="",PARIS[[#This Row],[Nom de la Voie]]&amp;" "&amp;MID(PARIS[[#This Row],[Tri 3]],5,50),PARIS[[#This Row],[Ville]]))</f>
        <v xml:space="preserve">Place JOACHIM DU BELLAY          </v>
      </c>
      <c r="R98" s="10" t="str">
        <f>IF(PARIS[[#This Row],[Nom de la Voie]]="","",IFERROR(PARIS[[#This Row],[Département]]&amp;RIGHT(PARIS[[#This Row],[N° INSEE]],3),""))</f>
        <v>75001</v>
      </c>
      <c r="S98" s="10" t="str">
        <f>IF(PARIS[[#This Row],[Ville]]="",PARIS[[#This Row],[Nom de la Voie]]&amp;" "&amp;MID(PARIS[[#This Row],[Tri 3]],5,50),"")</f>
        <v xml:space="preserve">Place JOACHIM DU BELLAY          </v>
      </c>
      <c r="T98" s="10" t="str">
        <f>IFERROR(TEXT(VLOOKUP(Tableau_Résultat75[Code Insee],Tableau_Référence75[],2,FALSE),"00000"),"")</f>
        <v/>
      </c>
      <c r="U98" s="10" t="str">
        <f>IFERROR(TEXT(VLOOKUP(Tableau_Résultat75[Code Insee],Tableau_Référence75[],4,FALSE),"00000"),"")</f>
        <v/>
      </c>
    </row>
    <row r="99" spans="1:21" x14ac:dyDescent="0.25">
      <c r="A99" s="4" t="s">
        <v>559</v>
      </c>
      <c r="B99" s="10" t="str">
        <f>MID(PARIS[[#This Row],[Données]],104,100)</f>
        <v>001091   JOINVILL</v>
      </c>
      <c r="C99" s="10" t="str">
        <f>MID(PARIS[[#This Row],[Données]],7,36)</f>
        <v xml:space="preserve">4988GPERISTYLE DE JOINVILLE         </v>
      </c>
      <c r="D99" s="10" t="str">
        <f>MID(PARIS[[#This Row],[Tri 2]],6,31)</f>
        <v xml:space="preserve">PERISTYLE DE JOINVILLE         </v>
      </c>
      <c r="E99" s="10" t="str">
        <f>MID(PARIS[[#This Row],[Données]],1,6)</f>
        <v>754001</v>
      </c>
      <c r="F99" s="10" t="str">
        <f>LEFT(PARIS[[#This Row],[Données]],2)</f>
        <v>75</v>
      </c>
      <c r="G99" s="10" t="str">
        <f>MID(PARIS[[#This Row],[Données]],1,6)</f>
        <v>754001</v>
      </c>
      <c r="H99" s="10" t="str">
        <f>LEFT(PARIS[[#This Row],[Tri 2]],5)</f>
        <v>4988G</v>
      </c>
      <c r="I99" s="10" t="str">
        <f>LEFT(PARIS[[#This Row],[Tri 3]],3)</f>
        <v>PER</v>
      </c>
      <c r="J9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Pery</v>
      </c>
      <c r="K9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9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99" s="10" t="str">
        <f>IF(AND(PARIS[[#This Row],[Nom de la Voie 1]]=0,PARIS[[#This Row],[Nom de la Voie 2]]=0,PARIS[[#This Row],[Nom de la Voie 3]]=0),PARIS[[#This Row],[Ville et Street]],"")</f>
        <v/>
      </c>
      <c r="N99" s="10" t="str">
        <f>MID(PARIS[[#This Row],[Tri 1]],10,50)</f>
        <v>JOINVILL</v>
      </c>
      <c r="O9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Pery</v>
      </c>
      <c r="P99" s="10" t="str">
        <f>IF(PARIS[[#This Row],[Mot Clé Rue]]="","",IF(PARIS[[#This Row],[Ville]]="",PARIS[[#This Row],[Nom de la Voie]]&amp;" "&amp;MID(PARIS[[#This Row],[Tri 3]],5,50),PARIS[[#This Row],[Ville]]))</f>
        <v xml:space="preserve">Pery STYLE DE JOINVILLE         </v>
      </c>
      <c r="R99" s="10" t="str">
        <f>IF(PARIS[[#This Row],[Nom de la Voie]]="","",IFERROR(PARIS[[#This Row],[Département]]&amp;RIGHT(PARIS[[#This Row],[N° INSEE]],3),""))</f>
        <v>75001</v>
      </c>
      <c r="S99" s="10" t="str">
        <f>IF(PARIS[[#This Row],[Ville]]="",PARIS[[#This Row],[Nom de la Voie]]&amp;" "&amp;MID(PARIS[[#This Row],[Tri 3]],5,50),"")</f>
        <v xml:space="preserve">Pery STYLE DE JOINVILLE         </v>
      </c>
      <c r="T99" s="10" t="str">
        <f>IFERROR(TEXT(VLOOKUP(Tableau_Résultat75[Code Insee],Tableau_Référence75[],2,FALSE),"00000"),"")</f>
        <v/>
      </c>
      <c r="U99" s="10" t="str">
        <f>IFERROR(TEXT(VLOOKUP(Tableau_Résultat75[Code Insee],Tableau_Référence75[],4,FALSE),"00000"),"")</f>
        <v/>
      </c>
    </row>
    <row r="100" spans="1:21" x14ac:dyDescent="0.25">
      <c r="A100" s="4" t="s">
        <v>130</v>
      </c>
      <c r="B100" s="10" t="str">
        <f>MID(PARIS[[#This Row],[Données]],104,100)</f>
        <v>001101   JOUR</v>
      </c>
      <c r="C100" s="10" t="str">
        <f>MID(PARIS[[#This Row],[Données]],7,36)</f>
        <v xml:space="preserve">5033FRUE DU JOUR                    </v>
      </c>
      <c r="D100" s="10" t="str">
        <f>MID(PARIS[[#This Row],[Tri 2]],6,31)</f>
        <v xml:space="preserve">RUE DU JOUR                    </v>
      </c>
      <c r="E100" s="10" t="str">
        <f>MID(PARIS[[#This Row],[Données]],1,6)</f>
        <v>754001</v>
      </c>
      <c r="F100" s="10" t="str">
        <f>LEFT(PARIS[[#This Row],[Données]],2)</f>
        <v>75</v>
      </c>
      <c r="G100" s="10" t="str">
        <f>MID(PARIS[[#This Row],[Données]],1,6)</f>
        <v>754001</v>
      </c>
      <c r="H100" s="10" t="str">
        <f>LEFT(PARIS[[#This Row],[Tri 2]],5)</f>
        <v>5033F</v>
      </c>
      <c r="I100" s="10" t="str">
        <f>LEFT(PARIS[[#This Row],[Tri 3]],3)</f>
        <v>RUE</v>
      </c>
      <c r="J10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0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0" s="10" t="str">
        <f>IF(AND(PARIS[[#This Row],[Nom de la Voie 1]]=0,PARIS[[#This Row],[Nom de la Voie 2]]=0,PARIS[[#This Row],[Nom de la Voie 3]]=0),PARIS[[#This Row],[Ville et Street]],"")</f>
        <v/>
      </c>
      <c r="N100" s="10" t="str">
        <f>MID(PARIS[[#This Row],[Tri 1]],10,50)</f>
        <v>JOUR</v>
      </c>
      <c r="O10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00" s="10" t="str">
        <f>IF(PARIS[[#This Row],[Mot Clé Rue]]="","",IF(PARIS[[#This Row],[Ville]]="",PARIS[[#This Row],[Nom de la Voie]]&amp;" "&amp;MID(PARIS[[#This Row],[Tri 3]],5,50),PARIS[[#This Row],[Ville]]))</f>
        <v xml:space="preserve">Rue DU JOUR                    </v>
      </c>
      <c r="R100" s="10" t="str">
        <f>IF(PARIS[[#This Row],[Nom de la Voie]]="","",IFERROR(PARIS[[#This Row],[Département]]&amp;RIGHT(PARIS[[#This Row],[N° INSEE]],3),""))</f>
        <v>75001</v>
      </c>
      <c r="S100" s="10" t="str">
        <f>IF(PARIS[[#This Row],[Ville]]="",PARIS[[#This Row],[Nom de la Voie]]&amp;" "&amp;MID(PARIS[[#This Row],[Tri 3]],5,50),"")</f>
        <v xml:space="preserve">Rue DU JOUR                    </v>
      </c>
      <c r="T100" s="10" t="str">
        <f>IFERROR(TEXT(VLOOKUP(Tableau_Résultat75[Code Insee],Tableau_Référence75[],2,FALSE),"00000"),"")</f>
        <v/>
      </c>
      <c r="U100" s="10" t="str">
        <f>IFERROR(TEXT(VLOOKUP(Tableau_Résultat75[Code Insee],Tableau_Référence75[],4,FALSE),"00000"),"")</f>
        <v/>
      </c>
    </row>
    <row r="101" spans="1:21" x14ac:dyDescent="0.25">
      <c r="A101" s="4" t="s">
        <v>560</v>
      </c>
      <c r="B101" s="10" t="str">
        <f>MID(PARIS[[#This Row],[Données]],104,100)</f>
        <v>001111   JOUR</v>
      </c>
      <c r="C101" s="10" t="str">
        <f>MID(PARIS[[#This Row],[Données]],7,36)</f>
        <v xml:space="preserve">5034GPOR DU JOUR                    </v>
      </c>
      <c r="D101" s="10" t="str">
        <f>MID(PARIS[[#This Row],[Tri 2]],6,31)</f>
        <v xml:space="preserve">POR DU JOUR                    </v>
      </c>
      <c r="E101" s="10" t="str">
        <f>MID(PARIS[[#This Row],[Données]],1,6)</f>
        <v>754001</v>
      </c>
      <c r="F101" s="10" t="str">
        <f>LEFT(PARIS[[#This Row],[Données]],2)</f>
        <v>75</v>
      </c>
      <c r="G101" s="10" t="str">
        <f>MID(PARIS[[#This Row],[Données]],1,6)</f>
        <v>754001</v>
      </c>
      <c r="H101" s="10" t="str">
        <f>LEFT(PARIS[[#This Row],[Tri 2]],5)</f>
        <v>5034G</v>
      </c>
      <c r="I101" s="10" t="str">
        <f>LEFT(PARIS[[#This Row],[Tri 3]],3)</f>
        <v>POR</v>
      </c>
      <c r="J10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0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Port</v>
      </c>
      <c r="M101" s="10" t="str">
        <f>IF(AND(PARIS[[#This Row],[Nom de la Voie 1]]=0,PARIS[[#This Row],[Nom de la Voie 2]]=0,PARIS[[#This Row],[Nom de la Voie 3]]=0),PARIS[[#This Row],[Ville et Street]],"")</f>
        <v/>
      </c>
      <c r="N101" s="10" t="str">
        <f>MID(PARIS[[#This Row],[Tri 1]],10,50)</f>
        <v>JOUR</v>
      </c>
      <c r="O10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Port</v>
      </c>
      <c r="P101" s="10" t="str">
        <f>IF(PARIS[[#This Row],[Mot Clé Rue]]="","",IF(PARIS[[#This Row],[Ville]]="",PARIS[[#This Row],[Nom de la Voie]]&amp;" "&amp;MID(PARIS[[#This Row],[Tri 3]],5,50),PARIS[[#This Row],[Ville]]))</f>
        <v xml:space="preserve">Port DU JOUR                    </v>
      </c>
      <c r="R101" s="10" t="str">
        <f>IF(PARIS[[#This Row],[Nom de la Voie]]="","",IFERROR(PARIS[[#This Row],[Département]]&amp;RIGHT(PARIS[[#This Row],[N° INSEE]],3),""))</f>
        <v>75001</v>
      </c>
      <c r="S101" s="10" t="str">
        <f>IF(PARIS[[#This Row],[Ville]]="",PARIS[[#This Row],[Nom de la Voie]]&amp;" "&amp;MID(PARIS[[#This Row],[Tri 3]],5,50),"")</f>
        <v xml:space="preserve">Port DU JOUR                    </v>
      </c>
      <c r="T101" s="10" t="str">
        <f>IFERROR(TEXT(VLOOKUP(Tableau_Résultat75[Code Insee],Tableau_Référence75[],2,FALSE),"00000"),"")</f>
        <v/>
      </c>
      <c r="U101" s="10" t="str">
        <f>IFERROR(TEXT(VLOOKUP(Tableau_Résultat75[Code Insee],Tableau_Référence75[],4,FALSE),"00000"),"")</f>
        <v/>
      </c>
    </row>
    <row r="102" spans="1:21" x14ac:dyDescent="0.25">
      <c r="A102" s="4" t="s">
        <v>131</v>
      </c>
      <c r="B102" s="10" t="str">
        <f>MID(PARIS[[#This Row],[Données]],104,100)</f>
        <v>001121   SUPERVIE</v>
      </c>
      <c r="C102" s="10" t="str">
        <f>MID(PARIS[[#This Row],[Données]],7,36)</f>
        <v xml:space="preserve">5106KALL JULES SUPERVIELLE          </v>
      </c>
      <c r="D102" s="10" t="str">
        <f>MID(PARIS[[#This Row],[Tri 2]],6,31)</f>
        <v xml:space="preserve">ALL JULES SUPERVIELLE          </v>
      </c>
      <c r="E102" s="10" t="str">
        <f>MID(PARIS[[#This Row],[Données]],1,6)</f>
        <v>754001</v>
      </c>
      <c r="F102" s="10" t="str">
        <f>LEFT(PARIS[[#This Row],[Données]],2)</f>
        <v>75</v>
      </c>
      <c r="G102" s="10" t="str">
        <f>MID(PARIS[[#This Row],[Données]],1,6)</f>
        <v>754001</v>
      </c>
      <c r="H102" s="10" t="str">
        <f>LEFT(PARIS[[#This Row],[Tri 2]],5)</f>
        <v>5106K</v>
      </c>
      <c r="I102" s="10" t="str">
        <f>LEFT(PARIS[[#This Row],[Tri 3]],3)</f>
        <v>ALL</v>
      </c>
      <c r="J10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Allée</v>
      </c>
      <c r="K10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2" s="10" t="str">
        <f>IF(AND(PARIS[[#This Row],[Nom de la Voie 1]]=0,PARIS[[#This Row],[Nom de la Voie 2]]=0,PARIS[[#This Row],[Nom de la Voie 3]]=0),PARIS[[#This Row],[Ville et Street]],"")</f>
        <v/>
      </c>
      <c r="N102" s="10" t="str">
        <f>MID(PARIS[[#This Row],[Tri 1]],10,50)</f>
        <v>SUPERVIE</v>
      </c>
      <c r="O10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Allée</v>
      </c>
      <c r="P102" s="10" t="str">
        <f>IF(PARIS[[#This Row],[Mot Clé Rue]]="","",IF(PARIS[[#This Row],[Ville]]="",PARIS[[#This Row],[Nom de la Voie]]&amp;" "&amp;MID(PARIS[[#This Row],[Tri 3]],5,50),PARIS[[#This Row],[Ville]]))</f>
        <v xml:space="preserve">Allée JULES SUPERVIELLE          </v>
      </c>
      <c r="R102" s="10" t="str">
        <f>IF(PARIS[[#This Row],[Nom de la Voie]]="","",IFERROR(PARIS[[#This Row],[Département]]&amp;RIGHT(PARIS[[#This Row],[N° INSEE]],3),""))</f>
        <v>75001</v>
      </c>
      <c r="S102" s="10" t="str">
        <f>IF(PARIS[[#This Row],[Ville]]="",PARIS[[#This Row],[Nom de la Voie]]&amp;" "&amp;MID(PARIS[[#This Row],[Tri 3]],5,50),"")</f>
        <v xml:space="preserve">Allée JULES SUPERVIELLE          </v>
      </c>
      <c r="T102" s="10" t="str">
        <f>IFERROR(TEXT(VLOOKUP(Tableau_Résultat75[Code Insee],Tableau_Référence75[],2,FALSE),"00000"),"")</f>
        <v/>
      </c>
      <c r="U102" s="10" t="str">
        <f>IFERROR(TEXT(VLOOKUP(Tableau_Résultat75[Code Insee],Tableau_Référence75[],4,FALSE),"00000"),"")</f>
        <v/>
      </c>
    </row>
    <row r="103" spans="1:21" x14ac:dyDescent="0.25">
      <c r="A103" s="4" t="s">
        <v>132</v>
      </c>
      <c r="B103" s="10" t="str">
        <f>MID(PARIS[[#This Row],[Données]],104,100)</f>
        <v>001131   FEUILLAD</v>
      </c>
      <c r="C103" s="10" t="str">
        <f>MID(PARIS[[#This Row],[Données]],7,36)</f>
        <v xml:space="preserve">5244KRUE LA FEUILLADE               </v>
      </c>
      <c r="D103" s="10" t="str">
        <f>MID(PARIS[[#This Row],[Tri 2]],6,31)</f>
        <v xml:space="preserve">RUE LA FEUILLADE               </v>
      </c>
      <c r="E103" s="10" t="str">
        <f>MID(PARIS[[#This Row],[Données]],1,6)</f>
        <v>754001</v>
      </c>
      <c r="F103" s="10" t="str">
        <f>LEFT(PARIS[[#This Row],[Données]],2)</f>
        <v>75</v>
      </c>
      <c r="G103" s="10" t="str">
        <f>MID(PARIS[[#This Row],[Données]],1,6)</f>
        <v>754001</v>
      </c>
      <c r="H103" s="10" t="str">
        <f>LEFT(PARIS[[#This Row],[Tri 2]],5)</f>
        <v>5244K</v>
      </c>
      <c r="I103" s="10" t="str">
        <f>LEFT(PARIS[[#This Row],[Tri 3]],3)</f>
        <v>RUE</v>
      </c>
      <c r="J10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0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3" s="10" t="str">
        <f>IF(AND(PARIS[[#This Row],[Nom de la Voie 1]]=0,PARIS[[#This Row],[Nom de la Voie 2]]=0,PARIS[[#This Row],[Nom de la Voie 3]]=0),PARIS[[#This Row],[Ville et Street]],"")</f>
        <v/>
      </c>
      <c r="N103" s="10" t="str">
        <f>MID(PARIS[[#This Row],[Tri 1]],10,50)</f>
        <v>FEUILLAD</v>
      </c>
      <c r="O10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03" s="10" t="str">
        <f>IF(PARIS[[#This Row],[Mot Clé Rue]]="","",IF(PARIS[[#This Row],[Ville]]="",PARIS[[#This Row],[Nom de la Voie]]&amp;" "&amp;MID(PARIS[[#This Row],[Tri 3]],5,50),PARIS[[#This Row],[Ville]]))</f>
        <v xml:space="preserve">Rue LA FEUILLADE               </v>
      </c>
      <c r="R103" s="10" t="str">
        <f>IF(PARIS[[#This Row],[Nom de la Voie]]="","",IFERROR(PARIS[[#This Row],[Département]]&amp;RIGHT(PARIS[[#This Row],[N° INSEE]],3),""))</f>
        <v>75001</v>
      </c>
      <c r="S103" s="10" t="str">
        <f>IF(PARIS[[#This Row],[Ville]]="",PARIS[[#This Row],[Nom de la Voie]]&amp;" "&amp;MID(PARIS[[#This Row],[Tri 3]],5,50),"")</f>
        <v xml:space="preserve">Rue LA FEUILLADE               </v>
      </c>
      <c r="T103" s="10" t="str">
        <f>IFERROR(TEXT(VLOOKUP(Tableau_Résultat75[Code Insee],Tableau_Référence75[],2,FALSE),"00000"),"")</f>
        <v/>
      </c>
      <c r="U103" s="10" t="str">
        <f>IFERROR(TEXT(VLOOKUP(Tableau_Résultat75[Code Insee],Tableau_Référence75[],4,FALSE),"00000"),"")</f>
        <v/>
      </c>
    </row>
    <row r="104" spans="1:21" x14ac:dyDescent="0.25">
      <c r="A104" s="4" t="s">
        <v>133</v>
      </c>
      <c r="B104" s="10" t="str">
        <f>MID(PARIS[[#This Row],[Données]],104,100)</f>
        <v>001141   REYNIE</v>
      </c>
      <c r="C104" s="10" t="str">
        <f>MID(PARIS[[#This Row],[Données]],7,36)</f>
        <v xml:space="preserve">5350ARUE DE LA REYNIE               </v>
      </c>
      <c r="D104" s="10" t="str">
        <f>MID(PARIS[[#This Row],[Tri 2]],6,31)</f>
        <v xml:space="preserve">RUE DE LA REYNIE               </v>
      </c>
      <c r="E104" s="10" t="str">
        <f>MID(PARIS[[#This Row],[Données]],1,6)</f>
        <v>754001</v>
      </c>
      <c r="F104" s="10" t="str">
        <f>LEFT(PARIS[[#This Row],[Données]],2)</f>
        <v>75</v>
      </c>
      <c r="G104" s="10" t="str">
        <f>MID(PARIS[[#This Row],[Données]],1,6)</f>
        <v>754001</v>
      </c>
      <c r="H104" s="10" t="str">
        <f>LEFT(PARIS[[#This Row],[Tri 2]],5)</f>
        <v>5350A</v>
      </c>
      <c r="I104" s="10" t="str">
        <f>LEFT(PARIS[[#This Row],[Tri 3]],3)</f>
        <v>RUE</v>
      </c>
      <c r="J10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0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4" s="10" t="str">
        <f>IF(AND(PARIS[[#This Row],[Nom de la Voie 1]]=0,PARIS[[#This Row],[Nom de la Voie 2]]=0,PARIS[[#This Row],[Nom de la Voie 3]]=0),PARIS[[#This Row],[Ville et Street]],"")</f>
        <v/>
      </c>
      <c r="N104" s="10" t="str">
        <f>MID(PARIS[[#This Row],[Tri 1]],10,50)</f>
        <v>REYNIE</v>
      </c>
      <c r="O10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04" s="10" t="str">
        <f>IF(PARIS[[#This Row],[Mot Clé Rue]]="","",IF(PARIS[[#This Row],[Ville]]="",PARIS[[#This Row],[Nom de la Voie]]&amp;" "&amp;MID(PARIS[[#This Row],[Tri 3]],5,50),PARIS[[#This Row],[Ville]]))</f>
        <v xml:space="preserve">Rue DE LA REYNIE               </v>
      </c>
      <c r="R104" s="10" t="str">
        <f>IF(PARIS[[#This Row],[Nom de la Voie]]="","",IFERROR(PARIS[[#This Row],[Département]]&amp;RIGHT(PARIS[[#This Row],[N° INSEE]],3),""))</f>
        <v>75001</v>
      </c>
      <c r="S104" s="10" t="str">
        <f>IF(PARIS[[#This Row],[Ville]]="",PARIS[[#This Row],[Nom de la Voie]]&amp;" "&amp;MID(PARIS[[#This Row],[Tri 3]],5,50),"")</f>
        <v xml:space="preserve">Rue DE LA REYNIE               </v>
      </c>
      <c r="T104" s="10" t="str">
        <f>IFERROR(TEXT(VLOOKUP(Tableau_Résultat75[Code Insee],Tableau_Référence75[],2,FALSE),"00000"),"")</f>
        <v/>
      </c>
      <c r="U104" s="10" t="str">
        <f>IFERROR(TEXT(VLOOKUP(Tableau_Résultat75[Code Insee],Tableau_Référence75[],4,FALSE),"00000"),"")</f>
        <v/>
      </c>
    </row>
    <row r="105" spans="1:21" x14ac:dyDescent="0.25">
      <c r="A105" s="4" t="s">
        <v>134</v>
      </c>
      <c r="B105" s="10" t="str">
        <f>MID(PARIS[[#This Row],[Données]],104,100)</f>
        <v>001151   SOURDIER</v>
      </c>
      <c r="C105" s="10" t="str">
        <f>MID(PARIS[[#This Row],[Données]],7,36)</f>
        <v xml:space="preserve">5368VRUE DE LA SOURDIERE            </v>
      </c>
      <c r="D105" s="10" t="str">
        <f>MID(PARIS[[#This Row],[Tri 2]],6,31)</f>
        <v xml:space="preserve">RUE DE LA SOURDIERE            </v>
      </c>
      <c r="E105" s="10" t="str">
        <f>MID(PARIS[[#This Row],[Données]],1,6)</f>
        <v>754001</v>
      </c>
      <c r="F105" s="10" t="str">
        <f>LEFT(PARIS[[#This Row],[Données]],2)</f>
        <v>75</v>
      </c>
      <c r="G105" s="10" t="str">
        <f>MID(PARIS[[#This Row],[Données]],1,6)</f>
        <v>754001</v>
      </c>
      <c r="H105" s="10" t="str">
        <f>LEFT(PARIS[[#This Row],[Tri 2]],5)</f>
        <v>5368V</v>
      </c>
      <c r="I105" s="10" t="str">
        <f>LEFT(PARIS[[#This Row],[Tri 3]],3)</f>
        <v>RUE</v>
      </c>
      <c r="J10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0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5" s="10" t="str">
        <f>IF(AND(PARIS[[#This Row],[Nom de la Voie 1]]=0,PARIS[[#This Row],[Nom de la Voie 2]]=0,PARIS[[#This Row],[Nom de la Voie 3]]=0),PARIS[[#This Row],[Ville et Street]],"")</f>
        <v/>
      </c>
      <c r="N105" s="10" t="str">
        <f>MID(PARIS[[#This Row],[Tri 1]],10,50)</f>
        <v>SOURDIER</v>
      </c>
      <c r="O10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05" s="10" t="str">
        <f>IF(PARIS[[#This Row],[Mot Clé Rue]]="","",IF(PARIS[[#This Row],[Ville]]="",PARIS[[#This Row],[Nom de la Voie]]&amp;" "&amp;MID(PARIS[[#This Row],[Tri 3]],5,50),PARIS[[#This Row],[Ville]]))</f>
        <v xml:space="preserve">Rue DE LA SOURDIERE            </v>
      </c>
      <c r="R105" s="10" t="str">
        <f>IF(PARIS[[#This Row],[Nom de la Voie]]="","",IFERROR(PARIS[[#This Row],[Département]]&amp;RIGHT(PARIS[[#This Row],[N° INSEE]],3),""))</f>
        <v>75001</v>
      </c>
      <c r="S105" s="10" t="str">
        <f>IF(PARIS[[#This Row],[Ville]]="",PARIS[[#This Row],[Nom de la Voie]]&amp;" "&amp;MID(PARIS[[#This Row],[Tri 3]],5,50),"")</f>
        <v xml:space="preserve">Rue DE LA SOURDIERE            </v>
      </c>
      <c r="T105" s="10" t="str">
        <f>IFERROR(TEXT(VLOOKUP(Tableau_Résultat75[Code Insee],Tableau_Référence75[],2,FALSE),"00000"),"")</f>
        <v/>
      </c>
      <c r="U105" s="10" t="str">
        <f>IFERROR(TEXT(VLOOKUP(Tableau_Résultat75[Code Insee],Tableau_Référence75[],4,FALSE),"00000"),"")</f>
        <v/>
      </c>
    </row>
    <row r="106" spans="1:21" x14ac:dyDescent="0.25">
      <c r="A106" s="4" t="s">
        <v>135</v>
      </c>
      <c r="B106" s="10" t="str">
        <f>MID(PARIS[[#This Row],[Données]],104,100)</f>
        <v>001161   LAUTREAM</v>
      </c>
      <c r="C106" s="10" t="str">
        <f>MID(PARIS[[#This Row],[Données]],7,36)</f>
        <v xml:space="preserve">5402GTSSELAUTREAMONT                </v>
      </c>
      <c r="D106" s="10" t="str">
        <f>MID(PARIS[[#This Row],[Tri 2]],6,31)</f>
        <v xml:space="preserve">TSSELAUTREAMONT                </v>
      </c>
      <c r="E106" s="10" t="str">
        <f>MID(PARIS[[#This Row],[Données]],1,6)</f>
        <v>754001</v>
      </c>
      <c r="F106" s="10" t="str">
        <f>LEFT(PARIS[[#This Row],[Données]],2)</f>
        <v>75</v>
      </c>
      <c r="G106" s="10" t="str">
        <f>MID(PARIS[[#This Row],[Données]],1,6)</f>
        <v>754001</v>
      </c>
      <c r="H106" s="10" t="str">
        <f>LEFT(PARIS[[#This Row],[Tri 2]],5)</f>
        <v>5402G</v>
      </c>
      <c r="I106" s="10" t="str">
        <f>LEFT(PARIS[[#This Row],[Tri 3]],3)</f>
        <v>TSS</v>
      </c>
      <c r="J10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0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Terrase</v>
      </c>
      <c r="M106" s="10" t="str">
        <f>IF(AND(PARIS[[#This Row],[Nom de la Voie 1]]=0,PARIS[[#This Row],[Nom de la Voie 2]]=0,PARIS[[#This Row],[Nom de la Voie 3]]=0),PARIS[[#This Row],[Ville et Street]],"")</f>
        <v/>
      </c>
      <c r="N106" s="10" t="str">
        <f>MID(PARIS[[#This Row],[Tri 1]],10,50)</f>
        <v>LAUTREAM</v>
      </c>
      <c r="O10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Terrase</v>
      </c>
      <c r="P106" s="10" t="str">
        <f>IF(PARIS[[#This Row],[Mot Clé Rue]]="","",IF(PARIS[[#This Row],[Ville]]="",PARIS[[#This Row],[Nom de la Voie]]&amp;" "&amp;MID(PARIS[[#This Row],[Tri 3]],5,50),PARIS[[#This Row],[Ville]]))</f>
        <v xml:space="preserve">Terrase LAUTREAMONT                </v>
      </c>
      <c r="R106" s="10" t="str">
        <f>IF(PARIS[[#This Row],[Nom de la Voie]]="","",IFERROR(PARIS[[#This Row],[Département]]&amp;RIGHT(PARIS[[#This Row],[N° INSEE]],3),""))</f>
        <v>75001</v>
      </c>
      <c r="S106" s="10" t="str">
        <f>IF(PARIS[[#This Row],[Ville]]="",PARIS[[#This Row],[Nom de la Voie]]&amp;" "&amp;MID(PARIS[[#This Row],[Tri 3]],5,50),"")</f>
        <v xml:space="preserve">Terrase LAUTREAMONT                </v>
      </c>
      <c r="T106" s="10" t="str">
        <f>IFERROR(TEXT(VLOOKUP(Tableau_Résultat75[Code Insee],Tableau_Référence75[],2,FALSE),"00000"),"")</f>
        <v/>
      </c>
      <c r="U106" s="10" t="str">
        <f>IFERROR(TEXT(VLOOKUP(Tableau_Résultat75[Code Insee],Tableau_Référence75[],4,FALSE),"00000"),"")</f>
        <v/>
      </c>
    </row>
    <row r="107" spans="1:21" x14ac:dyDescent="0.25">
      <c r="A107" s="4" t="s">
        <v>136</v>
      </c>
      <c r="B107" s="10" t="str">
        <f>MID(PARIS[[#This Row],[Données]],104,100)</f>
        <v>001171   OPPORT</v>
      </c>
      <c r="C107" s="10" t="str">
        <f>MID(PARIS[[#This Row],[Données]],7,36)</f>
        <v xml:space="preserve">5409PRUE DES LAVANDIERES STE OPPORT </v>
      </c>
      <c r="D107" s="10" t="str">
        <f>MID(PARIS[[#This Row],[Tri 2]],6,31)</f>
        <v xml:space="preserve">RUE DES LAVANDIERES STE OPPORT </v>
      </c>
      <c r="E107" s="10" t="str">
        <f>MID(PARIS[[#This Row],[Données]],1,6)</f>
        <v>754001</v>
      </c>
      <c r="F107" s="10" t="str">
        <f>LEFT(PARIS[[#This Row],[Données]],2)</f>
        <v>75</v>
      </c>
      <c r="G107" s="10" t="str">
        <f>MID(PARIS[[#This Row],[Données]],1,6)</f>
        <v>754001</v>
      </c>
      <c r="H107" s="10" t="str">
        <f>LEFT(PARIS[[#This Row],[Tri 2]],5)</f>
        <v>5409P</v>
      </c>
      <c r="I107" s="10" t="str">
        <f>LEFT(PARIS[[#This Row],[Tri 3]],3)</f>
        <v>RUE</v>
      </c>
      <c r="J10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0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7" s="10" t="str">
        <f>IF(AND(PARIS[[#This Row],[Nom de la Voie 1]]=0,PARIS[[#This Row],[Nom de la Voie 2]]=0,PARIS[[#This Row],[Nom de la Voie 3]]=0),PARIS[[#This Row],[Ville et Street]],"")</f>
        <v/>
      </c>
      <c r="N107" s="10" t="str">
        <f>MID(PARIS[[#This Row],[Tri 1]],10,50)</f>
        <v>OPPORT</v>
      </c>
      <c r="O10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07" s="10" t="str">
        <f>IF(PARIS[[#This Row],[Mot Clé Rue]]="","",IF(PARIS[[#This Row],[Ville]]="",PARIS[[#This Row],[Nom de la Voie]]&amp;" "&amp;MID(PARIS[[#This Row],[Tri 3]],5,50),PARIS[[#This Row],[Ville]]))</f>
        <v xml:space="preserve">Rue DES LAVANDIERES STE OPPORT </v>
      </c>
      <c r="R107" s="10" t="str">
        <f>IF(PARIS[[#This Row],[Nom de la Voie]]="","",IFERROR(PARIS[[#This Row],[Département]]&amp;RIGHT(PARIS[[#This Row],[N° INSEE]],3),""))</f>
        <v>75001</v>
      </c>
      <c r="S107" s="10" t="str">
        <f>IF(PARIS[[#This Row],[Ville]]="",PARIS[[#This Row],[Nom de la Voie]]&amp;" "&amp;MID(PARIS[[#This Row],[Tri 3]],5,50),"")</f>
        <v xml:space="preserve">Rue DES LAVANDIERES STE OPPORT </v>
      </c>
      <c r="T107" s="10" t="str">
        <f>IFERROR(TEXT(VLOOKUP(Tableau_Résultat75[Code Insee],Tableau_Référence75[],2,FALSE),"00000"),"")</f>
        <v/>
      </c>
      <c r="U107" s="10" t="str">
        <f>IFERROR(TEXT(VLOOKUP(Tableau_Résultat75[Code Insee],Tableau_Référence75[],4,FALSE),"00000"),"")</f>
        <v/>
      </c>
    </row>
    <row r="108" spans="1:21" x14ac:dyDescent="0.25">
      <c r="A108" s="4" t="s">
        <v>137</v>
      </c>
      <c r="B108" s="10" t="str">
        <f>MID(PARIS[[#This Row],[Données]],104,100)</f>
        <v>001181   VRILLIER</v>
      </c>
      <c r="C108" s="10" t="str">
        <f>MID(PARIS[[#This Row],[Données]],7,36)</f>
        <v xml:space="preserve">5417YRUE LA VRILLIERE               </v>
      </c>
      <c r="D108" s="10" t="str">
        <f>MID(PARIS[[#This Row],[Tri 2]],6,31)</f>
        <v xml:space="preserve">RUE LA VRILLIERE               </v>
      </c>
      <c r="E108" s="10" t="str">
        <f>MID(PARIS[[#This Row],[Données]],1,6)</f>
        <v>754001</v>
      </c>
      <c r="F108" s="10" t="str">
        <f>LEFT(PARIS[[#This Row],[Données]],2)</f>
        <v>75</v>
      </c>
      <c r="G108" s="10" t="str">
        <f>MID(PARIS[[#This Row],[Données]],1,6)</f>
        <v>754001</v>
      </c>
      <c r="H108" s="10" t="str">
        <f>LEFT(PARIS[[#This Row],[Tri 2]],5)</f>
        <v>5417Y</v>
      </c>
      <c r="I108" s="10" t="str">
        <f>LEFT(PARIS[[#This Row],[Tri 3]],3)</f>
        <v>RUE</v>
      </c>
      <c r="J10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0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08" s="10" t="str">
        <f>IF(AND(PARIS[[#This Row],[Nom de la Voie 1]]=0,PARIS[[#This Row],[Nom de la Voie 2]]=0,PARIS[[#This Row],[Nom de la Voie 3]]=0),PARIS[[#This Row],[Ville et Street]],"")</f>
        <v/>
      </c>
      <c r="N108" s="10" t="str">
        <f>MID(PARIS[[#This Row],[Tri 1]],10,50)</f>
        <v>VRILLIER</v>
      </c>
      <c r="O10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08" s="10" t="str">
        <f>IF(PARIS[[#This Row],[Mot Clé Rue]]="","",IF(PARIS[[#This Row],[Ville]]="",PARIS[[#This Row],[Nom de la Voie]]&amp;" "&amp;MID(PARIS[[#This Row],[Tri 3]],5,50),PARIS[[#This Row],[Ville]]))</f>
        <v xml:space="preserve">Rue LA VRILLIERE               </v>
      </c>
      <c r="R108" s="10" t="str">
        <f>IF(PARIS[[#This Row],[Nom de la Voie]]="","",IFERROR(PARIS[[#This Row],[Département]]&amp;RIGHT(PARIS[[#This Row],[N° INSEE]],3),""))</f>
        <v>75001</v>
      </c>
      <c r="S108" s="10" t="str">
        <f>IF(PARIS[[#This Row],[Ville]]="",PARIS[[#This Row],[Nom de la Voie]]&amp;" "&amp;MID(PARIS[[#This Row],[Tri 3]],5,50),"")</f>
        <v xml:space="preserve">Rue LA VRILLIERE               </v>
      </c>
      <c r="T108" s="10" t="str">
        <f>IFERROR(TEXT(VLOOKUP(Tableau_Résultat75[Code Insee],Tableau_Référence75[],2,FALSE),"00000"),"")</f>
        <v/>
      </c>
      <c r="U108" s="10" t="str">
        <f>IFERROR(TEXT(VLOOKUP(Tableau_Résultat75[Code Insee],Tableau_Référence75[],4,FALSE),"00000"),"")</f>
        <v/>
      </c>
    </row>
    <row r="109" spans="1:21" x14ac:dyDescent="0.25">
      <c r="A109" s="4" t="s">
        <v>561</v>
      </c>
      <c r="B109" s="10" t="str">
        <f>MID(PARIS[[#This Row],[Données]],104,100)</f>
        <v>001191   LESCOT</v>
      </c>
      <c r="C109" s="10" t="str">
        <f>MID(PARIS[[#This Row],[Données]],7,36)</f>
        <v xml:space="preserve">5615NPOR LESCOT                     </v>
      </c>
      <c r="D109" s="10" t="str">
        <f>MID(PARIS[[#This Row],[Tri 2]],6,31)</f>
        <v xml:space="preserve">POR LESCOT                     </v>
      </c>
      <c r="E109" s="10" t="str">
        <f>MID(PARIS[[#This Row],[Données]],1,6)</f>
        <v>754001</v>
      </c>
      <c r="F109" s="10" t="str">
        <f>LEFT(PARIS[[#This Row],[Données]],2)</f>
        <v>75</v>
      </c>
      <c r="G109" s="10" t="str">
        <f>MID(PARIS[[#This Row],[Données]],1,6)</f>
        <v>754001</v>
      </c>
      <c r="H109" s="10" t="str">
        <f>LEFT(PARIS[[#This Row],[Tri 2]],5)</f>
        <v>5615N</v>
      </c>
      <c r="I109" s="10" t="str">
        <f>LEFT(PARIS[[#This Row],[Tri 3]],3)</f>
        <v>POR</v>
      </c>
      <c r="J10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0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0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Port</v>
      </c>
      <c r="M109" s="10" t="str">
        <f>IF(AND(PARIS[[#This Row],[Nom de la Voie 1]]=0,PARIS[[#This Row],[Nom de la Voie 2]]=0,PARIS[[#This Row],[Nom de la Voie 3]]=0),PARIS[[#This Row],[Ville et Street]],"")</f>
        <v/>
      </c>
      <c r="N109" s="10" t="str">
        <f>MID(PARIS[[#This Row],[Tri 1]],10,50)</f>
        <v>LESCOT</v>
      </c>
      <c r="O10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Port</v>
      </c>
      <c r="P109" s="10" t="str">
        <f>IF(PARIS[[#This Row],[Mot Clé Rue]]="","",IF(PARIS[[#This Row],[Ville]]="",PARIS[[#This Row],[Nom de la Voie]]&amp;" "&amp;MID(PARIS[[#This Row],[Tri 3]],5,50),PARIS[[#This Row],[Ville]]))</f>
        <v xml:space="preserve">Port LESCOT                     </v>
      </c>
      <c r="R109" s="10" t="str">
        <f>IF(PARIS[[#This Row],[Nom de la Voie]]="","",IFERROR(PARIS[[#This Row],[Département]]&amp;RIGHT(PARIS[[#This Row],[N° INSEE]],3),""))</f>
        <v>75001</v>
      </c>
      <c r="S109" s="10" t="str">
        <f>IF(PARIS[[#This Row],[Ville]]="",PARIS[[#This Row],[Nom de la Voie]]&amp;" "&amp;MID(PARIS[[#This Row],[Tri 3]],5,50),"")</f>
        <v xml:space="preserve">Port LESCOT                     </v>
      </c>
      <c r="T109" s="10" t="str">
        <f>IFERROR(TEXT(VLOOKUP(Tableau_Résultat75[Code Insee],Tableau_Référence75[],2,FALSE),"00000"),"")</f>
        <v/>
      </c>
      <c r="U109" s="10" t="str">
        <f>IFERROR(TEXT(VLOOKUP(Tableau_Résultat75[Code Insee],Tableau_Référence75[],4,FALSE),"00000"),"")</f>
        <v/>
      </c>
    </row>
    <row r="110" spans="1:21" x14ac:dyDescent="0.25">
      <c r="A110" s="4" t="s">
        <v>138</v>
      </c>
      <c r="B110" s="10" t="str">
        <f>MID(PARIS[[#This Row],[Données]],104,100)</f>
        <v>002481   KARCHER</v>
      </c>
      <c r="C110" s="10" t="str">
        <f>MID(PARIS[[#This Row],[Données]],7,36)</f>
        <v xml:space="preserve">5672APL  LIEUTENANT HENRI KARCHER   </v>
      </c>
      <c r="D110" s="10" t="str">
        <f>MID(PARIS[[#This Row],[Tri 2]],6,31)</f>
        <v xml:space="preserve">PL  LIEUTENANT HENRI KARCHER   </v>
      </c>
      <c r="E110" s="10" t="str">
        <f>MID(PARIS[[#This Row],[Données]],1,6)</f>
        <v>754001</v>
      </c>
      <c r="F110" s="10" t="str">
        <f>LEFT(PARIS[[#This Row],[Données]],2)</f>
        <v>75</v>
      </c>
      <c r="G110" s="10" t="str">
        <f>MID(PARIS[[#This Row],[Données]],1,6)</f>
        <v>754001</v>
      </c>
      <c r="H110" s="10" t="str">
        <f>LEFT(PARIS[[#This Row],[Tri 2]],5)</f>
        <v>5672A</v>
      </c>
      <c r="I110" s="10" t="str">
        <f>LEFT(PARIS[[#This Row],[Tri 3]],3)</f>
        <v xml:space="preserve">PL </v>
      </c>
      <c r="J11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1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10" s="10" t="str">
        <f>IF(AND(PARIS[[#This Row],[Nom de la Voie 1]]=0,PARIS[[#This Row],[Nom de la Voie 2]]=0,PARIS[[#This Row],[Nom de la Voie 3]]=0),PARIS[[#This Row],[Ville et Street]],"")</f>
        <v/>
      </c>
      <c r="N110" s="10" t="str">
        <f>MID(PARIS[[#This Row],[Tri 1]],10,50)</f>
        <v>KARCHER</v>
      </c>
      <c r="O11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10" s="10" t="str">
        <f>IF(PARIS[[#This Row],[Mot Clé Rue]]="","",IF(PARIS[[#This Row],[Ville]]="",PARIS[[#This Row],[Nom de la Voie]]&amp;" "&amp;MID(PARIS[[#This Row],[Tri 3]],5,50),PARIS[[#This Row],[Ville]]))</f>
        <v xml:space="preserve">Place LIEUTENANT HENRI KARCHER   </v>
      </c>
      <c r="R110" s="10" t="str">
        <f>IF(PARIS[[#This Row],[Nom de la Voie]]="","",IFERROR(PARIS[[#This Row],[Département]]&amp;RIGHT(PARIS[[#This Row],[N° INSEE]],3),""))</f>
        <v>75001</v>
      </c>
      <c r="S110" s="10" t="str">
        <f>IF(PARIS[[#This Row],[Ville]]="",PARIS[[#This Row],[Nom de la Voie]]&amp;" "&amp;MID(PARIS[[#This Row],[Tri 3]],5,50),"")</f>
        <v xml:space="preserve">Place LIEUTENANT HENRI KARCHER   </v>
      </c>
      <c r="T110" s="10" t="str">
        <f>IFERROR(TEXT(VLOOKUP(Tableau_Résultat75[Code Insee],Tableau_Référence75[],2,FALSE),"00000"),"")</f>
        <v/>
      </c>
      <c r="U110" s="10" t="str">
        <f>IFERROR(TEXT(VLOOKUP(Tableau_Résultat75[Code Insee],Tableau_Référence75[],4,FALSE),"00000"),"")</f>
        <v/>
      </c>
    </row>
    <row r="111" spans="1:21" x14ac:dyDescent="0.25">
      <c r="A111" s="4" t="s">
        <v>139</v>
      </c>
      <c r="B111" s="10" t="str">
        <f>MID(PARIS[[#This Row],[Données]],104,100)</f>
        <v>001201   LINGERES</v>
      </c>
      <c r="C111" s="10" t="str">
        <f>MID(PARIS[[#This Row],[Données]],7,36)</f>
        <v xml:space="preserve">5693YPAS DES LINGERES               </v>
      </c>
      <c r="D111" s="10" t="str">
        <f>MID(PARIS[[#This Row],[Tri 2]],6,31)</f>
        <v xml:space="preserve">PAS DES LINGERES               </v>
      </c>
      <c r="E111" s="10" t="str">
        <f>MID(PARIS[[#This Row],[Données]],1,6)</f>
        <v>754001</v>
      </c>
      <c r="F111" s="10" t="str">
        <f>LEFT(PARIS[[#This Row],[Données]],2)</f>
        <v>75</v>
      </c>
      <c r="G111" s="10" t="str">
        <f>MID(PARIS[[#This Row],[Données]],1,6)</f>
        <v>754001</v>
      </c>
      <c r="H111" s="10" t="str">
        <f>LEFT(PARIS[[#This Row],[Tri 2]],5)</f>
        <v>5693Y</v>
      </c>
      <c r="I111" s="10" t="str">
        <f>LEFT(PARIS[[#This Row],[Tri 3]],3)</f>
        <v>PAS</v>
      </c>
      <c r="J11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1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11" s="10" t="str">
        <f>IF(AND(PARIS[[#This Row],[Nom de la Voie 1]]=0,PARIS[[#This Row],[Nom de la Voie 2]]=0,PARIS[[#This Row],[Nom de la Voie 3]]=0),PARIS[[#This Row],[Ville et Street]],"")</f>
        <v/>
      </c>
      <c r="N111" s="10" t="str">
        <f>MID(PARIS[[#This Row],[Tri 1]],10,50)</f>
        <v>LINGERES</v>
      </c>
      <c r="O11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11" s="10" t="str">
        <f>IF(PARIS[[#This Row],[Mot Clé Rue]]="","",IF(PARIS[[#This Row],[Ville]]="",PARIS[[#This Row],[Nom de la Voie]]&amp;" "&amp;MID(PARIS[[#This Row],[Tri 3]],5,50),PARIS[[#This Row],[Ville]]))</f>
        <v xml:space="preserve">Passage DES LINGERES               </v>
      </c>
      <c r="R111" s="10" t="str">
        <f>IF(PARIS[[#This Row],[Nom de la Voie]]="","",IFERROR(PARIS[[#This Row],[Département]]&amp;RIGHT(PARIS[[#This Row],[N° INSEE]],3),""))</f>
        <v>75001</v>
      </c>
      <c r="S111" s="10" t="str">
        <f>IF(PARIS[[#This Row],[Ville]]="",PARIS[[#This Row],[Nom de la Voie]]&amp;" "&amp;MID(PARIS[[#This Row],[Tri 3]],5,50),"")</f>
        <v xml:space="preserve">Passage DES LINGERES               </v>
      </c>
      <c r="T111" s="10" t="str">
        <f>IFERROR(TEXT(VLOOKUP(Tableau_Résultat75[Code Insee],Tableau_Référence75[],2,FALSE),"00000"),"")</f>
        <v/>
      </c>
      <c r="U111" s="10" t="str">
        <f>IFERROR(TEXT(VLOOKUP(Tableau_Résultat75[Code Insee],Tableau_Référence75[],4,FALSE),"00000"),"")</f>
        <v/>
      </c>
    </row>
    <row r="112" spans="1:21" x14ac:dyDescent="0.25">
      <c r="A112" s="4" t="s">
        <v>140</v>
      </c>
      <c r="B112" s="10" t="str">
        <f>MID(PARIS[[#This Row],[Données]],104,100)</f>
        <v>001211   LINGERIE</v>
      </c>
      <c r="C112" s="10" t="str">
        <f>MID(PARIS[[#This Row],[Données]],7,36)</f>
        <v xml:space="preserve">5694ZRUE DE LA LINGERIE             </v>
      </c>
      <c r="D112" s="10" t="str">
        <f>MID(PARIS[[#This Row],[Tri 2]],6,31)</f>
        <v xml:space="preserve">RUE DE LA LINGERIE             </v>
      </c>
      <c r="E112" s="10" t="str">
        <f>MID(PARIS[[#This Row],[Données]],1,6)</f>
        <v>754001</v>
      </c>
      <c r="F112" s="10" t="str">
        <f>LEFT(PARIS[[#This Row],[Données]],2)</f>
        <v>75</v>
      </c>
      <c r="G112" s="10" t="str">
        <f>MID(PARIS[[#This Row],[Données]],1,6)</f>
        <v>754001</v>
      </c>
      <c r="H112" s="10" t="str">
        <f>LEFT(PARIS[[#This Row],[Tri 2]],5)</f>
        <v>5694Z</v>
      </c>
      <c r="I112" s="10" t="str">
        <f>LEFT(PARIS[[#This Row],[Tri 3]],3)</f>
        <v>RUE</v>
      </c>
      <c r="J11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1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12" s="10" t="str">
        <f>IF(AND(PARIS[[#This Row],[Nom de la Voie 1]]=0,PARIS[[#This Row],[Nom de la Voie 2]]=0,PARIS[[#This Row],[Nom de la Voie 3]]=0),PARIS[[#This Row],[Ville et Street]],"")</f>
        <v/>
      </c>
      <c r="N112" s="10" t="str">
        <f>MID(PARIS[[#This Row],[Tri 1]],10,50)</f>
        <v>LINGERIE</v>
      </c>
      <c r="O11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12" s="10" t="str">
        <f>IF(PARIS[[#This Row],[Mot Clé Rue]]="","",IF(PARIS[[#This Row],[Ville]]="",PARIS[[#This Row],[Nom de la Voie]]&amp;" "&amp;MID(PARIS[[#This Row],[Tri 3]],5,50),PARIS[[#This Row],[Ville]]))</f>
        <v xml:space="preserve">Rue DE LA LINGERIE             </v>
      </c>
      <c r="R112" s="10" t="str">
        <f>IF(PARIS[[#This Row],[Nom de la Voie]]="","",IFERROR(PARIS[[#This Row],[Département]]&amp;RIGHT(PARIS[[#This Row],[N° INSEE]],3),""))</f>
        <v>75001</v>
      </c>
      <c r="S112" s="10" t="str">
        <f>IF(PARIS[[#This Row],[Ville]]="",PARIS[[#This Row],[Nom de la Voie]]&amp;" "&amp;MID(PARIS[[#This Row],[Tri 3]],5,50),"")</f>
        <v xml:space="preserve">Rue DE LA LINGERIE             </v>
      </c>
      <c r="T112" s="10" t="str">
        <f>IFERROR(TEXT(VLOOKUP(Tableau_Résultat75[Code Insee],Tableau_Référence75[],2,FALSE),"00000"),"")</f>
        <v/>
      </c>
      <c r="U112" s="10" t="str">
        <f>IFERROR(TEXT(VLOOKUP(Tableau_Résultat75[Code Insee],Tableau_Référence75[],4,FALSE),"00000"),"")</f>
        <v/>
      </c>
    </row>
    <row r="113" spans="1:21" x14ac:dyDescent="0.25">
      <c r="A113" s="4" t="s">
        <v>141</v>
      </c>
      <c r="B113" s="10" t="str">
        <f>MID(PARIS[[#This Row],[Données]],104,100)</f>
        <v>001221   LOMBARDS</v>
      </c>
      <c r="C113" s="10" t="str">
        <f>MID(PARIS[[#This Row],[Données]],7,36)</f>
        <v xml:space="preserve">5738XRUE DES LOMBARDS               </v>
      </c>
      <c r="D113" s="10" t="str">
        <f>MID(PARIS[[#This Row],[Tri 2]],6,31)</f>
        <v xml:space="preserve">RUE DES LOMBARDS               </v>
      </c>
      <c r="E113" s="10" t="str">
        <f>MID(PARIS[[#This Row],[Données]],1,6)</f>
        <v>754001</v>
      </c>
      <c r="F113" s="10" t="str">
        <f>LEFT(PARIS[[#This Row],[Données]],2)</f>
        <v>75</v>
      </c>
      <c r="G113" s="10" t="str">
        <f>MID(PARIS[[#This Row],[Données]],1,6)</f>
        <v>754001</v>
      </c>
      <c r="H113" s="10" t="str">
        <f>LEFT(PARIS[[#This Row],[Tri 2]],5)</f>
        <v>5738X</v>
      </c>
      <c r="I113" s="10" t="str">
        <f>LEFT(PARIS[[#This Row],[Tri 3]],3)</f>
        <v>RUE</v>
      </c>
      <c r="J11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1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13" s="10" t="str">
        <f>IF(AND(PARIS[[#This Row],[Nom de la Voie 1]]=0,PARIS[[#This Row],[Nom de la Voie 2]]=0,PARIS[[#This Row],[Nom de la Voie 3]]=0),PARIS[[#This Row],[Ville et Street]],"")</f>
        <v/>
      </c>
      <c r="N113" s="10" t="str">
        <f>MID(PARIS[[#This Row],[Tri 1]],10,50)</f>
        <v>LOMBARDS</v>
      </c>
      <c r="O11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13" s="10" t="str">
        <f>IF(PARIS[[#This Row],[Mot Clé Rue]]="","",IF(PARIS[[#This Row],[Ville]]="",PARIS[[#This Row],[Nom de la Voie]]&amp;" "&amp;MID(PARIS[[#This Row],[Tri 3]],5,50),PARIS[[#This Row],[Ville]]))</f>
        <v xml:space="preserve">Rue DES LOMBARDS               </v>
      </c>
      <c r="R113" s="10" t="str">
        <f>IF(PARIS[[#This Row],[Nom de la Voie]]="","",IFERROR(PARIS[[#This Row],[Département]]&amp;RIGHT(PARIS[[#This Row],[N° INSEE]],3),""))</f>
        <v>75001</v>
      </c>
      <c r="S113" s="10" t="str">
        <f>IF(PARIS[[#This Row],[Ville]]="",PARIS[[#This Row],[Nom de la Voie]]&amp;" "&amp;MID(PARIS[[#This Row],[Tri 3]],5,50),"")</f>
        <v xml:space="preserve">Rue DES LOMBARDS               </v>
      </c>
      <c r="T113" s="10" t="str">
        <f>IFERROR(TEXT(VLOOKUP(Tableau_Résultat75[Code Insee],Tableau_Référence75[],2,FALSE),"00000"),"")</f>
        <v/>
      </c>
      <c r="U113" s="10" t="str">
        <f>IFERROR(TEXT(VLOOKUP(Tableau_Résultat75[Code Insee],Tableau_Référence75[],4,FALSE),"00000"),"")</f>
        <v/>
      </c>
    </row>
    <row r="114" spans="1:21" x14ac:dyDescent="0.25">
      <c r="A114" s="4" t="s">
        <v>142</v>
      </c>
      <c r="B114" s="10" t="str">
        <f>MID(PARIS[[#This Row],[Données]],104,100)</f>
        <v>001231   ARAGON</v>
      </c>
      <c r="C114" s="10" t="str">
        <f>MID(PARIS[[#This Row],[Données]],7,36)</f>
        <v xml:space="preserve">5765BALL LOUIS ARAGON               </v>
      </c>
      <c r="D114" s="10" t="str">
        <f>MID(PARIS[[#This Row],[Tri 2]],6,31)</f>
        <v xml:space="preserve">ALL LOUIS ARAGON               </v>
      </c>
      <c r="E114" s="10" t="str">
        <f>MID(PARIS[[#This Row],[Données]],1,6)</f>
        <v>754001</v>
      </c>
      <c r="F114" s="10" t="str">
        <f>LEFT(PARIS[[#This Row],[Données]],2)</f>
        <v>75</v>
      </c>
      <c r="G114" s="10" t="str">
        <f>MID(PARIS[[#This Row],[Données]],1,6)</f>
        <v>754001</v>
      </c>
      <c r="H114" s="10" t="str">
        <f>LEFT(PARIS[[#This Row],[Tri 2]],5)</f>
        <v>5765B</v>
      </c>
      <c r="I114" s="10" t="str">
        <f>LEFT(PARIS[[#This Row],[Tri 3]],3)</f>
        <v>ALL</v>
      </c>
      <c r="J11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Allée</v>
      </c>
      <c r="K11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14" s="10" t="str">
        <f>IF(AND(PARIS[[#This Row],[Nom de la Voie 1]]=0,PARIS[[#This Row],[Nom de la Voie 2]]=0,PARIS[[#This Row],[Nom de la Voie 3]]=0),PARIS[[#This Row],[Ville et Street]],"")</f>
        <v/>
      </c>
      <c r="N114" s="10" t="str">
        <f>MID(PARIS[[#This Row],[Tri 1]],10,50)</f>
        <v>ARAGON</v>
      </c>
      <c r="O11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Allée</v>
      </c>
      <c r="P114" s="10" t="str">
        <f>IF(PARIS[[#This Row],[Mot Clé Rue]]="","",IF(PARIS[[#This Row],[Ville]]="",PARIS[[#This Row],[Nom de la Voie]]&amp;" "&amp;MID(PARIS[[#This Row],[Tri 3]],5,50),PARIS[[#This Row],[Ville]]))</f>
        <v xml:space="preserve">Allée LOUIS ARAGON               </v>
      </c>
      <c r="R114" s="10" t="str">
        <f>IF(PARIS[[#This Row],[Nom de la Voie]]="","",IFERROR(PARIS[[#This Row],[Département]]&amp;RIGHT(PARIS[[#This Row],[N° INSEE]],3),""))</f>
        <v>75001</v>
      </c>
      <c r="S114" s="10" t="str">
        <f>IF(PARIS[[#This Row],[Ville]]="",PARIS[[#This Row],[Nom de la Voie]]&amp;" "&amp;MID(PARIS[[#This Row],[Tri 3]],5,50),"")</f>
        <v xml:space="preserve">Allée LOUIS ARAGON               </v>
      </c>
      <c r="T114" s="10" t="str">
        <f>IFERROR(TEXT(VLOOKUP(Tableau_Résultat75[Code Insee],Tableau_Référence75[],2,FALSE),"00000"),"")</f>
        <v/>
      </c>
      <c r="U114" s="10" t="str">
        <f>IFERROR(TEXT(VLOOKUP(Tableau_Résultat75[Code Insee],Tableau_Référence75[],4,FALSE),"00000"),"")</f>
        <v/>
      </c>
    </row>
    <row r="115" spans="1:21" x14ac:dyDescent="0.25">
      <c r="A115" s="4" t="s">
        <v>143</v>
      </c>
      <c r="B115" s="10" t="str">
        <f>MID(PARIS[[#This Row],[Données]],104,100)</f>
        <v>001241   LOUVRE</v>
      </c>
      <c r="C115" s="10" t="str">
        <f>MID(PARIS[[#This Row],[Données]],7,36)</f>
        <v xml:space="preserve">5822NPL  DU LOUVRE                  </v>
      </c>
      <c r="D115" s="10" t="str">
        <f>MID(PARIS[[#This Row],[Tri 2]],6,31)</f>
        <v xml:space="preserve">PL  DU LOUVRE                  </v>
      </c>
      <c r="E115" s="10" t="str">
        <f>MID(PARIS[[#This Row],[Données]],1,6)</f>
        <v>754001</v>
      </c>
      <c r="F115" s="10" t="str">
        <f>LEFT(PARIS[[#This Row],[Données]],2)</f>
        <v>75</v>
      </c>
      <c r="G115" s="10" t="str">
        <f>MID(PARIS[[#This Row],[Données]],1,6)</f>
        <v>754001</v>
      </c>
      <c r="H115" s="10" t="str">
        <f>LEFT(PARIS[[#This Row],[Tri 2]],5)</f>
        <v>5822N</v>
      </c>
      <c r="I115" s="10" t="str">
        <f>LEFT(PARIS[[#This Row],[Tri 3]],3)</f>
        <v xml:space="preserve">PL </v>
      </c>
      <c r="J11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1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5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15" s="10" t="str">
        <f>IF(AND(PARIS[[#This Row],[Nom de la Voie 1]]=0,PARIS[[#This Row],[Nom de la Voie 2]]=0,PARIS[[#This Row],[Nom de la Voie 3]]=0),PARIS[[#This Row],[Ville et Street]],"")</f>
        <v/>
      </c>
      <c r="N115" s="10" t="str">
        <f>MID(PARIS[[#This Row],[Tri 1]],10,50)</f>
        <v>LOUVRE</v>
      </c>
      <c r="O11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15" s="10" t="str">
        <f>IF(PARIS[[#This Row],[Mot Clé Rue]]="","",IF(PARIS[[#This Row],[Ville]]="",PARIS[[#This Row],[Nom de la Voie]]&amp;" "&amp;MID(PARIS[[#This Row],[Tri 3]],5,50),PARIS[[#This Row],[Ville]]))</f>
        <v xml:space="preserve">Place DU LOUVRE                  </v>
      </c>
      <c r="R115" s="10" t="str">
        <f>IF(PARIS[[#This Row],[Nom de la Voie]]="","",IFERROR(PARIS[[#This Row],[Département]]&amp;RIGHT(PARIS[[#This Row],[N° INSEE]],3),""))</f>
        <v>75001</v>
      </c>
      <c r="S115" s="10" t="str">
        <f>IF(PARIS[[#This Row],[Ville]]="",PARIS[[#This Row],[Nom de la Voie]]&amp;" "&amp;MID(PARIS[[#This Row],[Tri 3]],5,50),"")</f>
        <v xml:space="preserve">Place DU LOUVRE                  </v>
      </c>
      <c r="T115" s="10" t="str">
        <f>IFERROR(TEXT(VLOOKUP(Tableau_Résultat75[Code Insee],Tableau_Référence75[],2,FALSE),"00000"),"")</f>
        <v/>
      </c>
      <c r="U115" s="10" t="str">
        <f>IFERROR(TEXT(VLOOKUP(Tableau_Résultat75[Code Insee],Tableau_Référence75[],4,FALSE),"00000"),"")</f>
        <v/>
      </c>
    </row>
    <row r="116" spans="1:21" x14ac:dyDescent="0.25">
      <c r="A116" s="4" t="s">
        <v>144</v>
      </c>
      <c r="B116" s="10" t="str">
        <f>MID(PARIS[[#This Row],[Données]],104,100)</f>
        <v>001251   LOUVRE</v>
      </c>
      <c r="C116" s="10" t="str">
        <f>MID(PARIS[[#This Row],[Données]],7,36)</f>
        <v xml:space="preserve">5824RQUAIDU LOUVRE                  </v>
      </c>
      <c r="D116" s="10" t="str">
        <f>MID(PARIS[[#This Row],[Tri 2]],6,31)</f>
        <v xml:space="preserve">QUAIDU LOUVRE                  </v>
      </c>
      <c r="E116" s="10" t="str">
        <f>MID(PARIS[[#This Row],[Données]],1,6)</f>
        <v>754001</v>
      </c>
      <c r="F116" s="10" t="str">
        <f>LEFT(PARIS[[#This Row],[Données]],2)</f>
        <v>75</v>
      </c>
      <c r="G116" s="10" t="str">
        <f>MID(PARIS[[#This Row],[Données]],1,6)</f>
        <v>754001</v>
      </c>
      <c r="H116" s="10" t="str">
        <f>LEFT(PARIS[[#This Row],[Tri 2]],5)</f>
        <v>5824R</v>
      </c>
      <c r="I116" s="10" t="str">
        <f>LEFT(PARIS[[#This Row],[Tri 3]],3)</f>
        <v>QUA</v>
      </c>
      <c r="J11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1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Quai</v>
      </c>
      <c r="M116" s="10" t="str">
        <f>IF(AND(PARIS[[#This Row],[Nom de la Voie 1]]=0,PARIS[[#This Row],[Nom de la Voie 2]]=0,PARIS[[#This Row],[Nom de la Voie 3]]=0),PARIS[[#This Row],[Ville et Street]],"")</f>
        <v/>
      </c>
      <c r="N116" s="10" t="str">
        <f>MID(PARIS[[#This Row],[Tri 1]],10,50)</f>
        <v>LOUVRE</v>
      </c>
      <c r="O11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Quai</v>
      </c>
      <c r="P116" s="10" t="str">
        <f>IF(PARIS[[#This Row],[Mot Clé Rue]]="","",IF(PARIS[[#This Row],[Ville]]="",PARIS[[#This Row],[Nom de la Voie]]&amp;" "&amp;MID(PARIS[[#This Row],[Tri 3]],5,50),PARIS[[#This Row],[Ville]]))</f>
        <v xml:space="preserve">Quai DU LOUVRE                  </v>
      </c>
      <c r="R116" s="10" t="str">
        <f>IF(PARIS[[#This Row],[Nom de la Voie]]="","",IFERROR(PARIS[[#This Row],[Département]]&amp;RIGHT(PARIS[[#This Row],[N° INSEE]],3),""))</f>
        <v>75001</v>
      </c>
      <c r="S116" s="10" t="str">
        <f>IF(PARIS[[#This Row],[Ville]]="",PARIS[[#This Row],[Nom de la Voie]]&amp;" "&amp;MID(PARIS[[#This Row],[Tri 3]],5,50),"")</f>
        <v xml:space="preserve">Quai DU LOUVRE                  </v>
      </c>
      <c r="T116" s="10" t="str">
        <f>IFERROR(TEXT(VLOOKUP(Tableau_Résultat75[Code Insee],Tableau_Référence75[],2,FALSE),"00000"),"")</f>
        <v/>
      </c>
      <c r="U116" s="10" t="str">
        <f>IFERROR(TEXT(VLOOKUP(Tableau_Résultat75[Code Insee],Tableau_Référence75[],4,FALSE),"00000"),"")</f>
        <v/>
      </c>
    </row>
    <row r="117" spans="1:21" x14ac:dyDescent="0.25">
      <c r="A117" s="4" t="s">
        <v>145</v>
      </c>
      <c r="B117" s="10" t="str">
        <f>MID(PARIS[[#This Row],[Données]],104,100)</f>
        <v>001261   LOUVRE</v>
      </c>
      <c r="C117" s="10" t="str">
        <f>MID(PARIS[[#This Row],[Données]],7,36)</f>
        <v xml:space="preserve">5825SRUE DU LOUVRE                  </v>
      </c>
      <c r="D117" s="10" t="str">
        <f>MID(PARIS[[#This Row],[Tri 2]],6,31)</f>
        <v xml:space="preserve">RUE DU LOUVRE                  </v>
      </c>
      <c r="E117" s="10" t="str">
        <f>MID(PARIS[[#This Row],[Données]],1,6)</f>
        <v>754001</v>
      </c>
      <c r="F117" s="10" t="str">
        <f>LEFT(PARIS[[#This Row],[Données]],2)</f>
        <v>75</v>
      </c>
      <c r="G117" s="10" t="str">
        <f>MID(PARIS[[#This Row],[Données]],1,6)</f>
        <v>754001</v>
      </c>
      <c r="H117" s="10" t="str">
        <f>LEFT(PARIS[[#This Row],[Tri 2]],5)</f>
        <v>5825S</v>
      </c>
      <c r="I117" s="10" t="str">
        <f>LEFT(PARIS[[#This Row],[Tri 3]],3)</f>
        <v>RUE</v>
      </c>
      <c r="J11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1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17" s="10" t="str">
        <f>IF(AND(PARIS[[#This Row],[Nom de la Voie 1]]=0,PARIS[[#This Row],[Nom de la Voie 2]]=0,PARIS[[#This Row],[Nom de la Voie 3]]=0),PARIS[[#This Row],[Ville et Street]],"")</f>
        <v/>
      </c>
      <c r="N117" s="10" t="str">
        <f>MID(PARIS[[#This Row],[Tri 1]],10,50)</f>
        <v>LOUVRE</v>
      </c>
      <c r="O11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17" s="10" t="str">
        <f>IF(PARIS[[#This Row],[Mot Clé Rue]]="","",IF(PARIS[[#This Row],[Ville]]="",PARIS[[#This Row],[Nom de la Voie]]&amp;" "&amp;MID(PARIS[[#This Row],[Tri 3]],5,50),PARIS[[#This Row],[Ville]]))</f>
        <v xml:space="preserve">Rue DU LOUVRE                  </v>
      </c>
      <c r="R117" s="10" t="str">
        <f>IF(PARIS[[#This Row],[Nom de la Voie]]="","",IFERROR(PARIS[[#This Row],[Département]]&amp;RIGHT(PARIS[[#This Row],[N° INSEE]],3),""))</f>
        <v>75001</v>
      </c>
      <c r="S117" s="10" t="str">
        <f>IF(PARIS[[#This Row],[Ville]]="",PARIS[[#This Row],[Nom de la Voie]]&amp;" "&amp;MID(PARIS[[#This Row],[Tri 3]],5,50),"")</f>
        <v xml:space="preserve">Rue DU LOUVRE                  </v>
      </c>
      <c r="T117" s="10" t="str">
        <f>IFERROR(TEXT(VLOOKUP(Tableau_Résultat75[Code Insee],Tableau_Référence75[],2,FALSE),"00000"),"")</f>
        <v/>
      </c>
      <c r="U117" s="10" t="str">
        <f>IFERROR(TEXT(VLOOKUP(Tableau_Résultat75[Code Insee],Tableau_Référence75[],4,FALSE),"00000"),"")</f>
        <v/>
      </c>
    </row>
    <row r="118" spans="1:21" x14ac:dyDescent="0.25">
      <c r="A118" s="4" t="s">
        <v>146</v>
      </c>
      <c r="B118" s="10" t="str">
        <f>MID(PARIS[[#This Row],[Données]],104,100)</f>
        <v>001271   MADELEIN</v>
      </c>
      <c r="C118" s="10" t="str">
        <f>MID(PARIS[[#This Row],[Données]],7,36)</f>
        <v xml:space="preserve">5888KBD  DE LA MADELEINE            </v>
      </c>
      <c r="D118" s="10" t="str">
        <f>MID(PARIS[[#This Row],[Tri 2]],6,31)</f>
        <v xml:space="preserve">BD  DE LA MADELEINE            </v>
      </c>
      <c r="E118" s="10" t="str">
        <f>MID(PARIS[[#This Row],[Données]],1,6)</f>
        <v>754001</v>
      </c>
      <c r="F118" s="10" t="str">
        <f>LEFT(PARIS[[#This Row],[Données]],2)</f>
        <v>75</v>
      </c>
      <c r="G118" s="10" t="str">
        <f>MID(PARIS[[#This Row],[Données]],1,6)</f>
        <v>754001</v>
      </c>
      <c r="H118" s="10" t="str">
        <f>LEFT(PARIS[[#This Row],[Tri 2]],5)</f>
        <v>5888K</v>
      </c>
      <c r="I118" s="10" t="str">
        <f>LEFT(PARIS[[#This Row],[Tri 3]],3)</f>
        <v xml:space="preserve">BD </v>
      </c>
      <c r="J11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1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118" s="10" t="str">
        <f>IF(AND(PARIS[[#This Row],[Nom de la Voie 1]]=0,PARIS[[#This Row],[Nom de la Voie 2]]=0,PARIS[[#This Row],[Nom de la Voie 3]]=0),PARIS[[#This Row],[Ville et Street]],"")</f>
        <v/>
      </c>
      <c r="N118" s="10" t="str">
        <f>MID(PARIS[[#This Row],[Tri 1]],10,50)</f>
        <v>MADELEIN</v>
      </c>
      <c r="O11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118" s="10" t="str">
        <f>IF(PARIS[[#This Row],[Mot Clé Rue]]="","",IF(PARIS[[#This Row],[Ville]]="",PARIS[[#This Row],[Nom de la Voie]]&amp;" "&amp;MID(PARIS[[#This Row],[Tri 3]],5,50),PARIS[[#This Row],[Ville]]))</f>
        <v xml:space="preserve">Boulevard DE LA MADELEINE            </v>
      </c>
      <c r="R118" s="10" t="str">
        <f>IF(PARIS[[#This Row],[Nom de la Voie]]="","",IFERROR(PARIS[[#This Row],[Département]]&amp;RIGHT(PARIS[[#This Row],[N° INSEE]],3),""))</f>
        <v>75001</v>
      </c>
      <c r="S118" s="10" t="str">
        <f>IF(PARIS[[#This Row],[Ville]]="",PARIS[[#This Row],[Nom de la Voie]]&amp;" "&amp;MID(PARIS[[#This Row],[Tri 3]],5,50),"")</f>
        <v xml:space="preserve">Boulevard DE LA MADELEINE            </v>
      </c>
      <c r="T118" s="10" t="str">
        <f>IFERROR(TEXT(VLOOKUP(Tableau_Résultat75[Code Insee],Tableau_Référence75[],2,FALSE),"00000"),"")</f>
        <v/>
      </c>
      <c r="U118" s="10" t="str">
        <f>IFERROR(TEXT(VLOOKUP(Tableau_Résultat75[Code Insee],Tableau_Référence75[],4,FALSE),"00000"),"")</f>
        <v/>
      </c>
    </row>
    <row r="119" spans="1:21" x14ac:dyDescent="0.25">
      <c r="A119" s="4" t="s">
        <v>147</v>
      </c>
      <c r="B119" s="10" t="str">
        <f>MID(PARIS[[#This Row],[Données]],104,100)</f>
        <v>001281   ROYAL</v>
      </c>
      <c r="C119" s="10" t="str">
        <f>MID(PARIS[[#This Row],[Données]],7,36)</f>
        <v xml:space="preserve">6016ZGAL MARC METRO PALAIS ROYAL    </v>
      </c>
      <c r="D119" s="10" t="str">
        <f>MID(PARIS[[#This Row],[Tri 2]],6,31)</f>
        <v xml:space="preserve">GAL MARC METRO PALAIS ROYAL    </v>
      </c>
      <c r="E119" s="10" t="str">
        <f>MID(PARIS[[#This Row],[Données]],1,6)</f>
        <v>754001</v>
      </c>
      <c r="F119" s="10" t="str">
        <f>LEFT(PARIS[[#This Row],[Données]],2)</f>
        <v>75</v>
      </c>
      <c r="G119" s="10" t="str">
        <f>MID(PARIS[[#This Row],[Données]],1,6)</f>
        <v>754001</v>
      </c>
      <c r="H119" s="10" t="str">
        <f>LEFT(PARIS[[#This Row],[Tri 2]],5)</f>
        <v>6016Z</v>
      </c>
      <c r="I119" s="10" t="str">
        <f>LEFT(PARIS[[#This Row],[Tri 3]],3)</f>
        <v>GAL</v>
      </c>
      <c r="J11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1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1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119" s="10" t="str">
        <f>IF(AND(PARIS[[#This Row],[Nom de la Voie 1]]=0,PARIS[[#This Row],[Nom de la Voie 2]]=0,PARIS[[#This Row],[Nom de la Voie 3]]=0),PARIS[[#This Row],[Ville et Street]],"")</f>
        <v/>
      </c>
      <c r="N119" s="10" t="str">
        <f>MID(PARIS[[#This Row],[Tri 1]],10,50)</f>
        <v>ROYAL</v>
      </c>
      <c r="O11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119" s="10" t="str">
        <f>IF(PARIS[[#This Row],[Mot Clé Rue]]="","",IF(PARIS[[#This Row],[Ville]]="",PARIS[[#This Row],[Nom de la Voie]]&amp;" "&amp;MID(PARIS[[#This Row],[Tri 3]],5,50),PARIS[[#This Row],[Ville]]))</f>
        <v xml:space="preserve">Galerie MARC METRO PALAIS ROYAL    </v>
      </c>
      <c r="R119" s="10" t="str">
        <f>IF(PARIS[[#This Row],[Nom de la Voie]]="","",IFERROR(PARIS[[#This Row],[Département]]&amp;RIGHT(PARIS[[#This Row],[N° INSEE]],3),""))</f>
        <v>75001</v>
      </c>
      <c r="S119" s="10" t="str">
        <f>IF(PARIS[[#This Row],[Ville]]="",PARIS[[#This Row],[Nom de la Voie]]&amp;" "&amp;MID(PARIS[[#This Row],[Tri 3]],5,50),"")</f>
        <v xml:space="preserve">Galerie MARC METRO PALAIS ROYAL    </v>
      </c>
      <c r="T119" s="10" t="str">
        <f>IFERROR(TEXT(VLOOKUP(Tableau_Résultat75[Code Insee],Tableau_Référence75[],2,FALSE),"00000"),"")</f>
        <v/>
      </c>
      <c r="U119" s="10" t="str">
        <f>IFERROR(TEXT(VLOOKUP(Tableau_Résultat75[Code Insee],Tableau_Référence75[],4,FALSE),"00000"),"")</f>
        <v/>
      </c>
    </row>
    <row r="120" spans="1:21" x14ac:dyDescent="0.25">
      <c r="A120" s="4" t="s">
        <v>148</v>
      </c>
      <c r="B120" s="10" t="str">
        <f>MID(PARIS[[#This Row],[Données]],104,100)</f>
        <v>001291   HONORE</v>
      </c>
      <c r="C120" s="10" t="str">
        <f>MID(PARIS[[#This Row],[Données]],7,36)</f>
        <v xml:space="preserve">6032SMAR SAINT HONORE               </v>
      </c>
      <c r="D120" s="10" t="str">
        <f>MID(PARIS[[#This Row],[Tri 2]],6,31)</f>
        <v xml:space="preserve">MAR SAINT HONORE               </v>
      </c>
      <c r="E120" s="10" t="str">
        <f>MID(PARIS[[#This Row],[Données]],1,6)</f>
        <v>754001</v>
      </c>
      <c r="F120" s="10" t="str">
        <f>LEFT(PARIS[[#This Row],[Données]],2)</f>
        <v>75</v>
      </c>
      <c r="G120" s="10" t="str">
        <f>MID(PARIS[[#This Row],[Données]],1,6)</f>
        <v>754001</v>
      </c>
      <c r="H120" s="10" t="str">
        <f>LEFT(PARIS[[#This Row],[Tri 2]],5)</f>
        <v>6032S</v>
      </c>
      <c r="I120" s="10" t="str">
        <f>LEFT(PARIS[[#This Row],[Tri 3]],3)</f>
        <v>MAR</v>
      </c>
      <c r="J12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2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20" s="10" t="str">
        <f>IF(AND(PARIS[[#This Row],[Nom de la Voie 1]]=0,PARIS[[#This Row],[Nom de la Voie 2]]=0,PARIS[[#This Row],[Nom de la Voie 3]]=0),PARIS[[#This Row],[Ville et Street]],"")</f>
        <v>MAR</v>
      </c>
      <c r="N120" s="10" t="str">
        <f>MID(PARIS[[#This Row],[Tri 1]],10,50)</f>
        <v>HONORE</v>
      </c>
      <c r="O12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120" s="10" t="str">
        <f>IF(PARIS[[#This Row],[Mot Clé Rue]]="","",IF(PARIS[[#This Row],[Ville]]="",PARIS[[#This Row],[Nom de la Voie]]&amp;" "&amp;MID(PARIS[[#This Row],[Tri 3]],5,50),PARIS[[#This Row],[Ville]]))</f>
        <v>MAR</v>
      </c>
      <c r="R120" s="10" t="str">
        <f>IF(PARIS[[#This Row],[Nom de la Voie]]="","",IFERROR(PARIS[[#This Row],[Département]]&amp;RIGHT(PARIS[[#This Row],[N° INSEE]],3),""))</f>
        <v/>
      </c>
      <c r="S120" s="10" t="str">
        <f>IF(PARIS[[#This Row],[Ville]]="",PARIS[[#This Row],[Nom de la Voie]]&amp;" "&amp;MID(PARIS[[#This Row],[Tri 3]],5,50),"")</f>
        <v/>
      </c>
      <c r="T120" s="10" t="str">
        <f>IFERROR(TEXT(VLOOKUP(Tableau_Résultat75[Code Insee],Tableau_Référence75[],2,FALSE),"00000"),"")</f>
        <v/>
      </c>
      <c r="U120" s="10" t="str">
        <f>IFERROR(TEXT(VLOOKUP(Tableau_Résultat75[Code Insee],Tableau_Référence75[],4,FALSE),"00000"),"")</f>
        <v/>
      </c>
    </row>
    <row r="121" spans="1:21" x14ac:dyDescent="0.25">
      <c r="A121" s="4" t="s">
        <v>149</v>
      </c>
      <c r="B121" s="10" t="str">
        <f>MID(PARIS[[#This Row],[Données]],104,100)</f>
        <v>001301   HONORE</v>
      </c>
      <c r="C121" s="10" t="str">
        <f>MID(PARIS[[#This Row],[Données]],7,36)</f>
        <v xml:space="preserve">6033TPL  DU MARCHE ST HONORE        </v>
      </c>
      <c r="D121" s="10" t="str">
        <f>MID(PARIS[[#This Row],[Tri 2]],6,31)</f>
        <v xml:space="preserve">PL  DU MARCHE ST HONORE        </v>
      </c>
      <c r="E121" s="10" t="str">
        <f>MID(PARIS[[#This Row],[Données]],1,6)</f>
        <v>754001</v>
      </c>
      <c r="F121" s="10" t="str">
        <f>LEFT(PARIS[[#This Row],[Données]],2)</f>
        <v>75</v>
      </c>
      <c r="G121" s="10" t="str">
        <f>MID(PARIS[[#This Row],[Données]],1,6)</f>
        <v>754001</v>
      </c>
      <c r="H121" s="10" t="str">
        <f>LEFT(PARIS[[#This Row],[Tri 2]],5)</f>
        <v>6033T</v>
      </c>
      <c r="I121" s="10" t="str">
        <f>LEFT(PARIS[[#This Row],[Tri 3]],3)</f>
        <v xml:space="preserve">PL </v>
      </c>
      <c r="J12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2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21" s="10" t="str">
        <f>IF(AND(PARIS[[#This Row],[Nom de la Voie 1]]=0,PARIS[[#This Row],[Nom de la Voie 2]]=0,PARIS[[#This Row],[Nom de la Voie 3]]=0),PARIS[[#This Row],[Ville et Street]],"")</f>
        <v/>
      </c>
      <c r="N121" s="10" t="str">
        <f>MID(PARIS[[#This Row],[Tri 1]],10,50)</f>
        <v>HONORE</v>
      </c>
      <c r="O12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21" s="10" t="str">
        <f>IF(PARIS[[#This Row],[Mot Clé Rue]]="","",IF(PARIS[[#This Row],[Ville]]="",PARIS[[#This Row],[Nom de la Voie]]&amp;" "&amp;MID(PARIS[[#This Row],[Tri 3]],5,50),PARIS[[#This Row],[Ville]]))</f>
        <v xml:space="preserve">Place DU MARCHE ST HONORE        </v>
      </c>
      <c r="R121" s="10" t="str">
        <f>IF(PARIS[[#This Row],[Nom de la Voie]]="","",IFERROR(PARIS[[#This Row],[Département]]&amp;RIGHT(PARIS[[#This Row],[N° INSEE]],3),""))</f>
        <v>75001</v>
      </c>
      <c r="S121" s="10" t="str">
        <f>IF(PARIS[[#This Row],[Ville]]="",PARIS[[#This Row],[Nom de la Voie]]&amp;" "&amp;MID(PARIS[[#This Row],[Tri 3]],5,50),"")</f>
        <v xml:space="preserve">Place DU MARCHE ST HONORE        </v>
      </c>
      <c r="T121" s="10" t="str">
        <f>IFERROR(TEXT(VLOOKUP(Tableau_Résultat75[Code Insee],Tableau_Référence75[],2,FALSE),"00000"),"")</f>
        <v/>
      </c>
      <c r="U121" s="10" t="str">
        <f>IFERROR(TEXT(VLOOKUP(Tableau_Résultat75[Code Insee],Tableau_Référence75[],4,FALSE),"00000"),"")</f>
        <v/>
      </c>
    </row>
    <row r="122" spans="1:21" x14ac:dyDescent="0.25">
      <c r="A122" s="4" t="s">
        <v>150</v>
      </c>
      <c r="B122" s="10" t="str">
        <f>MID(PARIS[[#This Row],[Données]],104,100)</f>
        <v>001311   HONORE</v>
      </c>
      <c r="C122" s="10" t="str">
        <f>MID(PARIS[[#This Row],[Données]],7,36)</f>
        <v xml:space="preserve">6034URUE DU MARCHE ST HONORE        </v>
      </c>
      <c r="D122" s="10" t="str">
        <f>MID(PARIS[[#This Row],[Tri 2]],6,31)</f>
        <v xml:space="preserve">RUE DU MARCHE ST HONORE        </v>
      </c>
      <c r="E122" s="10" t="str">
        <f>MID(PARIS[[#This Row],[Données]],1,6)</f>
        <v>754001</v>
      </c>
      <c r="F122" s="10" t="str">
        <f>LEFT(PARIS[[#This Row],[Données]],2)</f>
        <v>75</v>
      </c>
      <c r="G122" s="10" t="str">
        <f>MID(PARIS[[#This Row],[Données]],1,6)</f>
        <v>754001</v>
      </c>
      <c r="H122" s="10" t="str">
        <f>LEFT(PARIS[[#This Row],[Tri 2]],5)</f>
        <v>6034U</v>
      </c>
      <c r="I122" s="10" t="str">
        <f>LEFT(PARIS[[#This Row],[Tri 3]],3)</f>
        <v>RUE</v>
      </c>
      <c r="J12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2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22" s="10" t="str">
        <f>IF(AND(PARIS[[#This Row],[Nom de la Voie 1]]=0,PARIS[[#This Row],[Nom de la Voie 2]]=0,PARIS[[#This Row],[Nom de la Voie 3]]=0),PARIS[[#This Row],[Ville et Street]],"")</f>
        <v/>
      </c>
      <c r="N122" s="10" t="str">
        <f>MID(PARIS[[#This Row],[Tri 1]],10,50)</f>
        <v>HONORE</v>
      </c>
      <c r="O12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22" s="10" t="str">
        <f>IF(PARIS[[#This Row],[Mot Clé Rue]]="","",IF(PARIS[[#This Row],[Ville]]="",PARIS[[#This Row],[Nom de la Voie]]&amp;" "&amp;MID(PARIS[[#This Row],[Tri 3]],5,50),PARIS[[#This Row],[Ville]]))</f>
        <v xml:space="preserve">Rue DU MARCHE ST HONORE        </v>
      </c>
      <c r="R122" s="10" t="str">
        <f>IF(PARIS[[#This Row],[Nom de la Voie]]="","",IFERROR(PARIS[[#This Row],[Département]]&amp;RIGHT(PARIS[[#This Row],[N° INSEE]],3),""))</f>
        <v>75001</v>
      </c>
      <c r="S122" s="10" t="str">
        <f>IF(PARIS[[#This Row],[Ville]]="",PARIS[[#This Row],[Nom de la Voie]]&amp;" "&amp;MID(PARIS[[#This Row],[Tri 3]],5,50),"")</f>
        <v xml:space="preserve">Rue DU MARCHE ST HONORE        </v>
      </c>
      <c r="T122" s="10" t="str">
        <f>IFERROR(TEXT(VLOOKUP(Tableau_Résultat75[Code Insee],Tableau_Référence75[],2,FALSE),"00000"),"")</f>
        <v/>
      </c>
      <c r="U122" s="10" t="str">
        <f>IFERROR(TEXT(VLOOKUP(Tableau_Résultat75[Code Insee],Tableau_Référence75[],4,FALSE),"00000"),"")</f>
        <v/>
      </c>
    </row>
    <row r="123" spans="1:21" x14ac:dyDescent="0.25">
      <c r="A123" s="4" t="s">
        <v>151</v>
      </c>
      <c r="B123" s="10" t="str">
        <f>MID(PARIS[[#This Row],[Données]],104,100)</f>
        <v>001321   MARENGO</v>
      </c>
      <c r="C123" s="10" t="str">
        <f>MID(PARIS[[#This Row],[Données]],7,36)</f>
        <v xml:space="preserve">6053PRUE DE MARENGO                 </v>
      </c>
      <c r="D123" s="10" t="str">
        <f>MID(PARIS[[#This Row],[Tri 2]],6,31)</f>
        <v xml:space="preserve">RUE DE MARENGO                 </v>
      </c>
      <c r="E123" s="10" t="str">
        <f>MID(PARIS[[#This Row],[Données]],1,6)</f>
        <v>754001</v>
      </c>
      <c r="F123" s="10" t="str">
        <f>LEFT(PARIS[[#This Row],[Données]],2)</f>
        <v>75</v>
      </c>
      <c r="G123" s="10" t="str">
        <f>MID(PARIS[[#This Row],[Données]],1,6)</f>
        <v>754001</v>
      </c>
      <c r="H123" s="10" t="str">
        <f>LEFT(PARIS[[#This Row],[Tri 2]],5)</f>
        <v>6053P</v>
      </c>
      <c r="I123" s="10" t="str">
        <f>LEFT(PARIS[[#This Row],[Tri 3]],3)</f>
        <v>RUE</v>
      </c>
      <c r="J12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2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23" s="10" t="str">
        <f>IF(AND(PARIS[[#This Row],[Nom de la Voie 1]]=0,PARIS[[#This Row],[Nom de la Voie 2]]=0,PARIS[[#This Row],[Nom de la Voie 3]]=0),PARIS[[#This Row],[Ville et Street]],"")</f>
        <v/>
      </c>
      <c r="N123" s="10" t="str">
        <f>MID(PARIS[[#This Row],[Tri 1]],10,50)</f>
        <v>MARENGO</v>
      </c>
      <c r="O12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23" s="10" t="str">
        <f>IF(PARIS[[#This Row],[Mot Clé Rue]]="","",IF(PARIS[[#This Row],[Ville]]="",PARIS[[#This Row],[Nom de la Voie]]&amp;" "&amp;MID(PARIS[[#This Row],[Tri 3]],5,50),PARIS[[#This Row],[Ville]]))</f>
        <v xml:space="preserve">Rue DE MARENGO                 </v>
      </c>
      <c r="R123" s="10" t="str">
        <f>IF(PARIS[[#This Row],[Nom de la Voie]]="","",IFERROR(PARIS[[#This Row],[Département]]&amp;RIGHT(PARIS[[#This Row],[N° INSEE]],3),""))</f>
        <v>75001</v>
      </c>
      <c r="S123" s="10" t="str">
        <f>IF(PARIS[[#This Row],[Ville]]="",PARIS[[#This Row],[Nom de la Voie]]&amp;" "&amp;MID(PARIS[[#This Row],[Tri 3]],5,50),"")</f>
        <v xml:space="preserve">Rue DE MARENGO                 </v>
      </c>
      <c r="T123" s="10" t="str">
        <f>IFERROR(TEXT(VLOOKUP(Tableau_Résultat75[Code Insee],Tableau_Référence75[],2,FALSE),"00000"),"")</f>
        <v/>
      </c>
      <c r="U123" s="10" t="str">
        <f>IFERROR(TEXT(VLOOKUP(Tableau_Résultat75[Code Insee],Tableau_Référence75[],4,FALSE),"00000"),"")</f>
        <v/>
      </c>
    </row>
    <row r="124" spans="1:21" x14ac:dyDescent="0.25">
      <c r="A124" s="4" t="s">
        <v>152</v>
      </c>
      <c r="B124" s="10" t="str">
        <f>MID(PARIS[[#This Row],[Données]],104,100)</f>
        <v>001331   NAVARRE</v>
      </c>
      <c r="C124" s="10" t="str">
        <f>MID(PARIS[[#This Row],[Données]],7,36)</f>
        <v xml:space="preserve">6058VPL  MARGUERITE DE NAVARRE      </v>
      </c>
      <c r="D124" s="10" t="str">
        <f>MID(PARIS[[#This Row],[Tri 2]],6,31)</f>
        <v xml:space="preserve">PL  MARGUERITE DE NAVARRE      </v>
      </c>
      <c r="E124" s="10" t="str">
        <f>MID(PARIS[[#This Row],[Données]],1,6)</f>
        <v>754001</v>
      </c>
      <c r="F124" s="10" t="str">
        <f>LEFT(PARIS[[#This Row],[Données]],2)</f>
        <v>75</v>
      </c>
      <c r="G124" s="10" t="str">
        <f>MID(PARIS[[#This Row],[Données]],1,6)</f>
        <v>754001</v>
      </c>
      <c r="H124" s="10" t="str">
        <f>LEFT(PARIS[[#This Row],[Tri 2]],5)</f>
        <v>6058V</v>
      </c>
      <c r="I124" s="10" t="str">
        <f>LEFT(PARIS[[#This Row],[Tri 3]],3)</f>
        <v xml:space="preserve">PL </v>
      </c>
      <c r="J12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2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24" s="10" t="str">
        <f>IF(AND(PARIS[[#This Row],[Nom de la Voie 1]]=0,PARIS[[#This Row],[Nom de la Voie 2]]=0,PARIS[[#This Row],[Nom de la Voie 3]]=0),PARIS[[#This Row],[Ville et Street]],"")</f>
        <v/>
      </c>
      <c r="N124" s="10" t="str">
        <f>MID(PARIS[[#This Row],[Tri 1]],10,50)</f>
        <v>NAVARRE</v>
      </c>
      <c r="O12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24" s="10" t="str">
        <f>IF(PARIS[[#This Row],[Mot Clé Rue]]="","",IF(PARIS[[#This Row],[Ville]]="",PARIS[[#This Row],[Nom de la Voie]]&amp;" "&amp;MID(PARIS[[#This Row],[Tri 3]],5,50),PARIS[[#This Row],[Ville]]))</f>
        <v xml:space="preserve">Place MARGUERITE DE NAVARRE      </v>
      </c>
      <c r="R124" s="10" t="str">
        <f>IF(PARIS[[#This Row],[Nom de la Voie]]="","",IFERROR(PARIS[[#This Row],[Département]]&amp;RIGHT(PARIS[[#This Row],[N° INSEE]],3),""))</f>
        <v>75001</v>
      </c>
      <c r="S124" s="10" t="str">
        <f>IF(PARIS[[#This Row],[Ville]]="",PARIS[[#This Row],[Nom de la Voie]]&amp;" "&amp;MID(PARIS[[#This Row],[Tri 3]],5,50),"")</f>
        <v xml:space="preserve">Place MARGUERITE DE NAVARRE      </v>
      </c>
      <c r="T124" s="10" t="str">
        <f>IFERROR(TEXT(VLOOKUP(Tableau_Résultat75[Code Insee],Tableau_Référence75[],2,FALSE),"00000"),"")</f>
        <v/>
      </c>
      <c r="U124" s="10" t="str">
        <f>IFERROR(TEXT(VLOOKUP(Tableau_Résultat75[Code Insee],Tableau_Référence75[],4,FALSE),"00000"),"")</f>
        <v/>
      </c>
    </row>
    <row r="125" spans="1:21" x14ac:dyDescent="0.25">
      <c r="A125" s="4" t="s">
        <v>153</v>
      </c>
      <c r="B125" s="10" t="str">
        <f>MID(PARIS[[#This Row],[Données]],104,100)</f>
        <v>001341   MAUCONSE</v>
      </c>
      <c r="C125" s="10" t="str">
        <f>MID(PARIS[[#This Row],[Données]],7,36)</f>
        <v xml:space="preserve">6188LRUE MAUCONSEIL                 </v>
      </c>
      <c r="D125" s="10" t="str">
        <f>MID(PARIS[[#This Row],[Tri 2]],6,31)</f>
        <v xml:space="preserve">RUE MAUCONSEIL                 </v>
      </c>
      <c r="E125" s="10" t="str">
        <f>MID(PARIS[[#This Row],[Données]],1,6)</f>
        <v>754001</v>
      </c>
      <c r="F125" s="10" t="str">
        <f>LEFT(PARIS[[#This Row],[Données]],2)</f>
        <v>75</v>
      </c>
      <c r="G125" s="10" t="str">
        <f>MID(PARIS[[#This Row],[Données]],1,6)</f>
        <v>754001</v>
      </c>
      <c r="H125" s="10" t="str">
        <f>LEFT(PARIS[[#This Row],[Tri 2]],5)</f>
        <v>6188L</v>
      </c>
      <c r="I125" s="10" t="str">
        <f>LEFT(PARIS[[#This Row],[Tri 3]],3)</f>
        <v>RUE</v>
      </c>
      <c r="J12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2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25" s="10" t="str">
        <f>IF(AND(PARIS[[#This Row],[Nom de la Voie 1]]=0,PARIS[[#This Row],[Nom de la Voie 2]]=0,PARIS[[#This Row],[Nom de la Voie 3]]=0),PARIS[[#This Row],[Ville et Street]],"")</f>
        <v/>
      </c>
      <c r="N125" s="10" t="str">
        <f>MID(PARIS[[#This Row],[Tri 1]],10,50)</f>
        <v>MAUCONSE</v>
      </c>
      <c r="O12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25" s="10" t="str">
        <f>IF(PARIS[[#This Row],[Mot Clé Rue]]="","",IF(PARIS[[#This Row],[Ville]]="",PARIS[[#This Row],[Nom de la Voie]]&amp;" "&amp;MID(PARIS[[#This Row],[Tri 3]],5,50),PARIS[[#This Row],[Ville]]))</f>
        <v xml:space="preserve">Rue MAUCONSEIL                 </v>
      </c>
      <c r="R125" s="10" t="str">
        <f>IF(PARIS[[#This Row],[Nom de la Voie]]="","",IFERROR(PARIS[[#This Row],[Département]]&amp;RIGHT(PARIS[[#This Row],[N° INSEE]],3),""))</f>
        <v>75001</v>
      </c>
      <c r="S125" s="10" t="str">
        <f>IF(PARIS[[#This Row],[Ville]]="",PARIS[[#This Row],[Nom de la Voie]]&amp;" "&amp;MID(PARIS[[#This Row],[Tri 3]],5,50),"")</f>
        <v xml:space="preserve">Rue MAUCONSEIL                 </v>
      </c>
      <c r="T125" s="10" t="str">
        <f>IFERROR(TEXT(VLOOKUP(Tableau_Résultat75[Code Insee],Tableau_Référence75[],2,FALSE),"00000"),"")</f>
        <v/>
      </c>
      <c r="U125" s="10" t="str">
        <f>IFERROR(TEXT(VLOOKUP(Tableau_Résultat75[Code Insee],Tableau_Référence75[],4,FALSE),"00000"),"")</f>
        <v/>
      </c>
    </row>
    <row r="126" spans="1:21" x14ac:dyDescent="0.25">
      <c r="A126" s="4" t="s">
        <v>154</v>
      </c>
      <c r="B126" s="10" t="str">
        <f>MID(PARIS[[#This Row],[Données]],104,100)</f>
        <v>001351   BARRES</v>
      </c>
      <c r="C126" s="10" t="str">
        <f>MID(PARIS[[#This Row],[Données]],7,36)</f>
        <v xml:space="preserve">6194TPL  MAURICE BARRES             </v>
      </c>
      <c r="D126" s="10" t="str">
        <f>MID(PARIS[[#This Row],[Tri 2]],6,31)</f>
        <v xml:space="preserve">PL  MAURICE BARRES             </v>
      </c>
      <c r="E126" s="10" t="str">
        <f>MID(PARIS[[#This Row],[Données]],1,6)</f>
        <v>754001</v>
      </c>
      <c r="F126" s="10" t="str">
        <f>LEFT(PARIS[[#This Row],[Données]],2)</f>
        <v>75</v>
      </c>
      <c r="G126" s="10" t="str">
        <f>MID(PARIS[[#This Row],[Données]],1,6)</f>
        <v>754001</v>
      </c>
      <c r="H126" s="10" t="str">
        <f>LEFT(PARIS[[#This Row],[Tri 2]],5)</f>
        <v>6194T</v>
      </c>
      <c r="I126" s="10" t="str">
        <f>LEFT(PARIS[[#This Row],[Tri 3]],3)</f>
        <v xml:space="preserve">PL </v>
      </c>
      <c r="J12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2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26" s="10" t="str">
        <f>IF(AND(PARIS[[#This Row],[Nom de la Voie 1]]=0,PARIS[[#This Row],[Nom de la Voie 2]]=0,PARIS[[#This Row],[Nom de la Voie 3]]=0),PARIS[[#This Row],[Ville et Street]],"")</f>
        <v/>
      </c>
      <c r="N126" s="10" t="str">
        <f>MID(PARIS[[#This Row],[Tri 1]],10,50)</f>
        <v>BARRES</v>
      </c>
      <c r="O12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26" s="10" t="str">
        <f>IF(PARIS[[#This Row],[Mot Clé Rue]]="","",IF(PARIS[[#This Row],[Ville]]="",PARIS[[#This Row],[Nom de la Voie]]&amp;" "&amp;MID(PARIS[[#This Row],[Tri 3]],5,50),PARIS[[#This Row],[Ville]]))</f>
        <v xml:space="preserve">Place MAURICE BARRES             </v>
      </c>
      <c r="R126" s="10" t="str">
        <f>IF(PARIS[[#This Row],[Nom de la Voie]]="","",IFERROR(PARIS[[#This Row],[Département]]&amp;RIGHT(PARIS[[#This Row],[N° INSEE]],3),""))</f>
        <v>75001</v>
      </c>
      <c r="S126" s="10" t="str">
        <f>IF(PARIS[[#This Row],[Ville]]="",PARIS[[#This Row],[Nom de la Voie]]&amp;" "&amp;MID(PARIS[[#This Row],[Tri 3]],5,50),"")</f>
        <v xml:space="preserve">Place MAURICE BARRES             </v>
      </c>
      <c r="T126" s="10" t="str">
        <f>IFERROR(TEXT(VLOOKUP(Tableau_Résultat75[Code Insee],Tableau_Référence75[],2,FALSE),"00000"),"")</f>
        <v/>
      </c>
      <c r="U126" s="10" t="str">
        <f>IFERROR(TEXT(VLOOKUP(Tableau_Résultat75[Code Insee],Tableau_Référence75[],4,FALSE),"00000"),"")</f>
        <v/>
      </c>
    </row>
    <row r="127" spans="1:21" x14ac:dyDescent="0.25">
      <c r="A127" s="4" t="s">
        <v>155</v>
      </c>
      <c r="B127" s="10" t="str">
        <f>MID(PARIS[[#This Row],[Données]],104,100)</f>
        <v>001361   QUENTIN</v>
      </c>
      <c r="C127" s="10" t="str">
        <f>MID(PARIS[[#This Row],[Données]],7,36)</f>
        <v xml:space="preserve">6208HPL  MAURICE QUENTIN            </v>
      </c>
      <c r="D127" s="10" t="str">
        <f>MID(PARIS[[#This Row],[Tri 2]],6,31)</f>
        <v xml:space="preserve">PL  MAURICE QUENTIN            </v>
      </c>
      <c r="E127" s="10" t="str">
        <f>MID(PARIS[[#This Row],[Données]],1,6)</f>
        <v>754001</v>
      </c>
      <c r="F127" s="10" t="str">
        <f>LEFT(PARIS[[#This Row],[Données]],2)</f>
        <v>75</v>
      </c>
      <c r="G127" s="10" t="str">
        <f>MID(PARIS[[#This Row],[Données]],1,6)</f>
        <v>754001</v>
      </c>
      <c r="H127" s="10" t="str">
        <f>LEFT(PARIS[[#This Row],[Tri 2]],5)</f>
        <v>6208H</v>
      </c>
      <c r="I127" s="10" t="str">
        <f>LEFT(PARIS[[#This Row],[Tri 3]],3)</f>
        <v xml:space="preserve">PL </v>
      </c>
      <c r="J12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2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27" s="10" t="str">
        <f>IF(AND(PARIS[[#This Row],[Nom de la Voie 1]]=0,PARIS[[#This Row],[Nom de la Voie 2]]=0,PARIS[[#This Row],[Nom de la Voie 3]]=0),PARIS[[#This Row],[Ville et Street]],"")</f>
        <v/>
      </c>
      <c r="N127" s="10" t="str">
        <f>MID(PARIS[[#This Row],[Tri 1]],10,50)</f>
        <v>QUENTIN</v>
      </c>
      <c r="O12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27" s="10" t="str">
        <f>IF(PARIS[[#This Row],[Mot Clé Rue]]="","",IF(PARIS[[#This Row],[Ville]]="",PARIS[[#This Row],[Nom de la Voie]]&amp;" "&amp;MID(PARIS[[#This Row],[Tri 3]],5,50),PARIS[[#This Row],[Ville]]))</f>
        <v xml:space="preserve">Place MAURICE QUENTIN            </v>
      </c>
      <c r="R127" s="10" t="str">
        <f>IF(PARIS[[#This Row],[Nom de la Voie]]="","",IFERROR(PARIS[[#This Row],[Département]]&amp;RIGHT(PARIS[[#This Row],[N° INSEE]],3),""))</f>
        <v>75001</v>
      </c>
      <c r="S127" s="10" t="str">
        <f>IF(PARIS[[#This Row],[Ville]]="",PARIS[[#This Row],[Nom de la Voie]]&amp;" "&amp;MID(PARIS[[#This Row],[Tri 3]],5,50),"")</f>
        <v xml:space="preserve">Place MAURICE QUENTIN            </v>
      </c>
      <c r="T127" s="10" t="str">
        <f>IFERROR(TEXT(VLOOKUP(Tableau_Résultat75[Code Insee],Tableau_Référence75[],2,FALSE),"00000"),"")</f>
        <v/>
      </c>
      <c r="U127" s="10" t="str">
        <f>IFERROR(TEXT(VLOOKUP(Tableau_Résultat75[Code Insee],Tableau_Référence75[],4,FALSE),"00000"),"")</f>
        <v/>
      </c>
    </row>
    <row r="128" spans="1:21" x14ac:dyDescent="0.25">
      <c r="A128" s="4" t="s">
        <v>156</v>
      </c>
      <c r="B128" s="10" t="str">
        <f>MID(PARIS[[#This Row],[Données]],104,100)</f>
        <v>001371   MEGISSER</v>
      </c>
      <c r="C128" s="10" t="str">
        <f>MID(PARIS[[#This Row],[Données]],7,36)</f>
        <v xml:space="preserve">6249CQUAIDE LA MEGISSERIE           </v>
      </c>
      <c r="D128" s="10" t="str">
        <f>MID(PARIS[[#This Row],[Tri 2]],6,31)</f>
        <v xml:space="preserve">QUAIDE LA MEGISSERIE           </v>
      </c>
      <c r="E128" s="10" t="str">
        <f>MID(PARIS[[#This Row],[Données]],1,6)</f>
        <v>754001</v>
      </c>
      <c r="F128" s="10" t="str">
        <f>LEFT(PARIS[[#This Row],[Données]],2)</f>
        <v>75</v>
      </c>
      <c r="G128" s="10" t="str">
        <f>MID(PARIS[[#This Row],[Données]],1,6)</f>
        <v>754001</v>
      </c>
      <c r="H128" s="10" t="str">
        <f>LEFT(PARIS[[#This Row],[Tri 2]],5)</f>
        <v>6249C</v>
      </c>
      <c r="I128" s="10" t="str">
        <f>LEFT(PARIS[[#This Row],[Tri 3]],3)</f>
        <v>QUA</v>
      </c>
      <c r="J12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2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Quai</v>
      </c>
      <c r="M128" s="10" t="str">
        <f>IF(AND(PARIS[[#This Row],[Nom de la Voie 1]]=0,PARIS[[#This Row],[Nom de la Voie 2]]=0,PARIS[[#This Row],[Nom de la Voie 3]]=0),PARIS[[#This Row],[Ville et Street]],"")</f>
        <v/>
      </c>
      <c r="N128" s="10" t="str">
        <f>MID(PARIS[[#This Row],[Tri 1]],10,50)</f>
        <v>MEGISSER</v>
      </c>
      <c r="O12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Quai</v>
      </c>
      <c r="P128" s="10" t="str">
        <f>IF(PARIS[[#This Row],[Mot Clé Rue]]="","",IF(PARIS[[#This Row],[Ville]]="",PARIS[[#This Row],[Nom de la Voie]]&amp;" "&amp;MID(PARIS[[#This Row],[Tri 3]],5,50),PARIS[[#This Row],[Ville]]))</f>
        <v xml:space="preserve">Quai DE LA MEGISSERIE           </v>
      </c>
      <c r="R128" s="10" t="str">
        <f>IF(PARIS[[#This Row],[Nom de la Voie]]="","",IFERROR(PARIS[[#This Row],[Département]]&amp;RIGHT(PARIS[[#This Row],[N° INSEE]],3),""))</f>
        <v>75001</v>
      </c>
      <c r="S128" s="10" t="str">
        <f>IF(PARIS[[#This Row],[Ville]]="",PARIS[[#This Row],[Nom de la Voie]]&amp;" "&amp;MID(PARIS[[#This Row],[Tri 3]],5,50),"")</f>
        <v xml:space="preserve">Quai DE LA MEGISSERIE           </v>
      </c>
      <c r="T128" s="10" t="str">
        <f>IFERROR(TEXT(VLOOKUP(Tableau_Résultat75[Code Insee],Tableau_Référence75[],2,FALSE),"00000"),"")</f>
        <v/>
      </c>
      <c r="U128" s="10" t="str">
        <f>IFERROR(TEXT(VLOOKUP(Tableau_Résultat75[Code Insee],Tableau_Référence75[],4,FALSE),"00000"),"")</f>
        <v/>
      </c>
    </row>
    <row r="129" spans="1:21" x14ac:dyDescent="0.25">
      <c r="A129" s="4" t="s">
        <v>157</v>
      </c>
      <c r="B129" s="10" t="str">
        <f>MID(PARIS[[#This Row],[Données]],104,100)</f>
        <v>001381   MOLIERE</v>
      </c>
      <c r="C129" s="10" t="str">
        <f>MID(PARIS[[#This Row],[Données]],7,36)</f>
        <v xml:space="preserve">6407ZRUE MOLIERE                    </v>
      </c>
      <c r="D129" s="10" t="str">
        <f>MID(PARIS[[#This Row],[Tri 2]],6,31)</f>
        <v xml:space="preserve">RUE MOLIERE                    </v>
      </c>
      <c r="E129" s="10" t="str">
        <f>MID(PARIS[[#This Row],[Données]],1,6)</f>
        <v>754001</v>
      </c>
      <c r="F129" s="10" t="str">
        <f>LEFT(PARIS[[#This Row],[Données]],2)</f>
        <v>75</v>
      </c>
      <c r="G129" s="10" t="str">
        <f>MID(PARIS[[#This Row],[Données]],1,6)</f>
        <v>754001</v>
      </c>
      <c r="H129" s="10" t="str">
        <f>LEFT(PARIS[[#This Row],[Tri 2]],5)</f>
        <v>6407Z</v>
      </c>
      <c r="I129" s="10" t="str">
        <f>LEFT(PARIS[[#This Row],[Tri 3]],3)</f>
        <v>RUE</v>
      </c>
      <c r="J12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2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2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29" s="10" t="str">
        <f>IF(AND(PARIS[[#This Row],[Nom de la Voie 1]]=0,PARIS[[#This Row],[Nom de la Voie 2]]=0,PARIS[[#This Row],[Nom de la Voie 3]]=0),PARIS[[#This Row],[Ville et Street]],"")</f>
        <v/>
      </c>
      <c r="N129" s="10" t="str">
        <f>MID(PARIS[[#This Row],[Tri 1]],10,50)</f>
        <v>MOLIERE</v>
      </c>
      <c r="O12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29" s="10" t="str">
        <f>IF(PARIS[[#This Row],[Mot Clé Rue]]="","",IF(PARIS[[#This Row],[Ville]]="",PARIS[[#This Row],[Nom de la Voie]]&amp;" "&amp;MID(PARIS[[#This Row],[Tri 3]],5,50),PARIS[[#This Row],[Ville]]))</f>
        <v xml:space="preserve">Rue MOLIERE                    </v>
      </c>
      <c r="R129" s="10" t="str">
        <f>IF(PARIS[[#This Row],[Nom de la Voie]]="","",IFERROR(PARIS[[#This Row],[Département]]&amp;RIGHT(PARIS[[#This Row],[N° INSEE]],3),""))</f>
        <v>75001</v>
      </c>
      <c r="S129" s="10" t="str">
        <f>IF(PARIS[[#This Row],[Ville]]="",PARIS[[#This Row],[Nom de la Voie]]&amp;" "&amp;MID(PARIS[[#This Row],[Tri 3]],5,50),"")</f>
        <v xml:space="preserve">Rue MOLIERE                    </v>
      </c>
      <c r="T129" s="10" t="str">
        <f>IFERROR(TEXT(VLOOKUP(Tableau_Résultat75[Code Insee],Tableau_Référence75[],2,FALSE),"00000"),"")</f>
        <v/>
      </c>
      <c r="U129" s="10" t="str">
        <f>IFERROR(TEXT(VLOOKUP(Tableau_Résultat75[Code Insee],Tableau_Référence75[],4,FALSE),"00000"),"")</f>
        <v/>
      </c>
    </row>
    <row r="130" spans="1:21" x14ac:dyDescent="0.25">
      <c r="A130" s="4" t="s">
        <v>158</v>
      </c>
      <c r="B130" s="10" t="str">
        <f>MID(PARIS[[#This Row],[Données]],104,100)</f>
        <v>001391   MONDETOU</v>
      </c>
      <c r="C130" s="10" t="str">
        <f>MID(PARIS[[#This Row],[Données]],7,36)</f>
        <v xml:space="preserve">6426VPAS MONDETOUR                  </v>
      </c>
      <c r="D130" s="10" t="str">
        <f>MID(PARIS[[#This Row],[Tri 2]],6,31)</f>
        <v xml:space="preserve">PAS MONDETOUR                  </v>
      </c>
      <c r="E130" s="10" t="str">
        <f>MID(PARIS[[#This Row],[Données]],1,6)</f>
        <v>754001</v>
      </c>
      <c r="F130" s="10" t="str">
        <f>LEFT(PARIS[[#This Row],[Données]],2)</f>
        <v>75</v>
      </c>
      <c r="G130" s="10" t="str">
        <f>MID(PARIS[[#This Row],[Données]],1,6)</f>
        <v>754001</v>
      </c>
      <c r="H130" s="10" t="str">
        <f>LEFT(PARIS[[#This Row],[Tri 2]],5)</f>
        <v>6426V</v>
      </c>
      <c r="I130" s="10" t="str">
        <f>LEFT(PARIS[[#This Row],[Tri 3]],3)</f>
        <v>PAS</v>
      </c>
      <c r="J13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3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0" s="10" t="str">
        <f>IF(AND(PARIS[[#This Row],[Nom de la Voie 1]]=0,PARIS[[#This Row],[Nom de la Voie 2]]=0,PARIS[[#This Row],[Nom de la Voie 3]]=0),PARIS[[#This Row],[Ville et Street]],"")</f>
        <v/>
      </c>
      <c r="N130" s="10" t="str">
        <f>MID(PARIS[[#This Row],[Tri 1]],10,50)</f>
        <v>MONDETOU</v>
      </c>
      <c r="O13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30" s="10" t="str">
        <f>IF(PARIS[[#This Row],[Mot Clé Rue]]="","",IF(PARIS[[#This Row],[Ville]]="",PARIS[[#This Row],[Nom de la Voie]]&amp;" "&amp;MID(PARIS[[#This Row],[Tri 3]],5,50),PARIS[[#This Row],[Ville]]))</f>
        <v xml:space="preserve">Passage MONDETOUR                  </v>
      </c>
      <c r="R130" s="10" t="str">
        <f>IF(PARIS[[#This Row],[Nom de la Voie]]="","",IFERROR(PARIS[[#This Row],[Département]]&amp;RIGHT(PARIS[[#This Row],[N° INSEE]],3),""))</f>
        <v>75001</v>
      </c>
      <c r="S130" s="10" t="str">
        <f>IF(PARIS[[#This Row],[Ville]]="",PARIS[[#This Row],[Nom de la Voie]]&amp;" "&amp;MID(PARIS[[#This Row],[Tri 3]],5,50),"")</f>
        <v xml:space="preserve">Passage MONDETOUR                  </v>
      </c>
      <c r="T130" s="10" t="str">
        <f>IFERROR(TEXT(VLOOKUP(Tableau_Résultat75[Code Insee],Tableau_Référence75[],2,FALSE),"00000"),"")</f>
        <v/>
      </c>
      <c r="U130" s="10" t="str">
        <f>IFERROR(TEXT(VLOOKUP(Tableau_Résultat75[Code Insee],Tableau_Référence75[],4,FALSE),"00000"),"")</f>
        <v/>
      </c>
    </row>
    <row r="131" spans="1:21" x14ac:dyDescent="0.25">
      <c r="A131" s="4" t="s">
        <v>159</v>
      </c>
      <c r="B131" s="10" t="str">
        <f>MID(PARIS[[#This Row],[Données]],104,100)</f>
        <v>001401   MONDETOU</v>
      </c>
      <c r="C131" s="10" t="str">
        <f>MID(PARIS[[#This Row],[Données]],7,36)</f>
        <v xml:space="preserve">6427WRUE MONDETOUR                  </v>
      </c>
      <c r="D131" s="10" t="str">
        <f>MID(PARIS[[#This Row],[Tri 2]],6,31)</f>
        <v xml:space="preserve">RUE MONDETOUR                  </v>
      </c>
      <c r="E131" s="10" t="str">
        <f>MID(PARIS[[#This Row],[Données]],1,6)</f>
        <v>754001</v>
      </c>
      <c r="F131" s="10" t="str">
        <f>LEFT(PARIS[[#This Row],[Données]],2)</f>
        <v>75</v>
      </c>
      <c r="G131" s="10" t="str">
        <f>MID(PARIS[[#This Row],[Données]],1,6)</f>
        <v>754001</v>
      </c>
      <c r="H131" s="10" t="str">
        <f>LEFT(PARIS[[#This Row],[Tri 2]],5)</f>
        <v>6427W</v>
      </c>
      <c r="I131" s="10" t="str">
        <f>LEFT(PARIS[[#This Row],[Tri 3]],3)</f>
        <v>RUE</v>
      </c>
      <c r="J13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3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1" s="10" t="str">
        <f>IF(AND(PARIS[[#This Row],[Nom de la Voie 1]]=0,PARIS[[#This Row],[Nom de la Voie 2]]=0,PARIS[[#This Row],[Nom de la Voie 3]]=0),PARIS[[#This Row],[Ville et Street]],"")</f>
        <v/>
      </c>
      <c r="N131" s="10" t="str">
        <f>MID(PARIS[[#This Row],[Tri 1]],10,50)</f>
        <v>MONDETOU</v>
      </c>
      <c r="O13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31" s="10" t="str">
        <f>IF(PARIS[[#This Row],[Mot Clé Rue]]="","",IF(PARIS[[#This Row],[Ville]]="",PARIS[[#This Row],[Nom de la Voie]]&amp;" "&amp;MID(PARIS[[#This Row],[Tri 3]],5,50),PARIS[[#This Row],[Ville]]))</f>
        <v xml:space="preserve">Rue MONDETOUR                  </v>
      </c>
      <c r="R131" s="10" t="str">
        <f>IF(PARIS[[#This Row],[Nom de la Voie]]="","",IFERROR(PARIS[[#This Row],[Département]]&amp;RIGHT(PARIS[[#This Row],[N° INSEE]],3),""))</f>
        <v>75001</v>
      </c>
      <c r="S131" s="10" t="str">
        <f>IF(PARIS[[#This Row],[Ville]]="",PARIS[[#This Row],[Nom de la Voie]]&amp;" "&amp;MID(PARIS[[#This Row],[Tri 3]],5,50),"")</f>
        <v xml:space="preserve">Rue MONDETOUR                  </v>
      </c>
      <c r="T131" s="10" t="str">
        <f>IFERROR(TEXT(VLOOKUP(Tableau_Résultat75[Code Insee],Tableau_Référence75[],2,FALSE),"00000"),"")</f>
        <v/>
      </c>
      <c r="U131" s="10" t="str">
        <f>IFERROR(TEXT(VLOOKUP(Tableau_Résultat75[Code Insee],Tableau_Référence75[],4,FALSE),"00000"),"")</f>
        <v/>
      </c>
    </row>
    <row r="132" spans="1:21" x14ac:dyDescent="0.25">
      <c r="A132" s="4" t="s">
        <v>160</v>
      </c>
      <c r="B132" s="10" t="str">
        <f>MID(PARIS[[#This Row],[Données]],104,100)</f>
        <v>001411   MONDOVI</v>
      </c>
      <c r="C132" s="10" t="str">
        <f>MID(PARIS[[#This Row],[Données]],7,36)</f>
        <v xml:space="preserve">6429YRUE DE MONDOVI                 </v>
      </c>
      <c r="D132" s="10" t="str">
        <f>MID(PARIS[[#This Row],[Tri 2]],6,31)</f>
        <v xml:space="preserve">RUE DE MONDOVI                 </v>
      </c>
      <c r="E132" s="10" t="str">
        <f>MID(PARIS[[#This Row],[Données]],1,6)</f>
        <v>754001</v>
      </c>
      <c r="F132" s="10" t="str">
        <f>LEFT(PARIS[[#This Row],[Données]],2)</f>
        <v>75</v>
      </c>
      <c r="G132" s="10" t="str">
        <f>MID(PARIS[[#This Row],[Données]],1,6)</f>
        <v>754001</v>
      </c>
      <c r="H132" s="10" t="str">
        <f>LEFT(PARIS[[#This Row],[Tri 2]],5)</f>
        <v>6429Y</v>
      </c>
      <c r="I132" s="10" t="str">
        <f>LEFT(PARIS[[#This Row],[Tri 3]],3)</f>
        <v>RUE</v>
      </c>
      <c r="J13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3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2" s="10" t="str">
        <f>IF(AND(PARIS[[#This Row],[Nom de la Voie 1]]=0,PARIS[[#This Row],[Nom de la Voie 2]]=0,PARIS[[#This Row],[Nom de la Voie 3]]=0),PARIS[[#This Row],[Ville et Street]],"")</f>
        <v/>
      </c>
      <c r="N132" s="10" t="str">
        <f>MID(PARIS[[#This Row],[Tri 1]],10,50)</f>
        <v>MONDOVI</v>
      </c>
      <c r="O13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32" s="10" t="str">
        <f>IF(PARIS[[#This Row],[Mot Clé Rue]]="","",IF(PARIS[[#This Row],[Ville]]="",PARIS[[#This Row],[Nom de la Voie]]&amp;" "&amp;MID(PARIS[[#This Row],[Tri 3]],5,50),PARIS[[#This Row],[Ville]]))</f>
        <v xml:space="preserve">Rue DE MONDOVI                 </v>
      </c>
      <c r="R132" s="10" t="str">
        <f>IF(PARIS[[#This Row],[Nom de la Voie]]="","",IFERROR(PARIS[[#This Row],[Département]]&amp;RIGHT(PARIS[[#This Row],[N° INSEE]],3),""))</f>
        <v>75001</v>
      </c>
      <c r="S132" s="10" t="str">
        <f>IF(PARIS[[#This Row],[Ville]]="",PARIS[[#This Row],[Nom de la Voie]]&amp;" "&amp;MID(PARIS[[#This Row],[Tri 3]],5,50),"")</f>
        <v xml:space="preserve">Rue DE MONDOVI                 </v>
      </c>
      <c r="T132" s="10" t="str">
        <f>IFERROR(TEXT(VLOOKUP(Tableau_Résultat75[Code Insee],Tableau_Référence75[],2,FALSE),"00000"),"")</f>
        <v/>
      </c>
      <c r="U132" s="10" t="str">
        <f>IFERROR(TEXT(VLOOKUP(Tableau_Résultat75[Code Insee],Tableau_Référence75[],4,FALSE),"00000"),"")</f>
        <v/>
      </c>
    </row>
    <row r="133" spans="1:21" x14ac:dyDescent="0.25">
      <c r="A133" s="4" t="s">
        <v>161</v>
      </c>
      <c r="B133" s="10" t="str">
        <f>MID(PARIS[[#This Row],[Données]],104,100)</f>
        <v>001421   MONNAIE</v>
      </c>
      <c r="C133" s="10" t="str">
        <f>MID(PARIS[[#This Row],[Données]],7,36)</f>
        <v xml:space="preserve">6438HRUE DE LA MONNAIE              </v>
      </c>
      <c r="D133" s="10" t="str">
        <f>MID(PARIS[[#This Row],[Tri 2]],6,31)</f>
        <v xml:space="preserve">RUE DE LA MONNAIE              </v>
      </c>
      <c r="E133" s="10" t="str">
        <f>MID(PARIS[[#This Row],[Données]],1,6)</f>
        <v>754001</v>
      </c>
      <c r="F133" s="10" t="str">
        <f>LEFT(PARIS[[#This Row],[Données]],2)</f>
        <v>75</v>
      </c>
      <c r="G133" s="10" t="str">
        <f>MID(PARIS[[#This Row],[Données]],1,6)</f>
        <v>754001</v>
      </c>
      <c r="H133" s="10" t="str">
        <f>LEFT(PARIS[[#This Row],[Tri 2]],5)</f>
        <v>6438H</v>
      </c>
      <c r="I133" s="10" t="str">
        <f>LEFT(PARIS[[#This Row],[Tri 3]],3)</f>
        <v>RUE</v>
      </c>
      <c r="J13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3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3" s="10" t="str">
        <f>IF(AND(PARIS[[#This Row],[Nom de la Voie 1]]=0,PARIS[[#This Row],[Nom de la Voie 2]]=0,PARIS[[#This Row],[Nom de la Voie 3]]=0),PARIS[[#This Row],[Ville et Street]],"")</f>
        <v/>
      </c>
      <c r="N133" s="10" t="str">
        <f>MID(PARIS[[#This Row],[Tri 1]],10,50)</f>
        <v>MONNAIE</v>
      </c>
      <c r="O13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33" s="10" t="str">
        <f>IF(PARIS[[#This Row],[Mot Clé Rue]]="","",IF(PARIS[[#This Row],[Ville]]="",PARIS[[#This Row],[Nom de la Voie]]&amp;" "&amp;MID(PARIS[[#This Row],[Tri 3]],5,50),PARIS[[#This Row],[Ville]]))</f>
        <v xml:space="preserve">Rue DE LA MONNAIE              </v>
      </c>
      <c r="R133" s="10" t="str">
        <f>IF(PARIS[[#This Row],[Nom de la Voie]]="","",IFERROR(PARIS[[#This Row],[Département]]&amp;RIGHT(PARIS[[#This Row],[N° INSEE]],3),""))</f>
        <v>75001</v>
      </c>
      <c r="S133" s="10" t="str">
        <f>IF(PARIS[[#This Row],[Ville]]="",PARIS[[#This Row],[Nom de la Voie]]&amp;" "&amp;MID(PARIS[[#This Row],[Tri 3]],5,50),"")</f>
        <v xml:space="preserve">Rue DE LA MONNAIE              </v>
      </c>
      <c r="T133" s="10" t="str">
        <f>IFERROR(TEXT(VLOOKUP(Tableau_Résultat75[Code Insee],Tableau_Référence75[],2,FALSE),"00000"),"")</f>
        <v/>
      </c>
      <c r="U133" s="10" t="str">
        <f>IFERROR(TEXT(VLOOKUP(Tableau_Résultat75[Code Insee],Tableau_Référence75[],4,FALSE),"00000"),"")</f>
        <v/>
      </c>
    </row>
    <row r="134" spans="1:21" x14ac:dyDescent="0.25">
      <c r="A134" s="4" t="s">
        <v>162</v>
      </c>
      <c r="B134" s="10" t="str">
        <f>MID(PARIS[[#This Row],[Données]],104,100)</f>
        <v>001431   MONTESQU</v>
      </c>
      <c r="C134" s="10" t="str">
        <f>MID(PARIS[[#This Row],[Données]],7,36)</f>
        <v xml:space="preserve">6488MRUE MONTESQUIEU                </v>
      </c>
      <c r="D134" s="10" t="str">
        <f>MID(PARIS[[#This Row],[Tri 2]],6,31)</f>
        <v xml:space="preserve">RUE MONTESQUIEU                </v>
      </c>
      <c r="E134" s="10" t="str">
        <f>MID(PARIS[[#This Row],[Données]],1,6)</f>
        <v>754001</v>
      </c>
      <c r="F134" s="10" t="str">
        <f>LEFT(PARIS[[#This Row],[Données]],2)</f>
        <v>75</v>
      </c>
      <c r="G134" s="10" t="str">
        <f>MID(PARIS[[#This Row],[Données]],1,6)</f>
        <v>754001</v>
      </c>
      <c r="H134" s="10" t="str">
        <f>LEFT(PARIS[[#This Row],[Tri 2]],5)</f>
        <v>6488M</v>
      </c>
      <c r="I134" s="10" t="str">
        <f>LEFT(PARIS[[#This Row],[Tri 3]],3)</f>
        <v>RUE</v>
      </c>
      <c r="J13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3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4" s="10" t="str">
        <f>IF(AND(PARIS[[#This Row],[Nom de la Voie 1]]=0,PARIS[[#This Row],[Nom de la Voie 2]]=0,PARIS[[#This Row],[Nom de la Voie 3]]=0),PARIS[[#This Row],[Ville et Street]],"")</f>
        <v/>
      </c>
      <c r="N134" s="10" t="str">
        <f>MID(PARIS[[#This Row],[Tri 1]],10,50)</f>
        <v>MONTESQU</v>
      </c>
      <c r="O13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34" s="10" t="str">
        <f>IF(PARIS[[#This Row],[Mot Clé Rue]]="","",IF(PARIS[[#This Row],[Ville]]="",PARIS[[#This Row],[Nom de la Voie]]&amp;" "&amp;MID(PARIS[[#This Row],[Tri 3]],5,50),PARIS[[#This Row],[Ville]]))</f>
        <v xml:space="preserve">Rue MONTESQUIEU                </v>
      </c>
      <c r="R134" s="10" t="str">
        <f>IF(PARIS[[#This Row],[Nom de la Voie]]="","",IFERROR(PARIS[[#This Row],[Département]]&amp;RIGHT(PARIS[[#This Row],[N° INSEE]],3),""))</f>
        <v>75001</v>
      </c>
      <c r="S134" s="10" t="str">
        <f>IF(PARIS[[#This Row],[Ville]]="",PARIS[[#This Row],[Nom de la Voie]]&amp;" "&amp;MID(PARIS[[#This Row],[Tri 3]],5,50),"")</f>
        <v xml:space="preserve">Rue MONTESQUIEU                </v>
      </c>
      <c r="T134" s="10" t="str">
        <f>IFERROR(TEXT(VLOOKUP(Tableau_Résultat75[Code Insee],Tableau_Référence75[],2,FALSE),"00000"),"")</f>
        <v/>
      </c>
      <c r="U134" s="10" t="str">
        <f>IFERROR(TEXT(VLOOKUP(Tableau_Résultat75[Code Insee],Tableau_Référence75[],4,FALSE),"00000"),"")</f>
        <v/>
      </c>
    </row>
    <row r="135" spans="1:21" x14ac:dyDescent="0.25">
      <c r="A135" s="4" t="s">
        <v>163</v>
      </c>
      <c r="B135" s="10" t="str">
        <f>MID(PARIS[[#This Row],[Données]],104,100)</f>
        <v>001441   MONTMART</v>
      </c>
      <c r="C135" s="10" t="str">
        <f>MID(PARIS[[#This Row],[Données]],7,36)</f>
        <v xml:space="preserve">6513PRUE MONTMARTRE                 </v>
      </c>
      <c r="D135" s="10" t="str">
        <f>MID(PARIS[[#This Row],[Tri 2]],6,31)</f>
        <v xml:space="preserve">RUE MONTMARTRE                 </v>
      </c>
      <c r="E135" s="10" t="str">
        <f>MID(PARIS[[#This Row],[Données]],1,6)</f>
        <v>754001</v>
      </c>
      <c r="F135" s="10" t="str">
        <f>LEFT(PARIS[[#This Row],[Données]],2)</f>
        <v>75</v>
      </c>
      <c r="G135" s="10" t="str">
        <f>MID(PARIS[[#This Row],[Données]],1,6)</f>
        <v>754001</v>
      </c>
      <c r="H135" s="10" t="str">
        <f>LEFT(PARIS[[#This Row],[Tri 2]],5)</f>
        <v>6513P</v>
      </c>
      <c r="I135" s="10" t="str">
        <f>LEFT(PARIS[[#This Row],[Tri 3]],3)</f>
        <v>RUE</v>
      </c>
      <c r="J13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3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5" s="10" t="str">
        <f>IF(AND(PARIS[[#This Row],[Nom de la Voie 1]]=0,PARIS[[#This Row],[Nom de la Voie 2]]=0,PARIS[[#This Row],[Nom de la Voie 3]]=0),PARIS[[#This Row],[Ville et Street]],"")</f>
        <v/>
      </c>
      <c r="N135" s="10" t="str">
        <f>MID(PARIS[[#This Row],[Tri 1]],10,50)</f>
        <v>MONTMART</v>
      </c>
      <c r="O13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35" s="10" t="str">
        <f>IF(PARIS[[#This Row],[Mot Clé Rue]]="","",IF(PARIS[[#This Row],[Ville]]="",PARIS[[#This Row],[Nom de la Voie]]&amp;" "&amp;MID(PARIS[[#This Row],[Tri 3]],5,50),PARIS[[#This Row],[Ville]]))</f>
        <v xml:space="preserve">Rue MONTMARTRE                 </v>
      </c>
      <c r="R135" s="10" t="str">
        <f>IF(PARIS[[#This Row],[Nom de la Voie]]="","",IFERROR(PARIS[[#This Row],[Département]]&amp;RIGHT(PARIS[[#This Row],[N° INSEE]],3),""))</f>
        <v>75001</v>
      </c>
      <c r="S135" s="10" t="str">
        <f>IF(PARIS[[#This Row],[Ville]]="",PARIS[[#This Row],[Nom de la Voie]]&amp;" "&amp;MID(PARIS[[#This Row],[Tri 3]],5,50),"")</f>
        <v xml:space="preserve">Rue MONTMARTRE                 </v>
      </c>
      <c r="T135" s="10" t="str">
        <f>IFERROR(TEXT(VLOOKUP(Tableau_Résultat75[Code Insee],Tableau_Référence75[],2,FALSE),"00000"),"")</f>
        <v/>
      </c>
      <c r="U135" s="10" t="str">
        <f>IFERROR(TEXT(VLOOKUP(Tableau_Résultat75[Code Insee],Tableau_Référence75[],4,FALSE),"00000"),"")</f>
        <v/>
      </c>
    </row>
    <row r="136" spans="1:21" x14ac:dyDescent="0.25">
      <c r="A136" s="4" t="s">
        <v>164</v>
      </c>
      <c r="B136" s="10" t="str">
        <f>MID(PARIS[[#This Row],[Données]],104,100)</f>
        <v>001451   MONTORGU</v>
      </c>
      <c r="C136" s="10" t="str">
        <f>MID(PARIS[[#This Row],[Données]],7,36)</f>
        <v xml:space="preserve">6520XRUE MONTORGUEIL                </v>
      </c>
      <c r="D136" s="10" t="str">
        <f>MID(PARIS[[#This Row],[Tri 2]],6,31)</f>
        <v xml:space="preserve">RUE MONTORGUEIL                </v>
      </c>
      <c r="E136" s="10" t="str">
        <f>MID(PARIS[[#This Row],[Données]],1,6)</f>
        <v>754001</v>
      </c>
      <c r="F136" s="10" t="str">
        <f>LEFT(PARIS[[#This Row],[Données]],2)</f>
        <v>75</v>
      </c>
      <c r="G136" s="10" t="str">
        <f>MID(PARIS[[#This Row],[Données]],1,6)</f>
        <v>754001</v>
      </c>
      <c r="H136" s="10" t="str">
        <f>LEFT(PARIS[[#This Row],[Tri 2]],5)</f>
        <v>6520X</v>
      </c>
      <c r="I136" s="10" t="str">
        <f>LEFT(PARIS[[#This Row],[Tri 3]],3)</f>
        <v>RUE</v>
      </c>
      <c r="J13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3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6" s="10" t="str">
        <f>IF(AND(PARIS[[#This Row],[Nom de la Voie 1]]=0,PARIS[[#This Row],[Nom de la Voie 2]]=0,PARIS[[#This Row],[Nom de la Voie 3]]=0),PARIS[[#This Row],[Ville et Street]],"")</f>
        <v/>
      </c>
      <c r="N136" s="10" t="str">
        <f>MID(PARIS[[#This Row],[Tri 1]],10,50)</f>
        <v>MONTORGU</v>
      </c>
      <c r="O13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36" s="10" t="str">
        <f>IF(PARIS[[#This Row],[Mot Clé Rue]]="","",IF(PARIS[[#This Row],[Ville]]="",PARIS[[#This Row],[Nom de la Voie]]&amp;" "&amp;MID(PARIS[[#This Row],[Tri 3]],5,50),PARIS[[#This Row],[Ville]]))</f>
        <v xml:space="preserve">Rue MONTORGUEIL                </v>
      </c>
      <c r="R136" s="10" t="str">
        <f>IF(PARIS[[#This Row],[Nom de la Voie]]="","",IFERROR(PARIS[[#This Row],[Département]]&amp;RIGHT(PARIS[[#This Row],[N° INSEE]],3),""))</f>
        <v>75001</v>
      </c>
      <c r="S136" s="10" t="str">
        <f>IF(PARIS[[#This Row],[Ville]]="",PARIS[[#This Row],[Nom de la Voie]]&amp;" "&amp;MID(PARIS[[#This Row],[Tri 3]],5,50),"")</f>
        <v xml:space="preserve">Rue MONTORGUEIL                </v>
      </c>
      <c r="T136" s="10" t="str">
        <f>IFERROR(TEXT(VLOOKUP(Tableau_Résultat75[Code Insee],Tableau_Référence75[],2,FALSE),"00000"),"")</f>
        <v/>
      </c>
      <c r="U136" s="10" t="str">
        <f>IFERROR(TEXT(VLOOKUP(Tableau_Résultat75[Code Insee],Tableau_Référence75[],4,FALSE),"00000"),"")</f>
        <v/>
      </c>
    </row>
    <row r="137" spans="1:21" x14ac:dyDescent="0.25">
      <c r="A137" s="4" t="s">
        <v>165</v>
      </c>
      <c r="B137" s="10" t="str">
        <f>MID(PARIS[[#This Row],[Données]],104,100)</f>
        <v>001461   MONTPENS</v>
      </c>
      <c r="C137" s="10" t="str">
        <f>MID(PARIS[[#This Row],[Données]],7,36)</f>
        <v xml:space="preserve">6525CGAL DE MONTPENSIER             </v>
      </c>
      <c r="D137" s="10" t="str">
        <f>MID(PARIS[[#This Row],[Tri 2]],6,31)</f>
        <v xml:space="preserve">GAL DE MONTPENSIER             </v>
      </c>
      <c r="E137" s="10" t="str">
        <f>MID(PARIS[[#This Row],[Données]],1,6)</f>
        <v>754001</v>
      </c>
      <c r="F137" s="10" t="str">
        <f>LEFT(PARIS[[#This Row],[Données]],2)</f>
        <v>75</v>
      </c>
      <c r="G137" s="10" t="str">
        <f>MID(PARIS[[#This Row],[Données]],1,6)</f>
        <v>754001</v>
      </c>
      <c r="H137" s="10" t="str">
        <f>LEFT(PARIS[[#This Row],[Tri 2]],5)</f>
        <v>6525C</v>
      </c>
      <c r="I137" s="10" t="str">
        <f>LEFT(PARIS[[#This Row],[Tri 3]],3)</f>
        <v>GAL</v>
      </c>
      <c r="J13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3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137" s="10" t="str">
        <f>IF(AND(PARIS[[#This Row],[Nom de la Voie 1]]=0,PARIS[[#This Row],[Nom de la Voie 2]]=0,PARIS[[#This Row],[Nom de la Voie 3]]=0),PARIS[[#This Row],[Ville et Street]],"")</f>
        <v/>
      </c>
      <c r="N137" s="10" t="str">
        <f>MID(PARIS[[#This Row],[Tri 1]],10,50)</f>
        <v>MONTPENS</v>
      </c>
      <c r="O13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137" s="10" t="str">
        <f>IF(PARIS[[#This Row],[Mot Clé Rue]]="","",IF(PARIS[[#This Row],[Ville]]="",PARIS[[#This Row],[Nom de la Voie]]&amp;" "&amp;MID(PARIS[[#This Row],[Tri 3]],5,50),PARIS[[#This Row],[Ville]]))</f>
        <v xml:space="preserve">Galerie DE MONTPENSIER             </v>
      </c>
      <c r="R137" s="10" t="str">
        <f>IF(PARIS[[#This Row],[Nom de la Voie]]="","",IFERROR(PARIS[[#This Row],[Département]]&amp;RIGHT(PARIS[[#This Row],[N° INSEE]],3),""))</f>
        <v>75001</v>
      </c>
      <c r="S137" s="10" t="str">
        <f>IF(PARIS[[#This Row],[Ville]]="",PARIS[[#This Row],[Nom de la Voie]]&amp;" "&amp;MID(PARIS[[#This Row],[Tri 3]],5,50),"")</f>
        <v xml:space="preserve">Galerie DE MONTPENSIER             </v>
      </c>
      <c r="T137" s="10" t="str">
        <f>IFERROR(TEXT(VLOOKUP(Tableau_Résultat75[Code Insee],Tableau_Référence75[],2,FALSE),"00000"),"")</f>
        <v/>
      </c>
      <c r="U137" s="10" t="str">
        <f>IFERROR(TEXT(VLOOKUP(Tableau_Résultat75[Code Insee],Tableau_Référence75[],4,FALSE),"00000"),"")</f>
        <v/>
      </c>
    </row>
    <row r="138" spans="1:21" x14ac:dyDescent="0.25">
      <c r="A138" s="4" t="s">
        <v>166</v>
      </c>
      <c r="B138" s="10" t="str">
        <f>MID(PARIS[[#This Row],[Données]],104,100)</f>
        <v>001471   MONTPENS</v>
      </c>
      <c r="C138" s="10" t="str">
        <f>MID(PARIS[[#This Row],[Données]],7,36)</f>
        <v xml:space="preserve">6526DPAS DE MONTPENSIER             </v>
      </c>
      <c r="D138" s="10" t="str">
        <f>MID(PARIS[[#This Row],[Tri 2]],6,31)</f>
        <v xml:space="preserve">PAS DE MONTPENSIER             </v>
      </c>
      <c r="E138" s="10" t="str">
        <f>MID(PARIS[[#This Row],[Données]],1,6)</f>
        <v>754001</v>
      </c>
      <c r="F138" s="10" t="str">
        <f>LEFT(PARIS[[#This Row],[Données]],2)</f>
        <v>75</v>
      </c>
      <c r="G138" s="10" t="str">
        <f>MID(PARIS[[#This Row],[Données]],1,6)</f>
        <v>754001</v>
      </c>
      <c r="H138" s="10" t="str">
        <f>LEFT(PARIS[[#This Row],[Tri 2]],5)</f>
        <v>6526D</v>
      </c>
      <c r="I138" s="10" t="str">
        <f>LEFT(PARIS[[#This Row],[Tri 3]],3)</f>
        <v>PAS</v>
      </c>
      <c r="J13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3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8" s="10" t="str">
        <f>IF(AND(PARIS[[#This Row],[Nom de la Voie 1]]=0,PARIS[[#This Row],[Nom de la Voie 2]]=0,PARIS[[#This Row],[Nom de la Voie 3]]=0),PARIS[[#This Row],[Ville et Street]],"")</f>
        <v/>
      </c>
      <c r="N138" s="10" t="str">
        <f>MID(PARIS[[#This Row],[Tri 1]],10,50)</f>
        <v>MONTPENS</v>
      </c>
      <c r="O13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38" s="10" t="str">
        <f>IF(PARIS[[#This Row],[Mot Clé Rue]]="","",IF(PARIS[[#This Row],[Ville]]="",PARIS[[#This Row],[Nom de la Voie]]&amp;" "&amp;MID(PARIS[[#This Row],[Tri 3]],5,50),PARIS[[#This Row],[Ville]]))</f>
        <v xml:space="preserve">Passage DE MONTPENSIER             </v>
      </c>
      <c r="R138" s="10" t="str">
        <f>IF(PARIS[[#This Row],[Nom de la Voie]]="","",IFERROR(PARIS[[#This Row],[Département]]&amp;RIGHT(PARIS[[#This Row],[N° INSEE]],3),""))</f>
        <v>75001</v>
      </c>
      <c r="S138" s="10" t="str">
        <f>IF(PARIS[[#This Row],[Ville]]="",PARIS[[#This Row],[Nom de la Voie]]&amp;" "&amp;MID(PARIS[[#This Row],[Tri 3]],5,50),"")</f>
        <v xml:space="preserve">Passage DE MONTPENSIER             </v>
      </c>
      <c r="T138" s="10" t="str">
        <f>IFERROR(TEXT(VLOOKUP(Tableau_Résultat75[Code Insee],Tableau_Référence75[],2,FALSE),"00000"),"")</f>
        <v/>
      </c>
      <c r="U138" s="10" t="str">
        <f>IFERROR(TEXT(VLOOKUP(Tableau_Résultat75[Code Insee],Tableau_Référence75[],4,FALSE),"00000"),"")</f>
        <v/>
      </c>
    </row>
    <row r="139" spans="1:21" x14ac:dyDescent="0.25">
      <c r="A139" s="4" t="s">
        <v>562</v>
      </c>
      <c r="B139" s="10" t="str">
        <f>MID(PARIS[[#This Row],[Données]],104,100)</f>
        <v>001481   MONTPENS</v>
      </c>
      <c r="C139" s="10" t="str">
        <f>MID(PARIS[[#This Row],[Données]],7,36)</f>
        <v xml:space="preserve">6527EPERISTYLE DE MONTPENSIER       </v>
      </c>
      <c r="D139" s="10" t="str">
        <f>MID(PARIS[[#This Row],[Tri 2]],6,31)</f>
        <v xml:space="preserve">PERISTYLE DE MONTPENSIER       </v>
      </c>
      <c r="E139" s="10" t="str">
        <f>MID(PARIS[[#This Row],[Données]],1,6)</f>
        <v>754001</v>
      </c>
      <c r="F139" s="10" t="str">
        <f>LEFT(PARIS[[#This Row],[Données]],2)</f>
        <v>75</v>
      </c>
      <c r="G139" s="10" t="str">
        <f>MID(PARIS[[#This Row],[Données]],1,6)</f>
        <v>754001</v>
      </c>
      <c r="H139" s="10" t="str">
        <f>LEFT(PARIS[[#This Row],[Tri 2]],5)</f>
        <v>6527E</v>
      </c>
      <c r="I139" s="10" t="str">
        <f>LEFT(PARIS[[#This Row],[Tri 3]],3)</f>
        <v>PER</v>
      </c>
      <c r="J13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Pery</v>
      </c>
      <c r="K13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3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39" s="10" t="str">
        <f>IF(AND(PARIS[[#This Row],[Nom de la Voie 1]]=0,PARIS[[#This Row],[Nom de la Voie 2]]=0,PARIS[[#This Row],[Nom de la Voie 3]]=0),PARIS[[#This Row],[Ville et Street]],"")</f>
        <v/>
      </c>
      <c r="N139" s="10" t="str">
        <f>MID(PARIS[[#This Row],[Tri 1]],10,50)</f>
        <v>MONTPENS</v>
      </c>
      <c r="O13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Pery</v>
      </c>
      <c r="P139" s="10" t="str">
        <f>IF(PARIS[[#This Row],[Mot Clé Rue]]="","",IF(PARIS[[#This Row],[Ville]]="",PARIS[[#This Row],[Nom de la Voie]]&amp;" "&amp;MID(PARIS[[#This Row],[Tri 3]],5,50),PARIS[[#This Row],[Ville]]))</f>
        <v xml:space="preserve">Pery STYLE DE MONTPENSIER       </v>
      </c>
      <c r="R139" s="10" t="str">
        <f>IF(PARIS[[#This Row],[Nom de la Voie]]="","",IFERROR(PARIS[[#This Row],[Département]]&amp;RIGHT(PARIS[[#This Row],[N° INSEE]],3),""))</f>
        <v>75001</v>
      </c>
      <c r="S139" s="10" t="str">
        <f>IF(PARIS[[#This Row],[Ville]]="",PARIS[[#This Row],[Nom de la Voie]]&amp;" "&amp;MID(PARIS[[#This Row],[Tri 3]],5,50),"")</f>
        <v xml:space="preserve">Pery STYLE DE MONTPENSIER       </v>
      </c>
      <c r="T139" s="10" t="str">
        <f>IFERROR(TEXT(VLOOKUP(Tableau_Résultat75[Code Insee],Tableau_Référence75[],2,FALSE),"00000"),"")</f>
        <v/>
      </c>
      <c r="U139" s="10" t="str">
        <f>IFERROR(TEXT(VLOOKUP(Tableau_Résultat75[Code Insee],Tableau_Référence75[],4,FALSE),"00000"),"")</f>
        <v/>
      </c>
    </row>
    <row r="140" spans="1:21" x14ac:dyDescent="0.25">
      <c r="A140" s="4" t="s">
        <v>167</v>
      </c>
      <c r="B140" s="10" t="str">
        <f>MID(PARIS[[#This Row],[Données]],104,100)</f>
        <v>001491   MONTPENS</v>
      </c>
      <c r="C140" s="10" t="str">
        <f>MID(PARIS[[#This Row],[Données]],7,36)</f>
        <v xml:space="preserve">6528FRUE DE MONTPENSIER             </v>
      </c>
      <c r="D140" s="10" t="str">
        <f>MID(PARIS[[#This Row],[Tri 2]],6,31)</f>
        <v xml:space="preserve">RUE DE MONTPENSIER             </v>
      </c>
      <c r="E140" s="10" t="str">
        <f>MID(PARIS[[#This Row],[Données]],1,6)</f>
        <v>754001</v>
      </c>
      <c r="F140" s="10" t="str">
        <f>LEFT(PARIS[[#This Row],[Données]],2)</f>
        <v>75</v>
      </c>
      <c r="G140" s="10" t="str">
        <f>MID(PARIS[[#This Row],[Données]],1,6)</f>
        <v>754001</v>
      </c>
      <c r="H140" s="10" t="str">
        <f>LEFT(PARIS[[#This Row],[Tri 2]],5)</f>
        <v>6528F</v>
      </c>
      <c r="I140" s="10" t="str">
        <f>LEFT(PARIS[[#This Row],[Tri 3]],3)</f>
        <v>RUE</v>
      </c>
      <c r="J14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0" s="10" t="str">
        <f>IF(AND(PARIS[[#This Row],[Nom de la Voie 1]]=0,PARIS[[#This Row],[Nom de la Voie 2]]=0,PARIS[[#This Row],[Nom de la Voie 3]]=0),PARIS[[#This Row],[Ville et Street]],"")</f>
        <v/>
      </c>
      <c r="N140" s="10" t="str">
        <f>MID(PARIS[[#This Row],[Tri 1]],10,50)</f>
        <v>MONTPENS</v>
      </c>
      <c r="O14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0" s="10" t="str">
        <f>IF(PARIS[[#This Row],[Mot Clé Rue]]="","",IF(PARIS[[#This Row],[Ville]]="",PARIS[[#This Row],[Nom de la Voie]]&amp;" "&amp;MID(PARIS[[#This Row],[Tri 3]],5,50),PARIS[[#This Row],[Ville]]))</f>
        <v xml:space="preserve">Rue DE MONTPENSIER             </v>
      </c>
      <c r="R140" s="10" t="str">
        <f>IF(PARIS[[#This Row],[Nom de la Voie]]="","",IFERROR(PARIS[[#This Row],[Département]]&amp;RIGHT(PARIS[[#This Row],[N° INSEE]],3),""))</f>
        <v>75001</v>
      </c>
      <c r="S140" s="10" t="str">
        <f>IF(PARIS[[#This Row],[Ville]]="",PARIS[[#This Row],[Nom de la Voie]]&amp;" "&amp;MID(PARIS[[#This Row],[Tri 3]],5,50),"")</f>
        <v xml:space="preserve">Rue DE MONTPENSIER             </v>
      </c>
      <c r="T140" s="10" t="str">
        <f>IFERROR(TEXT(VLOOKUP(Tableau_Résultat75[Code Insee],Tableau_Référence75[],2,FALSE),"00000"),"")</f>
        <v/>
      </c>
      <c r="U140" s="10" t="str">
        <f>IFERROR(TEXT(VLOOKUP(Tableau_Résultat75[Code Insee],Tableau_Référence75[],4,FALSE),"00000"),"")</f>
        <v/>
      </c>
    </row>
    <row r="141" spans="1:21" x14ac:dyDescent="0.25">
      <c r="A141" s="4" t="s">
        <v>168</v>
      </c>
      <c r="B141" s="10" t="str">
        <f>MID(PARIS[[#This Row],[Données]],104,100)</f>
        <v>001501   THABOR</v>
      </c>
      <c r="C141" s="10" t="str">
        <f>MID(PARIS[[#This Row],[Données]],7,36)</f>
        <v xml:space="preserve">6537RRUE DU MONT THABOR             </v>
      </c>
      <c r="D141" s="10" t="str">
        <f>MID(PARIS[[#This Row],[Tri 2]],6,31)</f>
        <v xml:space="preserve">RUE DU MONT THABOR             </v>
      </c>
      <c r="E141" s="10" t="str">
        <f>MID(PARIS[[#This Row],[Données]],1,6)</f>
        <v>754001</v>
      </c>
      <c r="F141" s="10" t="str">
        <f>LEFT(PARIS[[#This Row],[Données]],2)</f>
        <v>75</v>
      </c>
      <c r="G141" s="10" t="str">
        <f>MID(PARIS[[#This Row],[Données]],1,6)</f>
        <v>754001</v>
      </c>
      <c r="H141" s="10" t="str">
        <f>LEFT(PARIS[[#This Row],[Tri 2]],5)</f>
        <v>6537R</v>
      </c>
      <c r="I141" s="10" t="str">
        <f>LEFT(PARIS[[#This Row],[Tri 3]],3)</f>
        <v>RUE</v>
      </c>
      <c r="J14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1" s="10" t="str">
        <f>IF(AND(PARIS[[#This Row],[Nom de la Voie 1]]=0,PARIS[[#This Row],[Nom de la Voie 2]]=0,PARIS[[#This Row],[Nom de la Voie 3]]=0),PARIS[[#This Row],[Ville et Street]],"")</f>
        <v/>
      </c>
      <c r="N141" s="10" t="str">
        <f>MID(PARIS[[#This Row],[Tri 1]],10,50)</f>
        <v>THABOR</v>
      </c>
      <c r="O14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1" s="10" t="str">
        <f>IF(PARIS[[#This Row],[Mot Clé Rue]]="","",IF(PARIS[[#This Row],[Ville]]="",PARIS[[#This Row],[Nom de la Voie]]&amp;" "&amp;MID(PARIS[[#This Row],[Tri 3]],5,50),PARIS[[#This Row],[Ville]]))</f>
        <v xml:space="preserve">Rue DU MONT THABOR             </v>
      </c>
      <c r="R141" s="10" t="str">
        <f>IF(PARIS[[#This Row],[Nom de la Voie]]="","",IFERROR(PARIS[[#This Row],[Département]]&amp;RIGHT(PARIS[[#This Row],[N° INSEE]],3),""))</f>
        <v>75001</v>
      </c>
      <c r="S141" s="10" t="str">
        <f>IF(PARIS[[#This Row],[Ville]]="",PARIS[[#This Row],[Nom de la Voie]]&amp;" "&amp;MID(PARIS[[#This Row],[Tri 3]],5,50),"")</f>
        <v xml:space="preserve">Rue DU MONT THABOR             </v>
      </c>
      <c r="T141" s="10" t="str">
        <f>IFERROR(TEXT(VLOOKUP(Tableau_Résultat75[Code Insee],Tableau_Référence75[],2,FALSE),"00000"),"")</f>
        <v/>
      </c>
      <c r="U141" s="10" t="str">
        <f>IFERROR(TEXT(VLOOKUP(Tableau_Résultat75[Code Insee],Tableau_Référence75[],4,FALSE),"00000"),"")</f>
        <v/>
      </c>
    </row>
    <row r="142" spans="1:21" x14ac:dyDescent="0.25">
      <c r="A142" s="4" t="s">
        <v>169</v>
      </c>
      <c r="B142" s="10" t="str">
        <f>MID(PARIS[[#This Row],[Données]],104,100)</f>
        <v>001511   MOULINS</v>
      </c>
      <c r="C142" s="10" t="str">
        <f>MID(PARIS[[#This Row],[Données]],7,36)</f>
        <v xml:space="preserve">6603MRUE DES MOULINS                </v>
      </c>
      <c r="D142" s="10" t="str">
        <f>MID(PARIS[[#This Row],[Tri 2]],6,31)</f>
        <v xml:space="preserve">RUE DES MOULINS                </v>
      </c>
      <c r="E142" s="10" t="str">
        <f>MID(PARIS[[#This Row],[Données]],1,6)</f>
        <v>754001</v>
      </c>
      <c r="F142" s="10" t="str">
        <f>LEFT(PARIS[[#This Row],[Données]],2)</f>
        <v>75</v>
      </c>
      <c r="G142" s="10" t="str">
        <f>MID(PARIS[[#This Row],[Données]],1,6)</f>
        <v>754001</v>
      </c>
      <c r="H142" s="10" t="str">
        <f>LEFT(PARIS[[#This Row],[Tri 2]],5)</f>
        <v>6603M</v>
      </c>
      <c r="I142" s="10" t="str">
        <f>LEFT(PARIS[[#This Row],[Tri 3]],3)</f>
        <v>RUE</v>
      </c>
      <c r="J14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2" s="10" t="str">
        <f>IF(AND(PARIS[[#This Row],[Nom de la Voie 1]]=0,PARIS[[#This Row],[Nom de la Voie 2]]=0,PARIS[[#This Row],[Nom de la Voie 3]]=0),PARIS[[#This Row],[Ville et Street]],"")</f>
        <v/>
      </c>
      <c r="N142" s="10" t="str">
        <f>MID(PARIS[[#This Row],[Tri 1]],10,50)</f>
        <v>MOULINS</v>
      </c>
      <c r="O14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2" s="10" t="str">
        <f>IF(PARIS[[#This Row],[Mot Clé Rue]]="","",IF(PARIS[[#This Row],[Ville]]="",PARIS[[#This Row],[Nom de la Voie]]&amp;" "&amp;MID(PARIS[[#This Row],[Tri 3]],5,50),PARIS[[#This Row],[Ville]]))</f>
        <v xml:space="preserve">Rue DES MOULINS                </v>
      </c>
      <c r="R142" s="10" t="str">
        <f>IF(PARIS[[#This Row],[Nom de la Voie]]="","",IFERROR(PARIS[[#This Row],[Département]]&amp;RIGHT(PARIS[[#This Row],[N° INSEE]],3),""))</f>
        <v>75001</v>
      </c>
      <c r="S142" s="10" t="str">
        <f>IF(PARIS[[#This Row],[Ville]]="",PARIS[[#This Row],[Nom de la Voie]]&amp;" "&amp;MID(PARIS[[#This Row],[Tri 3]],5,50),"")</f>
        <v xml:space="preserve">Rue DES MOULINS                </v>
      </c>
      <c r="T142" s="10" t="str">
        <f>IFERROR(TEXT(VLOOKUP(Tableau_Résultat75[Code Insee],Tableau_Référence75[],2,FALSE),"00000"),"")</f>
        <v/>
      </c>
      <c r="U142" s="10" t="str">
        <f>IFERROR(TEXT(VLOOKUP(Tableau_Résultat75[Code Insee],Tableau_Référence75[],4,FALSE),"00000"),"")</f>
        <v/>
      </c>
    </row>
    <row r="143" spans="1:21" x14ac:dyDescent="0.25">
      <c r="A143" s="4" t="s">
        <v>170</v>
      </c>
      <c r="B143" s="10" t="str">
        <f>MID(PARIS[[#This Row],[Données]],104,100)</f>
        <v>001521   NEMOURS</v>
      </c>
      <c r="C143" s="10" t="str">
        <f>MID(PARIS[[#This Row],[Données]],7,36)</f>
        <v xml:space="preserve">6713GGAL DE NEMOURS                 </v>
      </c>
      <c r="D143" s="10" t="str">
        <f>MID(PARIS[[#This Row],[Tri 2]],6,31)</f>
        <v xml:space="preserve">GAL DE NEMOURS                 </v>
      </c>
      <c r="E143" s="10" t="str">
        <f>MID(PARIS[[#This Row],[Données]],1,6)</f>
        <v>754001</v>
      </c>
      <c r="F143" s="10" t="str">
        <f>LEFT(PARIS[[#This Row],[Données]],2)</f>
        <v>75</v>
      </c>
      <c r="G143" s="10" t="str">
        <f>MID(PARIS[[#This Row],[Données]],1,6)</f>
        <v>754001</v>
      </c>
      <c r="H143" s="10" t="str">
        <f>LEFT(PARIS[[#This Row],[Tri 2]],5)</f>
        <v>6713G</v>
      </c>
      <c r="I143" s="10" t="str">
        <f>LEFT(PARIS[[#This Row],[Tri 3]],3)</f>
        <v>GAL</v>
      </c>
      <c r="J14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4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143" s="10" t="str">
        <f>IF(AND(PARIS[[#This Row],[Nom de la Voie 1]]=0,PARIS[[#This Row],[Nom de la Voie 2]]=0,PARIS[[#This Row],[Nom de la Voie 3]]=0),PARIS[[#This Row],[Ville et Street]],"")</f>
        <v/>
      </c>
      <c r="N143" s="10" t="str">
        <f>MID(PARIS[[#This Row],[Tri 1]],10,50)</f>
        <v>NEMOURS</v>
      </c>
      <c r="O14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143" s="10" t="str">
        <f>IF(PARIS[[#This Row],[Mot Clé Rue]]="","",IF(PARIS[[#This Row],[Ville]]="",PARIS[[#This Row],[Nom de la Voie]]&amp;" "&amp;MID(PARIS[[#This Row],[Tri 3]],5,50),PARIS[[#This Row],[Ville]]))</f>
        <v xml:space="preserve">Galerie DE NEMOURS                 </v>
      </c>
      <c r="R143" s="10" t="str">
        <f>IF(PARIS[[#This Row],[Nom de la Voie]]="","",IFERROR(PARIS[[#This Row],[Département]]&amp;RIGHT(PARIS[[#This Row],[N° INSEE]],3),""))</f>
        <v>75001</v>
      </c>
      <c r="S143" s="10" t="str">
        <f>IF(PARIS[[#This Row],[Ville]]="",PARIS[[#This Row],[Nom de la Voie]]&amp;" "&amp;MID(PARIS[[#This Row],[Tri 3]],5,50),"")</f>
        <v xml:space="preserve">Galerie DE NEMOURS                 </v>
      </c>
      <c r="T143" s="10" t="str">
        <f>IFERROR(TEXT(VLOOKUP(Tableau_Résultat75[Code Insee],Tableau_Référence75[],2,FALSE),"00000"),"")</f>
        <v/>
      </c>
      <c r="U143" s="10" t="str">
        <f>IFERROR(TEXT(VLOOKUP(Tableau_Résultat75[Code Insee],Tableau_Référence75[],4,FALSE),"00000"),"")</f>
        <v/>
      </c>
    </row>
    <row r="144" spans="1:21" x14ac:dyDescent="0.25">
      <c r="A144" s="4" t="s">
        <v>171</v>
      </c>
      <c r="B144" s="10" t="str">
        <f>MID(PARIS[[#This Row],[Données]],104,100)</f>
        <v>001531   OCULUS</v>
      </c>
      <c r="C144" s="10" t="str">
        <f>MID(PARIS[[#This Row],[Données]],7,36)</f>
        <v xml:space="preserve">6869BRUE DE L OCULUS                </v>
      </c>
      <c r="D144" s="10" t="str">
        <f>MID(PARIS[[#This Row],[Tri 2]],6,31)</f>
        <v xml:space="preserve">RUE DE L OCULUS                </v>
      </c>
      <c r="E144" s="10" t="str">
        <f>MID(PARIS[[#This Row],[Données]],1,6)</f>
        <v>754001</v>
      </c>
      <c r="F144" s="10" t="str">
        <f>LEFT(PARIS[[#This Row],[Données]],2)</f>
        <v>75</v>
      </c>
      <c r="G144" s="10" t="str">
        <f>MID(PARIS[[#This Row],[Données]],1,6)</f>
        <v>754001</v>
      </c>
      <c r="H144" s="10" t="str">
        <f>LEFT(PARIS[[#This Row],[Tri 2]],5)</f>
        <v>6869B</v>
      </c>
      <c r="I144" s="10" t="str">
        <f>LEFT(PARIS[[#This Row],[Tri 3]],3)</f>
        <v>RUE</v>
      </c>
      <c r="J14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4" s="10" t="str">
        <f>IF(AND(PARIS[[#This Row],[Nom de la Voie 1]]=0,PARIS[[#This Row],[Nom de la Voie 2]]=0,PARIS[[#This Row],[Nom de la Voie 3]]=0),PARIS[[#This Row],[Ville et Street]],"")</f>
        <v/>
      </c>
      <c r="N144" s="10" t="str">
        <f>MID(PARIS[[#This Row],[Tri 1]],10,50)</f>
        <v>OCULUS</v>
      </c>
      <c r="O14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4" s="10" t="str">
        <f>IF(PARIS[[#This Row],[Mot Clé Rue]]="","",IF(PARIS[[#This Row],[Ville]]="",PARIS[[#This Row],[Nom de la Voie]]&amp;" "&amp;MID(PARIS[[#This Row],[Tri 3]],5,50),PARIS[[#This Row],[Ville]]))</f>
        <v xml:space="preserve">Rue DE L OCULUS                </v>
      </c>
      <c r="R144" s="10" t="str">
        <f>IF(PARIS[[#This Row],[Nom de la Voie]]="","",IFERROR(PARIS[[#This Row],[Département]]&amp;RIGHT(PARIS[[#This Row],[N° INSEE]],3),""))</f>
        <v>75001</v>
      </c>
      <c r="S144" s="10" t="str">
        <f>IF(PARIS[[#This Row],[Ville]]="",PARIS[[#This Row],[Nom de la Voie]]&amp;" "&amp;MID(PARIS[[#This Row],[Tri 3]],5,50),"")</f>
        <v xml:space="preserve">Rue DE L OCULUS                </v>
      </c>
      <c r="T144" s="10" t="str">
        <f>IFERROR(TEXT(VLOOKUP(Tableau_Résultat75[Code Insee],Tableau_Référence75[],2,FALSE),"00000"),"")</f>
        <v/>
      </c>
      <c r="U144" s="10" t="str">
        <f>IFERROR(TEXT(VLOOKUP(Tableau_Résultat75[Code Insee],Tableau_Référence75[],4,FALSE),"00000"),"")</f>
        <v/>
      </c>
    </row>
    <row r="145" spans="1:21" x14ac:dyDescent="0.25">
      <c r="A145" s="4" t="s">
        <v>172</v>
      </c>
      <c r="B145" s="10" t="str">
        <f>MID(PARIS[[#This Row],[Données]],104,100)</f>
        <v>001541   OPERA</v>
      </c>
      <c r="C145" s="10" t="str">
        <f>MID(PARIS[[#This Row],[Données]],7,36)</f>
        <v xml:space="preserve">6904PAV  DE L OPERA                 </v>
      </c>
      <c r="D145" s="10" t="str">
        <f>MID(PARIS[[#This Row],[Tri 2]],6,31)</f>
        <v xml:space="preserve">AV  DE L OPERA                 </v>
      </c>
      <c r="E145" s="10" t="str">
        <f>MID(PARIS[[#This Row],[Données]],1,6)</f>
        <v>754001</v>
      </c>
      <c r="F145" s="10" t="str">
        <f>LEFT(PARIS[[#This Row],[Données]],2)</f>
        <v>75</v>
      </c>
      <c r="G145" s="10" t="str">
        <f>MID(PARIS[[#This Row],[Données]],1,6)</f>
        <v>754001</v>
      </c>
      <c r="H145" s="10" t="str">
        <f>LEFT(PARIS[[#This Row],[Tri 2]],5)</f>
        <v>6904P</v>
      </c>
      <c r="I145" s="10" t="str">
        <f>LEFT(PARIS[[#This Row],[Tri 3]],3)</f>
        <v xml:space="preserve">AV </v>
      </c>
      <c r="J14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4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5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Avenue</v>
      </c>
      <c r="M145" s="10" t="str">
        <f>IF(AND(PARIS[[#This Row],[Nom de la Voie 1]]=0,PARIS[[#This Row],[Nom de la Voie 2]]=0,PARIS[[#This Row],[Nom de la Voie 3]]=0),PARIS[[#This Row],[Ville et Street]],"")</f>
        <v/>
      </c>
      <c r="N145" s="10" t="str">
        <f>MID(PARIS[[#This Row],[Tri 1]],10,50)</f>
        <v>OPERA</v>
      </c>
      <c r="O14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Avenue</v>
      </c>
      <c r="P145" s="10" t="str">
        <f>IF(PARIS[[#This Row],[Mot Clé Rue]]="","",IF(PARIS[[#This Row],[Ville]]="",PARIS[[#This Row],[Nom de la Voie]]&amp;" "&amp;MID(PARIS[[#This Row],[Tri 3]],5,50),PARIS[[#This Row],[Ville]]))</f>
        <v xml:space="preserve">Avenue DE L OPERA                 </v>
      </c>
      <c r="R145" s="10" t="str">
        <f>IF(PARIS[[#This Row],[Nom de la Voie]]="","",IFERROR(PARIS[[#This Row],[Département]]&amp;RIGHT(PARIS[[#This Row],[N° INSEE]],3),""))</f>
        <v>75001</v>
      </c>
      <c r="S145" s="10" t="str">
        <f>IF(PARIS[[#This Row],[Ville]]="",PARIS[[#This Row],[Nom de la Voie]]&amp;" "&amp;MID(PARIS[[#This Row],[Tri 3]],5,50),"")</f>
        <v xml:space="preserve">Avenue DE L OPERA                 </v>
      </c>
      <c r="T145" s="10" t="str">
        <f>IFERROR(TEXT(VLOOKUP(Tableau_Résultat75[Code Insee],Tableau_Référence75[],2,FALSE),"00000"),"")</f>
        <v/>
      </c>
      <c r="U145" s="10" t="str">
        <f>IFERROR(TEXT(VLOOKUP(Tableau_Résultat75[Code Insee],Tableau_Référence75[],4,FALSE),"00000"),"")</f>
        <v/>
      </c>
    </row>
    <row r="146" spans="1:21" x14ac:dyDescent="0.25">
      <c r="A146" s="4" t="s">
        <v>173</v>
      </c>
      <c r="B146" s="10" t="str">
        <f>MID(PARIS[[#This Row],[Données]],104,100)</f>
        <v>001551   ORATOIRE</v>
      </c>
      <c r="C146" s="10" t="str">
        <f>MID(PARIS[[#This Row],[Données]],7,36)</f>
        <v xml:space="preserve">6912YRUE DE L ORATOIRE              </v>
      </c>
      <c r="D146" s="10" t="str">
        <f>MID(PARIS[[#This Row],[Tri 2]],6,31)</f>
        <v xml:space="preserve">RUE DE L ORATOIRE              </v>
      </c>
      <c r="E146" s="10" t="str">
        <f>MID(PARIS[[#This Row],[Données]],1,6)</f>
        <v>754001</v>
      </c>
      <c r="F146" s="10" t="str">
        <f>LEFT(PARIS[[#This Row],[Données]],2)</f>
        <v>75</v>
      </c>
      <c r="G146" s="10" t="str">
        <f>MID(PARIS[[#This Row],[Données]],1,6)</f>
        <v>754001</v>
      </c>
      <c r="H146" s="10" t="str">
        <f>LEFT(PARIS[[#This Row],[Tri 2]],5)</f>
        <v>6912Y</v>
      </c>
      <c r="I146" s="10" t="str">
        <f>LEFT(PARIS[[#This Row],[Tri 3]],3)</f>
        <v>RUE</v>
      </c>
      <c r="J14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6" s="10" t="str">
        <f>IF(AND(PARIS[[#This Row],[Nom de la Voie 1]]=0,PARIS[[#This Row],[Nom de la Voie 2]]=0,PARIS[[#This Row],[Nom de la Voie 3]]=0),PARIS[[#This Row],[Ville et Street]],"")</f>
        <v/>
      </c>
      <c r="N146" s="10" t="str">
        <f>MID(PARIS[[#This Row],[Tri 1]],10,50)</f>
        <v>ORATOIRE</v>
      </c>
      <c r="O14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6" s="10" t="str">
        <f>IF(PARIS[[#This Row],[Mot Clé Rue]]="","",IF(PARIS[[#This Row],[Ville]]="",PARIS[[#This Row],[Nom de la Voie]]&amp;" "&amp;MID(PARIS[[#This Row],[Tri 3]],5,50),PARIS[[#This Row],[Ville]]))</f>
        <v xml:space="preserve">Rue DE L ORATOIRE              </v>
      </c>
      <c r="R146" s="10" t="str">
        <f>IF(PARIS[[#This Row],[Nom de la Voie]]="","",IFERROR(PARIS[[#This Row],[Département]]&amp;RIGHT(PARIS[[#This Row],[N° INSEE]],3),""))</f>
        <v>75001</v>
      </c>
      <c r="S146" s="10" t="str">
        <f>IF(PARIS[[#This Row],[Ville]]="",PARIS[[#This Row],[Nom de la Voie]]&amp;" "&amp;MID(PARIS[[#This Row],[Tri 3]],5,50),"")</f>
        <v xml:space="preserve">Rue DE L ORATOIRE              </v>
      </c>
      <c r="T146" s="10" t="str">
        <f>IFERROR(TEXT(VLOOKUP(Tableau_Résultat75[Code Insee],Tableau_Référence75[],2,FALSE),"00000"),"")</f>
        <v/>
      </c>
      <c r="U146" s="10" t="str">
        <f>IFERROR(TEXT(VLOOKUP(Tableau_Résultat75[Code Insee],Tableau_Référence75[],4,FALSE),"00000"),"")</f>
        <v/>
      </c>
    </row>
    <row r="147" spans="1:21" x14ac:dyDescent="0.25">
      <c r="A147" s="4" t="s">
        <v>174</v>
      </c>
      <c r="B147" s="10" t="str">
        <f>MID(PARIS[[#This Row],[Données]],104,100)</f>
        <v>001561   ORFEVRES</v>
      </c>
      <c r="C147" s="10" t="str">
        <f>MID(PARIS[[#This Row],[Données]],7,36)</f>
        <v xml:space="preserve">6920GQUAIDES ORFEVRES               </v>
      </c>
      <c r="D147" s="10" t="str">
        <f>MID(PARIS[[#This Row],[Tri 2]],6,31)</f>
        <v xml:space="preserve">QUAIDES ORFEVRES               </v>
      </c>
      <c r="E147" s="10" t="str">
        <f>MID(PARIS[[#This Row],[Données]],1,6)</f>
        <v>754001</v>
      </c>
      <c r="F147" s="10" t="str">
        <f>LEFT(PARIS[[#This Row],[Données]],2)</f>
        <v>75</v>
      </c>
      <c r="G147" s="10" t="str">
        <f>MID(PARIS[[#This Row],[Données]],1,6)</f>
        <v>754001</v>
      </c>
      <c r="H147" s="10" t="str">
        <f>LEFT(PARIS[[#This Row],[Tri 2]],5)</f>
        <v>6920G</v>
      </c>
      <c r="I147" s="10" t="str">
        <f>LEFT(PARIS[[#This Row],[Tri 3]],3)</f>
        <v>QUA</v>
      </c>
      <c r="J14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4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Quai</v>
      </c>
      <c r="M147" s="10" t="str">
        <f>IF(AND(PARIS[[#This Row],[Nom de la Voie 1]]=0,PARIS[[#This Row],[Nom de la Voie 2]]=0,PARIS[[#This Row],[Nom de la Voie 3]]=0),PARIS[[#This Row],[Ville et Street]],"")</f>
        <v/>
      </c>
      <c r="N147" s="10" t="str">
        <f>MID(PARIS[[#This Row],[Tri 1]],10,50)</f>
        <v>ORFEVRES</v>
      </c>
      <c r="O14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Quai</v>
      </c>
      <c r="P147" s="10" t="str">
        <f>IF(PARIS[[#This Row],[Mot Clé Rue]]="","",IF(PARIS[[#This Row],[Ville]]="",PARIS[[#This Row],[Nom de la Voie]]&amp;" "&amp;MID(PARIS[[#This Row],[Tri 3]],5,50),PARIS[[#This Row],[Ville]]))</f>
        <v xml:space="preserve">Quai DES ORFEVRES               </v>
      </c>
      <c r="R147" s="10" t="str">
        <f>IF(PARIS[[#This Row],[Nom de la Voie]]="","",IFERROR(PARIS[[#This Row],[Département]]&amp;RIGHT(PARIS[[#This Row],[N° INSEE]],3),""))</f>
        <v>75001</v>
      </c>
      <c r="S147" s="10" t="str">
        <f>IF(PARIS[[#This Row],[Ville]]="",PARIS[[#This Row],[Nom de la Voie]]&amp;" "&amp;MID(PARIS[[#This Row],[Tri 3]],5,50),"")</f>
        <v xml:space="preserve">Quai DES ORFEVRES               </v>
      </c>
      <c r="T147" s="10" t="str">
        <f>IFERROR(TEXT(VLOOKUP(Tableau_Résultat75[Code Insee],Tableau_Référence75[],2,FALSE),"00000"),"")</f>
        <v/>
      </c>
      <c r="U147" s="10" t="str">
        <f>IFERROR(TEXT(VLOOKUP(Tableau_Résultat75[Code Insee],Tableau_Référence75[],4,FALSE),"00000"),"")</f>
        <v/>
      </c>
    </row>
    <row r="148" spans="1:21" x14ac:dyDescent="0.25">
      <c r="A148" s="4" t="s">
        <v>175</v>
      </c>
      <c r="B148" s="10" t="str">
        <f>MID(PARIS[[#This Row],[Données]],104,100)</f>
        <v>001571   ORFEVRES</v>
      </c>
      <c r="C148" s="10" t="str">
        <f>MID(PARIS[[#This Row],[Données]],7,36)</f>
        <v xml:space="preserve">6921HRUE DES ORFEVRES               </v>
      </c>
      <c r="D148" s="10" t="str">
        <f>MID(PARIS[[#This Row],[Tri 2]],6,31)</f>
        <v xml:space="preserve">RUE DES ORFEVRES               </v>
      </c>
      <c r="E148" s="10" t="str">
        <f>MID(PARIS[[#This Row],[Données]],1,6)</f>
        <v>754001</v>
      </c>
      <c r="F148" s="10" t="str">
        <f>LEFT(PARIS[[#This Row],[Données]],2)</f>
        <v>75</v>
      </c>
      <c r="G148" s="10" t="str">
        <f>MID(PARIS[[#This Row],[Données]],1,6)</f>
        <v>754001</v>
      </c>
      <c r="H148" s="10" t="str">
        <f>LEFT(PARIS[[#This Row],[Tri 2]],5)</f>
        <v>6921H</v>
      </c>
      <c r="I148" s="10" t="str">
        <f>LEFT(PARIS[[#This Row],[Tri 3]],3)</f>
        <v>RUE</v>
      </c>
      <c r="J14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8" s="10" t="str">
        <f>IF(AND(PARIS[[#This Row],[Nom de la Voie 1]]=0,PARIS[[#This Row],[Nom de la Voie 2]]=0,PARIS[[#This Row],[Nom de la Voie 3]]=0),PARIS[[#This Row],[Ville et Street]],"")</f>
        <v/>
      </c>
      <c r="N148" s="10" t="str">
        <f>MID(PARIS[[#This Row],[Tri 1]],10,50)</f>
        <v>ORFEVRES</v>
      </c>
      <c r="O14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8" s="10" t="str">
        <f>IF(PARIS[[#This Row],[Mot Clé Rue]]="","",IF(PARIS[[#This Row],[Ville]]="",PARIS[[#This Row],[Nom de la Voie]]&amp;" "&amp;MID(PARIS[[#This Row],[Tri 3]],5,50),PARIS[[#This Row],[Ville]]))</f>
        <v xml:space="preserve">Rue DES ORFEVRES               </v>
      </c>
      <c r="R148" s="10" t="str">
        <f>IF(PARIS[[#This Row],[Nom de la Voie]]="","",IFERROR(PARIS[[#This Row],[Département]]&amp;RIGHT(PARIS[[#This Row],[N° INSEE]],3),""))</f>
        <v>75001</v>
      </c>
      <c r="S148" s="10" t="str">
        <f>IF(PARIS[[#This Row],[Ville]]="",PARIS[[#This Row],[Nom de la Voie]]&amp;" "&amp;MID(PARIS[[#This Row],[Tri 3]],5,50),"")</f>
        <v xml:space="preserve">Rue DES ORFEVRES               </v>
      </c>
      <c r="T148" s="10" t="str">
        <f>IFERROR(TEXT(VLOOKUP(Tableau_Résultat75[Code Insee],Tableau_Référence75[],2,FALSE),"00000"),"")</f>
        <v/>
      </c>
      <c r="U148" s="10" t="str">
        <f>IFERROR(TEXT(VLOOKUP(Tableau_Résultat75[Code Insee],Tableau_Référence75[],4,FALSE),"00000"),"")</f>
        <v/>
      </c>
    </row>
    <row r="149" spans="1:21" x14ac:dyDescent="0.25">
      <c r="A149" s="4" t="s">
        <v>176</v>
      </c>
      <c r="B149" s="10" t="str">
        <f>MID(PARIS[[#This Row],[Données]],104,100)</f>
        <v>001581   EXPRESS</v>
      </c>
      <c r="C149" s="10" t="str">
        <f>MID(PARIS[[#This Row],[Données]],7,36)</f>
        <v xml:space="preserve">6931URUE DE L ORIENT EXPRESS        </v>
      </c>
      <c r="D149" s="10" t="str">
        <f>MID(PARIS[[#This Row],[Tri 2]],6,31)</f>
        <v xml:space="preserve">RUE DE L ORIENT EXPRESS        </v>
      </c>
      <c r="E149" s="10" t="str">
        <f>MID(PARIS[[#This Row],[Données]],1,6)</f>
        <v>754001</v>
      </c>
      <c r="F149" s="10" t="str">
        <f>LEFT(PARIS[[#This Row],[Données]],2)</f>
        <v>75</v>
      </c>
      <c r="G149" s="10" t="str">
        <f>MID(PARIS[[#This Row],[Données]],1,6)</f>
        <v>754001</v>
      </c>
      <c r="H149" s="10" t="str">
        <f>LEFT(PARIS[[#This Row],[Tri 2]],5)</f>
        <v>6931U</v>
      </c>
      <c r="I149" s="10" t="str">
        <f>LEFT(PARIS[[#This Row],[Tri 3]],3)</f>
        <v>RUE</v>
      </c>
      <c r="J14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4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4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49" s="10" t="str">
        <f>IF(AND(PARIS[[#This Row],[Nom de la Voie 1]]=0,PARIS[[#This Row],[Nom de la Voie 2]]=0,PARIS[[#This Row],[Nom de la Voie 3]]=0),PARIS[[#This Row],[Ville et Street]],"")</f>
        <v/>
      </c>
      <c r="N149" s="10" t="str">
        <f>MID(PARIS[[#This Row],[Tri 1]],10,50)</f>
        <v>EXPRESS</v>
      </c>
      <c r="O14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49" s="10" t="str">
        <f>IF(PARIS[[#This Row],[Mot Clé Rue]]="","",IF(PARIS[[#This Row],[Ville]]="",PARIS[[#This Row],[Nom de la Voie]]&amp;" "&amp;MID(PARIS[[#This Row],[Tri 3]],5,50),PARIS[[#This Row],[Ville]]))</f>
        <v xml:space="preserve">Rue DE L ORIENT EXPRESS        </v>
      </c>
      <c r="R149" s="10" t="str">
        <f>IF(PARIS[[#This Row],[Nom de la Voie]]="","",IFERROR(PARIS[[#This Row],[Département]]&amp;RIGHT(PARIS[[#This Row],[N° INSEE]],3),""))</f>
        <v>75001</v>
      </c>
      <c r="S149" s="10" t="str">
        <f>IF(PARIS[[#This Row],[Ville]]="",PARIS[[#This Row],[Nom de la Voie]]&amp;" "&amp;MID(PARIS[[#This Row],[Tri 3]],5,50),"")</f>
        <v xml:space="preserve">Rue DE L ORIENT EXPRESS        </v>
      </c>
      <c r="T149" s="10" t="str">
        <f>IFERROR(TEXT(VLOOKUP(Tableau_Résultat75[Code Insee],Tableau_Référence75[],2,FALSE),"00000"),"")</f>
        <v/>
      </c>
      <c r="U149" s="10" t="str">
        <f>IFERROR(TEXT(VLOOKUP(Tableau_Résultat75[Code Insee],Tableau_Référence75[],4,FALSE),"00000"),"")</f>
        <v/>
      </c>
    </row>
    <row r="150" spans="1:21" x14ac:dyDescent="0.25">
      <c r="A150" s="4" t="s">
        <v>177</v>
      </c>
      <c r="B150" s="10" t="str">
        <f>MID(PARIS[[#This Row],[Données]],104,100)</f>
        <v>001591   ORLEANS</v>
      </c>
      <c r="C150" s="10" t="str">
        <f>MID(PARIS[[#This Row],[Données]],7,36)</f>
        <v xml:space="preserve">6934XGAL D ORLEANS                  </v>
      </c>
      <c r="D150" s="10" t="str">
        <f>MID(PARIS[[#This Row],[Tri 2]],6,31)</f>
        <v xml:space="preserve">GAL D ORLEANS                  </v>
      </c>
      <c r="E150" s="10" t="str">
        <f>MID(PARIS[[#This Row],[Données]],1,6)</f>
        <v>754001</v>
      </c>
      <c r="F150" s="10" t="str">
        <f>LEFT(PARIS[[#This Row],[Données]],2)</f>
        <v>75</v>
      </c>
      <c r="G150" s="10" t="str">
        <f>MID(PARIS[[#This Row],[Données]],1,6)</f>
        <v>754001</v>
      </c>
      <c r="H150" s="10" t="str">
        <f>LEFT(PARIS[[#This Row],[Tri 2]],5)</f>
        <v>6934X</v>
      </c>
      <c r="I150" s="10" t="str">
        <f>LEFT(PARIS[[#This Row],[Tri 3]],3)</f>
        <v>GAL</v>
      </c>
      <c r="J15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5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150" s="10" t="str">
        <f>IF(AND(PARIS[[#This Row],[Nom de la Voie 1]]=0,PARIS[[#This Row],[Nom de la Voie 2]]=0,PARIS[[#This Row],[Nom de la Voie 3]]=0),PARIS[[#This Row],[Ville et Street]],"")</f>
        <v/>
      </c>
      <c r="N150" s="10" t="str">
        <f>MID(PARIS[[#This Row],[Tri 1]],10,50)</f>
        <v>ORLEANS</v>
      </c>
      <c r="O15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150" s="10" t="str">
        <f>IF(PARIS[[#This Row],[Mot Clé Rue]]="","",IF(PARIS[[#This Row],[Ville]]="",PARIS[[#This Row],[Nom de la Voie]]&amp;" "&amp;MID(PARIS[[#This Row],[Tri 3]],5,50),PARIS[[#This Row],[Ville]]))</f>
        <v xml:space="preserve">Galerie D ORLEANS                  </v>
      </c>
      <c r="R150" s="10" t="str">
        <f>IF(PARIS[[#This Row],[Nom de la Voie]]="","",IFERROR(PARIS[[#This Row],[Département]]&amp;RIGHT(PARIS[[#This Row],[N° INSEE]],3),""))</f>
        <v>75001</v>
      </c>
      <c r="S150" s="10" t="str">
        <f>IF(PARIS[[#This Row],[Ville]]="",PARIS[[#This Row],[Nom de la Voie]]&amp;" "&amp;MID(PARIS[[#This Row],[Tri 3]],5,50),"")</f>
        <v xml:space="preserve">Galerie D ORLEANS                  </v>
      </c>
      <c r="T150" s="10" t="str">
        <f>IFERROR(TEXT(VLOOKUP(Tableau_Résultat75[Code Insee],Tableau_Référence75[],2,FALSE),"00000"),"")</f>
        <v/>
      </c>
      <c r="U150" s="10" t="str">
        <f>IFERROR(TEXT(VLOOKUP(Tableau_Résultat75[Code Insee],Tableau_Référence75[],4,FALSE),"00000"),"")</f>
        <v/>
      </c>
    </row>
    <row r="151" spans="1:21" x14ac:dyDescent="0.25">
      <c r="A151" s="4" t="s">
        <v>178</v>
      </c>
      <c r="B151" s="10" t="str">
        <f>MID(PARIS[[#This Row],[Données]],104,100)</f>
        <v>001601   PALAIS</v>
      </c>
      <c r="C151" s="10" t="str">
        <f>MID(PARIS[[#This Row],[Données]],7,36)</f>
        <v xml:space="preserve">7006ABD  DU PALAIS                  </v>
      </c>
      <c r="D151" s="10" t="str">
        <f>MID(PARIS[[#This Row],[Tri 2]],6,31)</f>
        <v xml:space="preserve">BD  DU PALAIS                  </v>
      </c>
      <c r="E151" s="10" t="str">
        <f>MID(PARIS[[#This Row],[Données]],1,6)</f>
        <v>754001</v>
      </c>
      <c r="F151" s="10" t="str">
        <f>LEFT(PARIS[[#This Row],[Données]],2)</f>
        <v>75</v>
      </c>
      <c r="G151" s="10" t="str">
        <f>MID(PARIS[[#This Row],[Données]],1,6)</f>
        <v>754001</v>
      </c>
      <c r="H151" s="10" t="str">
        <f>LEFT(PARIS[[#This Row],[Tri 2]],5)</f>
        <v>7006A</v>
      </c>
      <c r="I151" s="10" t="str">
        <f>LEFT(PARIS[[#This Row],[Tri 3]],3)</f>
        <v xml:space="preserve">BD </v>
      </c>
      <c r="J15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5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151" s="10" t="str">
        <f>IF(AND(PARIS[[#This Row],[Nom de la Voie 1]]=0,PARIS[[#This Row],[Nom de la Voie 2]]=0,PARIS[[#This Row],[Nom de la Voie 3]]=0),PARIS[[#This Row],[Ville et Street]],"")</f>
        <v/>
      </c>
      <c r="N151" s="10" t="str">
        <f>MID(PARIS[[#This Row],[Tri 1]],10,50)</f>
        <v>PALAIS</v>
      </c>
      <c r="O15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151" s="10" t="str">
        <f>IF(PARIS[[#This Row],[Mot Clé Rue]]="","",IF(PARIS[[#This Row],[Ville]]="",PARIS[[#This Row],[Nom de la Voie]]&amp;" "&amp;MID(PARIS[[#This Row],[Tri 3]],5,50),PARIS[[#This Row],[Ville]]))</f>
        <v xml:space="preserve">Boulevard DU PALAIS                  </v>
      </c>
      <c r="R151" s="10" t="str">
        <f>IF(PARIS[[#This Row],[Nom de la Voie]]="","",IFERROR(PARIS[[#This Row],[Département]]&amp;RIGHT(PARIS[[#This Row],[N° INSEE]],3),""))</f>
        <v>75001</v>
      </c>
      <c r="S151" s="10" t="str">
        <f>IF(PARIS[[#This Row],[Ville]]="",PARIS[[#This Row],[Nom de la Voie]]&amp;" "&amp;MID(PARIS[[#This Row],[Tri 3]],5,50),"")</f>
        <v xml:space="preserve">Boulevard DU PALAIS                  </v>
      </c>
      <c r="T151" s="10" t="str">
        <f>IFERROR(TEXT(VLOOKUP(Tableau_Résultat75[Code Insee],Tableau_Référence75[],2,FALSE),"00000"),"")</f>
        <v/>
      </c>
      <c r="U151" s="10" t="str">
        <f>IFERROR(TEXT(VLOOKUP(Tableau_Résultat75[Code Insee],Tableau_Référence75[],4,FALSE),"00000"),"")</f>
        <v/>
      </c>
    </row>
    <row r="152" spans="1:21" x14ac:dyDescent="0.25">
      <c r="A152" s="4" t="s">
        <v>179</v>
      </c>
      <c r="B152" s="10" t="str">
        <f>MID(PARIS[[#This Row],[Données]],104,100)</f>
        <v>001611   ROYAL</v>
      </c>
      <c r="C152" s="10" t="str">
        <f>MID(PARIS[[#This Row],[Données]],7,36)</f>
        <v xml:space="preserve">7010EPL  DU PALAIS ROYAL            </v>
      </c>
      <c r="D152" s="10" t="str">
        <f>MID(PARIS[[#This Row],[Tri 2]],6,31)</f>
        <v xml:space="preserve">PL  DU PALAIS ROYAL            </v>
      </c>
      <c r="E152" s="10" t="str">
        <f>MID(PARIS[[#This Row],[Données]],1,6)</f>
        <v>754001</v>
      </c>
      <c r="F152" s="10" t="str">
        <f>LEFT(PARIS[[#This Row],[Données]],2)</f>
        <v>75</v>
      </c>
      <c r="G152" s="10" t="str">
        <f>MID(PARIS[[#This Row],[Données]],1,6)</f>
        <v>754001</v>
      </c>
      <c r="H152" s="10" t="str">
        <f>LEFT(PARIS[[#This Row],[Tri 2]],5)</f>
        <v>7010E</v>
      </c>
      <c r="I152" s="10" t="str">
        <f>LEFT(PARIS[[#This Row],[Tri 3]],3)</f>
        <v xml:space="preserve">PL </v>
      </c>
      <c r="J15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5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52" s="10" t="str">
        <f>IF(AND(PARIS[[#This Row],[Nom de la Voie 1]]=0,PARIS[[#This Row],[Nom de la Voie 2]]=0,PARIS[[#This Row],[Nom de la Voie 3]]=0),PARIS[[#This Row],[Ville et Street]],"")</f>
        <v/>
      </c>
      <c r="N152" s="10" t="str">
        <f>MID(PARIS[[#This Row],[Tri 1]],10,50)</f>
        <v>ROYAL</v>
      </c>
      <c r="O15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52" s="10" t="str">
        <f>IF(PARIS[[#This Row],[Mot Clé Rue]]="","",IF(PARIS[[#This Row],[Ville]]="",PARIS[[#This Row],[Nom de la Voie]]&amp;" "&amp;MID(PARIS[[#This Row],[Tri 3]],5,50),PARIS[[#This Row],[Ville]]))</f>
        <v xml:space="preserve">Place DU PALAIS ROYAL            </v>
      </c>
      <c r="R152" s="10" t="str">
        <f>IF(PARIS[[#This Row],[Nom de la Voie]]="","",IFERROR(PARIS[[#This Row],[Département]]&amp;RIGHT(PARIS[[#This Row],[N° INSEE]],3),""))</f>
        <v>75001</v>
      </c>
      <c r="S152" s="10" t="str">
        <f>IF(PARIS[[#This Row],[Ville]]="",PARIS[[#This Row],[Nom de la Voie]]&amp;" "&amp;MID(PARIS[[#This Row],[Tri 3]],5,50),"")</f>
        <v xml:space="preserve">Place DU PALAIS ROYAL            </v>
      </c>
      <c r="T152" s="10" t="str">
        <f>IFERROR(TEXT(VLOOKUP(Tableau_Résultat75[Code Insee],Tableau_Référence75[],2,FALSE),"00000"),"")</f>
        <v/>
      </c>
      <c r="U152" s="10" t="str">
        <f>IFERROR(TEXT(VLOOKUP(Tableau_Résultat75[Code Insee],Tableau_Référence75[],4,FALSE),"00000"),"")</f>
        <v/>
      </c>
    </row>
    <row r="153" spans="1:21" x14ac:dyDescent="0.25">
      <c r="A153" s="4" t="s">
        <v>180</v>
      </c>
      <c r="B153" s="10" t="str">
        <f>MID(PARIS[[#This Row],[Données]],104,100)</f>
        <v>001621   PELICAN</v>
      </c>
      <c r="C153" s="10" t="str">
        <f>MID(PARIS[[#This Row],[Données]],7,36)</f>
        <v xml:space="preserve">7226PRUE DU PELICAN                 </v>
      </c>
      <c r="D153" s="10" t="str">
        <f>MID(PARIS[[#This Row],[Tri 2]],6,31)</f>
        <v xml:space="preserve">RUE DU PELICAN                 </v>
      </c>
      <c r="E153" s="10" t="str">
        <f>MID(PARIS[[#This Row],[Données]],1,6)</f>
        <v>754001</v>
      </c>
      <c r="F153" s="10" t="str">
        <f>LEFT(PARIS[[#This Row],[Données]],2)</f>
        <v>75</v>
      </c>
      <c r="G153" s="10" t="str">
        <f>MID(PARIS[[#This Row],[Données]],1,6)</f>
        <v>754001</v>
      </c>
      <c r="H153" s="10" t="str">
        <f>LEFT(PARIS[[#This Row],[Tri 2]],5)</f>
        <v>7226P</v>
      </c>
      <c r="I153" s="10" t="str">
        <f>LEFT(PARIS[[#This Row],[Tri 3]],3)</f>
        <v>RUE</v>
      </c>
      <c r="J15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5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53" s="10" t="str">
        <f>IF(AND(PARIS[[#This Row],[Nom de la Voie 1]]=0,PARIS[[#This Row],[Nom de la Voie 2]]=0,PARIS[[#This Row],[Nom de la Voie 3]]=0),PARIS[[#This Row],[Ville et Street]],"")</f>
        <v/>
      </c>
      <c r="N153" s="10" t="str">
        <f>MID(PARIS[[#This Row],[Tri 1]],10,50)</f>
        <v>PELICAN</v>
      </c>
      <c r="O15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53" s="10" t="str">
        <f>IF(PARIS[[#This Row],[Mot Clé Rue]]="","",IF(PARIS[[#This Row],[Ville]]="",PARIS[[#This Row],[Nom de la Voie]]&amp;" "&amp;MID(PARIS[[#This Row],[Tri 3]],5,50),PARIS[[#This Row],[Ville]]))</f>
        <v xml:space="preserve">Rue DU PELICAN                 </v>
      </c>
      <c r="R153" s="10" t="str">
        <f>IF(PARIS[[#This Row],[Nom de la Voie]]="","",IFERROR(PARIS[[#This Row],[Département]]&amp;RIGHT(PARIS[[#This Row],[N° INSEE]],3),""))</f>
        <v>75001</v>
      </c>
      <c r="S153" s="10" t="str">
        <f>IF(PARIS[[#This Row],[Ville]]="",PARIS[[#This Row],[Nom de la Voie]]&amp;" "&amp;MID(PARIS[[#This Row],[Tri 3]],5,50),"")</f>
        <v xml:space="preserve">Rue DU PELICAN                 </v>
      </c>
      <c r="T153" s="10" t="str">
        <f>IFERROR(TEXT(VLOOKUP(Tableau_Résultat75[Code Insee],Tableau_Référence75[],2,FALSE),"00000"),"")</f>
        <v/>
      </c>
      <c r="U153" s="10" t="str">
        <f>IFERROR(TEXT(VLOOKUP(Tableau_Résultat75[Code Insee],Tableau_Référence75[],4,FALSE),"00000"),"")</f>
        <v/>
      </c>
    </row>
    <row r="154" spans="1:21" x14ac:dyDescent="0.25">
      <c r="A154" s="4" t="s">
        <v>181</v>
      </c>
      <c r="B154" s="10" t="str">
        <f>MID(PARIS[[#This Row],[Données]],104,100)</f>
        <v>001631   PERRAULT</v>
      </c>
      <c r="C154" s="10" t="str">
        <f>MID(PARIS[[#This Row],[Données]],7,36)</f>
        <v xml:space="preserve">7279XRUE PERRAULT                   </v>
      </c>
      <c r="D154" s="10" t="str">
        <f>MID(PARIS[[#This Row],[Tri 2]],6,31)</f>
        <v xml:space="preserve">RUE PERRAULT                   </v>
      </c>
      <c r="E154" s="10" t="str">
        <f>MID(PARIS[[#This Row],[Données]],1,6)</f>
        <v>754001</v>
      </c>
      <c r="F154" s="10" t="str">
        <f>LEFT(PARIS[[#This Row],[Données]],2)</f>
        <v>75</v>
      </c>
      <c r="G154" s="10" t="str">
        <f>MID(PARIS[[#This Row],[Données]],1,6)</f>
        <v>754001</v>
      </c>
      <c r="H154" s="10" t="str">
        <f>LEFT(PARIS[[#This Row],[Tri 2]],5)</f>
        <v>7279X</v>
      </c>
      <c r="I154" s="10" t="str">
        <f>LEFT(PARIS[[#This Row],[Tri 3]],3)</f>
        <v>RUE</v>
      </c>
      <c r="J15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5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54" s="10" t="str">
        <f>IF(AND(PARIS[[#This Row],[Nom de la Voie 1]]=0,PARIS[[#This Row],[Nom de la Voie 2]]=0,PARIS[[#This Row],[Nom de la Voie 3]]=0),PARIS[[#This Row],[Ville et Street]],"")</f>
        <v/>
      </c>
      <c r="N154" s="10" t="str">
        <f>MID(PARIS[[#This Row],[Tri 1]],10,50)</f>
        <v>PERRAULT</v>
      </c>
      <c r="O15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54" s="10" t="str">
        <f>IF(PARIS[[#This Row],[Mot Clé Rue]]="","",IF(PARIS[[#This Row],[Ville]]="",PARIS[[#This Row],[Nom de la Voie]]&amp;" "&amp;MID(PARIS[[#This Row],[Tri 3]],5,50),PARIS[[#This Row],[Ville]]))</f>
        <v xml:space="preserve">Rue PERRAULT                   </v>
      </c>
      <c r="R154" s="10" t="str">
        <f>IF(PARIS[[#This Row],[Nom de la Voie]]="","",IFERROR(PARIS[[#This Row],[Département]]&amp;RIGHT(PARIS[[#This Row],[N° INSEE]],3),""))</f>
        <v>75001</v>
      </c>
      <c r="S154" s="10" t="str">
        <f>IF(PARIS[[#This Row],[Ville]]="",PARIS[[#This Row],[Nom de la Voie]]&amp;" "&amp;MID(PARIS[[#This Row],[Tri 3]],5,50),"")</f>
        <v xml:space="preserve">Rue PERRAULT                   </v>
      </c>
      <c r="T154" s="10" t="str">
        <f>IFERROR(TEXT(VLOOKUP(Tableau_Résultat75[Code Insee],Tableau_Référence75[],2,FALSE),"00000"),"")</f>
        <v/>
      </c>
      <c r="U154" s="10" t="str">
        <f>IFERROR(TEXT(VLOOKUP(Tableau_Résultat75[Code Insee],Tableau_Référence75[],4,FALSE),"00000"),"")</f>
        <v/>
      </c>
    </row>
    <row r="155" spans="1:21" x14ac:dyDescent="0.25">
      <c r="A155" s="4" t="s">
        <v>182</v>
      </c>
      <c r="B155" s="10" t="str">
        <f>MID(PARIS[[#This Row],[Données]],104,100)</f>
        <v>001641   PERRON</v>
      </c>
      <c r="C155" s="10" t="str">
        <f>MID(PARIS[[#This Row],[Données]],7,36)</f>
        <v xml:space="preserve">7292LPAS DU PERRON                  </v>
      </c>
      <c r="D155" s="10" t="str">
        <f>MID(PARIS[[#This Row],[Tri 2]],6,31)</f>
        <v xml:space="preserve">PAS DU PERRON                  </v>
      </c>
      <c r="E155" s="10" t="str">
        <f>MID(PARIS[[#This Row],[Données]],1,6)</f>
        <v>754001</v>
      </c>
      <c r="F155" s="10" t="str">
        <f>LEFT(PARIS[[#This Row],[Données]],2)</f>
        <v>75</v>
      </c>
      <c r="G155" s="10" t="str">
        <f>MID(PARIS[[#This Row],[Données]],1,6)</f>
        <v>754001</v>
      </c>
      <c r="H155" s="10" t="str">
        <f>LEFT(PARIS[[#This Row],[Tri 2]],5)</f>
        <v>7292L</v>
      </c>
      <c r="I155" s="10" t="str">
        <f>LEFT(PARIS[[#This Row],[Tri 3]],3)</f>
        <v>PAS</v>
      </c>
      <c r="J15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5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55" s="10" t="str">
        <f>IF(AND(PARIS[[#This Row],[Nom de la Voie 1]]=0,PARIS[[#This Row],[Nom de la Voie 2]]=0,PARIS[[#This Row],[Nom de la Voie 3]]=0),PARIS[[#This Row],[Ville et Street]],"")</f>
        <v/>
      </c>
      <c r="N155" s="10" t="str">
        <f>MID(PARIS[[#This Row],[Tri 1]],10,50)</f>
        <v>PERRON</v>
      </c>
      <c r="O15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55" s="10" t="str">
        <f>IF(PARIS[[#This Row],[Mot Clé Rue]]="","",IF(PARIS[[#This Row],[Ville]]="",PARIS[[#This Row],[Nom de la Voie]]&amp;" "&amp;MID(PARIS[[#This Row],[Tri 3]],5,50),PARIS[[#This Row],[Ville]]))</f>
        <v xml:space="preserve">Passage DU PERRON                  </v>
      </c>
      <c r="R155" s="10" t="str">
        <f>IF(PARIS[[#This Row],[Nom de la Voie]]="","",IFERROR(PARIS[[#This Row],[Département]]&amp;RIGHT(PARIS[[#This Row],[N° INSEE]],3),""))</f>
        <v>75001</v>
      </c>
      <c r="S155" s="10" t="str">
        <f>IF(PARIS[[#This Row],[Ville]]="",PARIS[[#This Row],[Nom de la Voie]]&amp;" "&amp;MID(PARIS[[#This Row],[Tri 3]],5,50),"")</f>
        <v xml:space="preserve">Passage DU PERRON                  </v>
      </c>
      <c r="T155" s="10" t="str">
        <f>IFERROR(TEXT(VLOOKUP(Tableau_Résultat75[Code Insee],Tableau_Référence75[],2,FALSE),"00000"),"")</f>
        <v/>
      </c>
      <c r="U155" s="10" t="str">
        <f>IFERROR(TEXT(VLOOKUP(Tableau_Résultat75[Code Insee],Tableau_Référence75[],4,FALSE),"00000"),"")</f>
        <v/>
      </c>
    </row>
    <row r="156" spans="1:21" x14ac:dyDescent="0.25">
      <c r="A156" s="4" t="s">
        <v>183</v>
      </c>
      <c r="B156" s="10" t="str">
        <f>MID(PARIS[[#This Row],[Données]],104,100)</f>
        <v>001651   TRUANDER</v>
      </c>
      <c r="C156" s="10" t="str">
        <f>MID(PARIS[[#This Row],[Données]],7,36)</f>
        <v xml:space="preserve">7332ERUE DE LA PETITE TRUANDERIE    </v>
      </c>
      <c r="D156" s="10" t="str">
        <f>MID(PARIS[[#This Row],[Tri 2]],6,31)</f>
        <v xml:space="preserve">RUE DE LA PETITE TRUANDERIE    </v>
      </c>
      <c r="E156" s="10" t="str">
        <f>MID(PARIS[[#This Row],[Données]],1,6)</f>
        <v>754001</v>
      </c>
      <c r="F156" s="10" t="str">
        <f>LEFT(PARIS[[#This Row],[Données]],2)</f>
        <v>75</v>
      </c>
      <c r="G156" s="10" t="str">
        <f>MID(PARIS[[#This Row],[Données]],1,6)</f>
        <v>754001</v>
      </c>
      <c r="H156" s="10" t="str">
        <f>LEFT(PARIS[[#This Row],[Tri 2]],5)</f>
        <v>7332E</v>
      </c>
      <c r="I156" s="10" t="str">
        <f>LEFT(PARIS[[#This Row],[Tri 3]],3)</f>
        <v>RUE</v>
      </c>
      <c r="J15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5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56" s="10" t="str">
        <f>IF(AND(PARIS[[#This Row],[Nom de la Voie 1]]=0,PARIS[[#This Row],[Nom de la Voie 2]]=0,PARIS[[#This Row],[Nom de la Voie 3]]=0),PARIS[[#This Row],[Ville et Street]],"")</f>
        <v/>
      </c>
      <c r="N156" s="10" t="str">
        <f>MID(PARIS[[#This Row],[Tri 1]],10,50)</f>
        <v>TRUANDER</v>
      </c>
      <c r="O15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56" s="10" t="str">
        <f>IF(PARIS[[#This Row],[Mot Clé Rue]]="","",IF(PARIS[[#This Row],[Ville]]="",PARIS[[#This Row],[Nom de la Voie]]&amp;" "&amp;MID(PARIS[[#This Row],[Tri 3]],5,50),PARIS[[#This Row],[Ville]]))</f>
        <v xml:space="preserve">Rue DE LA PETITE TRUANDERIE    </v>
      </c>
      <c r="R156" s="10" t="str">
        <f>IF(PARIS[[#This Row],[Nom de la Voie]]="","",IFERROR(PARIS[[#This Row],[Département]]&amp;RIGHT(PARIS[[#This Row],[N° INSEE]],3),""))</f>
        <v>75001</v>
      </c>
      <c r="S156" s="10" t="str">
        <f>IF(PARIS[[#This Row],[Ville]]="",PARIS[[#This Row],[Nom de la Voie]]&amp;" "&amp;MID(PARIS[[#This Row],[Tri 3]],5,50),"")</f>
        <v xml:space="preserve">Rue DE LA PETITE TRUANDERIE    </v>
      </c>
      <c r="T156" s="10" t="str">
        <f>IFERROR(TEXT(VLOOKUP(Tableau_Résultat75[Code Insee],Tableau_Référence75[],2,FALSE),"00000"),"")</f>
        <v/>
      </c>
      <c r="U156" s="10" t="str">
        <f>IFERROR(TEXT(VLOOKUP(Tableau_Résultat75[Code Insee],Tableau_Référence75[],4,FALSE),"00000"),"")</f>
        <v/>
      </c>
    </row>
    <row r="157" spans="1:21" x14ac:dyDescent="0.25">
      <c r="A157" s="4" t="s">
        <v>184</v>
      </c>
      <c r="B157" s="10" t="str">
        <f>MID(PARIS[[#This Row],[Données]],104,100)</f>
        <v>001661   CHAMPS</v>
      </c>
      <c r="C157" s="10" t="str">
        <f>MID(PARIS[[#This Row],[Données]],7,36)</f>
        <v xml:space="preserve">7348XRUE DES PETITS CHAMPS          </v>
      </c>
      <c r="D157" s="10" t="str">
        <f>MID(PARIS[[#This Row],[Tri 2]],6,31)</f>
        <v xml:space="preserve">RUE DES PETITS CHAMPS          </v>
      </c>
      <c r="E157" s="10" t="str">
        <f>MID(PARIS[[#This Row],[Données]],1,6)</f>
        <v>754001</v>
      </c>
      <c r="F157" s="10" t="str">
        <f>LEFT(PARIS[[#This Row],[Données]],2)</f>
        <v>75</v>
      </c>
      <c r="G157" s="10" t="str">
        <f>MID(PARIS[[#This Row],[Données]],1,6)</f>
        <v>754001</v>
      </c>
      <c r="H157" s="10" t="str">
        <f>LEFT(PARIS[[#This Row],[Tri 2]],5)</f>
        <v>7348X</v>
      </c>
      <c r="I157" s="10" t="str">
        <f>LEFT(PARIS[[#This Row],[Tri 3]],3)</f>
        <v>RUE</v>
      </c>
      <c r="J15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5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57" s="10" t="str">
        <f>IF(AND(PARIS[[#This Row],[Nom de la Voie 1]]=0,PARIS[[#This Row],[Nom de la Voie 2]]=0,PARIS[[#This Row],[Nom de la Voie 3]]=0),PARIS[[#This Row],[Ville et Street]],"")</f>
        <v/>
      </c>
      <c r="N157" s="10" t="str">
        <f>MID(PARIS[[#This Row],[Tri 1]],10,50)</f>
        <v>CHAMPS</v>
      </c>
      <c r="O15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57" s="10" t="str">
        <f>IF(PARIS[[#This Row],[Mot Clé Rue]]="","",IF(PARIS[[#This Row],[Ville]]="",PARIS[[#This Row],[Nom de la Voie]]&amp;" "&amp;MID(PARIS[[#This Row],[Tri 3]],5,50),PARIS[[#This Row],[Ville]]))</f>
        <v xml:space="preserve">Rue DES PETITS CHAMPS          </v>
      </c>
      <c r="R157" s="10" t="str">
        <f>IF(PARIS[[#This Row],[Nom de la Voie]]="","",IFERROR(PARIS[[#This Row],[Département]]&amp;RIGHT(PARIS[[#This Row],[N° INSEE]],3),""))</f>
        <v>75001</v>
      </c>
      <c r="S157" s="10" t="str">
        <f>IF(PARIS[[#This Row],[Ville]]="",PARIS[[#This Row],[Nom de la Voie]]&amp;" "&amp;MID(PARIS[[#This Row],[Tri 3]],5,50),"")</f>
        <v xml:space="preserve">Rue DES PETITS CHAMPS          </v>
      </c>
      <c r="T157" s="10" t="str">
        <f>IFERROR(TEXT(VLOOKUP(Tableau_Résultat75[Code Insee],Tableau_Référence75[],2,FALSE),"00000"),"")</f>
        <v/>
      </c>
      <c r="U157" s="10" t="str">
        <f>IFERROR(TEXT(VLOOKUP(Tableau_Résultat75[Code Insee],Tableau_Référence75[],4,FALSE),"00000"),"")</f>
        <v/>
      </c>
    </row>
    <row r="158" spans="1:21" x14ac:dyDescent="0.25">
      <c r="A158" s="4" t="s">
        <v>185</v>
      </c>
      <c r="B158" s="10" t="str">
        <f>MID(PARIS[[#This Row],[Données]],104,100)</f>
        <v>001671   EMMANUEL</v>
      </c>
      <c r="C158" s="10" t="str">
        <f>MID(PARIS[[#This Row],[Données]],7,36)</f>
        <v xml:space="preserve">7423DPL  PIERRE EMMANUEL            </v>
      </c>
      <c r="D158" s="10" t="str">
        <f>MID(PARIS[[#This Row],[Tri 2]],6,31)</f>
        <v xml:space="preserve">PL  PIERRE EMMANUEL            </v>
      </c>
      <c r="E158" s="10" t="str">
        <f>MID(PARIS[[#This Row],[Données]],1,6)</f>
        <v>754001</v>
      </c>
      <c r="F158" s="10" t="str">
        <f>LEFT(PARIS[[#This Row],[Données]],2)</f>
        <v>75</v>
      </c>
      <c r="G158" s="10" t="str">
        <f>MID(PARIS[[#This Row],[Données]],1,6)</f>
        <v>754001</v>
      </c>
      <c r="H158" s="10" t="str">
        <f>LEFT(PARIS[[#This Row],[Tri 2]],5)</f>
        <v>7423D</v>
      </c>
      <c r="I158" s="10" t="str">
        <f>LEFT(PARIS[[#This Row],[Tri 3]],3)</f>
        <v xml:space="preserve">PL </v>
      </c>
      <c r="J15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5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58" s="10" t="str">
        <f>IF(AND(PARIS[[#This Row],[Nom de la Voie 1]]=0,PARIS[[#This Row],[Nom de la Voie 2]]=0,PARIS[[#This Row],[Nom de la Voie 3]]=0),PARIS[[#This Row],[Ville et Street]],"")</f>
        <v/>
      </c>
      <c r="N158" s="10" t="str">
        <f>MID(PARIS[[#This Row],[Tri 1]],10,50)</f>
        <v>EMMANUEL</v>
      </c>
      <c r="O15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58" s="10" t="str">
        <f>IF(PARIS[[#This Row],[Mot Clé Rue]]="","",IF(PARIS[[#This Row],[Ville]]="",PARIS[[#This Row],[Nom de la Voie]]&amp;" "&amp;MID(PARIS[[#This Row],[Tri 3]],5,50),PARIS[[#This Row],[Ville]]))</f>
        <v xml:space="preserve">Place PIERRE EMMANUEL            </v>
      </c>
      <c r="R158" s="10" t="str">
        <f>IF(PARIS[[#This Row],[Nom de la Voie]]="","",IFERROR(PARIS[[#This Row],[Département]]&amp;RIGHT(PARIS[[#This Row],[N° INSEE]],3),""))</f>
        <v>75001</v>
      </c>
      <c r="S158" s="10" t="str">
        <f>IF(PARIS[[#This Row],[Ville]]="",PARIS[[#This Row],[Nom de la Voie]]&amp;" "&amp;MID(PARIS[[#This Row],[Tri 3]],5,50),"")</f>
        <v xml:space="preserve">Place PIERRE EMMANUEL            </v>
      </c>
      <c r="T158" s="10" t="str">
        <f>IFERROR(TEXT(VLOOKUP(Tableau_Résultat75[Code Insee],Tableau_Référence75[],2,FALSE),"00000"),"")</f>
        <v/>
      </c>
      <c r="U158" s="10" t="str">
        <f>IFERROR(TEXT(VLOOKUP(Tableau_Résultat75[Code Insee],Tableau_Référence75[],4,FALSE),"00000"),"")</f>
        <v/>
      </c>
    </row>
    <row r="159" spans="1:21" x14ac:dyDescent="0.25">
      <c r="A159" s="4" t="s">
        <v>186</v>
      </c>
      <c r="B159" s="10" t="str">
        <f>MID(PARIS[[#This Row],[Données]],104,100)</f>
        <v>001681   LESCOT</v>
      </c>
      <c r="C159" s="10" t="str">
        <f>MID(PARIS[[#This Row],[Données]],7,36)</f>
        <v xml:space="preserve">7455NRUE PIERRE LESCOT              </v>
      </c>
      <c r="D159" s="10" t="str">
        <f>MID(PARIS[[#This Row],[Tri 2]],6,31)</f>
        <v xml:space="preserve">RUE PIERRE LESCOT              </v>
      </c>
      <c r="E159" s="10" t="str">
        <f>MID(PARIS[[#This Row],[Données]],1,6)</f>
        <v>754001</v>
      </c>
      <c r="F159" s="10" t="str">
        <f>LEFT(PARIS[[#This Row],[Données]],2)</f>
        <v>75</v>
      </c>
      <c r="G159" s="10" t="str">
        <f>MID(PARIS[[#This Row],[Données]],1,6)</f>
        <v>754001</v>
      </c>
      <c r="H159" s="10" t="str">
        <f>LEFT(PARIS[[#This Row],[Tri 2]],5)</f>
        <v>7455N</v>
      </c>
      <c r="I159" s="10" t="str">
        <f>LEFT(PARIS[[#This Row],[Tri 3]],3)</f>
        <v>RUE</v>
      </c>
      <c r="J15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5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5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59" s="10" t="str">
        <f>IF(AND(PARIS[[#This Row],[Nom de la Voie 1]]=0,PARIS[[#This Row],[Nom de la Voie 2]]=0,PARIS[[#This Row],[Nom de la Voie 3]]=0),PARIS[[#This Row],[Ville et Street]],"")</f>
        <v/>
      </c>
      <c r="N159" s="10" t="str">
        <f>MID(PARIS[[#This Row],[Tri 1]],10,50)</f>
        <v>LESCOT</v>
      </c>
      <c r="O15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59" s="10" t="str">
        <f>IF(PARIS[[#This Row],[Mot Clé Rue]]="","",IF(PARIS[[#This Row],[Ville]]="",PARIS[[#This Row],[Nom de la Voie]]&amp;" "&amp;MID(PARIS[[#This Row],[Tri 3]],5,50),PARIS[[#This Row],[Ville]]))</f>
        <v xml:space="preserve">Rue PIERRE LESCOT              </v>
      </c>
      <c r="R159" s="10" t="str">
        <f>IF(PARIS[[#This Row],[Nom de la Voie]]="","",IFERROR(PARIS[[#This Row],[Département]]&amp;RIGHT(PARIS[[#This Row],[N° INSEE]],3),""))</f>
        <v>75001</v>
      </c>
      <c r="S159" s="10" t="str">
        <f>IF(PARIS[[#This Row],[Ville]]="",PARIS[[#This Row],[Nom de la Voie]]&amp;" "&amp;MID(PARIS[[#This Row],[Tri 3]],5,50),"")</f>
        <v xml:space="preserve">Rue PIERRE LESCOT              </v>
      </c>
      <c r="T159" s="10" t="str">
        <f>IFERROR(TEXT(VLOOKUP(Tableau_Résultat75[Code Insee],Tableau_Référence75[],2,FALSE),"00000"),"")</f>
        <v/>
      </c>
      <c r="U159" s="10" t="str">
        <f>IFERROR(TEXT(VLOOKUP(Tableau_Résultat75[Code Insee],Tableau_Référence75[],4,FALSE),"00000"),"")</f>
        <v/>
      </c>
    </row>
    <row r="160" spans="1:21" x14ac:dyDescent="0.25">
      <c r="A160" s="4" t="s">
        <v>187</v>
      </c>
      <c r="B160" s="10" t="str">
        <f>MID(PARIS[[#This Row],[Données]],104,100)</f>
        <v>001691   PILIERS</v>
      </c>
      <c r="C160" s="10" t="str">
        <f>MID(PARIS[[#This Row],[Données]],7,36)</f>
        <v xml:space="preserve">7488ZRUE DES PILIERS                </v>
      </c>
      <c r="D160" s="10" t="str">
        <f>MID(PARIS[[#This Row],[Tri 2]],6,31)</f>
        <v xml:space="preserve">RUE DES PILIERS                </v>
      </c>
      <c r="E160" s="10" t="str">
        <f>MID(PARIS[[#This Row],[Données]],1,6)</f>
        <v>754001</v>
      </c>
      <c r="F160" s="10" t="str">
        <f>LEFT(PARIS[[#This Row],[Données]],2)</f>
        <v>75</v>
      </c>
      <c r="G160" s="10" t="str">
        <f>MID(PARIS[[#This Row],[Données]],1,6)</f>
        <v>754001</v>
      </c>
      <c r="H160" s="10" t="str">
        <f>LEFT(PARIS[[#This Row],[Tri 2]],5)</f>
        <v>7488Z</v>
      </c>
      <c r="I160" s="10" t="str">
        <f>LEFT(PARIS[[#This Row],[Tri 3]],3)</f>
        <v>RUE</v>
      </c>
      <c r="J16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6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60" s="10" t="str">
        <f>IF(AND(PARIS[[#This Row],[Nom de la Voie 1]]=0,PARIS[[#This Row],[Nom de la Voie 2]]=0,PARIS[[#This Row],[Nom de la Voie 3]]=0),PARIS[[#This Row],[Ville et Street]],"")</f>
        <v/>
      </c>
      <c r="N160" s="10" t="str">
        <f>MID(PARIS[[#This Row],[Tri 1]],10,50)</f>
        <v>PILIERS</v>
      </c>
      <c r="O16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60" s="10" t="str">
        <f>IF(PARIS[[#This Row],[Mot Clé Rue]]="","",IF(PARIS[[#This Row],[Ville]]="",PARIS[[#This Row],[Nom de la Voie]]&amp;" "&amp;MID(PARIS[[#This Row],[Tri 3]],5,50),PARIS[[#This Row],[Ville]]))</f>
        <v xml:space="preserve">Rue DES PILIERS                </v>
      </c>
      <c r="R160" s="10" t="str">
        <f>IF(PARIS[[#This Row],[Nom de la Voie]]="","",IFERROR(PARIS[[#This Row],[Département]]&amp;RIGHT(PARIS[[#This Row],[N° INSEE]],3),""))</f>
        <v>75001</v>
      </c>
      <c r="S160" s="10" t="str">
        <f>IF(PARIS[[#This Row],[Ville]]="",PARIS[[#This Row],[Nom de la Voie]]&amp;" "&amp;MID(PARIS[[#This Row],[Tri 3]],5,50),"")</f>
        <v xml:space="preserve">Rue DES PILIERS                </v>
      </c>
      <c r="T160" s="10" t="str">
        <f>IFERROR(TEXT(VLOOKUP(Tableau_Résultat75[Code Insee],Tableau_Référence75[],2,FALSE),"00000"),"")</f>
        <v/>
      </c>
      <c r="U160" s="10" t="str">
        <f>IFERROR(TEXT(VLOOKUP(Tableau_Résultat75[Code Insee],Tableau_Référence75[],4,FALSE),"00000"),"")</f>
        <v/>
      </c>
    </row>
    <row r="161" spans="1:21" x14ac:dyDescent="0.25">
      <c r="A161" s="4" t="s">
        <v>188</v>
      </c>
      <c r="B161" s="10" t="str">
        <f>MID(PARIS[[#This Row],[Données]],104,100)</f>
        <v>001701   PIROUETT</v>
      </c>
      <c r="C161" s="10" t="str">
        <f>MID(PARIS[[#This Row],[Données]],7,36)</f>
        <v xml:space="preserve">7497JRUE PIROUETTE                  </v>
      </c>
      <c r="D161" s="10" t="str">
        <f>MID(PARIS[[#This Row],[Tri 2]],6,31)</f>
        <v xml:space="preserve">RUE PIROUETTE                  </v>
      </c>
      <c r="E161" s="10" t="str">
        <f>MID(PARIS[[#This Row],[Données]],1,6)</f>
        <v>754001</v>
      </c>
      <c r="F161" s="10" t="str">
        <f>LEFT(PARIS[[#This Row],[Données]],2)</f>
        <v>75</v>
      </c>
      <c r="G161" s="10" t="str">
        <f>MID(PARIS[[#This Row],[Données]],1,6)</f>
        <v>754001</v>
      </c>
      <c r="H161" s="10" t="str">
        <f>LEFT(PARIS[[#This Row],[Tri 2]],5)</f>
        <v>7497J</v>
      </c>
      <c r="I161" s="10" t="str">
        <f>LEFT(PARIS[[#This Row],[Tri 3]],3)</f>
        <v>RUE</v>
      </c>
      <c r="J16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6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61" s="10" t="str">
        <f>IF(AND(PARIS[[#This Row],[Nom de la Voie 1]]=0,PARIS[[#This Row],[Nom de la Voie 2]]=0,PARIS[[#This Row],[Nom de la Voie 3]]=0),PARIS[[#This Row],[Ville et Street]],"")</f>
        <v/>
      </c>
      <c r="N161" s="10" t="str">
        <f>MID(PARIS[[#This Row],[Tri 1]],10,50)</f>
        <v>PIROUETT</v>
      </c>
      <c r="O16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61" s="10" t="str">
        <f>IF(PARIS[[#This Row],[Mot Clé Rue]]="","",IF(PARIS[[#This Row],[Ville]]="",PARIS[[#This Row],[Nom de la Voie]]&amp;" "&amp;MID(PARIS[[#This Row],[Tri 3]],5,50),PARIS[[#This Row],[Ville]]))</f>
        <v xml:space="preserve">Rue PIROUETTE                  </v>
      </c>
      <c r="R161" s="10" t="str">
        <f>IF(PARIS[[#This Row],[Nom de la Voie]]="","",IFERROR(PARIS[[#This Row],[Département]]&amp;RIGHT(PARIS[[#This Row],[N° INSEE]],3),""))</f>
        <v>75001</v>
      </c>
      <c r="S161" s="10" t="str">
        <f>IF(PARIS[[#This Row],[Ville]]="",PARIS[[#This Row],[Nom de la Voie]]&amp;" "&amp;MID(PARIS[[#This Row],[Tri 3]],5,50),"")</f>
        <v xml:space="preserve">Rue PIROUETTE                  </v>
      </c>
      <c r="T161" s="10" t="str">
        <f>IFERROR(TEXT(VLOOKUP(Tableau_Résultat75[Code Insee],Tableau_Référence75[],2,FALSE),"00000"),"")</f>
        <v/>
      </c>
      <c r="U161" s="10" t="str">
        <f>IFERROR(TEXT(VLOOKUP(Tableau_Résultat75[Code Insee],Tableau_Référence75[],4,FALSE),"00000"),"")</f>
        <v/>
      </c>
    </row>
    <row r="162" spans="1:21" x14ac:dyDescent="0.25">
      <c r="A162" s="4" t="s">
        <v>189</v>
      </c>
      <c r="B162" s="10" t="str">
        <f>MID(PARIS[[#This Row],[Données]],104,100)</f>
        <v>001711   ETAIN</v>
      </c>
      <c r="C162" s="10" t="str">
        <f>MID(PARIS[[#This Row],[Données]],7,36)</f>
        <v xml:space="preserve">7525PRUE DU PLAT D ETAIN            </v>
      </c>
      <c r="D162" s="10" t="str">
        <f>MID(PARIS[[#This Row],[Tri 2]],6,31)</f>
        <v xml:space="preserve">RUE DU PLAT D ETAIN            </v>
      </c>
      <c r="E162" s="10" t="str">
        <f>MID(PARIS[[#This Row],[Données]],1,6)</f>
        <v>754001</v>
      </c>
      <c r="F162" s="10" t="str">
        <f>LEFT(PARIS[[#This Row],[Données]],2)</f>
        <v>75</v>
      </c>
      <c r="G162" s="10" t="str">
        <f>MID(PARIS[[#This Row],[Données]],1,6)</f>
        <v>754001</v>
      </c>
      <c r="H162" s="10" t="str">
        <f>LEFT(PARIS[[#This Row],[Tri 2]],5)</f>
        <v>7525P</v>
      </c>
      <c r="I162" s="10" t="str">
        <f>LEFT(PARIS[[#This Row],[Tri 3]],3)</f>
        <v>RUE</v>
      </c>
      <c r="J16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6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62" s="10" t="str">
        <f>IF(AND(PARIS[[#This Row],[Nom de la Voie 1]]=0,PARIS[[#This Row],[Nom de la Voie 2]]=0,PARIS[[#This Row],[Nom de la Voie 3]]=0),PARIS[[#This Row],[Ville et Street]],"")</f>
        <v/>
      </c>
      <c r="N162" s="10" t="str">
        <f>MID(PARIS[[#This Row],[Tri 1]],10,50)</f>
        <v>ETAIN</v>
      </c>
      <c r="O16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62" s="10" t="str">
        <f>IF(PARIS[[#This Row],[Mot Clé Rue]]="","",IF(PARIS[[#This Row],[Ville]]="",PARIS[[#This Row],[Nom de la Voie]]&amp;" "&amp;MID(PARIS[[#This Row],[Tri 3]],5,50),PARIS[[#This Row],[Ville]]))</f>
        <v xml:space="preserve">Rue DU PLAT D ETAIN            </v>
      </c>
      <c r="R162" s="10" t="str">
        <f>IF(PARIS[[#This Row],[Nom de la Voie]]="","",IFERROR(PARIS[[#This Row],[Département]]&amp;RIGHT(PARIS[[#This Row],[N° INSEE]],3),""))</f>
        <v>75001</v>
      </c>
      <c r="S162" s="10" t="str">
        <f>IF(PARIS[[#This Row],[Ville]]="",PARIS[[#This Row],[Nom de la Voie]]&amp;" "&amp;MID(PARIS[[#This Row],[Tri 3]],5,50),"")</f>
        <v xml:space="preserve">Rue DU PLAT D ETAIN            </v>
      </c>
      <c r="T162" s="10" t="str">
        <f>IFERROR(TEXT(VLOOKUP(Tableau_Résultat75[Code Insee],Tableau_Référence75[],2,FALSE),"00000"),"")</f>
        <v/>
      </c>
      <c r="U162" s="10" t="str">
        <f>IFERROR(TEXT(VLOOKUP(Tableau_Résultat75[Code Insee],Tableau_Référence75[],4,FALSE),"00000"),"")</f>
        <v/>
      </c>
    </row>
    <row r="163" spans="1:21" x14ac:dyDescent="0.25">
      <c r="A163" s="4" t="s">
        <v>190</v>
      </c>
      <c r="B163" s="10" t="str">
        <f>MID(PARIS[[#This Row],[Données]],104,100)</f>
        <v>001721   NEUF</v>
      </c>
      <c r="C163" s="10" t="str">
        <f>MID(PARIS[[#This Row],[Données]],7,36)</f>
        <v xml:space="preserve">7617PGAL DU PONT NEUF               </v>
      </c>
      <c r="D163" s="10" t="str">
        <f>MID(PARIS[[#This Row],[Tri 2]],6,31)</f>
        <v xml:space="preserve">GAL DU PONT NEUF               </v>
      </c>
      <c r="E163" s="10" t="str">
        <f>MID(PARIS[[#This Row],[Données]],1,6)</f>
        <v>754001</v>
      </c>
      <c r="F163" s="10" t="str">
        <f>LEFT(PARIS[[#This Row],[Données]],2)</f>
        <v>75</v>
      </c>
      <c r="G163" s="10" t="str">
        <f>MID(PARIS[[#This Row],[Données]],1,6)</f>
        <v>754001</v>
      </c>
      <c r="H163" s="10" t="str">
        <f>LEFT(PARIS[[#This Row],[Tri 2]],5)</f>
        <v>7617P</v>
      </c>
      <c r="I163" s="10" t="str">
        <f>LEFT(PARIS[[#This Row],[Tri 3]],3)</f>
        <v>GAL</v>
      </c>
      <c r="J16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6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163" s="10" t="str">
        <f>IF(AND(PARIS[[#This Row],[Nom de la Voie 1]]=0,PARIS[[#This Row],[Nom de la Voie 2]]=0,PARIS[[#This Row],[Nom de la Voie 3]]=0),PARIS[[#This Row],[Ville et Street]],"")</f>
        <v/>
      </c>
      <c r="N163" s="10" t="str">
        <f>MID(PARIS[[#This Row],[Tri 1]],10,50)</f>
        <v>NEUF</v>
      </c>
      <c r="O16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163" s="10" t="str">
        <f>IF(PARIS[[#This Row],[Mot Clé Rue]]="","",IF(PARIS[[#This Row],[Ville]]="",PARIS[[#This Row],[Nom de la Voie]]&amp;" "&amp;MID(PARIS[[#This Row],[Tri 3]],5,50),PARIS[[#This Row],[Ville]]))</f>
        <v xml:space="preserve">Galerie DU PONT NEUF               </v>
      </c>
      <c r="R163" s="10" t="str">
        <f>IF(PARIS[[#This Row],[Nom de la Voie]]="","",IFERROR(PARIS[[#This Row],[Département]]&amp;RIGHT(PARIS[[#This Row],[N° INSEE]],3),""))</f>
        <v>75001</v>
      </c>
      <c r="S163" s="10" t="str">
        <f>IF(PARIS[[#This Row],[Ville]]="",PARIS[[#This Row],[Nom de la Voie]]&amp;" "&amp;MID(PARIS[[#This Row],[Tri 3]],5,50),"")</f>
        <v xml:space="preserve">Galerie DU PONT NEUF               </v>
      </c>
      <c r="T163" s="10" t="str">
        <f>IFERROR(TEXT(VLOOKUP(Tableau_Résultat75[Code Insee],Tableau_Référence75[],2,FALSE),"00000"),"")</f>
        <v/>
      </c>
      <c r="U163" s="10" t="str">
        <f>IFERROR(TEXT(VLOOKUP(Tableau_Résultat75[Code Insee],Tableau_Référence75[],4,FALSE),"00000"),"")</f>
        <v/>
      </c>
    </row>
    <row r="164" spans="1:21" x14ac:dyDescent="0.25">
      <c r="A164" s="4" t="s">
        <v>191</v>
      </c>
      <c r="B164" s="10" t="str">
        <f>MID(PARIS[[#This Row],[Données]],104,100)</f>
        <v>001731   NEUF</v>
      </c>
      <c r="C164" s="10" t="str">
        <f>MID(PARIS[[#This Row],[Données]],7,36)</f>
        <v xml:space="preserve">7618RPL  DU PONT NEUF               </v>
      </c>
      <c r="D164" s="10" t="str">
        <f>MID(PARIS[[#This Row],[Tri 2]],6,31)</f>
        <v xml:space="preserve">PL  DU PONT NEUF               </v>
      </c>
      <c r="E164" s="10" t="str">
        <f>MID(PARIS[[#This Row],[Données]],1,6)</f>
        <v>754001</v>
      </c>
      <c r="F164" s="10" t="str">
        <f>LEFT(PARIS[[#This Row],[Données]],2)</f>
        <v>75</v>
      </c>
      <c r="G164" s="10" t="str">
        <f>MID(PARIS[[#This Row],[Données]],1,6)</f>
        <v>754001</v>
      </c>
      <c r="H164" s="10" t="str">
        <f>LEFT(PARIS[[#This Row],[Tri 2]],5)</f>
        <v>7618R</v>
      </c>
      <c r="I164" s="10" t="str">
        <f>LEFT(PARIS[[#This Row],[Tri 3]],3)</f>
        <v xml:space="preserve">PL </v>
      </c>
      <c r="J16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6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64" s="10" t="str">
        <f>IF(AND(PARIS[[#This Row],[Nom de la Voie 1]]=0,PARIS[[#This Row],[Nom de la Voie 2]]=0,PARIS[[#This Row],[Nom de la Voie 3]]=0),PARIS[[#This Row],[Ville et Street]],"")</f>
        <v/>
      </c>
      <c r="N164" s="10" t="str">
        <f>MID(PARIS[[#This Row],[Tri 1]],10,50)</f>
        <v>NEUF</v>
      </c>
      <c r="O16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64" s="10" t="str">
        <f>IF(PARIS[[#This Row],[Mot Clé Rue]]="","",IF(PARIS[[#This Row],[Ville]]="",PARIS[[#This Row],[Nom de la Voie]]&amp;" "&amp;MID(PARIS[[#This Row],[Tri 3]],5,50),PARIS[[#This Row],[Ville]]))</f>
        <v xml:space="preserve">Place DU PONT NEUF               </v>
      </c>
      <c r="R164" s="10" t="str">
        <f>IF(PARIS[[#This Row],[Nom de la Voie]]="","",IFERROR(PARIS[[#This Row],[Département]]&amp;RIGHT(PARIS[[#This Row],[N° INSEE]],3),""))</f>
        <v>75001</v>
      </c>
      <c r="S164" s="10" t="str">
        <f>IF(PARIS[[#This Row],[Ville]]="",PARIS[[#This Row],[Nom de la Voie]]&amp;" "&amp;MID(PARIS[[#This Row],[Tri 3]],5,50),"")</f>
        <v xml:space="preserve">Place DU PONT NEUF               </v>
      </c>
      <c r="T164" s="10" t="str">
        <f>IFERROR(TEXT(VLOOKUP(Tableau_Résultat75[Code Insee],Tableau_Référence75[],2,FALSE),"00000"),"")</f>
        <v/>
      </c>
      <c r="U164" s="10" t="str">
        <f>IFERROR(TEXT(VLOOKUP(Tableau_Résultat75[Code Insee],Tableau_Référence75[],4,FALSE),"00000"),"")</f>
        <v/>
      </c>
    </row>
    <row r="165" spans="1:21" x14ac:dyDescent="0.25">
      <c r="A165" s="4" t="s">
        <v>192</v>
      </c>
      <c r="B165" s="10" t="str">
        <f>MID(PARIS[[#This Row],[Données]],104,100)</f>
        <v>001741   NEUF</v>
      </c>
      <c r="C165" s="10" t="str">
        <f>MID(PARIS[[#This Row],[Données]],7,36)</f>
        <v xml:space="preserve">7619SRUE DU PONT NEUF               </v>
      </c>
      <c r="D165" s="10" t="str">
        <f>MID(PARIS[[#This Row],[Tri 2]],6,31)</f>
        <v xml:space="preserve">RUE DU PONT NEUF               </v>
      </c>
      <c r="E165" s="10" t="str">
        <f>MID(PARIS[[#This Row],[Données]],1,6)</f>
        <v>754001</v>
      </c>
      <c r="F165" s="10" t="str">
        <f>LEFT(PARIS[[#This Row],[Données]],2)</f>
        <v>75</v>
      </c>
      <c r="G165" s="10" t="str">
        <f>MID(PARIS[[#This Row],[Données]],1,6)</f>
        <v>754001</v>
      </c>
      <c r="H165" s="10" t="str">
        <f>LEFT(PARIS[[#This Row],[Tri 2]],5)</f>
        <v>7619S</v>
      </c>
      <c r="I165" s="10" t="str">
        <f>LEFT(PARIS[[#This Row],[Tri 3]],3)</f>
        <v>RUE</v>
      </c>
      <c r="J16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6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65" s="10" t="str">
        <f>IF(AND(PARIS[[#This Row],[Nom de la Voie 1]]=0,PARIS[[#This Row],[Nom de la Voie 2]]=0,PARIS[[#This Row],[Nom de la Voie 3]]=0),PARIS[[#This Row],[Ville et Street]],"")</f>
        <v/>
      </c>
      <c r="N165" s="10" t="str">
        <f>MID(PARIS[[#This Row],[Tri 1]],10,50)</f>
        <v>NEUF</v>
      </c>
      <c r="O16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65" s="10" t="str">
        <f>IF(PARIS[[#This Row],[Mot Clé Rue]]="","",IF(PARIS[[#This Row],[Ville]]="",PARIS[[#This Row],[Nom de la Voie]]&amp;" "&amp;MID(PARIS[[#This Row],[Tri 3]],5,50),PARIS[[#This Row],[Ville]]))</f>
        <v xml:space="preserve">Rue DU PONT NEUF               </v>
      </c>
      <c r="R165" s="10" t="str">
        <f>IF(PARIS[[#This Row],[Nom de la Voie]]="","",IFERROR(PARIS[[#This Row],[Département]]&amp;RIGHT(PARIS[[#This Row],[N° INSEE]],3),""))</f>
        <v>75001</v>
      </c>
      <c r="S165" s="10" t="str">
        <f>IF(PARIS[[#This Row],[Ville]]="",PARIS[[#This Row],[Nom de la Voie]]&amp;" "&amp;MID(PARIS[[#This Row],[Tri 3]],5,50),"")</f>
        <v xml:space="preserve">Rue DU PONT NEUF               </v>
      </c>
      <c r="T165" s="10" t="str">
        <f>IFERROR(TEXT(VLOOKUP(Tableau_Résultat75[Code Insee],Tableau_Référence75[],2,FALSE),"00000"),"")</f>
        <v/>
      </c>
      <c r="U165" s="10" t="str">
        <f>IFERROR(TEXT(VLOOKUP(Tableau_Résultat75[Code Insee],Tableau_Référence75[],4,FALSE),"00000"),"")</f>
        <v/>
      </c>
    </row>
    <row r="166" spans="1:21" x14ac:dyDescent="0.25">
      <c r="A166" s="4" t="s">
        <v>193</v>
      </c>
      <c r="B166" s="10" t="str">
        <f>MID(PARIS[[#This Row],[Données]],104,100)</f>
        <v>001751   NEUF</v>
      </c>
      <c r="C166" s="10" t="str">
        <f>MID(PARIS[[#This Row],[Données]],7,36)</f>
        <v xml:space="preserve">7620TPTE DU PONT NEUF               </v>
      </c>
      <c r="D166" s="10" t="str">
        <f>MID(PARIS[[#This Row],[Tri 2]],6,31)</f>
        <v xml:space="preserve">PTE DU PONT NEUF               </v>
      </c>
      <c r="E166" s="10" t="str">
        <f>MID(PARIS[[#This Row],[Données]],1,6)</f>
        <v>754001</v>
      </c>
      <c r="F166" s="10" t="str">
        <f>LEFT(PARIS[[#This Row],[Données]],2)</f>
        <v>75</v>
      </c>
      <c r="G166" s="10" t="str">
        <f>MID(PARIS[[#This Row],[Données]],1,6)</f>
        <v>754001</v>
      </c>
      <c r="H166" s="10" t="str">
        <f>LEFT(PARIS[[#This Row],[Tri 2]],5)</f>
        <v>7620T</v>
      </c>
      <c r="I166" s="10" t="str">
        <f>LEFT(PARIS[[#This Row],[Tri 3]],3)</f>
        <v>PTE</v>
      </c>
      <c r="J16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6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Ponte</v>
      </c>
      <c r="M166" s="10" t="str">
        <f>IF(AND(PARIS[[#This Row],[Nom de la Voie 1]]=0,PARIS[[#This Row],[Nom de la Voie 2]]=0,PARIS[[#This Row],[Nom de la Voie 3]]=0),PARIS[[#This Row],[Ville et Street]],"")</f>
        <v/>
      </c>
      <c r="N166" s="10" t="str">
        <f>MID(PARIS[[#This Row],[Tri 1]],10,50)</f>
        <v>NEUF</v>
      </c>
      <c r="O16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Ponte</v>
      </c>
      <c r="P166" s="10" t="str">
        <f>IF(PARIS[[#This Row],[Mot Clé Rue]]="","",IF(PARIS[[#This Row],[Ville]]="",PARIS[[#This Row],[Nom de la Voie]]&amp;" "&amp;MID(PARIS[[#This Row],[Tri 3]],5,50),PARIS[[#This Row],[Ville]]))</f>
        <v xml:space="preserve">Ponte DU PONT NEUF               </v>
      </c>
      <c r="R166" s="10" t="str">
        <f>IF(PARIS[[#This Row],[Nom de la Voie]]="","",IFERROR(PARIS[[#This Row],[Département]]&amp;RIGHT(PARIS[[#This Row],[N° INSEE]],3),""))</f>
        <v>75001</v>
      </c>
      <c r="S166" s="10" t="str">
        <f>IF(PARIS[[#This Row],[Ville]]="",PARIS[[#This Row],[Nom de la Voie]]&amp;" "&amp;MID(PARIS[[#This Row],[Tri 3]],5,50),"")</f>
        <v xml:space="preserve">Ponte DU PONT NEUF               </v>
      </c>
      <c r="T166" s="10" t="str">
        <f>IFERROR(TEXT(VLOOKUP(Tableau_Résultat75[Code Insee],Tableau_Référence75[],2,FALSE),"00000"),"")</f>
        <v/>
      </c>
      <c r="U166" s="10" t="str">
        <f>IFERROR(TEXT(VLOOKUP(Tableau_Résultat75[Code Insee],Tableau_Référence75[],4,FALSE),"00000"),"")</f>
        <v/>
      </c>
    </row>
    <row r="167" spans="1:21" x14ac:dyDescent="0.25">
      <c r="A167" s="4" t="s">
        <v>194</v>
      </c>
      <c r="B167" s="10" t="str">
        <f>MID(PARIS[[#This Row],[Données]],104,100)</f>
        <v>001761   POQUELIN</v>
      </c>
      <c r="C167" s="10" t="str">
        <f>MID(PARIS[[#This Row],[Données]],7,36)</f>
        <v xml:space="preserve">7623WRUE POQUELIN                   </v>
      </c>
      <c r="D167" s="10" t="str">
        <f>MID(PARIS[[#This Row],[Tri 2]],6,31)</f>
        <v xml:space="preserve">RUE POQUELIN                   </v>
      </c>
      <c r="E167" s="10" t="str">
        <f>MID(PARIS[[#This Row],[Données]],1,6)</f>
        <v>754001</v>
      </c>
      <c r="F167" s="10" t="str">
        <f>LEFT(PARIS[[#This Row],[Données]],2)</f>
        <v>75</v>
      </c>
      <c r="G167" s="10" t="str">
        <f>MID(PARIS[[#This Row],[Données]],1,6)</f>
        <v>754001</v>
      </c>
      <c r="H167" s="10" t="str">
        <f>LEFT(PARIS[[#This Row],[Tri 2]],5)</f>
        <v>7623W</v>
      </c>
      <c r="I167" s="10" t="str">
        <f>LEFT(PARIS[[#This Row],[Tri 3]],3)</f>
        <v>RUE</v>
      </c>
      <c r="J16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6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67" s="10" t="str">
        <f>IF(AND(PARIS[[#This Row],[Nom de la Voie 1]]=0,PARIS[[#This Row],[Nom de la Voie 2]]=0,PARIS[[#This Row],[Nom de la Voie 3]]=0),PARIS[[#This Row],[Ville et Street]],"")</f>
        <v/>
      </c>
      <c r="N167" s="10" t="str">
        <f>MID(PARIS[[#This Row],[Tri 1]],10,50)</f>
        <v>POQUELIN</v>
      </c>
      <c r="O16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67" s="10" t="str">
        <f>IF(PARIS[[#This Row],[Mot Clé Rue]]="","",IF(PARIS[[#This Row],[Ville]]="",PARIS[[#This Row],[Nom de la Voie]]&amp;" "&amp;MID(PARIS[[#This Row],[Tri 3]],5,50),PARIS[[#This Row],[Ville]]))</f>
        <v xml:space="preserve">Rue POQUELIN                   </v>
      </c>
      <c r="R167" s="10" t="str">
        <f>IF(PARIS[[#This Row],[Nom de la Voie]]="","",IFERROR(PARIS[[#This Row],[Département]]&amp;RIGHT(PARIS[[#This Row],[N° INSEE]],3),""))</f>
        <v>75001</v>
      </c>
      <c r="S167" s="10" t="str">
        <f>IF(PARIS[[#This Row],[Ville]]="",PARIS[[#This Row],[Nom de la Voie]]&amp;" "&amp;MID(PARIS[[#This Row],[Tri 3]],5,50),"")</f>
        <v xml:space="preserve">Rue POQUELIN                   </v>
      </c>
      <c r="T167" s="10" t="str">
        <f>IFERROR(TEXT(VLOOKUP(Tableau_Résultat75[Code Insee],Tableau_Référence75[],2,FALSE),"00000"),"")</f>
        <v/>
      </c>
      <c r="U167" s="10" t="str">
        <f>IFERROR(TEXT(VLOOKUP(Tableau_Résultat75[Code Insee],Tableau_Référence75[],4,FALSE),"00000"),"")</f>
        <v/>
      </c>
    </row>
    <row r="168" spans="1:21" x14ac:dyDescent="0.25">
      <c r="A168" s="4" t="s">
        <v>195</v>
      </c>
      <c r="B168" s="10" t="str">
        <f>MID(PARIS[[#This Row],[Données]],104,100)</f>
        <v>001771   POTIER</v>
      </c>
      <c r="C168" s="10" t="str">
        <f>MID(PARIS[[#This Row],[Données]],7,36)</f>
        <v xml:space="preserve">7761WPAS POTIER                     </v>
      </c>
      <c r="D168" s="10" t="str">
        <f>MID(PARIS[[#This Row],[Tri 2]],6,31)</f>
        <v xml:space="preserve">PAS POTIER                     </v>
      </c>
      <c r="E168" s="10" t="str">
        <f>MID(PARIS[[#This Row],[Données]],1,6)</f>
        <v>754001</v>
      </c>
      <c r="F168" s="10" t="str">
        <f>LEFT(PARIS[[#This Row],[Données]],2)</f>
        <v>75</v>
      </c>
      <c r="G168" s="10" t="str">
        <f>MID(PARIS[[#This Row],[Données]],1,6)</f>
        <v>754001</v>
      </c>
      <c r="H168" s="10" t="str">
        <f>LEFT(PARIS[[#This Row],[Tri 2]],5)</f>
        <v>7761W</v>
      </c>
      <c r="I168" s="10" t="str">
        <f>LEFT(PARIS[[#This Row],[Tri 3]],3)</f>
        <v>PAS</v>
      </c>
      <c r="J16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6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68" s="10" t="str">
        <f>IF(AND(PARIS[[#This Row],[Nom de la Voie 1]]=0,PARIS[[#This Row],[Nom de la Voie 2]]=0,PARIS[[#This Row],[Nom de la Voie 3]]=0),PARIS[[#This Row],[Ville et Street]],"")</f>
        <v/>
      </c>
      <c r="N168" s="10" t="str">
        <f>MID(PARIS[[#This Row],[Tri 1]],10,50)</f>
        <v>POTIER</v>
      </c>
      <c r="O16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68" s="10" t="str">
        <f>IF(PARIS[[#This Row],[Mot Clé Rue]]="","",IF(PARIS[[#This Row],[Ville]]="",PARIS[[#This Row],[Nom de la Voie]]&amp;" "&amp;MID(PARIS[[#This Row],[Tri 3]],5,50),PARIS[[#This Row],[Ville]]))</f>
        <v xml:space="preserve">Passage POTIER                     </v>
      </c>
      <c r="R168" s="10" t="str">
        <f>IF(PARIS[[#This Row],[Nom de la Voie]]="","",IFERROR(PARIS[[#This Row],[Département]]&amp;RIGHT(PARIS[[#This Row],[N° INSEE]],3),""))</f>
        <v>75001</v>
      </c>
      <c r="S168" s="10" t="str">
        <f>IF(PARIS[[#This Row],[Ville]]="",PARIS[[#This Row],[Nom de la Voie]]&amp;" "&amp;MID(PARIS[[#This Row],[Tri 3]],5,50),"")</f>
        <v xml:space="preserve">Passage POTIER                     </v>
      </c>
      <c r="T168" s="10" t="str">
        <f>IFERROR(TEXT(VLOOKUP(Tableau_Résultat75[Code Insee],Tableau_Référence75[],2,FALSE),"00000"),"")</f>
        <v/>
      </c>
      <c r="U168" s="10" t="str">
        <f>IFERROR(TEXT(VLOOKUP(Tableau_Résultat75[Code Insee],Tableau_Référence75[],4,FALSE),"00000"),"")</f>
        <v/>
      </c>
    </row>
    <row r="169" spans="1:21" x14ac:dyDescent="0.25">
      <c r="A169" s="4" t="s">
        <v>196</v>
      </c>
      <c r="B169" s="10" t="str">
        <f>MID(PARIS[[#This Row],[Données]],104,100)</f>
        <v>001781   PRECHEUR</v>
      </c>
      <c r="C169" s="10" t="str">
        <f>MID(PARIS[[#This Row],[Données]],7,36)</f>
        <v xml:space="preserve">7794GRUE DES PRECHEURS              </v>
      </c>
      <c r="D169" s="10" t="str">
        <f>MID(PARIS[[#This Row],[Tri 2]],6,31)</f>
        <v xml:space="preserve">RUE DES PRECHEURS              </v>
      </c>
      <c r="E169" s="10" t="str">
        <f>MID(PARIS[[#This Row],[Données]],1,6)</f>
        <v>754001</v>
      </c>
      <c r="F169" s="10" t="str">
        <f>LEFT(PARIS[[#This Row],[Données]],2)</f>
        <v>75</v>
      </c>
      <c r="G169" s="10" t="str">
        <f>MID(PARIS[[#This Row],[Données]],1,6)</f>
        <v>754001</v>
      </c>
      <c r="H169" s="10" t="str">
        <f>LEFT(PARIS[[#This Row],[Tri 2]],5)</f>
        <v>7794G</v>
      </c>
      <c r="I169" s="10" t="str">
        <f>LEFT(PARIS[[#This Row],[Tri 3]],3)</f>
        <v>RUE</v>
      </c>
      <c r="J16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6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6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69" s="10" t="str">
        <f>IF(AND(PARIS[[#This Row],[Nom de la Voie 1]]=0,PARIS[[#This Row],[Nom de la Voie 2]]=0,PARIS[[#This Row],[Nom de la Voie 3]]=0),PARIS[[#This Row],[Ville et Street]],"")</f>
        <v/>
      </c>
      <c r="N169" s="10" t="str">
        <f>MID(PARIS[[#This Row],[Tri 1]],10,50)</f>
        <v>PRECHEUR</v>
      </c>
      <c r="O16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69" s="10" t="str">
        <f>IF(PARIS[[#This Row],[Mot Clé Rue]]="","",IF(PARIS[[#This Row],[Ville]]="",PARIS[[#This Row],[Nom de la Voie]]&amp;" "&amp;MID(PARIS[[#This Row],[Tri 3]],5,50),PARIS[[#This Row],[Ville]]))</f>
        <v xml:space="preserve">Rue DES PRECHEURS              </v>
      </c>
      <c r="R169" s="10" t="str">
        <f>IF(PARIS[[#This Row],[Nom de la Voie]]="","",IFERROR(PARIS[[#This Row],[Département]]&amp;RIGHT(PARIS[[#This Row],[N° INSEE]],3),""))</f>
        <v>75001</v>
      </c>
      <c r="S169" s="10" t="str">
        <f>IF(PARIS[[#This Row],[Ville]]="",PARIS[[#This Row],[Nom de la Voie]]&amp;" "&amp;MID(PARIS[[#This Row],[Tri 3]],5,50),"")</f>
        <v xml:space="preserve">Rue DES PRECHEURS              </v>
      </c>
      <c r="T169" s="10" t="str">
        <f>IFERROR(TEXT(VLOOKUP(Tableau_Résultat75[Code Insee],Tableau_Référence75[],2,FALSE),"00000"),"")</f>
        <v/>
      </c>
      <c r="U169" s="10" t="str">
        <f>IFERROR(TEXT(VLOOKUP(Tableau_Résultat75[Code Insee],Tableau_Référence75[],4,FALSE),"00000"),"")</f>
        <v/>
      </c>
    </row>
    <row r="170" spans="1:21" x14ac:dyDescent="0.25">
      <c r="A170" s="4" t="s">
        <v>197</v>
      </c>
      <c r="B170" s="10" t="str">
        <f>MID(PARIS[[#This Row],[Données]],104,100)</f>
        <v>001791   GERM</v>
      </c>
      <c r="C170" s="10" t="str">
        <f>MID(PARIS[[#This Row],[Données]],7,36)</f>
        <v xml:space="preserve">7815ERUE PRETRES ST GERM L AUX      </v>
      </c>
      <c r="D170" s="10" t="str">
        <f>MID(PARIS[[#This Row],[Tri 2]],6,31)</f>
        <v xml:space="preserve">RUE PRETRES ST GERM L AUX      </v>
      </c>
      <c r="E170" s="10" t="str">
        <f>MID(PARIS[[#This Row],[Données]],1,6)</f>
        <v>754001</v>
      </c>
      <c r="F170" s="10" t="str">
        <f>LEFT(PARIS[[#This Row],[Données]],2)</f>
        <v>75</v>
      </c>
      <c r="G170" s="10" t="str">
        <f>MID(PARIS[[#This Row],[Données]],1,6)</f>
        <v>754001</v>
      </c>
      <c r="H170" s="10" t="str">
        <f>LEFT(PARIS[[#This Row],[Tri 2]],5)</f>
        <v>7815E</v>
      </c>
      <c r="I170" s="10" t="str">
        <f>LEFT(PARIS[[#This Row],[Tri 3]],3)</f>
        <v>RUE</v>
      </c>
      <c r="J17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7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0" s="10" t="str">
        <f>IF(AND(PARIS[[#This Row],[Nom de la Voie 1]]=0,PARIS[[#This Row],[Nom de la Voie 2]]=0,PARIS[[#This Row],[Nom de la Voie 3]]=0),PARIS[[#This Row],[Ville et Street]],"")</f>
        <v/>
      </c>
      <c r="N170" s="10" t="str">
        <f>MID(PARIS[[#This Row],[Tri 1]],10,50)</f>
        <v>GERM</v>
      </c>
      <c r="O17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70" s="10" t="str">
        <f>IF(PARIS[[#This Row],[Mot Clé Rue]]="","",IF(PARIS[[#This Row],[Ville]]="",PARIS[[#This Row],[Nom de la Voie]]&amp;" "&amp;MID(PARIS[[#This Row],[Tri 3]],5,50),PARIS[[#This Row],[Ville]]))</f>
        <v xml:space="preserve">Rue PRETRES ST GERM L AUX      </v>
      </c>
      <c r="R170" s="10" t="str">
        <f>IF(PARIS[[#This Row],[Nom de la Voie]]="","",IFERROR(PARIS[[#This Row],[Département]]&amp;RIGHT(PARIS[[#This Row],[N° INSEE]],3),""))</f>
        <v>75001</v>
      </c>
      <c r="S170" s="10" t="str">
        <f>IF(PARIS[[#This Row],[Ville]]="",PARIS[[#This Row],[Nom de la Voie]]&amp;" "&amp;MID(PARIS[[#This Row],[Tri 3]],5,50),"")</f>
        <v xml:space="preserve">Rue PRETRES ST GERM L AUX      </v>
      </c>
      <c r="T170" s="10" t="str">
        <f>IFERROR(TEXT(VLOOKUP(Tableau_Résultat75[Code Insee],Tableau_Référence75[],2,FALSE),"00000"),"")</f>
        <v/>
      </c>
      <c r="U170" s="10" t="str">
        <f>IFERROR(TEXT(VLOOKUP(Tableau_Résultat75[Code Insee],Tableau_Référence75[],4,FALSE),"00000"),"")</f>
        <v/>
      </c>
    </row>
    <row r="171" spans="1:21" x14ac:dyDescent="0.25">
      <c r="A171" s="4" t="s">
        <v>198</v>
      </c>
      <c r="B171" s="10" t="str">
        <f>MID(PARIS[[#This Row],[Données]],104,100)</f>
        <v>001801   PROUES</v>
      </c>
      <c r="C171" s="10" t="str">
        <f>MID(PARIS[[#This Row],[Données]],7,36)</f>
        <v xml:space="preserve">7861EGAL DES PROUES                 </v>
      </c>
      <c r="D171" s="10" t="str">
        <f>MID(PARIS[[#This Row],[Tri 2]],6,31)</f>
        <v xml:space="preserve">GAL DES PROUES                 </v>
      </c>
      <c r="E171" s="10" t="str">
        <f>MID(PARIS[[#This Row],[Données]],1,6)</f>
        <v>754001</v>
      </c>
      <c r="F171" s="10" t="str">
        <f>LEFT(PARIS[[#This Row],[Données]],2)</f>
        <v>75</v>
      </c>
      <c r="G171" s="10" t="str">
        <f>MID(PARIS[[#This Row],[Données]],1,6)</f>
        <v>754001</v>
      </c>
      <c r="H171" s="10" t="str">
        <f>LEFT(PARIS[[#This Row],[Tri 2]],5)</f>
        <v>7861E</v>
      </c>
      <c r="I171" s="10" t="str">
        <f>LEFT(PARIS[[#This Row],[Tri 3]],3)</f>
        <v>GAL</v>
      </c>
      <c r="J17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7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171" s="10" t="str">
        <f>IF(AND(PARIS[[#This Row],[Nom de la Voie 1]]=0,PARIS[[#This Row],[Nom de la Voie 2]]=0,PARIS[[#This Row],[Nom de la Voie 3]]=0),PARIS[[#This Row],[Ville et Street]],"")</f>
        <v/>
      </c>
      <c r="N171" s="10" t="str">
        <f>MID(PARIS[[#This Row],[Tri 1]],10,50)</f>
        <v>PROUES</v>
      </c>
      <c r="O17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171" s="10" t="str">
        <f>IF(PARIS[[#This Row],[Mot Clé Rue]]="","",IF(PARIS[[#This Row],[Ville]]="",PARIS[[#This Row],[Nom de la Voie]]&amp;" "&amp;MID(PARIS[[#This Row],[Tri 3]],5,50),PARIS[[#This Row],[Ville]]))</f>
        <v xml:space="preserve">Galerie DES PROUES                 </v>
      </c>
      <c r="R171" s="10" t="str">
        <f>IF(PARIS[[#This Row],[Nom de la Voie]]="","",IFERROR(PARIS[[#This Row],[Département]]&amp;RIGHT(PARIS[[#This Row],[N° INSEE]],3),""))</f>
        <v>75001</v>
      </c>
      <c r="S171" s="10" t="str">
        <f>IF(PARIS[[#This Row],[Ville]]="",PARIS[[#This Row],[Nom de la Voie]]&amp;" "&amp;MID(PARIS[[#This Row],[Tri 3]],5,50),"")</f>
        <v xml:space="preserve">Galerie DES PROUES                 </v>
      </c>
      <c r="T171" s="10" t="str">
        <f>IFERROR(TEXT(VLOOKUP(Tableau_Résultat75[Code Insee],Tableau_Référence75[],2,FALSE),"00000"),"")</f>
        <v/>
      </c>
      <c r="U171" s="10" t="str">
        <f>IFERROR(TEXT(VLOOKUP(Tableau_Résultat75[Code Insee],Tableau_Référence75[],4,FALSE),"00000"),"")</f>
        <v/>
      </c>
    </row>
    <row r="172" spans="1:21" x14ac:dyDescent="0.25">
      <c r="A172" s="4" t="s">
        <v>199</v>
      </c>
      <c r="B172" s="10" t="str">
        <f>MID(PARIS[[#This Row],[Données]],104,100)</f>
        <v>001811   PROUVAIR</v>
      </c>
      <c r="C172" s="10" t="str">
        <f>MID(PARIS[[#This Row],[Données]],7,36)</f>
        <v xml:space="preserve">7863GRUE DES PROUVAIRES             </v>
      </c>
      <c r="D172" s="10" t="str">
        <f>MID(PARIS[[#This Row],[Tri 2]],6,31)</f>
        <v xml:space="preserve">RUE DES PROUVAIRES             </v>
      </c>
      <c r="E172" s="10" t="str">
        <f>MID(PARIS[[#This Row],[Données]],1,6)</f>
        <v>754001</v>
      </c>
      <c r="F172" s="10" t="str">
        <f>LEFT(PARIS[[#This Row],[Données]],2)</f>
        <v>75</v>
      </c>
      <c r="G172" s="10" t="str">
        <f>MID(PARIS[[#This Row],[Données]],1,6)</f>
        <v>754001</v>
      </c>
      <c r="H172" s="10" t="str">
        <f>LEFT(PARIS[[#This Row],[Tri 2]],5)</f>
        <v>7863G</v>
      </c>
      <c r="I172" s="10" t="str">
        <f>LEFT(PARIS[[#This Row],[Tri 3]],3)</f>
        <v>RUE</v>
      </c>
      <c r="J17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7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2" s="10" t="str">
        <f>IF(AND(PARIS[[#This Row],[Nom de la Voie 1]]=0,PARIS[[#This Row],[Nom de la Voie 2]]=0,PARIS[[#This Row],[Nom de la Voie 3]]=0),PARIS[[#This Row],[Ville et Street]],"")</f>
        <v/>
      </c>
      <c r="N172" s="10" t="str">
        <f>MID(PARIS[[#This Row],[Tri 1]],10,50)</f>
        <v>PROUVAIR</v>
      </c>
      <c r="O17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72" s="10" t="str">
        <f>IF(PARIS[[#This Row],[Mot Clé Rue]]="","",IF(PARIS[[#This Row],[Ville]]="",PARIS[[#This Row],[Nom de la Voie]]&amp;" "&amp;MID(PARIS[[#This Row],[Tri 3]],5,50),PARIS[[#This Row],[Ville]]))</f>
        <v xml:space="preserve">Rue DES PROUVAIRES             </v>
      </c>
      <c r="R172" s="10" t="str">
        <f>IF(PARIS[[#This Row],[Nom de la Voie]]="","",IFERROR(PARIS[[#This Row],[Département]]&amp;RIGHT(PARIS[[#This Row],[N° INSEE]],3),""))</f>
        <v>75001</v>
      </c>
      <c r="S172" s="10" t="str">
        <f>IF(PARIS[[#This Row],[Ville]]="",PARIS[[#This Row],[Nom de la Voie]]&amp;" "&amp;MID(PARIS[[#This Row],[Tri 3]],5,50),"")</f>
        <v xml:space="preserve">Rue DES PROUVAIRES             </v>
      </c>
      <c r="T172" s="10" t="str">
        <f>IFERROR(TEXT(VLOOKUP(Tableau_Résultat75[Code Insee],Tableau_Référence75[],2,FALSE),"00000"),"")</f>
        <v/>
      </c>
      <c r="U172" s="10" t="str">
        <f>IFERROR(TEXT(VLOOKUP(Tableau_Résultat75[Code Insee],Tableau_Référence75[],4,FALSE),"00000"),"")</f>
        <v/>
      </c>
    </row>
    <row r="173" spans="1:21" x14ac:dyDescent="0.25">
      <c r="A173" s="4" t="s">
        <v>200</v>
      </c>
      <c r="B173" s="10" t="str">
        <f>MID(PARIS[[#This Row],[Données]],104,100)</f>
        <v>001821   PYRAMIDE</v>
      </c>
      <c r="C173" s="10" t="str">
        <f>MID(PARIS[[#This Row],[Données]],7,36)</f>
        <v xml:space="preserve">7901YPL  DES PYRAMIDES              </v>
      </c>
      <c r="D173" s="10" t="str">
        <f>MID(PARIS[[#This Row],[Tri 2]],6,31)</f>
        <v xml:space="preserve">PL  DES PYRAMIDES              </v>
      </c>
      <c r="E173" s="10" t="str">
        <f>MID(PARIS[[#This Row],[Données]],1,6)</f>
        <v>754001</v>
      </c>
      <c r="F173" s="10" t="str">
        <f>LEFT(PARIS[[#This Row],[Données]],2)</f>
        <v>75</v>
      </c>
      <c r="G173" s="10" t="str">
        <f>MID(PARIS[[#This Row],[Données]],1,6)</f>
        <v>754001</v>
      </c>
      <c r="H173" s="10" t="str">
        <f>LEFT(PARIS[[#This Row],[Tri 2]],5)</f>
        <v>7901Y</v>
      </c>
      <c r="I173" s="10" t="str">
        <f>LEFT(PARIS[[#This Row],[Tri 3]],3)</f>
        <v xml:space="preserve">PL </v>
      </c>
      <c r="J17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7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73" s="10" t="str">
        <f>IF(AND(PARIS[[#This Row],[Nom de la Voie 1]]=0,PARIS[[#This Row],[Nom de la Voie 2]]=0,PARIS[[#This Row],[Nom de la Voie 3]]=0),PARIS[[#This Row],[Ville et Street]],"")</f>
        <v/>
      </c>
      <c r="N173" s="10" t="str">
        <f>MID(PARIS[[#This Row],[Tri 1]],10,50)</f>
        <v>PYRAMIDE</v>
      </c>
      <c r="O17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73" s="10" t="str">
        <f>IF(PARIS[[#This Row],[Mot Clé Rue]]="","",IF(PARIS[[#This Row],[Ville]]="",PARIS[[#This Row],[Nom de la Voie]]&amp;" "&amp;MID(PARIS[[#This Row],[Tri 3]],5,50),PARIS[[#This Row],[Ville]]))</f>
        <v xml:space="preserve">Place DES PYRAMIDES              </v>
      </c>
      <c r="R173" s="10" t="str">
        <f>IF(PARIS[[#This Row],[Nom de la Voie]]="","",IFERROR(PARIS[[#This Row],[Département]]&amp;RIGHT(PARIS[[#This Row],[N° INSEE]],3),""))</f>
        <v>75001</v>
      </c>
      <c r="S173" s="10" t="str">
        <f>IF(PARIS[[#This Row],[Ville]]="",PARIS[[#This Row],[Nom de la Voie]]&amp;" "&amp;MID(PARIS[[#This Row],[Tri 3]],5,50),"")</f>
        <v xml:space="preserve">Place DES PYRAMIDES              </v>
      </c>
      <c r="T173" s="10" t="str">
        <f>IFERROR(TEXT(VLOOKUP(Tableau_Résultat75[Code Insee],Tableau_Référence75[],2,FALSE),"00000"),"")</f>
        <v/>
      </c>
      <c r="U173" s="10" t="str">
        <f>IFERROR(TEXT(VLOOKUP(Tableau_Résultat75[Code Insee],Tableau_Référence75[],4,FALSE),"00000"),"")</f>
        <v/>
      </c>
    </row>
    <row r="174" spans="1:21" x14ac:dyDescent="0.25">
      <c r="A174" s="4" t="s">
        <v>201</v>
      </c>
      <c r="B174" s="10" t="str">
        <f>MID(PARIS[[#This Row],[Données]],104,100)</f>
        <v>001831   PYRAMIDE</v>
      </c>
      <c r="C174" s="10" t="str">
        <f>MID(PARIS[[#This Row],[Données]],7,36)</f>
        <v xml:space="preserve">7902ZRUE DES PYRAMIDES              </v>
      </c>
      <c r="D174" s="10" t="str">
        <f>MID(PARIS[[#This Row],[Tri 2]],6,31)</f>
        <v xml:space="preserve">RUE DES PYRAMIDES              </v>
      </c>
      <c r="E174" s="10" t="str">
        <f>MID(PARIS[[#This Row],[Données]],1,6)</f>
        <v>754001</v>
      </c>
      <c r="F174" s="10" t="str">
        <f>LEFT(PARIS[[#This Row],[Données]],2)</f>
        <v>75</v>
      </c>
      <c r="G174" s="10" t="str">
        <f>MID(PARIS[[#This Row],[Données]],1,6)</f>
        <v>754001</v>
      </c>
      <c r="H174" s="10" t="str">
        <f>LEFT(PARIS[[#This Row],[Tri 2]],5)</f>
        <v>7902Z</v>
      </c>
      <c r="I174" s="10" t="str">
        <f>LEFT(PARIS[[#This Row],[Tri 3]],3)</f>
        <v>RUE</v>
      </c>
      <c r="J17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7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4" s="10" t="str">
        <f>IF(AND(PARIS[[#This Row],[Nom de la Voie 1]]=0,PARIS[[#This Row],[Nom de la Voie 2]]=0,PARIS[[#This Row],[Nom de la Voie 3]]=0),PARIS[[#This Row],[Ville et Street]],"")</f>
        <v/>
      </c>
      <c r="N174" s="10" t="str">
        <f>MID(PARIS[[#This Row],[Tri 1]],10,50)</f>
        <v>PYRAMIDE</v>
      </c>
      <c r="O17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74" s="10" t="str">
        <f>IF(PARIS[[#This Row],[Mot Clé Rue]]="","",IF(PARIS[[#This Row],[Ville]]="",PARIS[[#This Row],[Nom de la Voie]]&amp;" "&amp;MID(PARIS[[#This Row],[Tri 3]],5,50),PARIS[[#This Row],[Ville]]))</f>
        <v xml:space="preserve">Rue DES PYRAMIDES              </v>
      </c>
      <c r="R174" s="10" t="str">
        <f>IF(PARIS[[#This Row],[Nom de la Voie]]="","",IFERROR(PARIS[[#This Row],[Département]]&amp;RIGHT(PARIS[[#This Row],[N° INSEE]],3),""))</f>
        <v>75001</v>
      </c>
      <c r="S174" s="10" t="str">
        <f>IF(PARIS[[#This Row],[Ville]]="",PARIS[[#This Row],[Nom de la Voie]]&amp;" "&amp;MID(PARIS[[#This Row],[Tri 3]],5,50),"")</f>
        <v xml:space="preserve">Rue DES PYRAMIDES              </v>
      </c>
      <c r="T174" s="10" t="str">
        <f>IFERROR(TEXT(VLOOKUP(Tableau_Résultat75[Code Insee],Tableau_Référence75[],2,FALSE),"00000"),"")</f>
        <v/>
      </c>
      <c r="U174" s="10" t="str">
        <f>IFERROR(TEXT(VLOOKUP(Tableau_Résultat75[Code Insee],Tableau_Référence75[],4,FALSE),"00000"),"")</f>
        <v/>
      </c>
    </row>
    <row r="175" spans="1:21" x14ac:dyDescent="0.25">
      <c r="A175" s="4" t="s">
        <v>202</v>
      </c>
      <c r="B175" s="10" t="str">
        <f>MID(PARIS[[#This Row],[Données]],104,100)</f>
        <v>001841   RADZIWIL</v>
      </c>
      <c r="C175" s="10" t="str">
        <f>MID(PARIS[[#This Row],[Données]],7,36)</f>
        <v xml:space="preserve">7992XRUE RADZIWILL                  </v>
      </c>
      <c r="D175" s="10" t="str">
        <f>MID(PARIS[[#This Row],[Tri 2]],6,31)</f>
        <v xml:space="preserve">RUE RADZIWILL                  </v>
      </c>
      <c r="E175" s="10" t="str">
        <f>MID(PARIS[[#This Row],[Données]],1,6)</f>
        <v>754001</v>
      </c>
      <c r="F175" s="10" t="str">
        <f>LEFT(PARIS[[#This Row],[Données]],2)</f>
        <v>75</v>
      </c>
      <c r="G175" s="10" t="str">
        <f>MID(PARIS[[#This Row],[Données]],1,6)</f>
        <v>754001</v>
      </c>
      <c r="H175" s="10" t="str">
        <f>LEFT(PARIS[[#This Row],[Tri 2]],5)</f>
        <v>7992X</v>
      </c>
      <c r="I175" s="10" t="str">
        <f>LEFT(PARIS[[#This Row],[Tri 3]],3)</f>
        <v>RUE</v>
      </c>
      <c r="J17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7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5" s="10" t="str">
        <f>IF(AND(PARIS[[#This Row],[Nom de la Voie 1]]=0,PARIS[[#This Row],[Nom de la Voie 2]]=0,PARIS[[#This Row],[Nom de la Voie 3]]=0),PARIS[[#This Row],[Ville et Street]],"")</f>
        <v/>
      </c>
      <c r="N175" s="10" t="str">
        <f>MID(PARIS[[#This Row],[Tri 1]],10,50)</f>
        <v>RADZIWIL</v>
      </c>
      <c r="O17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75" s="10" t="str">
        <f>IF(PARIS[[#This Row],[Mot Clé Rue]]="","",IF(PARIS[[#This Row],[Ville]]="",PARIS[[#This Row],[Nom de la Voie]]&amp;" "&amp;MID(PARIS[[#This Row],[Tri 3]],5,50),PARIS[[#This Row],[Ville]]))</f>
        <v xml:space="preserve">Rue RADZIWILL                  </v>
      </c>
      <c r="R175" s="10" t="str">
        <f>IF(PARIS[[#This Row],[Nom de la Voie]]="","",IFERROR(PARIS[[#This Row],[Département]]&amp;RIGHT(PARIS[[#This Row],[N° INSEE]],3),""))</f>
        <v>75001</v>
      </c>
      <c r="S175" s="10" t="str">
        <f>IF(PARIS[[#This Row],[Ville]]="",PARIS[[#This Row],[Nom de la Voie]]&amp;" "&amp;MID(PARIS[[#This Row],[Tri 3]],5,50),"")</f>
        <v xml:space="preserve">Rue RADZIWILL                  </v>
      </c>
      <c r="T175" s="10" t="str">
        <f>IFERROR(TEXT(VLOOKUP(Tableau_Résultat75[Code Insee],Tableau_Référence75[],2,FALSE),"00000"),"")</f>
        <v/>
      </c>
      <c r="U175" s="10" t="str">
        <f>IFERROR(TEXT(VLOOKUP(Tableau_Résultat75[Code Insee],Tableau_Référence75[],4,FALSE),"00000"),"")</f>
        <v/>
      </c>
    </row>
    <row r="176" spans="1:21" x14ac:dyDescent="0.25">
      <c r="A176" s="4" t="s">
        <v>563</v>
      </c>
      <c r="B176" s="10" t="str">
        <f>MID(PARIS[[#This Row],[Données]],104,100)</f>
        <v>001851   RAMBUTEA</v>
      </c>
      <c r="C176" s="10" t="str">
        <f>MID(PARIS[[#This Row],[Données]],7,36)</f>
        <v xml:space="preserve">8008PPOR RAMBUTEAU                  </v>
      </c>
      <c r="D176" s="10" t="str">
        <f>MID(PARIS[[#This Row],[Tri 2]],6,31)</f>
        <v xml:space="preserve">POR RAMBUTEAU                  </v>
      </c>
      <c r="E176" s="10" t="str">
        <f>MID(PARIS[[#This Row],[Données]],1,6)</f>
        <v>754001</v>
      </c>
      <c r="F176" s="10" t="str">
        <f>LEFT(PARIS[[#This Row],[Données]],2)</f>
        <v>75</v>
      </c>
      <c r="G176" s="10" t="str">
        <f>MID(PARIS[[#This Row],[Données]],1,6)</f>
        <v>754001</v>
      </c>
      <c r="H176" s="10" t="str">
        <f>LEFT(PARIS[[#This Row],[Tri 2]],5)</f>
        <v>8008P</v>
      </c>
      <c r="I176" s="10" t="str">
        <f>LEFT(PARIS[[#This Row],[Tri 3]],3)</f>
        <v>POR</v>
      </c>
      <c r="J17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7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Port</v>
      </c>
      <c r="M176" s="10" t="str">
        <f>IF(AND(PARIS[[#This Row],[Nom de la Voie 1]]=0,PARIS[[#This Row],[Nom de la Voie 2]]=0,PARIS[[#This Row],[Nom de la Voie 3]]=0),PARIS[[#This Row],[Ville et Street]],"")</f>
        <v/>
      </c>
      <c r="N176" s="10" t="str">
        <f>MID(PARIS[[#This Row],[Tri 1]],10,50)</f>
        <v>RAMBUTEA</v>
      </c>
      <c r="O17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Port</v>
      </c>
      <c r="P176" s="10" t="str">
        <f>IF(PARIS[[#This Row],[Mot Clé Rue]]="","",IF(PARIS[[#This Row],[Ville]]="",PARIS[[#This Row],[Nom de la Voie]]&amp;" "&amp;MID(PARIS[[#This Row],[Tri 3]],5,50),PARIS[[#This Row],[Ville]]))</f>
        <v xml:space="preserve">Port RAMBUTEAU                  </v>
      </c>
      <c r="R176" s="10" t="str">
        <f>IF(PARIS[[#This Row],[Nom de la Voie]]="","",IFERROR(PARIS[[#This Row],[Département]]&amp;RIGHT(PARIS[[#This Row],[N° INSEE]],3),""))</f>
        <v>75001</v>
      </c>
      <c r="S176" s="10" t="str">
        <f>IF(PARIS[[#This Row],[Ville]]="",PARIS[[#This Row],[Nom de la Voie]]&amp;" "&amp;MID(PARIS[[#This Row],[Tri 3]],5,50),"")</f>
        <v xml:space="preserve">Port RAMBUTEAU                  </v>
      </c>
      <c r="T176" s="10" t="str">
        <f>IFERROR(TEXT(VLOOKUP(Tableau_Résultat75[Code Insee],Tableau_Référence75[],2,FALSE),"00000"),"")</f>
        <v/>
      </c>
      <c r="U176" s="10" t="str">
        <f>IFERROR(TEXT(VLOOKUP(Tableau_Résultat75[Code Insee],Tableau_Référence75[],4,FALSE),"00000"),"")</f>
        <v/>
      </c>
    </row>
    <row r="177" spans="1:21" x14ac:dyDescent="0.25">
      <c r="A177" s="4" t="s">
        <v>203</v>
      </c>
      <c r="B177" s="10" t="str">
        <f>MID(PARIS[[#This Row],[Données]],104,100)</f>
        <v>001861   RAMBUTEA</v>
      </c>
      <c r="C177" s="10" t="str">
        <f>MID(PARIS[[#This Row],[Données]],7,36)</f>
        <v xml:space="preserve">8009RRUE RAMBUTEAU                  </v>
      </c>
      <c r="D177" s="10" t="str">
        <f>MID(PARIS[[#This Row],[Tri 2]],6,31)</f>
        <v xml:space="preserve">RUE RAMBUTEAU                  </v>
      </c>
      <c r="E177" s="10" t="str">
        <f>MID(PARIS[[#This Row],[Données]],1,6)</f>
        <v>754001</v>
      </c>
      <c r="F177" s="10" t="str">
        <f>LEFT(PARIS[[#This Row],[Données]],2)</f>
        <v>75</v>
      </c>
      <c r="G177" s="10" t="str">
        <f>MID(PARIS[[#This Row],[Données]],1,6)</f>
        <v>754001</v>
      </c>
      <c r="H177" s="10" t="str">
        <f>LEFT(PARIS[[#This Row],[Tri 2]],5)</f>
        <v>8009R</v>
      </c>
      <c r="I177" s="10" t="str">
        <f>LEFT(PARIS[[#This Row],[Tri 3]],3)</f>
        <v>RUE</v>
      </c>
      <c r="J17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7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7" s="10" t="str">
        <f>IF(AND(PARIS[[#This Row],[Nom de la Voie 1]]=0,PARIS[[#This Row],[Nom de la Voie 2]]=0,PARIS[[#This Row],[Nom de la Voie 3]]=0),PARIS[[#This Row],[Ville et Street]],"")</f>
        <v/>
      </c>
      <c r="N177" s="10" t="str">
        <f>MID(PARIS[[#This Row],[Tri 1]],10,50)</f>
        <v>RAMBUTEA</v>
      </c>
      <c r="O17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77" s="10" t="str">
        <f>IF(PARIS[[#This Row],[Mot Clé Rue]]="","",IF(PARIS[[#This Row],[Ville]]="",PARIS[[#This Row],[Nom de la Voie]]&amp;" "&amp;MID(PARIS[[#This Row],[Tri 3]],5,50),PARIS[[#This Row],[Ville]]))</f>
        <v xml:space="preserve">Rue RAMBUTEAU                  </v>
      </c>
      <c r="R177" s="10" t="str">
        <f>IF(PARIS[[#This Row],[Nom de la Voie]]="","",IFERROR(PARIS[[#This Row],[Département]]&amp;RIGHT(PARIS[[#This Row],[N° INSEE]],3),""))</f>
        <v>75001</v>
      </c>
      <c r="S177" s="10" t="str">
        <f>IF(PARIS[[#This Row],[Ville]]="",PARIS[[#This Row],[Nom de la Voie]]&amp;" "&amp;MID(PARIS[[#This Row],[Tri 3]],5,50),"")</f>
        <v xml:space="preserve">Rue RAMBUTEAU                  </v>
      </c>
      <c r="T177" s="10" t="str">
        <f>IFERROR(TEXT(VLOOKUP(Tableau_Résultat75[Code Insee],Tableau_Référence75[],2,FALSE),"00000"),"")</f>
        <v/>
      </c>
      <c r="U177" s="10" t="str">
        <f>IFERROR(TEXT(VLOOKUP(Tableau_Résultat75[Code Insee],Tableau_Référence75[],4,FALSE),"00000"),"")</f>
        <v/>
      </c>
    </row>
    <row r="178" spans="1:21" x14ac:dyDescent="0.25">
      <c r="A178" s="4" t="s">
        <v>204</v>
      </c>
      <c r="B178" s="10" t="str">
        <f>MID(PARIS[[#This Row],[Données]],104,100)</f>
        <v>001871   REALE</v>
      </c>
      <c r="C178" s="10" t="str">
        <f>MID(PARIS[[#This Row],[Données]],7,36)</f>
        <v xml:space="preserve">8070GPAS DE LA REALE                </v>
      </c>
      <c r="D178" s="10" t="str">
        <f>MID(PARIS[[#This Row],[Tri 2]],6,31)</f>
        <v xml:space="preserve">PAS DE LA REALE                </v>
      </c>
      <c r="E178" s="10" t="str">
        <f>MID(PARIS[[#This Row],[Données]],1,6)</f>
        <v>754001</v>
      </c>
      <c r="F178" s="10" t="str">
        <f>LEFT(PARIS[[#This Row],[Données]],2)</f>
        <v>75</v>
      </c>
      <c r="G178" s="10" t="str">
        <f>MID(PARIS[[#This Row],[Données]],1,6)</f>
        <v>754001</v>
      </c>
      <c r="H178" s="10" t="str">
        <f>LEFT(PARIS[[#This Row],[Tri 2]],5)</f>
        <v>8070G</v>
      </c>
      <c r="I178" s="10" t="str">
        <f>LEFT(PARIS[[#This Row],[Tri 3]],3)</f>
        <v>PAS</v>
      </c>
      <c r="J17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7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8" s="10" t="str">
        <f>IF(AND(PARIS[[#This Row],[Nom de la Voie 1]]=0,PARIS[[#This Row],[Nom de la Voie 2]]=0,PARIS[[#This Row],[Nom de la Voie 3]]=0),PARIS[[#This Row],[Ville et Street]],"")</f>
        <v/>
      </c>
      <c r="N178" s="10" t="str">
        <f>MID(PARIS[[#This Row],[Tri 1]],10,50)</f>
        <v>REALE</v>
      </c>
      <c r="O17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78" s="10" t="str">
        <f>IF(PARIS[[#This Row],[Mot Clé Rue]]="","",IF(PARIS[[#This Row],[Ville]]="",PARIS[[#This Row],[Nom de la Voie]]&amp;" "&amp;MID(PARIS[[#This Row],[Tri 3]],5,50),PARIS[[#This Row],[Ville]]))</f>
        <v xml:space="preserve">Passage DE LA REALE                </v>
      </c>
      <c r="R178" s="10" t="str">
        <f>IF(PARIS[[#This Row],[Nom de la Voie]]="","",IFERROR(PARIS[[#This Row],[Département]]&amp;RIGHT(PARIS[[#This Row],[N° INSEE]],3),""))</f>
        <v>75001</v>
      </c>
      <c r="S178" s="10" t="str">
        <f>IF(PARIS[[#This Row],[Ville]]="",PARIS[[#This Row],[Nom de la Voie]]&amp;" "&amp;MID(PARIS[[#This Row],[Tri 3]],5,50),"")</f>
        <v xml:space="preserve">Passage DE LA REALE                </v>
      </c>
      <c r="T178" s="10" t="str">
        <f>IFERROR(TEXT(VLOOKUP(Tableau_Résultat75[Code Insee],Tableau_Référence75[],2,FALSE),"00000"),"")</f>
        <v/>
      </c>
      <c r="U178" s="10" t="str">
        <f>IFERROR(TEXT(VLOOKUP(Tableau_Résultat75[Code Insee],Tableau_Référence75[],4,FALSE),"00000"),"")</f>
        <v/>
      </c>
    </row>
    <row r="179" spans="1:21" x14ac:dyDescent="0.25">
      <c r="A179" s="4" t="s">
        <v>205</v>
      </c>
      <c r="B179" s="10" t="str">
        <f>MID(PARIS[[#This Row],[Données]],104,100)</f>
        <v>001881   REALE</v>
      </c>
      <c r="C179" s="10" t="str">
        <f>MID(PARIS[[#This Row],[Données]],7,36)</f>
        <v xml:space="preserve">8071HRUE DE LA REALE                </v>
      </c>
      <c r="D179" s="10" t="str">
        <f>MID(PARIS[[#This Row],[Tri 2]],6,31)</f>
        <v xml:space="preserve">RUE DE LA REALE                </v>
      </c>
      <c r="E179" s="10" t="str">
        <f>MID(PARIS[[#This Row],[Données]],1,6)</f>
        <v>754001</v>
      </c>
      <c r="F179" s="10" t="str">
        <f>LEFT(PARIS[[#This Row],[Données]],2)</f>
        <v>75</v>
      </c>
      <c r="G179" s="10" t="str">
        <f>MID(PARIS[[#This Row],[Données]],1,6)</f>
        <v>754001</v>
      </c>
      <c r="H179" s="10" t="str">
        <f>LEFT(PARIS[[#This Row],[Tri 2]],5)</f>
        <v>8071H</v>
      </c>
      <c r="I179" s="10" t="str">
        <f>LEFT(PARIS[[#This Row],[Tri 3]],3)</f>
        <v>RUE</v>
      </c>
      <c r="J17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7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7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79" s="10" t="str">
        <f>IF(AND(PARIS[[#This Row],[Nom de la Voie 1]]=0,PARIS[[#This Row],[Nom de la Voie 2]]=0,PARIS[[#This Row],[Nom de la Voie 3]]=0),PARIS[[#This Row],[Ville et Street]],"")</f>
        <v/>
      </c>
      <c r="N179" s="10" t="str">
        <f>MID(PARIS[[#This Row],[Tri 1]],10,50)</f>
        <v>REALE</v>
      </c>
      <c r="O17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79" s="10" t="str">
        <f>IF(PARIS[[#This Row],[Mot Clé Rue]]="","",IF(PARIS[[#This Row],[Ville]]="",PARIS[[#This Row],[Nom de la Voie]]&amp;" "&amp;MID(PARIS[[#This Row],[Tri 3]],5,50),PARIS[[#This Row],[Ville]]))</f>
        <v xml:space="preserve">Rue DE LA REALE                </v>
      </c>
      <c r="R179" s="10" t="str">
        <f>IF(PARIS[[#This Row],[Nom de la Voie]]="","",IFERROR(PARIS[[#This Row],[Département]]&amp;RIGHT(PARIS[[#This Row],[N° INSEE]],3),""))</f>
        <v>75001</v>
      </c>
      <c r="S179" s="10" t="str">
        <f>IF(PARIS[[#This Row],[Ville]]="",PARIS[[#This Row],[Nom de la Voie]]&amp;" "&amp;MID(PARIS[[#This Row],[Tri 3]],5,50),"")</f>
        <v xml:space="preserve">Rue DE LA REALE                </v>
      </c>
      <c r="T179" s="10" t="str">
        <f>IFERROR(TEXT(VLOOKUP(Tableau_Résultat75[Code Insee],Tableau_Référence75[],2,FALSE),"00000"),"")</f>
        <v/>
      </c>
      <c r="U179" s="10" t="str">
        <f>IFERROR(TEXT(VLOOKUP(Tableau_Résultat75[Code Insee],Tableau_Référence75[],4,FALSE),"00000"),"")</f>
        <v/>
      </c>
    </row>
    <row r="180" spans="1:21" x14ac:dyDescent="0.25">
      <c r="A180" s="4" t="s">
        <v>206</v>
      </c>
      <c r="B180" s="10" t="str">
        <f>MID(PARIS[[#This Row],[Données]],104,100)</f>
        <v>001891   HONGRIE</v>
      </c>
      <c r="C180" s="10" t="str">
        <f>MID(PARIS[[#This Row],[Données]],7,36)</f>
        <v xml:space="preserve">8117HPAS DE LA REINE DE HONGRIE     </v>
      </c>
      <c r="D180" s="10" t="str">
        <f>MID(PARIS[[#This Row],[Tri 2]],6,31)</f>
        <v xml:space="preserve">PAS DE LA REINE DE HONGRIE     </v>
      </c>
      <c r="E180" s="10" t="str">
        <f>MID(PARIS[[#This Row],[Données]],1,6)</f>
        <v>754001</v>
      </c>
      <c r="F180" s="10" t="str">
        <f>LEFT(PARIS[[#This Row],[Données]],2)</f>
        <v>75</v>
      </c>
      <c r="G180" s="10" t="str">
        <f>MID(PARIS[[#This Row],[Données]],1,6)</f>
        <v>754001</v>
      </c>
      <c r="H180" s="10" t="str">
        <f>LEFT(PARIS[[#This Row],[Tri 2]],5)</f>
        <v>8117H</v>
      </c>
      <c r="I180" s="10" t="str">
        <f>LEFT(PARIS[[#This Row],[Tri 3]],3)</f>
        <v>PAS</v>
      </c>
      <c r="J18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8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0" s="10" t="str">
        <f>IF(AND(PARIS[[#This Row],[Nom de la Voie 1]]=0,PARIS[[#This Row],[Nom de la Voie 2]]=0,PARIS[[#This Row],[Nom de la Voie 3]]=0),PARIS[[#This Row],[Ville et Street]],"")</f>
        <v/>
      </c>
      <c r="N180" s="10" t="str">
        <f>MID(PARIS[[#This Row],[Tri 1]],10,50)</f>
        <v>HONGRIE</v>
      </c>
      <c r="O18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80" s="10" t="str">
        <f>IF(PARIS[[#This Row],[Mot Clé Rue]]="","",IF(PARIS[[#This Row],[Ville]]="",PARIS[[#This Row],[Nom de la Voie]]&amp;" "&amp;MID(PARIS[[#This Row],[Tri 3]],5,50),PARIS[[#This Row],[Ville]]))</f>
        <v xml:space="preserve">Passage DE LA REINE DE HONGRIE     </v>
      </c>
      <c r="R180" s="10" t="str">
        <f>IF(PARIS[[#This Row],[Nom de la Voie]]="","",IFERROR(PARIS[[#This Row],[Département]]&amp;RIGHT(PARIS[[#This Row],[N° INSEE]],3),""))</f>
        <v>75001</v>
      </c>
      <c r="S180" s="10" t="str">
        <f>IF(PARIS[[#This Row],[Ville]]="",PARIS[[#This Row],[Nom de la Voie]]&amp;" "&amp;MID(PARIS[[#This Row],[Tri 3]],5,50),"")</f>
        <v xml:space="preserve">Passage DE LA REINE DE HONGRIE     </v>
      </c>
      <c r="T180" s="10" t="str">
        <f>IFERROR(TEXT(VLOOKUP(Tableau_Résultat75[Code Insee],Tableau_Référence75[],2,FALSE),"00000"),"")</f>
        <v/>
      </c>
      <c r="U180" s="10" t="str">
        <f>IFERROR(TEXT(VLOOKUP(Tableau_Résultat75[Code Insee],Tableau_Référence75[],4,FALSE),"00000"),"")</f>
        <v/>
      </c>
    </row>
    <row r="181" spans="1:21" x14ac:dyDescent="0.25">
      <c r="A181" s="4" t="s">
        <v>207</v>
      </c>
      <c r="B181" s="10" t="str">
        <f>MID(PARIS[[#This Row],[Données]],104,100)</f>
        <v>001901   CASSIN</v>
      </c>
      <c r="C181" s="10" t="str">
        <f>MID(PARIS[[#This Row],[Données]],7,36)</f>
        <v xml:space="preserve">8139GPL  RENE CASSIN                </v>
      </c>
      <c r="D181" s="10" t="str">
        <f>MID(PARIS[[#This Row],[Tri 2]],6,31)</f>
        <v xml:space="preserve">PL  RENE CASSIN                </v>
      </c>
      <c r="E181" s="10" t="str">
        <f>MID(PARIS[[#This Row],[Données]],1,6)</f>
        <v>754001</v>
      </c>
      <c r="F181" s="10" t="str">
        <f>LEFT(PARIS[[#This Row],[Données]],2)</f>
        <v>75</v>
      </c>
      <c r="G181" s="10" t="str">
        <f>MID(PARIS[[#This Row],[Données]],1,6)</f>
        <v>754001</v>
      </c>
      <c r="H181" s="10" t="str">
        <f>LEFT(PARIS[[#This Row],[Tri 2]],5)</f>
        <v>8139G</v>
      </c>
      <c r="I181" s="10" t="str">
        <f>LEFT(PARIS[[#This Row],[Tri 3]],3)</f>
        <v xml:space="preserve">PL </v>
      </c>
      <c r="J18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8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81" s="10" t="str">
        <f>IF(AND(PARIS[[#This Row],[Nom de la Voie 1]]=0,PARIS[[#This Row],[Nom de la Voie 2]]=0,PARIS[[#This Row],[Nom de la Voie 3]]=0),PARIS[[#This Row],[Ville et Street]],"")</f>
        <v/>
      </c>
      <c r="N181" s="10" t="str">
        <f>MID(PARIS[[#This Row],[Tri 1]],10,50)</f>
        <v>CASSIN</v>
      </c>
      <c r="O18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81" s="10" t="str">
        <f>IF(PARIS[[#This Row],[Mot Clé Rue]]="","",IF(PARIS[[#This Row],[Ville]]="",PARIS[[#This Row],[Nom de la Voie]]&amp;" "&amp;MID(PARIS[[#This Row],[Tri 3]],5,50),PARIS[[#This Row],[Ville]]))</f>
        <v xml:space="preserve">Place RENE CASSIN                </v>
      </c>
      <c r="R181" s="10" t="str">
        <f>IF(PARIS[[#This Row],[Nom de la Voie]]="","",IFERROR(PARIS[[#This Row],[Département]]&amp;RIGHT(PARIS[[#This Row],[N° INSEE]],3),""))</f>
        <v>75001</v>
      </c>
      <c r="S181" s="10" t="str">
        <f>IF(PARIS[[#This Row],[Ville]]="",PARIS[[#This Row],[Nom de la Voie]]&amp;" "&amp;MID(PARIS[[#This Row],[Tri 3]],5,50),"")</f>
        <v xml:space="preserve">Place RENE CASSIN                </v>
      </c>
      <c r="T181" s="10" t="str">
        <f>IFERROR(TEXT(VLOOKUP(Tableau_Résultat75[Code Insee],Tableau_Référence75[],2,FALSE),"00000"),"")</f>
        <v/>
      </c>
      <c r="U181" s="10" t="str">
        <f>IFERROR(TEXT(VLOOKUP(Tableau_Résultat75[Code Insee],Tableau_Référence75[],4,FALSE),"00000"),"")</f>
        <v/>
      </c>
    </row>
    <row r="182" spans="1:21" x14ac:dyDescent="0.25">
      <c r="A182" s="4" t="s">
        <v>208</v>
      </c>
      <c r="B182" s="10" t="str">
        <f>MID(PARIS[[#This Row],[Données]],104,100)</f>
        <v>001911   RICHELIE</v>
      </c>
      <c r="C182" s="10" t="str">
        <f>MID(PARIS[[#This Row],[Données]],7,36)</f>
        <v xml:space="preserve">8211KPAS DE RICHELIEU               </v>
      </c>
      <c r="D182" s="10" t="str">
        <f>MID(PARIS[[#This Row],[Tri 2]],6,31)</f>
        <v xml:space="preserve">PAS DE RICHELIEU               </v>
      </c>
      <c r="E182" s="10" t="str">
        <f>MID(PARIS[[#This Row],[Données]],1,6)</f>
        <v>754001</v>
      </c>
      <c r="F182" s="10" t="str">
        <f>LEFT(PARIS[[#This Row],[Données]],2)</f>
        <v>75</v>
      </c>
      <c r="G182" s="10" t="str">
        <f>MID(PARIS[[#This Row],[Données]],1,6)</f>
        <v>754001</v>
      </c>
      <c r="H182" s="10" t="str">
        <f>LEFT(PARIS[[#This Row],[Tri 2]],5)</f>
        <v>8211K</v>
      </c>
      <c r="I182" s="10" t="str">
        <f>LEFT(PARIS[[#This Row],[Tri 3]],3)</f>
        <v>PAS</v>
      </c>
      <c r="J18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18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2" s="10" t="str">
        <f>IF(AND(PARIS[[#This Row],[Nom de la Voie 1]]=0,PARIS[[#This Row],[Nom de la Voie 2]]=0,PARIS[[#This Row],[Nom de la Voie 3]]=0),PARIS[[#This Row],[Ville et Street]],"")</f>
        <v/>
      </c>
      <c r="N182" s="10" t="str">
        <f>MID(PARIS[[#This Row],[Tri 1]],10,50)</f>
        <v>RICHELIE</v>
      </c>
      <c r="O18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182" s="10" t="str">
        <f>IF(PARIS[[#This Row],[Mot Clé Rue]]="","",IF(PARIS[[#This Row],[Ville]]="",PARIS[[#This Row],[Nom de la Voie]]&amp;" "&amp;MID(PARIS[[#This Row],[Tri 3]],5,50),PARIS[[#This Row],[Ville]]))</f>
        <v xml:space="preserve">Passage DE RICHELIEU               </v>
      </c>
      <c r="R182" s="10" t="str">
        <f>IF(PARIS[[#This Row],[Nom de la Voie]]="","",IFERROR(PARIS[[#This Row],[Département]]&amp;RIGHT(PARIS[[#This Row],[N° INSEE]],3),""))</f>
        <v>75001</v>
      </c>
      <c r="S182" s="10" t="str">
        <f>IF(PARIS[[#This Row],[Ville]]="",PARIS[[#This Row],[Nom de la Voie]]&amp;" "&amp;MID(PARIS[[#This Row],[Tri 3]],5,50),"")</f>
        <v xml:space="preserve">Passage DE RICHELIEU               </v>
      </c>
      <c r="T182" s="10" t="str">
        <f>IFERROR(TEXT(VLOOKUP(Tableau_Résultat75[Code Insee],Tableau_Référence75[],2,FALSE),"00000"),"")</f>
        <v/>
      </c>
      <c r="U182" s="10" t="str">
        <f>IFERROR(TEXT(VLOOKUP(Tableau_Résultat75[Code Insee],Tableau_Référence75[],4,FALSE),"00000"),"")</f>
        <v/>
      </c>
    </row>
    <row r="183" spans="1:21" x14ac:dyDescent="0.25">
      <c r="A183" s="4" t="s">
        <v>209</v>
      </c>
      <c r="B183" s="10" t="str">
        <f>MID(PARIS[[#This Row],[Données]],104,100)</f>
        <v>001921   RICHELIE</v>
      </c>
      <c r="C183" s="10" t="str">
        <f>MID(PARIS[[#This Row],[Données]],7,36)</f>
        <v xml:space="preserve">8212LRUE DE RICHELIEU               </v>
      </c>
      <c r="D183" s="10" t="str">
        <f>MID(PARIS[[#This Row],[Tri 2]],6,31)</f>
        <v xml:space="preserve">RUE DE RICHELIEU               </v>
      </c>
      <c r="E183" s="10" t="str">
        <f>MID(PARIS[[#This Row],[Données]],1,6)</f>
        <v>754001</v>
      </c>
      <c r="F183" s="10" t="str">
        <f>LEFT(PARIS[[#This Row],[Données]],2)</f>
        <v>75</v>
      </c>
      <c r="G183" s="10" t="str">
        <f>MID(PARIS[[#This Row],[Données]],1,6)</f>
        <v>754001</v>
      </c>
      <c r="H183" s="10" t="str">
        <f>LEFT(PARIS[[#This Row],[Tri 2]],5)</f>
        <v>8212L</v>
      </c>
      <c r="I183" s="10" t="str">
        <f>LEFT(PARIS[[#This Row],[Tri 3]],3)</f>
        <v>RUE</v>
      </c>
      <c r="J18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8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3" s="10" t="str">
        <f>IF(AND(PARIS[[#This Row],[Nom de la Voie 1]]=0,PARIS[[#This Row],[Nom de la Voie 2]]=0,PARIS[[#This Row],[Nom de la Voie 3]]=0),PARIS[[#This Row],[Ville et Street]],"")</f>
        <v/>
      </c>
      <c r="N183" s="10" t="str">
        <f>MID(PARIS[[#This Row],[Tri 1]],10,50)</f>
        <v>RICHELIE</v>
      </c>
      <c r="O18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83" s="10" t="str">
        <f>IF(PARIS[[#This Row],[Mot Clé Rue]]="","",IF(PARIS[[#This Row],[Ville]]="",PARIS[[#This Row],[Nom de la Voie]]&amp;" "&amp;MID(PARIS[[#This Row],[Tri 3]],5,50),PARIS[[#This Row],[Ville]]))</f>
        <v xml:space="preserve">Rue DE RICHELIEU               </v>
      </c>
      <c r="R183" s="10" t="str">
        <f>IF(PARIS[[#This Row],[Nom de la Voie]]="","",IFERROR(PARIS[[#This Row],[Département]]&amp;RIGHT(PARIS[[#This Row],[N° INSEE]],3),""))</f>
        <v>75001</v>
      </c>
      <c r="S183" s="10" t="str">
        <f>IF(PARIS[[#This Row],[Ville]]="",PARIS[[#This Row],[Nom de la Voie]]&amp;" "&amp;MID(PARIS[[#This Row],[Tri 3]],5,50),"")</f>
        <v xml:space="preserve">Rue DE RICHELIEU               </v>
      </c>
      <c r="T183" s="10" t="str">
        <f>IFERROR(TEXT(VLOOKUP(Tableau_Résultat75[Code Insee],Tableau_Référence75[],2,FALSE),"00000"),"")</f>
        <v/>
      </c>
      <c r="U183" s="10" t="str">
        <f>IFERROR(TEXT(VLOOKUP(Tableau_Résultat75[Code Insee],Tableau_Référence75[],4,FALSE),"00000"),"")</f>
        <v/>
      </c>
    </row>
    <row r="184" spans="1:21" x14ac:dyDescent="0.25">
      <c r="A184" s="4" t="s">
        <v>210</v>
      </c>
      <c r="B184" s="10" t="str">
        <f>MID(PARIS[[#This Row],[Données]],104,100)</f>
        <v>001931   RICHEPAN</v>
      </c>
      <c r="C184" s="10" t="str">
        <f>MID(PARIS[[#This Row],[Données]],7,36)</f>
        <v xml:space="preserve">8216RRUE RICHEPANCE                 </v>
      </c>
      <c r="D184" s="10" t="str">
        <f>MID(PARIS[[#This Row],[Tri 2]],6,31)</f>
        <v xml:space="preserve">RUE RICHEPANCE                 </v>
      </c>
      <c r="E184" s="10" t="str">
        <f>MID(PARIS[[#This Row],[Données]],1,6)</f>
        <v>754001</v>
      </c>
      <c r="F184" s="10" t="str">
        <f>LEFT(PARIS[[#This Row],[Données]],2)</f>
        <v>75</v>
      </c>
      <c r="G184" s="10" t="str">
        <f>MID(PARIS[[#This Row],[Données]],1,6)</f>
        <v>754001</v>
      </c>
      <c r="H184" s="10" t="str">
        <f>LEFT(PARIS[[#This Row],[Tri 2]],5)</f>
        <v>8216R</v>
      </c>
      <c r="I184" s="10" t="str">
        <f>LEFT(PARIS[[#This Row],[Tri 3]],3)</f>
        <v>RUE</v>
      </c>
      <c r="J18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8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4" s="10" t="str">
        <f>IF(AND(PARIS[[#This Row],[Nom de la Voie 1]]=0,PARIS[[#This Row],[Nom de la Voie 2]]=0,PARIS[[#This Row],[Nom de la Voie 3]]=0),PARIS[[#This Row],[Ville et Street]],"")</f>
        <v/>
      </c>
      <c r="N184" s="10" t="str">
        <f>MID(PARIS[[#This Row],[Tri 1]],10,50)</f>
        <v>RICHEPAN</v>
      </c>
      <c r="O18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84" s="10" t="str">
        <f>IF(PARIS[[#This Row],[Mot Clé Rue]]="","",IF(PARIS[[#This Row],[Ville]]="",PARIS[[#This Row],[Nom de la Voie]]&amp;" "&amp;MID(PARIS[[#This Row],[Tri 3]],5,50),PARIS[[#This Row],[Ville]]))</f>
        <v xml:space="preserve">Rue RICHEPANCE                 </v>
      </c>
      <c r="R184" s="10" t="str">
        <f>IF(PARIS[[#This Row],[Nom de la Voie]]="","",IFERROR(PARIS[[#This Row],[Département]]&amp;RIGHT(PARIS[[#This Row],[N° INSEE]],3),""))</f>
        <v>75001</v>
      </c>
      <c r="S184" s="10" t="str">
        <f>IF(PARIS[[#This Row],[Ville]]="",PARIS[[#This Row],[Nom de la Voie]]&amp;" "&amp;MID(PARIS[[#This Row],[Tri 3]],5,50),"")</f>
        <v xml:space="preserve">Rue RICHEPANCE                 </v>
      </c>
      <c r="T184" s="10" t="str">
        <f>IFERROR(TEXT(VLOOKUP(Tableau_Résultat75[Code Insee],Tableau_Référence75[],2,FALSE),"00000"),"")</f>
        <v/>
      </c>
      <c r="U184" s="10" t="str">
        <f>IFERROR(TEXT(VLOOKUP(Tableau_Résultat75[Code Insee],Tableau_Référence75[],4,FALSE),"00000"),"")</f>
        <v/>
      </c>
    </row>
    <row r="185" spans="1:21" x14ac:dyDescent="0.25">
      <c r="A185" s="4" t="s">
        <v>211</v>
      </c>
      <c r="B185" s="10" t="str">
        <f>MID(PARIS[[#This Row],[Données]],104,100)</f>
        <v>001941   RIVOLI</v>
      </c>
      <c r="C185" s="10" t="str">
        <f>MID(PARIS[[#This Row],[Données]],7,36)</f>
        <v xml:space="preserve">8249BRUE DE RIVOLI                  </v>
      </c>
      <c r="D185" s="10" t="str">
        <f>MID(PARIS[[#This Row],[Tri 2]],6,31)</f>
        <v xml:space="preserve">RUE DE RIVOLI                  </v>
      </c>
      <c r="E185" s="10" t="str">
        <f>MID(PARIS[[#This Row],[Données]],1,6)</f>
        <v>754001</v>
      </c>
      <c r="F185" s="10" t="str">
        <f>LEFT(PARIS[[#This Row],[Données]],2)</f>
        <v>75</v>
      </c>
      <c r="G185" s="10" t="str">
        <f>MID(PARIS[[#This Row],[Données]],1,6)</f>
        <v>754001</v>
      </c>
      <c r="H185" s="10" t="str">
        <f>LEFT(PARIS[[#This Row],[Tri 2]],5)</f>
        <v>8249B</v>
      </c>
      <c r="I185" s="10" t="str">
        <f>LEFT(PARIS[[#This Row],[Tri 3]],3)</f>
        <v>RUE</v>
      </c>
      <c r="J18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8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5" s="10" t="str">
        <f>IF(AND(PARIS[[#This Row],[Nom de la Voie 1]]=0,PARIS[[#This Row],[Nom de la Voie 2]]=0,PARIS[[#This Row],[Nom de la Voie 3]]=0),PARIS[[#This Row],[Ville et Street]],"")</f>
        <v/>
      </c>
      <c r="N185" s="10" t="str">
        <f>MID(PARIS[[#This Row],[Tri 1]],10,50)</f>
        <v>RIVOLI</v>
      </c>
      <c r="O18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85" s="10" t="str">
        <f>IF(PARIS[[#This Row],[Mot Clé Rue]]="","",IF(PARIS[[#This Row],[Ville]]="",PARIS[[#This Row],[Nom de la Voie]]&amp;" "&amp;MID(PARIS[[#This Row],[Tri 3]],5,50),PARIS[[#This Row],[Ville]]))</f>
        <v xml:space="preserve">Rue DE RIVOLI                  </v>
      </c>
      <c r="R185" s="10" t="str">
        <f>IF(PARIS[[#This Row],[Nom de la Voie]]="","",IFERROR(PARIS[[#This Row],[Département]]&amp;RIGHT(PARIS[[#This Row],[N° INSEE]],3),""))</f>
        <v>75001</v>
      </c>
      <c r="S185" s="10" t="str">
        <f>IF(PARIS[[#This Row],[Ville]]="",PARIS[[#This Row],[Nom de la Voie]]&amp;" "&amp;MID(PARIS[[#This Row],[Tri 3]],5,50),"")</f>
        <v xml:space="preserve">Rue DE RIVOLI                  </v>
      </c>
      <c r="T185" s="10" t="str">
        <f>IFERROR(TEXT(VLOOKUP(Tableau_Résultat75[Code Insee],Tableau_Référence75[],2,FALSE),"00000"),"")</f>
        <v/>
      </c>
      <c r="U185" s="10" t="str">
        <f>IFERROR(TEXT(VLOOKUP(Tableau_Résultat75[Code Insee],Tableau_Référence75[],4,FALSE),"00000"),"")</f>
        <v/>
      </c>
    </row>
    <row r="186" spans="1:21" x14ac:dyDescent="0.25">
      <c r="A186" s="4" t="s">
        <v>212</v>
      </c>
      <c r="B186" s="10" t="str">
        <f>MID(PARIS[[#This Row],[Données]],104,100)</f>
        <v>001951   ROHAN</v>
      </c>
      <c r="C186" s="10" t="str">
        <f>MID(PARIS[[#This Row],[Données]],7,36)</f>
        <v xml:space="preserve">8311URUE DE ROHAN                   </v>
      </c>
      <c r="D186" s="10" t="str">
        <f>MID(PARIS[[#This Row],[Tri 2]],6,31)</f>
        <v xml:space="preserve">RUE DE ROHAN                   </v>
      </c>
      <c r="E186" s="10" t="str">
        <f>MID(PARIS[[#This Row],[Données]],1,6)</f>
        <v>754001</v>
      </c>
      <c r="F186" s="10" t="str">
        <f>LEFT(PARIS[[#This Row],[Données]],2)</f>
        <v>75</v>
      </c>
      <c r="G186" s="10" t="str">
        <f>MID(PARIS[[#This Row],[Données]],1,6)</f>
        <v>754001</v>
      </c>
      <c r="H186" s="10" t="str">
        <f>LEFT(PARIS[[#This Row],[Tri 2]],5)</f>
        <v>8311U</v>
      </c>
      <c r="I186" s="10" t="str">
        <f>LEFT(PARIS[[#This Row],[Tri 3]],3)</f>
        <v>RUE</v>
      </c>
      <c r="J18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8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6" s="10" t="str">
        <f>IF(AND(PARIS[[#This Row],[Nom de la Voie 1]]=0,PARIS[[#This Row],[Nom de la Voie 2]]=0,PARIS[[#This Row],[Nom de la Voie 3]]=0),PARIS[[#This Row],[Ville et Street]],"")</f>
        <v/>
      </c>
      <c r="N186" s="10" t="str">
        <f>MID(PARIS[[#This Row],[Tri 1]],10,50)</f>
        <v>ROHAN</v>
      </c>
      <c r="O18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86" s="10" t="str">
        <f>IF(PARIS[[#This Row],[Mot Clé Rue]]="","",IF(PARIS[[#This Row],[Ville]]="",PARIS[[#This Row],[Nom de la Voie]]&amp;" "&amp;MID(PARIS[[#This Row],[Tri 3]],5,50),PARIS[[#This Row],[Ville]]))</f>
        <v xml:space="preserve">Rue DE ROHAN                   </v>
      </c>
      <c r="R186" s="10" t="str">
        <f>IF(PARIS[[#This Row],[Nom de la Voie]]="","",IFERROR(PARIS[[#This Row],[Département]]&amp;RIGHT(PARIS[[#This Row],[N° INSEE]],3),""))</f>
        <v>75001</v>
      </c>
      <c r="S186" s="10" t="str">
        <f>IF(PARIS[[#This Row],[Ville]]="",PARIS[[#This Row],[Nom de la Voie]]&amp;" "&amp;MID(PARIS[[#This Row],[Tri 3]],5,50),"")</f>
        <v xml:space="preserve">Rue DE ROHAN                   </v>
      </c>
      <c r="T186" s="10" t="str">
        <f>IFERROR(TEXT(VLOOKUP(Tableau_Résultat75[Code Insee],Tableau_Référence75[],2,FALSE),"00000"),"")</f>
        <v/>
      </c>
      <c r="U186" s="10" t="str">
        <f>IFERROR(TEXT(VLOOKUP(Tableau_Résultat75[Code Insee],Tableau_Référence75[],4,FALSE),"00000"),"")</f>
        <v/>
      </c>
    </row>
    <row r="187" spans="1:21" x14ac:dyDescent="0.25">
      <c r="A187" s="4" t="s">
        <v>213</v>
      </c>
      <c r="B187" s="10" t="str">
        <f>MID(PARIS[[#This Row],[Données]],104,100)</f>
        <v>001961   ROTONDE</v>
      </c>
      <c r="C187" s="10" t="str">
        <f>MID(PARIS[[#This Row],[Données]],7,36)</f>
        <v xml:space="preserve">8375NPL  DE LA ROTONDE              </v>
      </c>
      <c r="D187" s="10" t="str">
        <f>MID(PARIS[[#This Row],[Tri 2]],6,31)</f>
        <v xml:space="preserve">PL  DE LA ROTONDE              </v>
      </c>
      <c r="E187" s="10" t="str">
        <f>MID(PARIS[[#This Row],[Données]],1,6)</f>
        <v>754001</v>
      </c>
      <c r="F187" s="10" t="str">
        <f>LEFT(PARIS[[#This Row],[Données]],2)</f>
        <v>75</v>
      </c>
      <c r="G187" s="10" t="str">
        <f>MID(PARIS[[#This Row],[Données]],1,6)</f>
        <v>754001</v>
      </c>
      <c r="H187" s="10" t="str">
        <f>LEFT(PARIS[[#This Row],[Tri 2]],5)</f>
        <v>8375N</v>
      </c>
      <c r="I187" s="10" t="str">
        <f>LEFT(PARIS[[#This Row],[Tri 3]],3)</f>
        <v xml:space="preserve">PL </v>
      </c>
      <c r="J18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8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87" s="10" t="str">
        <f>IF(AND(PARIS[[#This Row],[Nom de la Voie 1]]=0,PARIS[[#This Row],[Nom de la Voie 2]]=0,PARIS[[#This Row],[Nom de la Voie 3]]=0),PARIS[[#This Row],[Ville et Street]],"")</f>
        <v/>
      </c>
      <c r="N187" s="10" t="str">
        <f>MID(PARIS[[#This Row],[Tri 1]],10,50)</f>
        <v>ROTONDE</v>
      </c>
      <c r="O18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87" s="10" t="str">
        <f>IF(PARIS[[#This Row],[Mot Clé Rue]]="","",IF(PARIS[[#This Row],[Ville]]="",PARIS[[#This Row],[Nom de la Voie]]&amp;" "&amp;MID(PARIS[[#This Row],[Tri 3]],5,50),PARIS[[#This Row],[Ville]]))</f>
        <v xml:space="preserve">Place DE LA ROTONDE              </v>
      </c>
      <c r="R187" s="10" t="str">
        <f>IF(PARIS[[#This Row],[Nom de la Voie]]="","",IFERROR(PARIS[[#This Row],[Département]]&amp;RIGHT(PARIS[[#This Row],[N° INSEE]],3),""))</f>
        <v>75001</v>
      </c>
      <c r="S187" s="10" t="str">
        <f>IF(PARIS[[#This Row],[Ville]]="",PARIS[[#This Row],[Nom de la Voie]]&amp;" "&amp;MID(PARIS[[#This Row],[Tri 3]],5,50),"")</f>
        <v xml:space="preserve">Place DE LA ROTONDE              </v>
      </c>
      <c r="T187" s="10" t="str">
        <f>IFERROR(TEXT(VLOOKUP(Tableau_Résultat75[Code Insee],Tableau_Référence75[],2,FALSE),"00000"),"")</f>
        <v/>
      </c>
      <c r="U187" s="10" t="str">
        <f>IFERROR(TEXT(VLOOKUP(Tableau_Résultat75[Code Insee],Tableau_Référence75[],4,FALSE),"00000"),"")</f>
        <v/>
      </c>
    </row>
    <row r="188" spans="1:21" x14ac:dyDescent="0.25">
      <c r="A188" s="4" t="s">
        <v>214</v>
      </c>
      <c r="B188" s="10" t="str">
        <f>MID(PARIS[[#This Row],[Données]],104,100)</f>
        <v>001971   ISLE</v>
      </c>
      <c r="C188" s="10" t="str">
        <f>MID(PARIS[[#This Row],[Données]],7,36)</f>
        <v xml:space="preserve">8395KRUE ROUGET DE L ISLE           </v>
      </c>
      <c r="D188" s="10" t="str">
        <f>MID(PARIS[[#This Row],[Tri 2]],6,31)</f>
        <v xml:space="preserve">RUE ROUGET DE L ISLE           </v>
      </c>
      <c r="E188" s="10" t="str">
        <f>MID(PARIS[[#This Row],[Données]],1,6)</f>
        <v>754001</v>
      </c>
      <c r="F188" s="10" t="str">
        <f>LEFT(PARIS[[#This Row],[Données]],2)</f>
        <v>75</v>
      </c>
      <c r="G188" s="10" t="str">
        <f>MID(PARIS[[#This Row],[Données]],1,6)</f>
        <v>754001</v>
      </c>
      <c r="H188" s="10" t="str">
        <f>LEFT(PARIS[[#This Row],[Tri 2]],5)</f>
        <v>8395K</v>
      </c>
      <c r="I188" s="10" t="str">
        <f>LEFT(PARIS[[#This Row],[Tri 3]],3)</f>
        <v>RUE</v>
      </c>
      <c r="J18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8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8" s="10" t="str">
        <f>IF(AND(PARIS[[#This Row],[Nom de la Voie 1]]=0,PARIS[[#This Row],[Nom de la Voie 2]]=0,PARIS[[#This Row],[Nom de la Voie 3]]=0),PARIS[[#This Row],[Ville et Street]],"")</f>
        <v/>
      </c>
      <c r="N188" s="10" t="str">
        <f>MID(PARIS[[#This Row],[Tri 1]],10,50)</f>
        <v>ISLE</v>
      </c>
      <c r="O18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88" s="10" t="str">
        <f>IF(PARIS[[#This Row],[Mot Clé Rue]]="","",IF(PARIS[[#This Row],[Ville]]="",PARIS[[#This Row],[Nom de la Voie]]&amp;" "&amp;MID(PARIS[[#This Row],[Tri 3]],5,50),PARIS[[#This Row],[Ville]]))</f>
        <v xml:space="preserve">Rue ROUGET DE L ISLE           </v>
      </c>
      <c r="R188" s="10" t="str">
        <f>IF(PARIS[[#This Row],[Nom de la Voie]]="","",IFERROR(PARIS[[#This Row],[Département]]&amp;RIGHT(PARIS[[#This Row],[N° INSEE]],3),""))</f>
        <v>75001</v>
      </c>
      <c r="S188" s="10" t="str">
        <f>IF(PARIS[[#This Row],[Ville]]="",PARIS[[#This Row],[Nom de la Voie]]&amp;" "&amp;MID(PARIS[[#This Row],[Tri 3]],5,50),"")</f>
        <v xml:space="preserve">Rue ROUGET DE L ISLE           </v>
      </c>
      <c r="T188" s="10" t="str">
        <f>IFERROR(TEXT(VLOOKUP(Tableau_Résultat75[Code Insee],Tableau_Référence75[],2,FALSE),"00000"),"")</f>
        <v/>
      </c>
      <c r="U188" s="10" t="str">
        <f>IFERROR(TEXT(VLOOKUP(Tableau_Résultat75[Code Insee],Tableau_Référence75[],4,FALSE),"00000"),"")</f>
        <v/>
      </c>
    </row>
    <row r="189" spans="1:21" x14ac:dyDescent="0.25">
      <c r="A189" s="4" t="s">
        <v>215</v>
      </c>
      <c r="B189" s="10" t="str">
        <f>MID(PARIS[[#This Row],[Données]],104,100)</f>
        <v>001981   ROULE</v>
      </c>
      <c r="C189" s="10" t="str">
        <f>MID(PARIS[[#This Row],[Données]],7,36)</f>
        <v xml:space="preserve">8397MRUE DU ROULE                   </v>
      </c>
      <c r="D189" s="10" t="str">
        <f>MID(PARIS[[#This Row],[Tri 2]],6,31)</f>
        <v xml:space="preserve">RUE DU ROULE                   </v>
      </c>
      <c r="E189" s="10" t="str">
        <f>MID(PARIS[[#This Row],[Données]],1,6)</f>
        <v>754001</v>
      </c>
      <c r="F189" s="10" t="str">
        <f>LEFT(PARIS[[#This Row],[Données]],2)</f>
        <v>75</v>
      </c>
      <c r="G189" s="10" t="str">
        <f>MID(PARIS[[#This Row],[Données]],1,6)</f>
        <v>754001</v>
      </c>
      <c r="H189" s="10" t="str">
        <f>LEFT(PARIS[[#This Row],[Tri 2]],5)</f>
        <v>8397M</v>
      </c>
      <c r="I189" s="10" t="str">
        <f>LEFT(PARIS[[#This Row],[Tri 3]],3)</f>
        <v>RUE</v>
      </c>
      <c r="J18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8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8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89" s="10" t="str">
        <f>IF(AND(PARIS[[#This Row],[Nom de la Voie 1]]=0,PARIS[[#This Row],[Nom de la Voie 2]]=0,PARIS[[#This Row],[Nom de la Voie 3]]=0),PARIS[[#This Row],[Ville et Street]],"")</f>
        <v/>
      </c>
      <c r="N189" s="10" t="str">
        <f>MID(PARIS[[#This Row],[Tri 1]],10,50)</f>
        <v>ROULE</v>
      </c>
      <c r="O18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89" s="10" t="str">
        <f>IF(PARIS[[#This Row],[Mot Clé Rue]]="","",IF(PARIS[[#This Row],[Ville]]="",PARIS[[#This Row],[Nom de la Voie]]&amp;" "&amp;MID(PARIS[[#This Row],[Tri 3]],5,50),PARIS[[#This Row],[Ville]]))</f>
        <v xml:space="preserve">Rue DU ROULE                   </v>
      </c>
      <c r="R189" s="10" t="str">
        <f>IF(PARIS[[#This Row],[Nom de la Voie]]="","",IFERROR(PARIS[[#This Row],[Département]]&amp;RIGHT(PARIS[[#This Row],[N° INSEE]],3),""))</f>
        <v>75001</v>
      </c>
      <c r="S189" s="10" t="str">
        <f>IF(PARIS[[#This Row],[Ville]]="",PARIS[[#This Row],[Nom de la Voie]]&amp;" "&amp;MID(PARIS[[#This Row],[Tri 3]],5,50),"")</f>
        <v xml:space="preserve">Rue DU ROULE                   </v>
      </c>
      <c r="T189" s="10" t="str">
        <f>IFERROR(TEXT(VLOOKUP(Tableau_Résultat75[Code Insee],Tableau_Référence75[],2,FALSE),"00000"),"")</f>
        <v/>
      </c>
      <c r="U189" s="10" t="str">
        <f>IFERROR(TEXT(VLOOKUP(Tableau_Résultat75[Code Insee],Tableau_Référence75[],4,FALSE),"00000"),"")</f>
        <v/>
      </c>
    </row>
    <row r="190" spans="1:21" x14ac:dyDescent="0.25">
      <c r="A190" s="4" t="s">
        <v>216</v>
      </c>
      <c r="B190" s="10" t="str">
        <f>MID(PARIS[[#This Row],[Données]],104,100)</f>
        <v>001991   ROYAL</v>
      </c>
      <c r="C190" s="10" t="str">
        <f>MID(PARIS[[#This Row],[Données]],7,36)</f>
        <v xml:space="preserve">8417JPONTROYAL                      </v>
      </c>
      <c r="D190" s="10" t="str">
        <f>MID(PARIS[[#This Row],[Tri 2]],6,31)</f>
        <v xml:space="preserve">PONTROYAL                      </v>
      </c>
      <c r="E190" s="10" t="str">
        <f>MID(PARIS[[#This Row],[Données]],1,6)</f>
        <v>754001</v>
      </c>
      <c r="F190" s="10" t="str">
        <f>LEFT(PARIS[[#This Row],[Données]],2)</f>
        <v>75</v>
      </c>
      <c r="G190" s="10" t="str">
        <f>MID(PARIS[[#This Row],[Données]],1,6)</f>
        <v>754001</v>
      </c>
      <c r="H190" s="10" t="str">
        <f>LEFT(PARIS[[#This Row],[Tri 2]],5)</f>
        <v>8417J</v>
      </c>
      <c r="I190" s="10" t="str">
        <f>LEFT(PARIS[[#This Row],[Tri 3]],3)</f>
        <v>PON</v>
      </c>
      <c r="J19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9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Pont</v>
      </c>
      <c r="M190" s="10" t="str">
        <f>IF(AND(PARIS[[#This Row],[Nom de la Voie 1]]=0,PARIS[[#This Row],[Nom de la Voie 2]]=0,PARIS[[#This Row],[Nom de la Voie 3]]=0),PARIS[[#This Row],[Ville et Street]],"")</f>
        <v/>
      </c>
      <c r="N190" s="10" t="str">
        <f>MID(PARIS[[#This Row],[Tri 1]],10,50)</f>
        <v>ROYAL</v>
      </c>
      <c r="O19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Pont</v>
      </c>
      <c r="P190" s="10" t="str">
        <f>IF(PARIS[[#This Row],[Mot Clé Rue]]="","",IF(PARIS[[#This Row],[Ville]]="",PARIS[[#This Row],[Nom de la Voie]]&amp;" "&amp;MID(PARIS[[#This Row],[Tri 3]],5,50),PARIS[[#This Row],[Ville]]))</f>
        <v xml:space="preserve">Pont ROYAL                      </v>
      </c>
      <c r="R190" s="10" t="str">
        <f>IF(PARIS[[#This Row],[Nom de la Voie]]="","",IFERROR(PARIS[[#This Row],[Département]]&amp;RIGHT(PARIS[[#This Row],[N° INSEE]],3),""))</f>
        <v>75001</v>
      </c>
      <c r="S190" s="10" t="str">
        <f>IF(PARIS[[#This Row],[Ville]]="",PARIS[[#This Row],[Nom de la Voie]]&amp;" "&amp;MID(PARIS[[#This Row],[Tri 3]],5,50),"")</f>
        <v xml:space="preserve">Pont ROYAL                      </v>
      </c>
      <c r="T190" s="10" t="str">
        <f>IFERROR(TEXT(VLOOKUP(Tableau_Résultat75[Code Insee],Tableau_Référence75[],2,FALSE),"00000"),"")</f>
        <v/>
      </c>
      <c r="U190" s="10" t="str">
        <f>IFERROR(TEXT(VLOOKUP(Tableau_Résultat75[Code Insee],Tableau_Référence75[],4,FALSE),"00000"),"")</f>
        <v/>
      </c>
    </row>
    <row r="191" spans="1:21" x14ac:dyDescent="0.25">
      <c r="A191" s="4" t="s">
        <v>217</v>
      </c>
      <c r="B191" s="10" t="str">
        <f>MID(PARIS[[#This Row],[Données]],104,100)</f>
        <v>002001   DENIS</v>
      </c>
      <c r="C191" s="10" t="str">
        <f>MID(PARIS[[#This Row],[Données]],7,36)</f>
        <v xml:space="preserve">8525BRUE SAINT DENIS                </v>
      </c>
      <c r="D191" s="10" t="str">
        <f>MID(PARIS[[#This Row],[Tri 2]],6,31)</f>
        <v xml:space="preserve">RUE SAINT DENIS                </v>
      </c>
      <c r="E191" s="10" t="str">
        <f>MID(PARIS[[#This Row],[Données]],1,6)</f>
        <v>754001</v>
      </c>
      <c r="F191" s="10" t="str">
        <f>LEFT(PARIS[[#This Row],[Données]],2)</f>
        <v>75</v>
      </c>
      <c r="G191" s="10" t="str">
        <f>MID(PARIS[[#This Row],[Données]],1,6)</f>
        <v>754001</v>
      </c>
      <c r="H191" s="10" t="str">
        <f>LEFT(PARIS[[#This Row],[Tri 2]],5)</f>
        <v>8525B</v>
      </c>
      <c r="I191" s="10" t="str">
        <f>LEFT(PARIS[[#This Row],[Tri 3]],3)</f>
        <v>RUE</v>
      </c>
      <c r="J19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9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1" s="10" t="str">
        <f>IF(AND(PARIS[[#This Row],[Nom de la Voie 1]]=0,PARIS[[#This Row],[Nom de la Voie 2]]=0,PARIS[[#This Row],[Nom de la Voie 3]]=0),PARIS[[#This Row],[Ville et Street]],"")</f>
        <v/>
      </c>
      <c r="N191" s="10" t="str">
        <f>MID(PARIS[[#This Row],[Tri 1]],10,50)</f>
        <v>DENIS</v>
      </c>
      <c r="O19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91" s="10" t="str">
        <f>IF(PARIS[[#This Row],[Mot Clé Rue]]="","",IF(PARIS[[#This Row],[Ville]]="",PARIS[[#This Row],[Nom de la Voie]]&amp;" "&amp;MID(PARIS[[#This Row],[Tri 3]],5,50),PARIS[[#This Row],[Ville]]))</f>
        <v xml:space="preserve">Rue SAINT DENIS                </v>
      </c>
      <c r="R191" s="10" t="str">
        <f>IF(PARIS[[#This Row],[Nom de la Voie]]="","",IFERROR(PARIS[[#This Row],[Département]]&amp;RIGHT(PARIS[[#This Row],[N° INSEE]],3),""))</f>
        <v>75001</v>
      </c>
      <c r="S191" s="10" t="str">
        <f>IF(PARIS[[#This Row],[Ville]]="",PARIS[[#This Row],[Nom de la Voie]]&amp;" "&amp;MID(PARIS[[#This Row],[Tri 3]],5,50),"")</f>
        <v xml:space="preserve">Rue SAINT DENIS                </v>
      </c>
      <c r="T191" s="10" t="str">
        <f>IFERROR(TEXT(VLOOKUP(Tableau_Résultat75[Code Insee],Tableau_Référence75[],2,FALSE),"00000"),"")</f>
        <v/>
      </c>
      <c r="U191" s="10" t="str">
        <f>IFERROR(TEXT(VLOOKUP(Tableau_Résultat75[Code Insee],Tableau_Référence75[],4,FALSE),"00000"),"")</f>
        <v/>
      </c>
    </row>
    <row r="192" spans="1:21" x14ac:dyDescent="0.25">
      <c r="A192" s="4" t="s">
        <v>218</v>
      </c>
      <c r="B192" s="10" t="str">
        <f>MID(PARIS[[#This Row],[Données]],104,100)</f>
        <v>002011   ANNE</v>
      </c>
      <c r="C192" s="10" t="str">
        <f>MID(PARIS[[#This Row],[Données]],7,36)</f>
        <v xml:space="preserve">8534LRUE SAINTE ANNE                </v>
      </c>
      <c r="D192" s="10" t="str">
        <f>MID(PARIS[[#This Row],[Tri 2]],6,31)</f>
        <v xml:space="preserve">RUE SAINTE ANNE                </v>
      </c>
      <c r="E192" s="10" t="str">
        <f>MID(PARIS[[#This Row],[Données]],1,6)</f>
        <v>754001</v>
      </c>
      <c r="F192" s="10" t="str">
        <f>LEFT(PARIS[[#This Row],[Données]],2)</f>
        <v>75</v>
      </c>
      <c r="G192" s="10" t="str">
        <f>MID(PARIS[[#This Row],[Données]],1,6)</f>
        <v>754001</v>
      </c>
      <c r="H192" s="10" t="str">
        <f>LEFT(PARIS[[#This Row],[Tri 2]],5)</f>
        <v>8534L</v>
      </c>
      <c r="I192" s="10" t="str">
        <f>LEFT(PARIS[[#This Row],[Tri 3]],3)</f>
        <v>RUE</v>
      </c>
      <c r="J19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9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2" s="10" t="str">
        <f>IF(AND(PARIS[[#This Row],[Nom de la Voie 1]]=0,PARIS[[#This Row],[Nom de la Voie 2]]=0,PARIS[[#This Row],[Nom de la Voie 3]]=0),PARIS[[#This Row],[Ville et Street]],"")</f>
        <v/>
      </c>
      <c r="N192" s="10" t="str">
        <f>MID(PARIS[[#This Row],[Tri 1]],10,50)</f>
        <v>ANNE</v>
      </c>
      <c r="O19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92" s="10" t="str">
        <f>IF(PARIS[[#This Row],[Mot Clé Rue]]="","",IF(PARIS[[#This Row],[Ville]]="",PARIS[[#This Row],[Nom de la Voie]]&amp;" "&amp;MID(PARIS[[#This Row],[Tri 3]],5,50),PARIS[[#This Row],[Ville]]))</f>
        <v xml:space="preserve">Rue SAINTE ANNE                </v>
      </c>
      <c r="R192" s="10" t="str">
        <f>IF(PARIS[[#This Row],[Nom de la Voie]]="","",IFERROR(PARIS[[#This Row],[Département]]&amp;RIGHT(PARIS[[#This Row],[N° INSEE]],3),""))</f>
        <v>75001</v>
      </c>
      <c r="S192" s="10" t="str">
        <f>IF(PARIS[[#This Row],[Ville]]="",PARIS[[#This Row],[Nom de la Voie]]&amp;" "&amp;MID(PARIS[[#This Row],[Tri 3]],5,50),"")</f>
        <v xml:space="preserve">Rue SAINTE ANNE                </v>
      </c>
      <c r="T192" s="10" t="str">
        <f>IFERROR(TEXT(VLOOKUP(Tableau_Résultat75[Code Insee],Tableau_Référence75[],2,FALSE),"00000"),"")</f>
        <v/>
      </c>
      <c r="U192" s="10" t="str">
        <f>IFERROR(TEXT(VLOOKUP(Tableau_Résultat75[Code Insee],Tableau_Référence75[],4,FALSE),"00000"),"")</f>
        <v/>
      </c>
    </row>
    <row r="193" spans="1:21" x14ac:dyDescent="0.25">
      <c r="A193" s="4" t="s">
        <v>219</v>
      </c>
      <c r="B193" s="10" t="str">
        <f>MID(PARIS[[#This Row],[Données]],104,100)</f>
        <v>002021   OPPORTUN</v>
      </c>
      <c r="C193" s="10" t="str">
        <f>MID(PARIS[[#This Row],[Données]],7,36)</f>
        <v xml:space="preserve">8589WPL  SAINTE OPPORTUNE           </v>
      </c>
      <c r="D193" s="10" t="str">
        <f>MID(PARIS[[#This Row],[Tri 2]],6,31)</f>
        <v xml:space="preserve">PL  SAINTE OPPORTUNE           </v>
      </c>
      <c r="E193" s="10" t="str">
        <f>MID(PARIS[[#This Row],[Données]],1,6)</f>
        <v>754001</v>
      </c>
      <c r="F193" s="10" t="str">
        <f>LEFT(PARIS[[#This Row],[Données]],2)</f>
        <v>75</v>
      </c>
      <c r="G193" s="10" t="str">
        <f>MID(PARIS[[#This Row],[Données]],1,6)</f>
        <v>754001</v>
      </c>
      <c r="H193" s="10" t="str">
        <f>LEFT(PARIS[[#This Row],[Tri 2]],5)</f>
        <v>8589W</v>
      </c>
      <c r="I193" s="10" t="str">
        <f>LEFT(PARIS[[#This Row],[Tri 3]],3)</f>
        <v xml:space="preserve">PL </v>
      </c>
      <c r="J19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9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193" s="10" t="str">
        <f>IF(AND(PARIS[[#This Row],[Nom de la Voie 1]]=0,PARIS[[#This Row],[Nom de la Voie 2]]=0,PARIS[[#This Row],[Nom de la Voie 3]]=0),PARIS[[#This Row],[Ville et Street]],"")</f>
        <v/>
      </c>
      <c r="N193" s="10" t="str">
        <f>MID(PARIS[[#This Row],[Tri 1]],10,50)</f>
        <v>OPPORTUN</v>
      </c>
      <c r="O19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193" s="10" t="str">
        <f>IF(PARIS[[#This Row],[Mot Clé Rue]]="","",IF(PARIS[[#This Row],[Ville]]="",PARIS[[#This Row],[Nom de la Voie]]&amp;" "&amp;MID(PARIS[[#This Row],[Tri 3]],5,50),PARIS[[#This Row],[Ville]]))</f>
        <v xml:space="preserve">Place SAINTE OPPORTUNE           </v>
      </c>
      <c r="R193" s="10" t="str">
        <f>IF(PARIS[[#This Row],[Nom de la Voie]]="","",IFERROR(PARIS[[#This Row],[Département]]&amp;RIGHT(PARIS[[#This Row],[N° INSEE]],3),""))</f>
        <v>75001</v>
      </c>
      <c r="S193" s="10" t="str">
        <f>IF(PARIS[[#This Row],[Ville]]="",PARIS[[#This Row],[Nom de la Voie]]&amp;" "&amp;MID(PARIS[[#This Row],[Tri 3]],5,50),"")</f>
        <v xml:space="preserve">Place SAINTE OPPORTUNE           </v>
      </c>
      <c r="T193" s="10" t="str">
        <f>IFERROR(TEXT(VLOOKUP(Tableau_Résultat75[Code Insee],Tableau_Référence75[],2,FALSE),"00000"),"")</f>
        <v/>
      </c>
      <c r="U193" s="10" t="str">
        <f>IFERROR(TEXT(VLOOKUP(Tableau_Résultat75[Code Insee],Tableau_Référence75[],4,FALSE),"00000"),"")</f>
        <v/>
      </c>
    </row>
    <row r="194" spans="1:21" x14ac:dyDescent="0.25">
      <c r="A194" s="4" t="s">
        <v>220</v>
      </c>
      <c r="B194" s="10" t="str">
        <f>MID(PARIS[[#This Row],[Données]],104,100)</f>
        <v>002031   OPPORTUN</v>
      </c>
      <c r="C194" s="10" t="str">
        <f>MID(PARIS[[#This Row],[Données]],7,36)</f>
        <v xml:space="preserve">8590XRUE SAINTE OPPORTUNE           </v>
      </c>
      <c r="D194" s="10" t="str">
        <f>MID(PARIS[[#This Row],[Tri 2]],6,31)</f>
        <v xml:space="preserve">RUE SAINTE OPPORTUNE           </v>
      </c>
      <c r="E194" s="10" t="str">
        <f>MID(PARIS[[#This Row],[Données]],1,6)</f>
        <v>754001</v>
      </c>
      <c r="F194" s="10" t="str">
        <f>LEFT(PARIS[[#This Row],[Données]],2)</f>
        <v>75</v>
      </c>
      <c r="G194" s="10" t="str">
        <f>MID(PARIS[[#This Row],[Données]],1,6)</f>
        <v>754001</v>
      </c>
      <c r="H194" s="10" t="str">
        <f>LEFT(PARIS[[#This Row],[Tri 2]],5)</f>
        <v>8590X</v>
      </c>
      <c r="I194" s="10" t="str">
        <f>LEFT(PARIS[[#This Row],[Tri 3]],3)</f>
        <v>RUE</v>
      </c>
      <c r="J19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9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4" s="10" t="str">
        <f>IF(AND(PARIS[[#This Row],[Nom de la Voie 1]]=0,PARIS[[#This Row],[Nom de la Voie 2]]=0,PARIS[[#This Row],[Nom de la Voie 3]]=0),PARIS[[#This Row],[Ville et Street]],"")</f>
        <v/>
      </c>
      <c r="N194" s="10" t="str">
        <f>MID(PARIS[[#This Row],[Tri 1]],10,50)</f>
        <v>OPPORTUN</v>
      </c>
      <c r="O19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94" s="10" t="str">
        <f>IF(PARIS[[#This Row],[Mot Clé Rue]]="","",IF(PARIS[[#This Row],[Ville]]="",PARIS[[#This Row],[Nom de la Voie]]&amp;" "&amp;MID(PARIS[[#This Row],[Tri 3]],5,50),PARIS[[#This Row],[Ville]]))</f>
        <v xml:space="preserve">Rue SAINTE OPPORTUNE           </v>
      </c>
      <c r="R194" s="10" t="str">
        <f>IF(PARIS[[#This Row],[Nom de la Voie]]="","",IFERROR(PARIS[[#This Row],[Département]]&amp;RIGHT(PARIS[[#This Row],[N° INSEE]],3),""))</f>
        <v>75001</v>
      </c>
      <c r="S194" s="10" t="str">
        <f>IF(PARIS[[#This Row],[Ville]]="",PARIS[[#This Row],[Nom de la Voie]]&amp;" "&amp;MID(PARIS[[#This Row],[Tri 3]],5,50),"")</f>
        <v xml:space="preserve">Rue SAINTE OPPORTUNE           </v>
      </c>
      <c r="T194" s="10" t="str">
        <f>IFERROR(TEXT(VLOOKUP(Tableau_Résultat75[Code Insee],Tableau_Référence75[],2,FALSE),"00000"),"")</f>
        <v/>
      </c>
      <c r="U194" s="10" t="str">
        <f>IFERROR(TEXT(VLOOKUP(Tableau_Résultat75[Code Insee],Tableau_Référence75[],4,FALSE),"00000"),"")</f>
        <v/>
      </c>
    </row>
    <row r="195" spans="1:21" x14ac:dyDescent="0.25">
      <c r="A195" s="4" t="s">
        <v>565</v>
      </c>
      <c r="B195" s="10" t="str">
        <f>MID(PARIS[[#This Row],[Données]],104,100)</f>
        <v>002041   EUSTACHE</v>
      </c>
      <c r="C195" s="10" t="str">
        <f>MID(PARIS[[#This Row],[Données]],7,36)</f>
        <v xml:space="preserve">8597EBALCON SAINT EUSTACHE          </v>
      </c>
      <c r="D195" s="10" t="str">
        <f>MID(PARIS[[#This Row],[Tri 2]],6,31)</f>
        <v xml:space="preserve">BALCON SAINT EUSTACHE          </v>
      </c>
      <c r="E195" s="10" t="str">
        <f>MID(PARIS[[#This Row],[Données]],1,6)</f>
        <v>754001</v>
      </c>
      <c r="F195" s="10" t="str">
        <f>LEFT(PARIS[[#This Row],[Données]],2)</f>
        <v>75</v>
      </c>
      <c r="G195" s="10" t="str">
        <f>MID(PARIS[[#This Row],[Données]],1,6)</f>
        <v>754001</v>
      </c>
      <c r="H195" s="10" t="str">
        <f>LEFT(PARIS[[#This Row],[Tri 2]],5)</f>
        <v>8597E</v>
      </c>
      <c r="I195" s="10" t="str">
        <f>LEFT(PARIS[[#This Row],[Tri 3]],3)</f>
        <v>BAL</v>
      </c>
      <c r="J19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9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5" s="10" t="str">
        <f>IF(AND(PARIS[[#This Row],[Nom de la Voie 1]]=0,PARIS[[#This Row],[Nom de la Voie 2]]=0,PARIS[[#This Row],[Nom de la Voie 3]]=0),PARIS[[#This Row],[Ville et Street]],"")</f>
        <v>BAL</v>
      </c>
      <c r="N195" s="10" t="str">
        <f>MID(PARIS[[#This Row],[Tri 1]],10,50)</f>
        <v>EUSTACHE</v>
      </c>
      <c r="O19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195" s="10" t="str">
        <f>IF(PARIS[[#This Row],[Mot Clé Rue]]="","",IF(PARIS[[#This Row],[Ville]]="",PARIS[[#This Row],[Nom de la Voie]]&amp;" "&amp;MID(PARIS[[#This Row],[Tri 3]],5,50),PARIS[[#This Row],[Ville]]))</f>
        <v>BAL</v>
      </c>
      <c r="R195" s="10" t="str">
        <f>IF(PARIS[[#This Row],[Nom de la Voie]]="","",IFERROR(PARIS[[#This Row],[Département]]&amp;RIGHT(PARIS[[#This Row],[N° INSEE]],3),""))</f>
        <v/>
      </c>
      <c r="S195" s="10" t="str">
        <f>IF(PARIS[[#This Row],[Ville]]="",PARIS[[#This Row],[Nom de la Voie]]&amp;" "&amp;MID(PARIS[[#This Row],[Tri 3]],5,50),"")</f>
        <v/>
      </c>
      <c r="T195" s="10" t="str">
        <f>IFERROR(TEXT(VLOOKUP(Tableau_Résultat75[Code Insee],Tableau_Référence75[],2,FALSE),"00000"),"")</f>
        <v/>
      </c>
      <c r="U195" s="10" t="str">
        <f>IFERROR(TEXT(VLOOKUP(Tableau_Résultat75[Code Insee],Tableau_Référence75[],4,FALSE),"00000"),"")</f>
        <v/>
      </c>
    </row>
    <row r="196" spans="1:21" x14ac:dyDescent="0.25">
      <c r="A196" s="4" t="s">
        <v>221</v>
      </c>
      <c r="B196" s="10" t="str">
        <f>MID(PARIS[[#This Row],[Données]],104,100)</f>
        <v>002051   EUSTACHE</v>
      </c>
      <c r="C196" s="10" t="str">
        <f>MID(PARIS[[#This Row],[Données]],7,36)</f>
        <v xml:space="preserve">8598FIMP SAINT EUSTACHE             </v>
      </c>
      <c r="D196" s="10" t="str">
        <f>MID(PARIS[[#This Row],[Tri 2]],6,31)</f>
        <v xml:space="preserve">IMP SAINT EUSTACHE             </v>
      </c>
      <c r="E196" s="10" t="str">
        <f>MID(PARIS[[#This Row],[Données]],1,6)</f>
        <v>754001</v>
      </c>
      <c r="F196" s="10" t="str">
        <f>LEFT(PARIS[[#This Row],[Données]],2)</f>
        <v>75</v>
      </c>
      <c r="G196" s="10" t="str">
        <f>MID(PARIS[[#This Row],[Données]],1,6)</f>
        <v>754001</v>
      </c>
      <c r="H196" s="10" t="str">
        <f>LEFT(PARIS[[#This Row],[Tri 2]],5)</f>
        <v>8598F</v>
      </c>
      <c r="I196" s="10" t="str">
        <f>LEFT(PARIS[[#This Row],[Tri 3]],3)</f>
        <v>IMP</v>
      </c>
      <c r="J19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19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6" s="10" t="str">
        <f>IF(AND(PARIS[[#This Row],[Nom de la Voie 1]]=0,PARIS[[#This Row],[Nom de la Voie 2]]=0,PARIS[[#This Row],[Nom de la Voie 3]]=0),PARIS[[#This Row],[Ville et Street]],"")</f>
        <v/>
      </c>
      <c r="N196" s="10" t="str">
        <f>MID(PARIS[[#This Row],[Tri 1]],10,50)</f>
        <v>EUSTACHE</v>
      </c>
      <c r="O19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196" s="10" t="str">
        <f>IF(PARIS[[#This Row],[Mot Clé Rue]]="","",IF(PARIS[[#This Row],[Ville]]="",PARIS[[#This Row],[Nom de la Voie]]&amp;" "&amp;MID(PARIS[[#This Row],[Tri 3]],5,50),PARIS[[#This Row],[Ville]]))</f>
        <v xml:space="preserve">Impasse SAINT EUSTACHE             </v>
      </c>
      <c r="R196" s="10" t="str">
        <f>IF(PARIS[[#This Row],[Nom de la Voie]]="","",IFERROR(PARIS[[#This Row],[Département]]&amp;RIGHT(PARIS[[#This Row],[N° INSEE]],3),""))</f>
        <v>75001</v>
      </c>
      <c r="S196" s="10" t="str">
        <f>IF(PARIS[[#This Row],[Ville]]="",PARIS[[#This Row],[Nom de la Voie]]&amp;" "&amp;MID(PARIS[[#This Row],[Tri 3]],5,50),"")</f>
        <v xml:space="preserve">Impasse SAINT EUSTACHE             </v>
      </c>
      <c r="T196" s="10" t="str">
        <f>IFERROR(TEXT(VLOOKUP(Tableau_Résultat75[Code Insee],Tableau_Référence75[],2,FALSE),"00000"),"")</f>
        <v/>
      </c>
      <c r="U196" s="10" t="str">
        <f>IFERROR(TEXT(VLOOKUP(Tableau_Résultat75[Code Insee],Tableau_Référence75[],4,FALSE),"00000"),"")</f>
        <v/>
      </c>
    </row>
    <row r="197" spans="1:21" x14ac:dyDescent="0.25">
      <c r="A197" s="4" t="s">
        <v>564</v>
      </c>
      <c r="B197" s="10" t="str">
        <f>MID(PARIS[[#This Row],[Données]],104,100)</f>
        <v>002061   EUSTACHE</v>
      </c>
      <c r="C197" s="10" t="str">
        <f>MID(PARIS[[#This Row],[Données]],7,36)</f>
        <v xml:space="preserve">8601JPOR SAINT EUSTACHE             </v>
      </c>
      <c r="D197" s="10" t="str">
        <f>MID(PARIS[[#This Row],[Tri 2]],6,31)</f>
        <v xml:space="preserve">POR SAINT EUSTACHE             </v>
      </c>
      <c r="E197" s="10" t="str">
        <f>MID(PARIS[[#This Row],[Données]],1,6)</f>
        <v>754001</v>
      </c>
      <c r="F197" s="10" t="str">
        <f>LEFT(PARIS[[#This Row],[Données]],2)</f>
        <v>75</v>
      </c>
      <c r="G197" s="10" t="str">
        <f>MID(PARIS[[#This Row],[Données]],1,6)</f>
        <v>754001</v>
      </c>
      <c r="H197" s="10" t="str">
        <f>LEFT(PARIS[[#This Row],[Tri 2]],5)</f>
        <v>8601J</v>
      </c>
      <c r="I197" s="10" t="str">
        <f>LEFT(PARIS[[#This Row],[Tri 3]],3)</f>
        <v>POR</v>
      </c>
      <c r="J19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19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Port</v>
      </c>
      <c r="M197" s="10" t="str">
        <f>IF(AND(PARIS[[#This Row],[Nom de la Voie 1]]=0,PARIS[[#This Row],[Nom de la Voie 2]]=0,PARIS[[#This Row],[Nom de la Voie 3]]=0),PARIS[[#This Row],[Ville et Street]],"")</f>
        <v/>
      </c>
      <c r="N197" s="10" t="str">
        <f>MID(PARIS[[#This Row],[Tri 1]],10,50)</f>
        <v>EUSTACHE</v>
      </c>
      <c r="O19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Port</v>
      </c>
      <c r="P197" s="10" t="str">
        <f>IF(PARIS[[#This Row],[Mot Clé Rue]]="","",IF(PARIS[[#This Row],[Ville]]="",PARIS[[#This Row],[Nom de la Voie]]&amp;" "&amp;MID(PARIS[[#This Row],[Tri 3]],5,50),PARIS[[#This Row],[Ville]]))</f>
        <v xml:space="preserve">Port SAINT EUSTACHE             </v>
      </c>
      <c r="R197" s="10" t="str">
        <f>IF(PARIS[[#This Row],[Nom de la Voie]]="","",IFERROR(PARIS[[#This Row],[Département]]&amp;RIGHT(PARIS[[#This Row],[N° INSEE]],3),""))</f>
        <v>75001</v>
      </c>
      <c r="S197" s="10" t="str">
        <f>IF(PARIS[[#This Row],[Ville]]="",PARIS[[#This Row],[Nom de la Voie]]&amp;" "&amp;MID(PARIS[[#This Row],[Tri 3]],5,50),"")</f>
        <v xml:space="preserve">Port SAINT EUSTACHE             </v>
      </c>
      <c r="T197" s="10" t="str">
        <f>IFERROR(TEXT(VLOOKUP(Tableau_Résultat75[Code Insee],Tableau_Référence75[],2,FALSE),"00000"),"")</f>
        <v/>
      </c>
      <c r="U197" s="10" t="str">
        <f>IFERROR(TEXT(VLOOKUP(Tableau_Résultat75[Code Insee],Tableau_Référence75[],4,FALSE),"00000"),"")</f>
        <v/>
      </c>
    </row>
    <row r="198" spans="1:21" x14ac:dyDescent="0.25">
      <c r="A198" s="4" t="s">
        <v>222</v>
      </c>
      <c r="B198" s="10" t="str">
        <f>MID(PARIS[[#This Row],[Données]],104,100)</f>
        <v>002071   FLORENTI</v>
      </c>
      <c r="C198" s="10" t="str">
        <f>MID(PARIS[[#This Row],[Données]],7,36)</f>
        <v xml:space="preserve">8611VRUE SAINT FLORENTIN            </v>
      </c>
      <c r="D198" s="10" t="str">
        <f>MID(PARIS[[#This Row],[Tri 2]],6,31)</f>
        <v xml:space="preserve">RUE SAINT FLORENTIN            </v>
      </c>
      <c r="E198" s="10" t="str">
        <f>MID(PARIS[[#This Row],[Données]],1,6)</f>
        <v>754001</v>
      </c>
      <c r="F198" s="10" t="str">
        <f>LEFT(PARIS[[#This Row],[Données]],2)</f>
        <v>75</v>
      </c>
      <c r="G198" s="10" t="str">
        <f>MID(PARIS[[#This Row],[Données]],1,6)</f>
        <v>754001</v>
      </c>
      <c r="H198" s="10" t="str">
        <f>LEFT(PARIS[[#This Row],[Tri 2]],5)</f>
        <v>8611V</v>
      </c>
      <c r="I198" s="10" t="str">
        <f>LEFT(PARIS[[#This Row],[Tri 3]],3)</f>
        <v>RUE</v>
      </c>
      <c r="J19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9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8" s="10" t="str">
        <f>IF(AND(PARIS[[#This Row],[Nom de la Voie 1]]=0,PARIS[[#This Row],[Nom de la Voie 2]]=0,PARIS[[#This Row],[Nom de la Voie 3]]=0),PARIS[[#This Row],[Ville et Street]],"")</f>
        <v/>
      </c>
      <c r="N198" s="10" t="str">
        <f>MID(PARIS[[#This Row],[Tri 1]],10,50)</f>
        <v>FLORENTI</v>
      </c>
      <c r="O19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98" s="10" t="str">
        <f>IF(PARIS[[#This Row],[Mot Clé Rue]]="","",IF(PARIS[[#This Row],[Ville]]="",PARIS[[#This Row],[Nom de la Voie]]&amp;" "&amp;MID(PARIS[[#This Row],[Tri 3]],5,50),PARIS[[#This Row],[Ville]]))</f>
        <v xml:space="preserve">Rue SAINT FLORENTIN            </v>
      </c>
      <c r="R198" s="10" t="str">
        <f>IF(PARIS[[#This Row],[Nom de la Voie]]="","",IFERROR(PARIS[[#This Row],[Département]]&amp;RIGHT(PARIS[[#This Row],[N° INSEE]],3),""))</f>
        <v>75001</v>
      </c>
      <c r="S198" s="10" t="str">
        <f>IF(PARIS[[#This Row],[Ville]]="",PARIS[[#This Row],[Nom de la Voie]]&amp;" "&amp;MID(PARIS[[#This Row],[Tri 3]],5,50),"")</f>
        <v xml:space="preserve">Rue SAINT FLORENTIN            </v>
      </c>
      <c r="T198" s="10" t="str">
        <f>IFERROR(TEXT(VLOOKUP(Tableau_Résultat75[Code Insee],Tableau_Référence75[],2,FALSE),"00000"),"")</f>
        <v/>
      </c>
      <c r="U198" s="10" t="str">
        <f>IFERROR(TEXT(VLOOKUP(Tableau_Résultat75[Code Insee],Tableau_Référence75[],4,FALSE),"00000"),"")</f>
        <v/>
      </c>
    </row>
    <row r="199" spans="1:21" x14ac:dyDescent="0.25">
      <c r="A199" s="4" t="s">
        <v>223</v>
      </c>
      <c r="B199" s="10" t="str">
        <f>MID(PARIS[[#This Row],[Données]],104,100)</f>
        <v>002081   AUXERROI</v>
      </c>
      <c r="C199" s="10" t="str">
        <f>MID(PARIS[[#This Row],[Données]],7,36)</f>
        <v xml:space="preserve">8623HRUE SAINT GERMAIN L AUXERROIS  </v>
      </c>
      <c r="D199" s="10" t="str">
        <f>MID(PARIS[[#This Row],[Tri 2]],6,31)</f>
        <v xml:space="preserve">RUE SAINT GERMAIN L AUXERROIS  </v>
      </c>
      <c r="E199" s="10" t="str">
        <f>MID(PARIS[[#This Row],[Données]],1,6)</f>
        <v>754001</v>
      </c>
      <c r="F199" s="10" t="str">
        <f>LEFT(PARIS[[#This Row],[Données]],2)</f>
        <v>75</v>
      </c>
      <c r="G199" s="10" t="str">
        <f>MID(PARIS[[#This Row],[Données]],1,6)</f>
        <v>754001</v>
      </c>
      <c r="H199" s="10" t="str">
        <f>LEFT(PARIS[[#This Row],[Tri 2]],5)</f>
        <v>8623H</v>
      </c>
      <c r="I199" s="10" t="str">
        <f>LEFT(PARIS[[#This Row],[Tri 3]],3)</f>
        <v>RUE</v>
      </c>
      <c r="J19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19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19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199" s="10" t="str">
        <f>IF(AND(PARIS[[#This Row],[Nom de la Voie 1]]=0,PARIS[[#This Row],[Nom de la Voie 2]]=0,PARIS[[#This Row],[Nom de la Voie 3]]=0),PARIS[[#This Row],[Ville et Street]],"")</f>
        <v/>
      </c>
      <c r="N199" s="10" t="str">
        <f>MID(PARIS[[#This Row],[Tri 1]],10,50)</f>
        <v>AUXERROI</v>
      </c>
      <c r="O19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199" s="10" t="str">
        <f>IF(PARIS[[#This Row],[Mot Clé Rue]]="","",IF(PARIS[[#This Row],[Ville]]="",PARIS[[#This Row],[Nom de la Voie]]&amp;" "&amp;MID(PARIS[[#This Row],[Tri 3]],5,50),PARIS[[#This Row],[Ville]]))</f>
        <v xml:space="preserve">Rue SAINT GERMAIN L AUXERROIS  </v>
      </c>
      <c r="R199" s="10" t="str">
        <f>IF(PARIS[[#This Row],[Nom de la Voie]]="","",IFERROR(PARIS[[#This Row],[Département]]&amp;RIGHT(PARIS[[#This Row],[N° INSEE]],3),""))</f>
        <v>75001</v>
      </c>
      <c r="S199" s="10" t="str">
        <f>IF(PARIS[[#This Row],[Ville]]="",PARIS[[#This Row],[Nom de la Voie]]&amp;" "&amp;MID(PARIS[[#This Row],[Tri 3]],5,50),"")</f>
        <v xml:space="preserve">Rue SAINT GERMAIN L AUXERROIS  </v>
      </c>
      <c r="T199" s="10" t="str">
        <f>IFERROR(TEXT(VLOOKUP(Tableau_Résultat75[Code Insee],Tableau_Référence75[],2,FALSE),"00000"),"")</f>
        <v/>
      </c>
      <c r="U199" s="10" t="str">
        <f>IFERROR(TEXT(VLOOKUP(Tableau_Résultat75[Code Insee],Tableau_Référence75[],4,FALSE),"00000"),"")</f>
        <v/>
      </c>
    </row>
    <row r="200" spans="1:21" x14ac:dyDescent="0.25">
      <c r="A200" s="4" t="s">
        <v>224</v>
      </c>
      <c r="B200" s="10" t="str">
        <f>MID(PARIS[[#This Row],[Données]],104,100)</f>
        <v>002091   HONORE</v>
      </c>
      <c r="C200" s="10" t="str">
        <f>MID(PARIS[[#This Row],[Données]],7,36)</f>
        <v xml:space="preserve">8635WRUE SAINT HONORE               </v>
      </c>
      <c r="D200" s="10" t="str">
        <f>MID(PARIS[[#This Row],[Tri 2]],6,31)</f>
        <v xml:space="preserve">RUE SAINT HONORE               </v>
      </c>
      <c r="E200" s="10" t="str">
        <f>MID(PARIS[[#This Row],[Données]],1,6)</f>
        <v>754001</v>
      </c>
      <c r="F200" s="10" t="str">
        <f>LEFT(PARIS[[#This Row],[Données]],2)</f>
        <v>75</v>
      </c>
      <c r="G200" s="10" t="str">
        <f>MID(PARIS[[#This Row],[Données]],1,6)</f>
        <v>754001</v>
      </c>
      <c r="H200" s="10" t="str">
        <f>LEFT(PARIS[[#This Row],[Tri 2]],5)</f>
        <v>8635W</v>
      </c>
      <c r="I200" s="10" t="str">
        <f>LEFT(PARIS[[#This Row],[Tri 3]],3)</f>
        <v>RUE</v>
      </c>
      <c r="J20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0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0" s="10" t="str">
        <f>IF(AND(PARIS[[#This Row],[Nom de la Voie 1]]=0,PARIS[[#This Row],[Nom de la Voie 2]]=0,PARIS[[#This Row],[Nom de la Voie 3]]=0),PARIS[[#This Row],[Ville et Street]],"")</f>
        <v/>
      </c>
      <c r="N200" s="10" t="str">
        <f>MID(PARIS[[#This Row],[Tri 1]],10,50)</f>
        <v>HONORE</v>
      </c>
      <c r="O20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00" s="10" t="str">
        <f>IF(PARIS[[#This Row],[Mot Clé Rue]]="","",IF(PARIS[[#This Row],[Ville]]="",PARIS[[#This Row],[Nom de la Voie]]&amp;" "&amp;MID(PARIS[[#This Row],[Tri 3]],5,50),PARIS[[#This Row],[Ville]]))</f>
        <v xml:space="preserve">Rue SAINT HONORE               </v>
      </c>
      <c r="R200" s="10" t="str">
        <f>IF(PARIS[[#This Row],[Nom de la Voie]]="","",IFERROR(PARIS[[#This Row],[Département]]&amp;RIGHT(PARIS[[#This Row],[N° INSEE]],3),""))</f>
        <v>75001</v>
      </c>
      <c r="S200" s="10" t="str">
        <f>IF(PARIS[[#This Row],[Ville]]="",PARIS[[#This Row],[Nom de la Voie]]&amp;" "&amp;MID(PARIS[[#This Row],[Tri 3]],5,50),"")</f>
        <v xml:space="preserve">Rue SAINT HONORE               </v>
      </c>
      <c r="T200" s="10" t="str">
        <f>IFERROR(TEXT(VLOOKUP(Tableau_Résultat75[Code Insee],Tableau_Référence75[],2,FALSE),"00000"),"")</f>
        <v/>
      </c>
      <c r="U200" s="10" t="str">
        <f>IFERROR(TEXT(VLOOKUP(Tableau_Résultat75[Code Insee],Tableau_Référence75[],4,FALSE),"00000"),"")</f>
        <v/>
      </c>
    </row>
    <row r="201" spans="1:21" x14ac:dyDescent="0.25">
      <c r="A201" s="4" t="s">
        <v>225</v>
      </c>
      <c r="B201" s="10" t="str">
        <f>MID(PARIS[[#This Row],[Données]],104,100)</f>
        <v>002101   HYACINTH</v>
      </c>
      <c r="C201" s="10" t="str">
        <f>MID(PARIS[[#This Row],[Données]],7,36)</f>
        <v xml:space="preserve">8641CRUE SAINT HYACINTHE            </v>
      </c>
      <c r="D201" s="10" t="str">
        <f>MID(PARIS[[#This Row],[Tri 2]],6,31)</f>
        <v xml:space="preserve">RUE SAINT HYACINTHE            </v>
      </c>
      <c r="E201" s="10" t="str">
        <f>MID(PARIS[[#This Row],[Données]],1,6)</f>
        <v>754001</v>
      </c>
      <c r="F201" s="10" t="str">
        <f>LEFT(PARIS[[#This Row],[Données]],2)</f>
        <v>75</v>
      </c>
      <c r="G201" s="10" t="str">
        <f>MID(PARIS[[#This Row],[Données]],1,6)</f>
        <v>754001</v>
      </c>
      <c r="H201" s="10" t="str">
        <f>LEFT(PARIS[[#This Row],[Tri 2]],5)</f>
        <v>8641C</v>
      </c>
      <c r="I201" s="10" t="str">
        <f>LEFT(PARIS[[#This Row],[Tri 3]],3)</f>
        <v>RUE</v>
      </c>
      <c r="J20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0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1" s="10" t="str">
        <f>IF(AND(PARIS[[#This Row],[Nom de la Voie 1]]=0,PARIS[[#This Row],[Nom de la Voie 2]]=0,PARIS[[#This Row],[Nom de la Voie 3]]=0),PARIS[[#This Row],[Ville et Street]],"")</f>
        <v/>
      </c>
      <c r="N201" s="10" t="str">
        <f>MID(PARIS[[#This Row],[Tri 1]],10,50)</f>
        <v>HYACINTH</v>
      </c>
      <c r="O20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01" s="10" t="str">
        <f>IF(PARIS[[#This Row],[Mot Clé Rue]]="","",IF(PARIS[[#This Row],[Ville]]="",PARIS[[#This Row],[Nom de la Voie]]&amp;" "&amp;MID(PARIS[[#This Row],[Tri 3]],5,50),PARIS[[#This Row],[Ville]]))</f>
        <v xml:space="preserve">Rue SAINT HYACINTHE            </v>
      </c>
      <c r="R201" s="10" t="str">
        <f>IF(PARIS[[#This Row],[Nom de la Voie]]="","",IFERROR(PARIS[[#This Row],[Département]]&amp;RIGHT(PARIS[[#This Row],[N° INSEE]],3),""))</f>
        <v>75001</v>
      </c>
      <c r="S201" s="10" t="str">
        <f>IF(PARIS[[#This Row],[Ville]]="",PARIS[[#This Row],[Nom de la Voie]]&amp;" "&amp;MID(PARIS[[#This Row],[Tri 3]],5,50),"")</f>
        <v xml:space="preserve">Rue SAINT HYACINTHE            </v>
      </c>
      <c r="T201" s="10" t="str">
        <f>IFERROR(TEXT(VLOOKUP(Tableau_Résultat75[Code Insee],Tableau_Référence75[],2,FALSE),"00000"),"")</f>
        <v/>
      </c>
      <c r="U201" s="10" t="str">
        <f>IFERROR(TEXT(VLOOKUP(Tableau_Résultat75[Code Insee],Tableau_Référence75[],4,FALSE),"00000"),"")</f>
        <v/>
      </c>
    </row>
    <row r="202" spans="1:21" x14ac:dyDescent="0.25">
      <c r="A202" s="4" t="s">
        <v>226</v>
      </c>
      <c r="B202" s="10" t="str">
        <f>MID(PARIS[[#This Row],[Données]],104,100)</f>
        <v>002111   PERSE</v>
      </c>
      <c r="C202" s="10" t="str">
        <f>MID(PARIS[[#This Row],[Données]],7,36)</f>
        <v xml:space="preserve">8657VALL SAINT JOHN PERSE           </v>
      </c>
      <c r="D202" s="10" t="str">
        <f>MID(PARIS[[#This Row],[Tri 2]],6,31)</f>
        <v xml:space="preserve">ALL SAINT JOHN PERSE           </v>
      </c>
      <c r="E202" s="10" t="str">
        <f>MID(PARIS[[#This Row],[Données]],1,6)</f>
        <v>754001</v>
      </c>
      <c r="F202" s="10" t="str">
        <f>LEFT(PARIS[[#This Row],[Données]],2)</f>
        <v>75</v>
      </c>
      <c r="G202" s="10" t="str">
        <f>MID(PARIS[[#This Row],[Données]],1,6)</f>
        <v>754001</v>
      </c>
      <c r="H202" s="10" t="str">
        <f>LEFT(PARIS[[#This Row],[Tri 2]],5)</f>
        <v>8657V</v>
      </c>
      <c r="I202" s="10" t="str">
        <f>LEFT(PARIS[[#This Row],[Tri 3]],3)</f>
        <v>ALL</v>
      </c>
      <c r="J20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Allée</v>
      </c>
      <c r="K20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2" s="10" t="str">
        <f>IF(AND(PARIS[[#This Row],[Nom de la Voie 1]]=0,PARIS[[#This Row],[Nom de la Voie 2]]=0,PARIS[[#This Row],[Nom de la Voie 3]]=0),PARIS[[#This Row],[Ville et Street]],"")</f>
        <v/>
      </c>
      <c r="N202" s="10" t="str">
        <f>MID(PARIS[[#This Row],[Tri 1]],10,50)</f>
        <v>PERSE</v>
      </c>
      <c r="O20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Allée</v>
      </c>
      <c r="P202" s="10" t="str">
        <f>IF(PARIS[[#This Row],[Mot Clé Rue]]="","",IF(PARIS[[#This Row],[Ville]]="",PARIS[[#This Row],[Nom de la Voie]]&amp;" "&amp;MID(PARIS[[#This Row],[Tri 3]],5,50),PARIS[[#This Row],[Ville]]))</f>
        <v xml:space="preserve">Allée SAINT JOHN PERSE           </v>
      </c>
      <c r="R202" s="10" t="str">
        <f>IF(PARIS[[#This Row],[Nom de la Voie]]="","",IFERROR(PARIS[[#This Row],[Département]]&amp;RIGHT(PARIS[[#This Row],[N° INSEE]],3),""))</f>
        <v>75001</v>
      </c>
      <c r="S202" s="10" t="str">
        <f>IF(PARIS[[#This Row],[Ville]]="",PARIS[[#This Row],[Nom de la Voie]]&amp;" "&amp;MID(PARIS[[#This Row],[Tri 3]],5,50),"")</f>
        <v xml:space="preserve">Allée SAINT JOHN PERSE           </v>
      </c>
      <c r="T202" s="10" t="str">
        <f>IFERROR(TEXT(VLOOKUP(Tableau_Résultat75[Code Insee],Tableau_Référence75[],2,FALSE),"00000"),"")</f>
        <v/>
      </c>
      <c r="U202" s="10" t="str">
        <f>IFERROR(TEXT(VLOOKUP(Tableau_Résultat75[Code Insee],Tableau_Référence75[],4,FALSE),"00000"),"")</f>
        <v/>
      </c>
    </row>
    <row r="203" spans="1:21" x14ac:dyDescent="0.25">
      <c r="A203" s="4" t="s">
        <v>227</v>
      </c>
      <c r="B203" s="10" t="str">
        <f>MID(PARIS[[#This Row],[Données]],104,100)</f>
        <v>002121   MICHEL</v>
      </c>
      <c r="C203" s="10" t="str">
        <f>MID(PARIS[[#This Row],[Données]],7,36)</f>
        <v xml:space="preserve">8709BPONTST MICHEL                  </v>
      </c>
      <c r="D203" s="10" t="str">
        <f>MID(PARIS[[#This Row],[Tri 2]],6,31)</f>
        <v xml:space="preserve">PONTST MICHEL                  </v>
      </c>
      <c r="E203" s="10" t="str">
        <f>MID(PARIS[[#This Row],[Données]],1,6)</f>
        <v>754001</v>
      </c>
      <c r="F203" s="10" t="str">
        <f>LEFT(PARIS[[#This Row],[Données]],2)</f>
        <v>75</v>
      </c>
      <c r="G203" s="10" t="str">
        <f>MID(PARIS[[#This Row],[Données]],1,6)</f>
        <v>754001</v>
      </c>
      <c r="H203" s="10" t="str">
        <f>LEFT(PARIS[[#This Row],[Tri 2]],5)</f>
        <v>8709B</v>
      </c>
      <c r="I203" s="10" t="str">
        <f>LEFT(PARIS[[#This Row],[Tri 3]],3)</f>
        <v>PON</v>
      </c>
      <c r="J20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0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Pont</v>
      </c>
      <c r="M203" s="10" t="str">
        <f>IF(AND(PARIS[[#This Row],[Nom de la Voie 1]]=0,PARIS[[#This Row],[Nom de la Voie 2]]=0,PARIS[[#This Row],[Nom de la Voie 3]]=0),PARIS[[#This Row],[Ville et Street]],"")</f>
        <v/>
      </c>
      <c r="N203" s="10" t="str">
        <f>MID(PARIS[[#This Row],[Tri 1]],10,50)</f>
        <v>MICHEL</v>
      </c>
      <c r="O20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Pont</v>
      </c>
      <c r="P203" s="10" t="str">
        <f>IF(PARIS[[#This Row],[Mot Clé Rue]]="","",IF(PARIS[[#This Row],[Ville]]="",PARIS[[#This Row],[Nom de la Voie]]&amp;" "&amp;MID(PARIS[[#This Row],[Tri 3]],5,50),PARIS[[#This Row],[Ville]]))</f>
        <v xml:space="preserve">Pont ST MICHEL                  </v>
      </c>
      <c r="R203" s="10" t="str">
        <f>IF(PARIS[[#This Row],[Nom de la Voie]]="","",IFERROR(PARIS[[#This Row],[Département]]&amp;RIGHT(PARIS[[#This Row],[N° INSEE]],3),""))</f>
        <v>75001</v>
      </c>
      <c r="S203" s="10" t="str">
        <f>IF(PARIS[[#This Row],[Ville]]="",PARIS[[#This Row],[Nom de la Voie]]&amp;" "&amp;MID(PARIS[[#This Row],[Tri 3]],5,50),"")</f>
        <v xml:space="preserve">Pont ST MICHEL                  </v>
      </c>
      <c r="T203" s="10" t="str">
        <f>IFERROR(TEXT(VLOOKUP(Tableau_Résultat75[Code Insee],Tableau_Référence75[],2,FALSE),"00000"),"")</f>
        <v/>
      </c>
      <c r="U203" s="10" t="str">
        <f>IFERROR(TEXT(VLOOKUP(Tableau_Résultat75[Code Insee],Tableau_Référence75[],4,FALSE),"00000"),"")</f>
        <v/>
      </c>
    </row>
    <row r="204" spans="1:21" x14ac:dyDescent="0.25">
      <c r="A204" s="4" t="s">
        <v>228</v>
      </c>
      <c r="B204" s="10" t="str">
        <f>MID(PARIS[[#This Row],[Données]],104,100)</f>
        <v>002131   ROCH</v>
      </c>
      <c r="C204" s="10" t="str">
        <f>MID(PARIS[[#This Row],[Données]],7,36)</f>
        <v xml:space="preserve">8739JPAS SAINT ROCH                 </v>
      </c>
      <c r="D204" s="10" t="str">
        <f>MID(PARIS[[#This Row],[Tri 2]],6,31)</f>
        <v xml:space="preserve">PAS SAINT ROCH                 </v>
      </c>
      <c r="E204" s="10" t="str">
        <f>MID(PARIS[[#This Row],[Données]],1,6)</f>
        <v>754001</v>
      </c>
      <c r="F204" s="10" t="str">
        <f>LEFT(PARIS[[#This Row],[Données]],2)</f>
        <v>75</v>
      </c>
      <c r="G204" s="10" t="str">
        <f>MID(PARIS[[#This Row],[Données]],1,6)</f>
        <v>754001</v>
      </c>
      <c r="H204" s="10" t="str">
        <f>LEFT(PARIS[[#This Row],[Tri 2]],5)</f>
        <v>8739J</v>
      </c>
      <c r="I204" s="10" t="str">
        <f>LEFT(PARIS[[#This Row],[Tri 3]],3)</f>
        <v>PAS</v>
      </c>
      <c r="J20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0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4" s="10" t="str">
        <f>IF(AND(PARIS[[#This Row],[Nom de la Voie 1]]=0,PARIS[[#This Row],[Nom de la Voie 2]]=0,PARIS[[#This Row],[Nom de la Voie 3]]=0),PARIS[[#This Row],[Ville et Street]],"")</f>
        <v/>
      </c>
      <c r="N204" s="10" t="str">
        <f>MID(PARIS[[#This Row],[Tri 1]],10,50)</f>
        <v>ROCH</v>
      </c>
      <c r="O20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04" s="10" t="str">
        <f>IF(PARIS[[#This Row],[Mot Clé Rue]]="","",IF(PARIS[[#This Row],[Ville]]="",PARIS[[#This Row],[Nom de la Voie]]&amp;" "&amp;MID(PARIS[[#This Row],[Tri 3]],5,50),PARIS[[#This Row],[Ville]]))</f>
        <v xml:space="preserve">Passage SAINT ROCH                 </v>
      </c>
      <c r="R204" s="10" t="str">
        <f>IF(PARIS[[#This Row],[Nom de la Voie]]="","",IFERROR(PARIS[[#This Row],[Département]]&amp;RIGHT(PARIS[[#This Row],[N° INSEE]],3),""))</f>
        <v>75001</v>
      </c>
      <c r="S204" s="10" t="str">
        <f>IF(PARIS[[#This Row],[Ville]]="",PARIS[[#This Row],[Nom de la Voie]]&amp;" "&amp;MID(PARIS[[#This Row],[Tri 3]],5,50),"")</f>
        <v xml:space="preserve">Passage SAINT ROCH                 </v>
      </c>
      <c r="T204" s="10" t="str">
        <f>IFERROR(TEXT(VLOOKUP(Tableau_Résultat75[Code Insee],Tableau_Référence75[],2,FALSE),"00000"),"")</f>
        <v/>
      </c>
      <c r="U204" s="10" t="str">
        <f>IFERROR(TEXT(VLOOKUP(Tableau_Résultat75[Code Insee],Tableau_Référence75[],4,FALSE),"00000"),"")</f>
        <v/>
      </c>
    </row>
    <row r="205" spans="1:21" x14ac:dyDescent="0.25">
      <c r="A205" s="4" t="s">
        <v>229</v>
      </c>
      <c r="B205" s="10" t="str">
        <f>MID(PARIS[[#This Row],[Données]],104,100)</f>
        <v>002141   ROCH</v>
      </c>
      <c r="C205" s="10" t="str">
        <f>MID(PARIS[[#This Row],[Données]],7,36)</f>
        <v xml:space="preserve">8740KRUE SAINT ROCH                 </v>
      </c>
      <c r="D205" s="10" t="str">
        <f>MID(PARIS[[#This Row],[Tri 2]],6,31)</f>
        <v xml:space="preserve">RUE SAINT ROCH                 </v>
      </c>
      <c r="E205" s="10" t="str">
        <f>MID(PARIS[[#This Row],[Données]],1,6)</f>
        <v>754001</v>
      </c>
      <c r="F205" s="10" t="str">
        <f>LEFT(PARIS[[#This Row],[Données]],2)</f>
        <v>75</v>
      </c>
      <c r="G205" s="10" t="str">
        <f>MID(PARIS[[#This Row],[Données]],1,6)</f>
        <v>754001</v>
      </c>
      <c r="H205" s="10" t="str">
        <f>LEFT(PARIS[[#This Row],[Tri 2]],5)</f>
        <v>8740K</v>
      </c>
      <c r="I205" s="10" t="str">
        <f>LEFT(PARIS[[#This Row],[Tri 3]],3)</f>
        <v>RUE</v>
      </c>
      <c r="J20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0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5" s="10" t="str">
        <f>IF(AND(PARIS[[#This Row],[Nom de la Voie 1]]=0,PARIS[[#This Row],[Nom de la Voie 2]]=0,PARIS[[#This Row],[Nom de la Voie 3]]=0),PARIS[[#This Row],[Ville et Street]],"")</f>
        <v/>
      </c>
      <c r="N205" s="10" t="str">
        <f>MID(PARIS[[#This Row],[Tri 1]],10,50)</f>
        <v>ROCH</v>
      </c>
      <c r="O20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05" s="10" t="str">
        <f>IF(PARIS[[#This Row],[Mot Clé Rue]]="","",IF(PARIS[[#This Row],[Ville]]="",PARIS[[#This Row],[Nom de la Voie]]&amp;" "&amp;MID(PARIS[[#This Row],[Tri 3]],5,50),PARIS[[#This Row],[Ville]]))</f>
        <v xml:space="preserve">Rue SAINT ROCH                 </v>
      </c>
      <c r="R205" s="10" t="str">
        <f>IF(PARIS[[#This Row],[Nom de la Voie]]="","",IFERROR(PARIS[[#This Row],[Département]]&amp;RIGHT(PARIS[[#This Row],[N° INSEE]],3),""))</f>
        <v>75001</v>
      </c>
      <c r="S205" s="10" t="str">
        <f>IF(PARIS[[#This Row],[Ville]]="",PARIS[[#This Row],[Nom de la Voie]]&amp;" "&amp;MID(PARIS[[#This Row],[Tri 3]],5,50),"")</f>
        <v xml:space="preserve">Rue SAINT ROCH                 </v>
      </c>
      <c r="T205" s="10" t="str">
        <f>IFERROR(TEXT(VLOOKUP(Tableau_Résultat75[Code Insee],Tableau_Référence75[],2,FALSE),"00000"),"")</f>
        <v/>
      </c>
      <c r="U205" s="10" t="str">
        <f>IFERROR(TEXT(VLOOKUP(Tableau_Résultat75[Code Insee],Tableau_Référence75[],4,FALSE),"00000"),"")</f>
        <v/>
      </c>
    </row>
    <row r="206" spans="1:21" x14ac:dyDescent="0.25">
      <c r="A206" s="4" t="s">
        <v>230</v>
      </c>
      <c r="B206" s="10" t="str">
        <f>MID(PARIS[[#This Row],[Données]],104,100)</f>
        <v>002151   SAUVAL</v>
      </c>
      <c r="C206" s="10" t="str">
        <f>MID(PARIS[[#This Row],[Données]],7,36)</f>
        <v xml:space="preserve">8855KRUE SAUVAL                     </v>
      </c>
      <c r="D206" s="10" t="str">
        <f>MID(PARIS[[#This Row],[Tri 2]],6,31)</f>
        <v xml:space="preserve">RUE SAUVAL                     </v>
      </c>
      <c r="E206" s="10" t="str">
        <f>MID(PARIS[[#This Row],[Données]],1,6)</f>
        <v>754001</v>
      </c>
      <c r="F206" s="10" t="str">
        <f>LEFT(PARIS[[#This Row],[Données]],2)</f>
        <v>75</v>
      </c>
      <c r="G206" s="10" t="str">
        <f>MID(PARIS[[#This Row],[Données]],1,6)</f>
        <v>754001</v>
      </c>
      <c r="H206" s="10" t="str">
        <f>LEFT(PARIS[[#This Row],[Tri 2]],5)</f>
        <v>8855K</v>
      </c>
      <c r="I206" s="10" t="str">
        <f>LEFT(PARIS[[#This Row],[Tri 3]],3)</f>
        <v>RUE</v>
      </c>
      <c r="J20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0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6" s="10" t="str">
        <f>IF(AND(PARIS[[#This Row],[Nom de la Voie 1]]=0,PARIS[[#This Row],[Nom de la Voie 2]]=0,PARIS[[#This Row],[Nom de la Voie 3]]=0),PARIS[[#This Row],[Ville et Street]],"")</f>
        <v/>
      </c>
      <c r="N206" s="10" t="str">
        <f>MID(PARIS[[#This Row],[Tri 1]],10,50)</f>
        <v>SAUVAL</v>
      </c>
      <c r="O20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06" s="10" t="str">
        <f>IF(PARIS[[#This Row],[Mot Clé Rue]]="","",IF(PARIS[[#This Row],[Ville]]="",PARIS[[#This Row],[Nom de la Voie]]&amp;" "&amp;MID(PARIS[[#This Row],[Tri 3]],5,50),PARIS[[#This Row],[Ville]]))</f>
        <v xml:space="preserve">Rue SAUVAL                     </v>
      </c>
      <c r="R206" s="10" t="str">
        <f>IF(PARIS[[#This Row],[Nom de la Voie]]="","",IFERROR(PARIS[[#This Row],[Département]]&amp;RIGHT(PARIS[[#This Row],[N° INSEE]],3),""))</f>
        <v>75001</v>
      </c>
      <c r="S206" s="10" t="str">
        <f>IF(PARIS[[#This Row],[Ville]]="",PARIS[[#This Row],[Nom de la Voie]]&amp;" "&amp;MID(PARIS[[#This Row],[Tri 3]],5,50),"")</f>
        <v xml:space="preserve">Rue SAUVAL                     </v>
      </c>
      <c r="T206" s="10" t="str">
        <f>IFERROR(TEXT(VLOOKUP(Tableau_Résultat75[Code Insee],Tableau_Référence75[],2,FALSE),"00000"),"")</f>
        <v/>
      </c>
      <c r="U206" s="10" t="str">
        <f>IFERROR(TEXT(VLOOKUP(Tableau_Résultat75[Code Insee],Tableau_Référence75[],4,FALSE),"00000"),"")</f>
        <v/>
      </c>
    </row>
    <row r="207" spans="1:21" x14ac:dyDescent="0.25">
      <c r="A207" s="4" t="s">
        <v>231</v>
      </c>
      <c r="B207" s="10" t="str">
        <f>MID(PARIS[[#This Row],[Données]],104,100)</f>
        <v>002161   SEBASTOP</v>
      </c>
      <c r="C207" s="10" t="str">
        <f>MID(PARIS[[#This Row],[Données]],7,36)</f>
        <v xml:space="preserve">8894CBD  DE SEBASTOPOL              </v>
      </c>
      <c r="D207" s="10" t="str">
        <f>MID(PARIS[[#This Row],[Tri 2]],6,31)</f>
        <v xml:space="preserve">BD  DE SEBASTOPOL              </v>
      </c>
      <c r="E207" s="10" t="str">
        <f>MID(PARIS[[#This Row],[Données]],1,6)</f>
        <v>754001</v>
      </c>
      <c r="F207" s="10" t="str">
        <f>LEFT(PARIS[[#This Row],[Données]],2)</f>
        <v>75</v>
      </c>
      <c r="G207" s="10" t="str">
        <f>MID(PARIS[[#This Row],[Données]],1,6)</f>
        <v>754001</v>
      </c>
      <c r="H207" s="10" t="str">
        <f>LEFT(PARIS[[#This Row],[Tri 2]],5)</f>
        <v>8894C</v>
      </c>
      <c r="I207" s="10" t="str">
        <f>LEFT(PARIS[[#This Row],[Tri 3]],3)</f>
        <v xml:space="preserve">BD </v>
      </c>
      <c r="J20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0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207" s="10" t="str">
        <f>IF(AND(PARIS[[#This Row],[Nom de la Voie 1]]=0,PARIS[[#This Row],[Nom de la Voie 2]]=0,PARIS[[#This Row],[Nom de la Voie 3]]=0),PARIS[[#This Row],[Ville et Street]],"")</f>
        <v/>
      </c>
      <c r="N207" s="10" t="str">
        <f>MID(PARIS[[#This Row],[Tri 1]],10,50)</f>
        <v>SEBASTOP</v>
      </c>
      <c r="O20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207" s="10" t="str">
        <f>IF(PARIS[[#This Row],[Mot Clé Rue]]="","",IF(PARIS[[#This Row],[Ville]]="",PARIS[[#This Row],[Nom de la Voie]]&amp;" "&amp;MID(PARIS[[#This Row],[Tri 3]],5,50),PARIS[[#This Row],[Ville]]))</f>
        <v xml:space="preserve">Boulevard DE SEBASTOPOL              </v>
      </c>
      <c r="R207" s="10" t="str">
        <f>IF(PARIS[[#This Row],[Nom de la Voie]]="","",IFERROR(PARIS[[#This Row],[Département]]&amp;RIGHT(PARIS[[#This Row],[N° INSEE]],3),""))</f>
        <v>75001</v>
      </c>
      <c r="S207" s="10" t="str">
        <f>IF(PARIS[[#This Row],[Ville]]="",PARIS[[#This Row],[Nom de la Voie]]&amp;" "&amp;MID(PARIS[[#This Row],[Tri 3]],5,50),"")</f>
        <v xml:space="preserve">Boulevard DE SEBASTOPOL              </v>
      </c>
      <c r="T207" s="10" t="str">
        <f>IFERROR(TEXT(VLOOKUP(Tableau_Résultat75[Code Insee],Tableau_Référence75[],2,FALSE),"00000"),"")</f>
        <v/>
      </c>
      <c r="U207" s="10" t="str">
        <f>IFERROR(TEXT(VLOOKUP(Tableau_Résultat75[Code Insee],Tableau_Référence75[],4,FALSE),"00000"),"")</f>
        <v/>
      </c>
    </row>
    <row r="208" spans="1:21" x14ac:dyDescent="0.25">
      <c r="A208" s="4" t="s">
        <v>232</v>
      </c>
      <c r="B208" s="10" t="str">
        <f>MID(PARIS[[#This Row],[Données]],104,100)</f>
        <v>002171   FRANCAIS</v>
      </c>
      <c r="C208" s="10" t="str">
        <f>MID(PARIS[[#This Row],[Données]],7,36)</f>
        <v xml:space="preserve">9232VGAL DU THEATRE FRANCAIS        </v>
      </c>
      <c r="D208" s="10" t="str">
        <f>MID(PARIS[[#This Row],[Tri 2]],6,31)</f>
        <v xml:space="preserve">GAL DU THEATRE FRANCAIS        </v>
      </c>
      <c r="E208" s="10" t="str">
        <f>MID(PARIS[[#This Row],[Données]],1,6)</f>
        <v>754001</v>
      </c>
      <c r="F208" s="10" t="str">
        <f>LEFT(PARIS[[#This Row],[Données]],2)</f>
        <v>75</v>
      </c>
      <c r="G208" s="10" t="str">
        <f>MID(PARIS[[#This Row],[Données]],1,6)</f>
        <v>754001</v>
      </c>
      <c r="H208" s="10" t="str">
        <f>LEFT(PARIS[[#This Row],[Tri 2]],5)</f>
        <v>9232V</v>
      </c>
      <c r="I208" s="10" t="str">
        <f>LEFT(PARIS[[#This Row],[Tri 3]],3)</f>
        <v>GAL</v>
      </c>
      <c r="J20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0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208" s="10" t="str">
        <f>IF(AND(PARIS[[#This Row],[Nom de la Voie 1]]=0,PARIS[[#This Row],[Nom de la Voie 2]]=0,PARIS[[#This Row],[Nom de la Voie 3]]=0),PARIS[[#This Row],[Ville et Street]],"")</f>
        <v/>
      </c>
      <c r="N208" s="10" t="str">
        <f>MID(PARIS[[#This Row],[Tri 1]],10,50)</f>
        <v>FRANCAIS</v>
      </c>
      <c r="O20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208" s="10" t="str">
        <f>IF(PARIS[[#This Row],[Mot Clé Rue]]="","",IF(PARIS[[#This Row],[Ville]]="",PARIS[[#This Row],[Nom de la Voie]]&amp;" "&amp;MID(PARIS[[#This Row],[Tri 3]],5,50),PARIS[[#This Row],[Ville]]))</f>
        <v xml:space="preserve">Galerie DU THEATRE FRANCAIS        </v>
      </c>
      <c r="R208" s="10" t="str">
        <f>IF(PARIS[[#This Row],[Nom de la Voie]]="","",IFERROR(PARIS[[#This Row],[Département]]&amp;RIGHT(PARIS[[#This Row],[N° INSEE]],3),""))</f>
        <v>75001</v>
      </c>
      <c r="S208" s="10" t="str">
        <f>IF(PARIS[[#This Row],[Ville]]="",PARIS[[#This Row],[Nom de la Voie]]&amp;" "&amp;MID(PARIS[[#This Row],[Tri 3]],5,50),"")</f>
        <v xml:space="preserve">Galerie DU THEATRE FRANCAIS        </v>
      </c>
      <c r="T208" s="10" t="str">
        <f>IFERROR(TEXT(VLOOKUP(Tableau_Résultat75[Code Insee],Tableau_Référence75[],2,FALSE),"00000"),"")</f>
        <v/>
      </c>
      <c r="U208" s="10" t="str">
        <f>IFERROR(TEXT(VLOOKUP(Tableau_Résultat75[Code Insee],Tableau_Référence75[],4,FALSE),"00000"),"")</f>
        <v/>
      </c>
    </row>
    <row r="209" spans="1:21" x14ac:dyDescent="0.25">
      <c r="A209" s="4" t="s">
        <v>233</v>
      </c>
      <c r="B209" s="10" t="str">
        <f>MID(PARIS[[#This Row],[Données]],104,100)</f>
        <v>002181   THERESE</v>
      </c>
      <c r="C209" s="10" t="str">
        <f>MID(PARIS[[#This Row],[Données]],7,36)</f>
        <v xml:space="preserve">9260ARUE THERESE                    </v>
      </c>
      <c r="D209" s="10" t="str">
        <f>MID(PARIS[[#This Row],[Tri 2]],6,31)</f>
        <v xml:space="preserve">RUE THERESE                    </v>
      </c>
      <c r="E209" s="10" t="str">
        <f>MID(PARIS[[#This Row],[Données]],1,6)</f>
        <v>754001</v>
      </c>
      <c r="F209" s="10" t="str">
        <f>LEFT(PARIS[[#This Row],[Données]],2)</f>
        <v>75</v>
      </c>
      <c r="G209" s="10" t="str">
        <f>MID(PARIS[[#This Row],[Données]],1,6)</f>
        <v>754001</v>
      </c>
      <c r="H209" s="10" t="str">
        <f>LEFT(PARIS[[#This Row],[Tri 2]],5)</f>
        <v>9260A</v>
      </c>
      <c r="I209" s="10" t="str">
        <f>LEFT(PARIS[[#This Row],[Tri 3]],3)</f>
        <v>RUE</v>
      </c>
      <c r="J20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0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0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09" s="10" t="str">
        <f>IF(AND(PARIS[[#This Row],[Nom de la Voie 1]]=0,PARIS[[#This Row],[Nom de la Voie 2]]=0,PARIS[[#This Row],[Nom de la Voie 3]]=0),PARIS[[#This Row],[Ville et Street]],"")</f>
        <v/>
      </c>
      <c r="N209" s="10" t="str">
        <f>MID(PARIS[[#This Row],[Tri 1]],10,50)</f>
        <v>THERESE</v>
      </c>
      <c r="O20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09" s="10" t="str">
        <f>IF(PARIS[[#This Row],[Mot Clé Rue]]="","",IF(PARIS[[#This Row],[Ville]]="",PARIS[[#This Row],[Nom de la Voie]]&amp;" "&amp;MID(PARIS[[#This Row],[Tri 3]],5,50),PARIS[[#This Row],[Ville]]))</f>
        <v xml:space="preserve">Rue THERESE                    </v>
      </c>
      <c r="R209" s="10" t="str">
        <f>IF(PARIS[[#This Row],[Nom de la Voie]]="","",IFERROR(PARIS[[#This Row],[Département]]&amp;RIGHT(PARIS[[#This Row],[N° INSEE]],3),""))</f>
        <v>75001</v>
      </c>
      <c r="S209" s="10" t="str">
        <f>IF(PARIS[[#This Row],[Ville]]="",PARIS[[#This Row],[Nom de la Voie]]&amp;" "&amp;MID(PARIS[[#This Row],[Tri 3]],5,50),"")</f>
        <v xml:space="preserve">Rue THERESE                    </v>
      </c>
      <c r="T209" s="10" t="str">
        <f>IFERROR(TEXT(VLOOKUP(Tableau_Résultat75[Code Insee],Tableau_Référence75[],2,FALSE),"00000"),"")</f>
        <v/>
      </c>
      <c r="U209" s="10" t="str">
        <f>IFERROR(TEXT(VLOOKUP(Tableau_Résultat75[Code Insee],Tableau_Référence75[],4,FALSE),"00000"),"")</f>
        <v/>
      </c>
    </row>
    <row r="210" spans="1:21" x14ac:dyDescent="0.25">
      <c r="A210" s="4" t="s">
        <v>234</v>
      </c>
      <c r="B210" s="10" t="str">
        <f>MID(PARIS[[#This Row],[Données]],104,100)</f>
        <v>002191   VISAGES</v>
      </c>
      <c r="C210" s="10" t="str">
        <f>MID(PARIS[[#This Row],[Données]],7,36)</f>
        <v xml:space="preserve">9467AIMP DES TROIS VISAGES          </v>
      </c>
      <c r="D210" s="10" t="str">
        <f>MID(PARIS[[#This Row],[Tri 2]],6,31)</f>
        <v xml:space="preserve">IMP DES TROIS VISAGES          </v>
      </c>
      <c r="E210" s="10" t="str">
        <f>MID(PARIS[[#This Row],[Données]],1,6)</f>
        <v>754001</v>
      </c>
      <c r="F210" s="10" t="str">
        <f>LEFT(PARIS[[#This Row],[Données]],2)</f>
        <v>75</v>
      </c>
      <c r="G210" s="10" t="str">
        <f>MID(PARIS[[#This Row],[Données]],1,6)</f>
        <v>754001</v>
      </c>
      <c r="H210" s="10" t="str">
        <f>LEFT(PARIS[[#This Row],[Tri 2]],5)</f>
        <v>9467A</v>
      </c>
      <c r="I210" s="10" t="str">
        <f>LEFT(PARIS[[#This Row],[Tri 3]],3)</f>
        <v>IMP</v>
      </c>
      <c r="J21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21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10" s="10" t="str">
        <f>IF(AND(PARIS[[#This Row],[Nom de la Voie 1]]=0,PARIS[[#This Row],[Nom de la Voie 2]]=0,PARIS[[#This Row],[Nom de la Voie 3]]=0),PARIS[[#This Row],[Ville et Street]],"")</f>
        <v/>
      </c>
      <c r="N210" s="10" t="str">
        <f>MID(PARIS[[#This Row],[Tri 1]],10,50)</f>
        <v>VISAGES</v>
      </c>
      <c r="O21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210" s="10" t="str">
        <f>IF(PARIS[[#This Row],[Mot Clé Rue]]="","",IF(PARIS[[#This Row],[Ville]]="",PARIS[[#This Row],[Nom de la Voie]]&amp;" "&amp;MID(PARIS[[#This Row],[Tri 3]],5,50),PARIS[[#This Row],[Ville]]))</f>
        <v xml:space="preserve">Impasse DES TROIS VISAGES          </v>
      </c>
      <c r="R210" s="10" t="str">
        <f>IF(PARIS[[#This Row],[Nom de la Voie]]="","",IFERROR(PARIS[[#This Row],[Département]]&amp;RIGHT(PARIS[[#This Row],[N° INSEE]],3),""))</f>
        <v>75001</v>
      </c>
      <c r="S210" s="10" t="str">
        <f>IF(PARIS[[#This Row],[Ville]]="",PARIS[[#This Row],[Nom de la Voie]]&amp;" "&amp;MID(PARIS[[#This Row],[Tri 3]],5,50),"")</f>
        <v xml:space="preserve">Impasse DES TROIS VISAGES          </v>
      </c>
      <c r="T210" s="10" t="str">
        <f>IFERROR(TEXT(VLOOKUP(Tableau_Résultat75[Code Insee],Tableau_Référence75[],2,FALSE),"00000"),"")</f>
        <v/>
      </c>
      <c r="U210" s="10" t="str">
        <f>IFERROR(TEXT(VLOOKUP(Tableau_Résultat75[Code Insee],Tableau_Référence75[],4,FALSE),"00000"),"")</f>
        <v/>
      </c>
    </row>
    <row r="211" spans="1:21" x14ac:dyDescent="0.25">
      <c r="A211" s="4" t="s">
        <v>566</v>
      </c>
      <c r="B211" s="10" t="str">
        <f>MID(PARIS[[#This Row],[Données]],104,100)</f>
        <v>002201   TUILERIE</v>
      </c>
      <c r="C211" s="10" t="str">
        <f>MID(PARIS[[#This Row],[Données]],7,36)</f>
        <v xml:space="preserve">9490AJARDIN DES TUILERIES           </v>
      </c>
      <c r="D211" s="10" t="str">
        <f>MID(PARIS[[#This Row],[Tri 2]],6,31)</f>
        <v xml:space="preserve">JARDIN DES TUILERIES           </v>
      </c>
      <c r="E211" s="10" t="str">
        <f>MID(PARIS[[#This Row],[Données]],1,6)</f>
        <v>754001</v>
      </c>
      <c r="F211" s="10" t="str">
        <f>LEFT(PARIS[[#This Row],[Données]],2)</f>
        <v>75</v>
      </c>
      <c r="G211" s="10" t="str">
        <f>MID(PARIS[[#This Row],[Données]],1,6)</f>
        <v>754001</v>
      </c>
      <c r="H211" s="10" t="str">
        <f>LEFT(PARIS[[#This Row],[Tri 2]],5)</f>
        <v>9490A</v>
      </c>
      <c r="I211" s="10" t="str">
        <f>LEFT(PARIS[[#This Row],[Tri 3]],3)</f>
        <v>JAR</v>
      </c>
      <c r="J21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1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11" s="10" t="str">
        <f>IF(AND(PARIS[[#This Row],[Nom de la Voie 1]]=0,PARIS[[#This Row],[Nom de la Voie 2]]=0,PARIS[[#This Row],[Nom de la Voie 3]]=0),PARIS[[#This Row],[Ville et Street]],"")</f>
        <v>JAR</v>
      </c>
      <c r="N211" s="10" t="str">
        <f>MID(PARIS[[#This Row],[Tri 1]],10,50)</f>
        <v>TUILERIE</v>
      </c>
      <c r="O21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211" s="10" t="str">
        <f>IF(PARIS[[#This Row],[Mot Clé Rue]]="","",IF(PARIS[[#This Row],[Ville]]="",PARIS[[#This Row],[Nom de la Voie]]&amp;" "&amp;MID(PARIS[[#This Row],[Tri 3]],5,50),PARIS[[#This Row],[Ville]]))</f>
        <v>JAR</v>
      </c>
      <c r="R211" s="10" t="str">
        <f>IF(PARIS[[#This Row],[Nom de la Voie]]="","",IFERROR(PARIS[[#This Row],[Département]]&amp;RIGHT(PARIS[[#This Row],[N° INSEE]],3),""))</f>
        <v/>
      </c>
      <c r="S211" s="10" t="str">
        <f>IF(PARIS[[#This Row],[Ville]]="",PARIS[[#This Row],[Nom de la Voie]]&amp;" "&amp;MID(PARIS[[#This Row],[Tri 3]],5,50),"")</f>
        <v/>
      </c>
      <c r="T211" s="10" t="str">
        <f>IFERROR(TEXT(VLOOKUP(Tableau_Résultat75[Code Insee],Tableau_Référence75[],2,FALSE),"00000"),"")</f>
        <v/>
      </c>
      <c r="U211" s="10" t="str">
        <f>IFERROR(TEXT(VLOOKUP(Tableau_Résultat75[Code Insee],Tableau_Référence75[],4,FALSE),"00000"),"")</f>
        <v/>
      </c>
    </row>
    <row r="212" spans="1:21" x14ac:dyDescent="0.25">
      <c r="A212" s="4" t="s">
        <v>235</v>
      </c>
      <c r="B212" s="10" t="str">
        <f>MID(PARIS[[#This Row],[Données]],104,100)</f>
        <v>002211   TUILERIE</v>
      </c>
      <c r="C212" s="10" t="str">
        <f>MID(PARIS[[#This Row],[Données]],7,36)</f>
        <v xml:space="preserve">9491BPORTDES TUILERIES              </v>
      </c>
      <c r="D212" s="10" t="str">
        <f>MID(PARIS[[#This Row],[Tri 2]],6,31)</f>
        <v xml:space="preserve">PORTDES TUILERIES              </v>
      </c>
      <c r="E212" s="10" t="str">
        <f>MID(PARIS[[#This Row],[Données]],1,6)</f>
        <v>754001</v>
      </c>
      <c r="F212" s="10" t="str">
        <f>LEFT(PARIS[[#This Row],[Données]],2)</f>
        <v>75</v>
      </c>
      <c r="G212" s="10" t="str">
        <f>MID(PARIS[[#This Row],[Données]],1,6)</f>
        <v>754001</v>
      </c>
      <c r="H212" s="10" t="str">
        <f>LEFT(PARIS[[#This Row],[Tri 2]],5)</f>
        <v>9491B</v>
      </c>
      <c r="I212" s="10" t="str">
        <f>LEFT(PARIS[[#This Row],[Tri 3]],3)</f>
        <v>POR</v>
      </c>
      <c r="J21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1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Port</v>
      </c>
      <c r="M212" s="10" t="str">
        <f>IF(AND(PARIS[[#This Row],[Nom de la Voie 1]]=0,PARIS[[#This Row],[Nom de la Voie 2]]=0,PARIS[[#This Row],[Nom de la Voie 3]]=0),PARIS[[#This Row],[Ville et Street]],"")</f>
        <v/>
      </c>
      <c r="N212" s="10" t="str">
        <f>MID(PARIS[[#This Row],[Tri 1]],10,50)</f>
        <v>TUILERIE</v>
      </c>
      <c r="O21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Port</v>
      </c>
      <c r="P212" s="10" t="str">
        <f>IF(PARIS[[#This Row],[Mot Clé Rue]]="","",IF(PARIS[[#This Row],[Ville]]="",PARIS[[#This Row],[Nom de la Voie]]&amp;" "&amp;MID(PARIS[[#This Row],[Tri 3]],5,50),PARIS[[#This Row],[Ville]]))</f>
        <v xml:space="preserve">Port DES TUILERIES              </v>
      </c>
      <c r="R212" s="10" t="str">
        <f>IF(PARIS[[#This Row],[Nom de la Voie]]="","",IFERROR(PARIS[[#This Row],[Département]]&amp;RIGHT(PARIS[[#This Row],[N° INSEE]],3),""))</f>
        <v>75001</v>
      </c>
      <c r="S212" s="10" t="str">
        <f>IF(PARIS[[#This Row],[Ville]]="",PARIS[[#This Row],[Nom de la Voie]]&amp;" "&amp;MID(PARIS[[#This Row],[Tri 3]],5,50),"")</f>
        <v xml:space="preserve">Port DES TUILERIES              </v>
      </c>
      <c r="T212" s="10" t="str">
        <f>IFERROR(TEXT(VLOOKUP(Tableau_Résultat75[Code Insee],Tableau_Référence75[],2,FALSE),"00000"),"")</f>
        <v/>
      </c>
      <c r="U212" s="10" t="str">
        <f>IFERROR(TEXT(VLOOKUP(Tableau_Résultat75[Code Insee],Tableau_Référence75[],4,FALSE),"00000"),"")</f>
        <v/>
      </c>
    </row>
    <row r="213" spans="1:21" x14ac:dyDescent="0.25">
      <c r="A213" s="4" t="s">
        <v>236</v>
      </c>
      <c r="B213" s="10" t="str">
        <f>MID(PARIS[[#This Row],[Données]],104,100)</f>
        <v>002221   TUILERIE</v>
      </c>
      <c r="C213" s="10" t="str">
        <f>MID(PARIS[[#This Row],[Données]],7,36)</f>
        <v xml:space="preserve">9492CQUAIDES TUILERIES              </v>
      </c>
      <c r="D213" s="10" t="str">
        <f>MID(PARIS[[#This Row],[Tri 2]],6,31)</f>
        <v xml:space="preserve">QUAIDES TUILERIES              </v>
      </c>
      <c r="E213" s="10" t="str">
        <f>MID(PARIS[[#This Row],[Données]],1,6)</f>
        <v>754001</v>
      </c>
      <c r="F213" s="10" t="str">
        <f>LEFT(PARIS[[#This Row],[Données]],2)</f>
        <v>75</v>
      </c>
      <c r="G213" s="10" t="str">
        <f>MID(PARIS[[#This Row],[Données]],1,6)</f>
        <v>754001</v>
      </c>
      <c r="H213" s="10" t="str">
        <f>LEFT(PARIS[[#This Row],[Tri 2]],5)</f>
        <v>9492C</v>
      </c>
      <c r="I213" s="10" t="str">
        <f>LEFT(PARIS[[#This Row],[Tri 3]],3)</f>
        <v>QUA</v>
      </c>
      <c r="J21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1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Quai</v>
      </c>
      <c r="M213" s="10" t="str">
        <f>IF(AND(PARIS[[#This Row],[Nom de la Voie 1]]=0,PARIS[[#This Row],[Nom de la Voie 2]]=0,PARIS[[#This Row],[Nom de la Voie 3]]=0),PARIS[[#This Row],[Ville et Street]],"")</f>
        <v/>
      </c>
      <c r="N213" s="10" t="str">
        <f>MID(PARIS[[#This Row],[Tri 1]],10,50)</f>
        <v>TUILERIE</v>
      </c>
      <c r="O21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Quai</v>
      </c>
      <c r="P213" s="10" t="str">
        <f>IF(PARIS[[#This Row],[Mot Clé Rue]]="","",IF(PARIS[[#This Row],[Ville]]="",PARIS[[#This Row],[Nom de la Voie]]&amp;" "&amp;MID(PARIS[[#This Row],[Tri 3]],5,50),PARIS[[#This Row],[Ville]]))</f>
        <v xml:space="preserve">Quai DES TUILERIES              </v>
      </c>
      <c r="R213" s="10" t="str">
        <f>IF(PARIS[[#This Row],[Nom de la Voie]]="","",IFERROR(PARIS[[#This Row],[Département]]&amp;RIGHT(PARIS[[#This Row],[N° INSEE]],3),""))</f>
        <v>75001</v>
      </c>
      <c r="S213" s="10" t="str">
        <f>IF(PARIS[[#This Row],[Ville]]="",PARIS[[#This Row],[Nom de la Voie]]&amp;" "&amp;MID(PARIS[[#This Row],[Tri 3]],5,50),"")</f>
        <v xml:space="preserve">Quai DES TUILERIES              </v>
      </c>
      <c r="T213" s="10" t="str">
        <f>IFERROR(TEXT(VLOOKUP(Tableau_Résultat75[Code Insee],Tableau_Référence75[],2,FALSE),"00000"),"")</f>
        <v/>
      </c>
      <c r="U213" s="10" t="str">
        <f>IFERROR(TEXT(VLOOKUP(Tableau_Résultat75[Code Insee],Tableau_Référence75[],4,FALSE),"00000"),"")</f>
        <v/>
      </c>
    </row>
    <row r="214" spans="1:21" x14ac:dyDescent="0.25">
      <c r="A214" s="4" t="s">
        <v>237</v>
      </c>
      <c r="B214" s="10" t="str">
        <f>MID(PARIS[[#This Row],[Données]],104,100)</f>
        <v>002231   TURBIGO</v>
      </c>
      <c r="C214" s="10" t="str">
        <f>MID(PARIS[[#This Row],[Données]],7,36)</f>
        <v xml:space="preserve">9504RRUE DE TURBIGO                 </v>
      </c>
      <c r="D214" s="10" t="str">
        <f>MID(PARIS[[#This Row],[Tri 2]],6,31)</f>
        <v xml:space="preserve">RUE DE TURBIGO                 </v>
      </c>
      <c r="E214" s="10" t="str">
        <f>MID(PARIS[[#This Row],[Données]],1,6)</f>
        <v>754001</v>
      </c>
      <c r="F214" s="10" t="str">
        <f>LEFT(PARIS[[#This Row],[Données]],2)</f>
        <v>75</v>
      </c>
      <c r="G214" s="10" t="str">
        <f>MID(PARIS[[#This Row],[Données]],1,6)</f>
        <v>754001</v>
      </c>
      <c r="H214" s="10" t="str">
        <f>LEFT(PARIS[[#This Row],[Tri 2]],5)</f>
        <v>9504R</v>
      </c>
      <c r="I214" s="10" t="str">
        <f>LEFT(PARIS[[#This Row],[Tri 3]],3)</f>
        <v>RUE</v>
      </c>
      <c r="J21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1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14" s="10" t="str">
        <f>IF(AND(PARIS[[#This Row],[Nom de la Voie 1]]=0,PARIS[[#This Row],[Nom de la Voie 2]]=0,PARIS[[#This Row],[Nom de la Voie 3]]=0),PARIS[[#This Row],[Ville et Street]],"")</f>
        <v/>
      </c>
      <c r="N214" s="10" t="str">
        <f>MID(PARIS[[#This Row],[Tri 1]],10,50)</f>
        <v>TURBIGO</v>
      </c>
      <c r="O21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14" s="10" t="str">
        <f>IF(PARIS[[#This Row],[Mot Clé Rue]]="","",IF(PARIS[[#This Row],[Ville]]="",PARIS[[#This Row],[Nom de la Voie]]&amp;" "&amp;MID(PARIS[[#This Row],[Tri 3]],5,50),PARIS[[#This Row],[Ville]]))</f>
        <v xml:space="preserve">Rue DE TURBIGO                 </v>
      </c>
      <c r="R214" s="10" t="str">
        <f>IF(PARIS[[#This Row],[Nom de la Voie]]="","",IFERROR(PARIS[[#This Row],[Département]]&amp;RIGHT(PARIS[[#This Row],[N° INSEE]],3),""))</f>
        <v>75001</v>
      </c>
      <c r="S214" s="10" t="str">
        <f>IF(PARIS[[#This Row],[Ville]]="",PARIS[[#This Row],[Nom de la Voie]]&amp;" "&amp;MID(PARIS[[#This Row],[Tri 3]],5,50),"")</f>
        <v xml:space="preserve">Rue DE TURBIGO                 </v>
      </c>
      <c r="T214" s="10" t="str">
        <f>IFERROR(TEXT(VLOOKUP(Tableau_Résultat75[Code Insee],Tableau_Référence75[],2,FALSE),"00000"),"")</f>
        <v/>
      </c>
      <c r="U214" s="10" t="str">
        <f>IFERROR(TEXT(VLOOKUP(Tableau_Résultat75[Code Insee],Tableau_Référence75[],4,FALSE),"00000"),"")</f>
        <v/>
      </c>
    </row>
    <row r="215" spans="1:21" x14ac:dyDescent="0.25">
      <c r="A215" s="4" t="s">
        <v>238</v>
      </c>
      <c r="B215" s="10" t="str">
        <f>MID(PARIS[[#This Row],[Données]],104,100)</f>
        <v>002241   VALOIS</v>
      </c>
      <c r="C215" s="10" t="str">
        <f>MID(PARIS[[#This Row],[Données]],7,36)</f>
        <v xml:space="preserve">9571NGAL DE VALOIS                  </v>
      </c>
      <c r="D215" s="10" t="str">
        <f>MID(PARIS[[#This Row],[Tri 2]],6,31)</f>
        <v xml:space="preserve">GAL DE VALOIS                  </v>
      </c>
      <c r="E215" s="10" t="str">
        <f>MID(PARIS[[#This Row],[Données]],1,6)</f>
        <v>754001</v>
      </c>
      <c r="F215" s="10" t="str">
        <f>LEFT(PARIS[[#This Row],[Données]],2)</f>
        <v>75</v>
      </c>
      <c r="G215" s="10" t="str">
        <f>MID(PARIS[[#This Row],[Données]],1,6)</f>
        <v>754001</v>
      </c>
      <c r="H215" s="10" t="str">
        <f>LEFT(PARIS[[#This Row],[Tri 2]],5)</f>
        <v>9571N</v>
      </c>
      <c r="I215" s="10" t="str">
        <f>LEFT(PARIS[[#This Row],[Tri 3]],3)</f>
        <v>GAL</v>
      </c>
      <c r="J21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1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5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215" s="10" t="str">
        <f>IF(AND(PARIS[[#This Row],[Nom de la Voie 1]]=0,PARIS[[#This Row],[Nom de la Voie 2]]=0,PARIS[[#This Row],[Nom de la Voie 3]]=0),PARIS[[#This Row],[Ville et Street]],"")</f>
        <v/>
      </c>
      <c r="N215" s="10" t="str">
        <f>MID(PARIS[[#This Row],[Tri 1]],10,50)</f>
        <v>VALOIS</v>
      </c>
      <c r="O21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215" s="10" t="str">
        <f>IF(PARIS[[#This Row],[Mot Clé Rue]]="","",IF(PARIS[[#This Row],[Ville]]="",PARIS[[#This Row],[Nom de la Voie]]&amp;" "&amp;MID(PARIS[[#This Row],[Tri 3]],5,50),PARIS[[#This Row],[Ville]]))</f>
        <v xml:space="preserve">Galerie DE VALOIS                  </v>
      </c>
      <c r="R215" s="10" t="str">
        <f>IF(PARIS[[#This Row],[Nom de la Voie]]="","",IFERROR(PARIS[[#This Row],[Département]]&amp;RIGHT(PARIS[[#This Row],[N° INSEE]],3),""))</f>
        <v>75001</v>
      </c>
      <c r="S215" s="10" t="str">
        <f>IF(PARIS[[#This Row],[Ville]]="",PARIS[[#This Row],[Nom de la Voie]]&amp;" "&amp;MID(PARIS[[#This Row],[Tri 3]],5,50),"")</f>
        <v xml:space="preserve">Galerie DE VALOIS                  </v>
      </c>
      <c r="T215" s="10" t="str">
        <f>IFERROR(TEXT(VLOOKUP(Tableau_Résultat75[Code Insee],Tableau_Référence75[],2,FALSE),"00000"),"")</f>
        <v/>
      </c>
      <c r="U215" s="10" t="str">
        <f>IFERROR(TEXT(VLOOKUP(Tableau_Résultat75[Code Insee],Tableau_Référence75[],4,FALSE),"00000"),"")</f>
        <v/>
      </c>
    </row>
    <row r="216" spans="1:21" x14ac:dyDescent="0.25">
      <c r="A216" s="4" t="s">
        <v>567</v>
      </c>
      <c r="B216" s="10" t="str">
        <f>MID(PARIS[[#This Row],[Données]],104,100)</f>
        <v>002251   VALOIS</v>
      </c>
      <c r="C216" s="10" t="str">
        <f>MID(PARIS[[#This Row],[Données]],7,36)</f>
        <v xml:space="preserve">9573RPERIS DE VALOIS                </v>
      </c>
      <c r="D216" s="10" t="str">
        <f>MID(PARIS[[#This Row],[Tri 2]],6,31)</f>
        <v xml:space="preserve">PERIS DE VALOIS                </v>
      </c>
      <c r="E216" s="10" t="str">
        <f>MID(PARIS[[#This Row],[Données]],1,6)</f>
        <v>754001</v>
      </c>
      <c r="F216" s="10" t="str">
        <f>LEFT(PARIS[[#This Row],[Données]],2)</f>
        <v>75</v>
      </c>
      <c r="G216" s="10" t="str">
        <f>MID(PARIS[[#This Row],[Données]],1,6)</f>
        <v>754001</v>
      </c>
      <c r="H216" s="10" t="str">
        <f>LEFT(PARIS[[#This Row],[Tri 2]],5)</f>
        <v>9573R</v>
      </c>
      <c r="I216" s="10" t="str">
        <f>LEFT(PARIS[[#This Row],[Tri 3]],3)</f>
        <v>PER</v>
      </c>
      <c r="J21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Pery</v>
      </c>
      <c r="K21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16" s="10" t="str">
        <f>IF(AND(PARIS[[#This Row],[Nom de la Voie 1]]=0,PARIS[[#This Row],[Nom de la Voie 2]]=0,PARIS[[#This Row],[Nom de la Voie 3]]=0),PARIS[[#This Row],[Ville et Street]],"")</f>
        <v/>
      </c>
      <c r="N216" s="10" t="str">
        <f>MID(PARIS[[#This Row],[Tri 1]],10,50)</f>
        <v>VALOIS</v>
      </c>
      <c r="O21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Pery</v>
      </c>
      <c r="P216" s="10" t="str">
        <f>IF(PARIS[[#This Row],[Mot Clé Rue]]="","",IF(PARIS[[#This Row],[Ville]]="",PARIS[[#This Row],[Nom de la Voie]]&amp;" "&amp;MID(PARIS[[#This Row],[Tri 3]],5,50),PARIS[[#This Row],[Ville]]))</f>
        <v xml:space="preserve">Pery S DE VALOIS                </v>
      </c>
      <c r="R216" s="10" t="str">
        <f>IF(PARIS[[#This Row],[Nom de la Voie]]="","",IFERROR(PARIS[[#This Row],[Département]]&amp;RIGHT(PARIS[[#This Row],[N° INSEE]],3),""))</f>
        <v>75001</v>
      </c>
      <c r="S216" s="10" t="str">
        <f>IF(PARIS[[#This Row],[Ville]]="",PARIS[[#This Row],[Nom de la Voie]]&amp;" "&amp;MID(PARIS[[#This Row],[Tri 3]],5,50),"")</f>
        <v xml:space="preserve">Pery S DE VALOIS                </v>
      </c>
      <c r="T216" s="10" t="str">
        <f>IFERROR(TEXT(VLOOKUP(Tableau_Résultat75[Code Insee],Tableau_Référence75[],2,FALSE),"00000"),"")</f>
        <v/>
      </c>
      <c r="U216" s="10" t="str">
        <f>IFERROR(TEXT(VLOOKUP(Tableau_Résultat75[Code Insee],Tableau_Référence75[],4,FALSE),"00000"),"")</f>
        <v/>
      </c>
    </row>
    <row r="217" spans="1:21" x14ac:dyDescent="0.25">
      <c r="A217" s="4" t="s">
        <v>239</v>
      </c>
      <c r="B217" s="10" t="str">
        <f>MID(PARIS[[#This Row],[Données]],104,100)</f>
        <v>002261   VALOIS</v>
      </c>
      <c r="C217" s="10" t="str">
        <f>MID(PARIS[[#This Row],[Données]],7,36)</f>
        <v xml:space="preserve">9574SPL  DE VALOIS                  </v>
      </c>
      <c r="D217" s="10" t="str">
        <f>MID(PARIS[[#This Row],[Tri 2]],6,31)</f>
        <v xml:space="preserve">PL  DE VALOIS                  </v>
      </c>
      <c r="E217" s="10" t="str">
        <f>MID(PARIS[[#This Row],[Données]],1,6)</f>
        <v>754001</v>
      </c>
      <c r="F217" s="10" t="str">
        <f>LEFT(PARIS[[#This Row],[Données]],2)</f>
        <v>75</v>
      </c>
      <c r="G217" s="10" t="str">
        <f>MID(PARIS[[#This Row],[Données]],1,6)</f>
        <v>754001</v>
      </c>
      <c r="H217" s="10" t="str">
        <f>LEFT(PARIS[[#This Row],[Tri 2]],5)</f>
        <v>9574S</v>
      </c>
      <c r="I217" s="10" t="str">
        <f>LEFT(PARIS[[#This Row],[Tri 3]],3)</f>
        <v xml:space="preserve">PL </v>
      </c>
      <c r="J21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1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17" s="10" t="str">
        <f>IF(AND(PARIS[[#This Row],[Nom de la Voie 1]]=0,PARIS[[#This Row],[Nom de la Voie 2]]=0,PARIS[[#This Row],[Nom de la Voie 3]]=0),PARIS[[#This Row],[Ville et Street]],"")</f>
        <v/>
      </c>
      <c r="N217" s="10" t="str">
        <f>MID(PARIS[[#This Row],[Tri 1]],10,50)</f>
        <v>VALOIS</v>
      </c>
      <c r="O21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17" s="10" t="str">
        <f>IF(PARIS[[#This Row],[Mot Clé Rue]]="","",IF(PARIS[[#This Row],[Ville]]="",PARIS[[#This Row],[Nom de la Voie]]&amp;" "&amp;MID(PARIS[[#This Row],[Tri 3]],5,50),PARIS[[#This Row],[Ville]]))</f>
        <v xml:space="preserve">Place DE VALOIS                  </v>
      </c>
      <c r="R217" s="10" t="str">
        <f>IF(PARIS[[#This Row],[Nom de la Voie]]="","",IFERROR(PARIS[[#This Row],[Département]]&amp;RIGHT(PARIS[[#This Row],[N° INSEE]],3),""))</f>
        <v>75001</v>
      </c>
      <c r="S217" s="10" t="str">
        <f>IF(PARIS[[#This Row],[Ville]]="",PARIS[[#This Row],[Nom de la Voie]]&amp;" "&amp;MID(PARIS[[#This Row],[Tri 3]],5,50),"")</f>
        <v xml:space="preserve">Place DE VALOIS                  </v>
      </c>
      <c r="T217" s="10" t="str">
        <f>IFERROR(TEXT(VLOOKUP(Tableau_Résultat75[Code Insee],Tableau_Référence75[],2,FALSE),"00000"),"")</f>
        <v/>
      </c>
      <c r="U217" s="10" t="str">
        <f>IFERROR(TEXT(VLOOKUP(Tableau_Résultat75[Code Insee],Tableau_Référence75[],4,FALSE),"00000"),"")</f>
        <v/>
      </c>
    </row>
    <row r="218" spans="1:21" x14ac:dyDescent="0.25">
      <c r="A218" s="4" t="s">
        <v>240</v>
      </c>
      <c r="B218" s="10" t="str">
        <f>MID(PARIS[[#This Row],[Données]],104,100)</f>
        <v>002271   VALOIS</v>
      </c>
      <c r="C218" s="10" t="str">
        <f>MID(PARIS[[#This Row],[Données]],7,36)</f>
        <v xml:space="preserve">9575TRUE DE VALOIS                  </v>
      </c>
      <c r="D218" s="10" t="str">
        <f>MID(PARIS[[#This Row],[Tri 2]],6,31)</f>
        <v xml:space="preserve">RUE DE VALOIS                  </v>
      </c>
      <c r="E218" s="10" t="str">
        <f>MID(PARIS[[#This Row],[Données]],1,6)</f>
        <v>754001</v>
      </c>
      <c r="F218" s="10" t="str">
        <f>LEFT(PARIS[[#This Row],[Données]],2)</f>
        <v>75</v>
      </c>
      <c r="G218" s="10" t="str">
        <f>MID(PARIS[[#This Row],[Données]],1,6)</f>
        <v>754001</v>
      </c>
      <c r="H218" s="10" t="str">
        <f>LEFT(PARIS[[#This Row],[Tri 2]],5)</f>
        <v>9575T</v>
      </c>
      <c r="I218" s="10" t="str">
        <f>LEFT(PARIS[[#This Row],[Tri 3]],3)</f>
        <v>RUE</v>
      </c>
      <c r="J21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1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18" s="10" t="str">
        <f>IF(AND(PARIS[[#This Row],[Nom de la Voie 1]]=0,PARIS[[#This Row],[Nom de la Voie 2]]=0,PARIS[[#This Row],[Nom de la Voie 3]]=0),PARIS[[#This Row],[Ville et Street]],"")</f>
        <v/>
      </c>
      <c r="N218" s="10" t="str">
        <f>MID(PARIS[[#This Row],[Tri 1]],10,50)</f>
        <v>VALOIS</v>
      </c>
      <c r="O21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18" s="10" t="str">
        <f>IF(PARIS[[#This Row],[Mot Clé Rue]]="","",IF(PARIS[[#This Row],[Ville]]="",PARIS[[#This Row],[Nom de la Voie]]&amp;" "&amp;MID(PARIS[[#This Row],[Tri 3]],5,50),PARIS[[#This Row],[Ville]]))</f>
        <v xml:space="preserve">Rue DE VALOIS                  </v>
      </c>
      <c r="R218" s="10" t="str">
        <f>IF(PARIS[[#This Row],[Nom de la Voie]]="","",IFERROR(PARIS[[#This Row],[Département]]&amp;RIGHT(PARIS[[#This Row],[N° INSEE]],3),""))</f>
        <v>75001</v>
      </c>
      <c r="S218" s="10" t="str">
        <f>IF(PARIS[[#This Row],[Ville]]="",PARIS[[#This Row],[Nom de la Voie]]&amp;" "&amp;MID(PARIS[[#This Row],[Tri 3]],5,50),"")</f>
        <v xml:space="preserve">Rue DE VALOIS                  </v>
      </c>
      <c r="T218" s="10" t="str">
        <f>IFERROR(TEXT(VLOOKUP(Tableau_Résultat75[Code Insee],Tableau_Référence75[],2,FALSE),"00000"),"")</f>
        <v/>
      </c>
      <c r="U218" s="10" t="str">
        <f>IFERROR(TEXT(VLOOKUP(Tableau_Résultat75[Code Insee],Tableau_Référence75[],4,FALSE),"00000"),"")</f>
        <v/>
      </c>
    </row>
    <row r="219" spans="1:21" x14ac:dyDescent="0.25">
      <c r="A219" s="4" t="s">
        <v>241</v>
      </c>
      <c r="B219" s="10" t="str">
        <f>MID(PARIS[[#This Row],[Données]],104,100)</f>
        <v>002281   VAUVILLI</v>
      </c>
      <c r="C219" s="10" t="str">
        <f>MID(PARIS[[#This Row],[Données]],7,36)</f>
        <v xml:space="preserve">9631DRUE VAUVILLIERS                </v>
      </c>
      <c r="D219" s="10" t="str">
        <f>MID(PARIS[[#This Row],[Tri 2]],6,31)</f>
        <v xml:space="preserve">RUE VAUVILLIERS                </v>
      </c>
      <c r="E219" s="10" t="str">
        <f>MID(PARIS[[#This Row],[Données]],1,6)</f>
        <v>754001</v>
      </c>
      <c r="F219" s="10" t="str">
        <f>LEFT(PARIS[[#This Row],[Données]],2)</f>
        <v>75</v>
      </c>
      <c r="G219" s="10" t="str">
        <f>MID(PARIS[[#This Row],[Données]],1,6)</f>
        <v>754001</v>
      </c>
      <c r="H219" s="10" t="str">
        <f>LEFT(PARIS[[#This Row],[Tri 2]],5)</f>
        <v>9631D</v>
      </c>
      <c r="I219" s="10" t="str">
        <f>LEFT(PARIS[[#This Row],[Tri 3]],3)</f>
        <v>RUE</v>
      </c>
      <c r="J21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1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1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19" s="10" t="str">
        <f>IF(AND(PARIS[[#This Row],[Nom de la Voie 1]]=0,PARIS[[#This Row],[Nom de la Voie 2]]=0,PARIS[[#This Row],[Nom de la Voie 3]]=0),PARIS[[#This Row],[Ville et Street]],"")</f>
        <v/>
      </c>
      <c r="N219" s="10" t="str">
        <f>MID(PARIS[[#This Row],[Tri 1]],10,50)</f>
        <v>VAUVILLI</v>
      </c>
      <c r="O21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19" s="10" t="str">
        <f>IF(PARIS[[#This Row],[Mot Clé Rue]]="","",IF(PARIS[[#This Row],[Ville]]="",PARIS[[#This Row],[Nom de la Voie]]&amp;" "&amp;MID(PARIS[[#This Row],[Tri 3]],5,50),PARIS[[#This Row],[Ville]]))</f>
        <v xml:space="preserve">Rue VAUVILLIERS                </v>
      </c>
      <c r="R219" s="10" t="str">
        <f>IF(PARIS[[#This Row],[Nom de la Voie]]="","",IFERROR(PARIS[[#This Row],[Département]]&amp;RIGHT(PARIS[[#This Row],[N° INSEE]],3),""))</f>
        <v>75001</v>
      </c>
      <c r="S219" s="10" t="str">
        <f>IF(PARIS[[#This Row],[Ville]]="",PARIS[[#This Row],[Nom de la Voie]]&amp;" "&amp;MID(PARIS[[#This Row],[Tri 3]],5,50),"")</f>
        <v xml:space="preserve">Rue VAUVILLIERS                </v>
      </c>
      <c r="T219" s="10" t="str">
        <f>IFERROR(TEXT(VLOOKUP(Tableau_Résultat75[Code Insee],Tableau_Référence75[],2,FALSE),"00000"),"")</f>
        <v/>
      </c>
      <c r="U219" s="10" t="str">
        <f>IFERROR(TEXT(VLOOKUP(Tableau_Résultat75[Code Insee],Tableau_Référence75[],4,FALSE),"00000"),"")</f>
        <v/>
      </c>
    </row>
    <row r="220" spans="1:21" x14ac:dyDescent="0.25">
      <c r="A220" s="4" t="s">
        <v>242</v>
      </c>
      <c r="B220" s="10" t="str">
        <f>MID(PARIS[[#This Row],[Données]],104,100)</f>
        <v>002291   VENDOME</v>
      </c>
      <c r="C220" s="10" t="str">
        <f>MID(PARIS[[#This Row],[Données]],7,36)</f>
        <v xml:space="preserve">9651ACRS VENDOME                    </v>
      </c>
      <c r="D220" s="10" t="str">
        <f>MID(PARIS[[#This Row],[Tri 2]],6,31)</f>
        <v xml:space="preserve">CRS VENDOME                    </v>
      </c>
      <c r="E220" s="10" t="str">
        <f>MID(PARIS[[#This Row],[Données]],1,6)</f>
        <v>754001</v>
      </c>
      <c r="F220" s="10" t="str">
        <f>LEFT(PARIS[[#This Row],[Données]],2)</f>
        <v>75</v>
      </c>
      <c r="G220" s="10" t="str">
        <f>MID(PARIS[[#This Row],[Données]],1,6)</f>
        <v>754001</v>
      </c>
      <c r="H220" s="10" t="str">
        <f>LEFT(PARIS[[#This Row],[Tri 2]],5)</f>
        <v>9651A</v>
      </c>
      <c r="I220" s="10" t="str">
        <f>LEFT(PARIS[[#This Row],[Tri 3]],3)</f>
        <v>CRS</v>
      </c>
      <c r="J22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Cours</v>
      </c>
      <c r="K22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20" s="10" t="str">
        <f>IF(AND(PARIS[[#This Row],[Nom de la Voie 1]]=0,PARIS[[#This Row],[Nom de la Voie 2]]=0,PARIS[[#This Row],[Nom de la Voie 3]]=0),PARIS[[#This Row],[Ville et Street]],"")</f>
        <v/>
      </c>
      <c r="N220" s="10" t="str">
        <f>MID(PARIS[[#This Row],[Tri 1]],10,50)</f>
        <v>VENDOME</v>
      </c>
      <c r="O22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Cours</v>
      </c>
      <c r="P220" s="10" t="str">
        <f>IF(PARIS[[#This Row],[Mot Clé Rue]]="","",IF(PARIS[[#This Row],[Ville]]="",PARIS[[#This Row],[Nom de la Voie]]&amp;" "&amp;MID(PARIS[[#This Row],[Tri 3]],5,50),PARIS[[#This Row],[Ville]]))</f>
        <v xml:space="preserve">Cours VENDOME                    </v>
      </c>
      <c r="R220" s="10" t="str">
        <f>IF(PARIS[[#This Row],[Nom de la Voie]]="","",IFERROR(PARIS[[#This Row],[Département]]&amp;RIGHT(PARIS[[#This Row],[N° INSEE]],3),""))</f>
        <v>75001</v>
      </c>
      <c r="S220" s="10" t="str">
        <f>IF(PARIS[[#This Row],[Ville]]="",PARIS[[#This Row],[Nom de la Voie]]&amp;" "&amp;MID(PARIS[[#This Row],[Tri 3]],5,50),"")</f>
        <v xml:space="preserve">Cours VENDOME                    </v>
      </c>
      <c r="T220" s="10" t="str">
        <f>IFERROR(TEXT(VLOOKUP(Tableau_Résultat75[Code Insee],Tableau_Référence75[],2,FALSE),"00000"),"")</f>
        <v/>
      </c>
      <c r="U220" s="10" t="str">
        <f>IFERROR(TEXT(VLOOKUP(Tableau_Résultat75[Code Insee],Tableau_Référence75[],4,FALSE),"00000"),"")</f>
        <v/>
      </c>
    </row>
    <row r="221" spans="1:21" x14ac:dyDescent="0.25">
      <c r="A221" s="4" t="s">
        <v>243</v>
      </c>
      <c r="B221" s="10" t="str">
        <f>MID(PARIS[[#This Row],[Données]],104,100)</f>
        <v>002301   VENDOME</v>
      </c>
      <c r="C221" s="10" t="str">
        <f>MID(PARIS[[#This Row],[Données]],7,36)</f>
        <v xml:space="preserve">9653CPL  VENDOME                    </v>
      </c>
      <c r="D221" s="10" t="str">
        <f>MID(PARIS[[#This Row],[Tri 2]],6,31)</f>
        <v xml:space="preserve">PL  VENDOME                    </v>
      </c>
      <c r="E221" s="10" t="str">
        <f>MID(PARIS[[#This Row],[Données]],1,6)</f>
        <v>754001</v>
      </c>
      <c r="F221" s="10" t="str">
        <f>LEFT(PARIS[[#This Row],[Données]],2)</f>
        <v>75</v>
      </c>
      <c r="G221" s="10" t="str">
        <f>MID(PARIS[[#This Row],[Données]],1,6)</f>
        <v>754001</v>
      </c>
      <c r="H221" s="10" t="str">
        <f>LEFT(PARIS[[#This Row],[Tri 2]],5)</f>
        <v>9653C</v>
      </c>
      <c r="I221" s="10" t="str">
        <f>LEFT(PARIS[[#This Row],[Tri 3]],3)</f>
        <v xml:space="preserve">PL </v>
      </c>
      <c r="J22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2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21" s="10" t="str">
        <f>IF(AND(PARIS[[#This Row],[Nom de la Voie 1]]=0,PARIS[[#This Row],[Nom de la Voie 2]]=0,PARIS[[#This Row],[Nom de la Voie 3]]=0),PARIS[[#This Row],[Ville et Street]],"")</f>
        <v/>
      </c>
      <c r="N221" s="10" t="str">
        <f>MID(PARIS[[#This Row],[Tri 1]],10,50)</f>
        <v>VENDOME</v>
      </c>
      <c r="O22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21" s="10" t="str">
        <f>IF(PARIS[[#This Row],[Mot Clé Rue]]="","",IF(PARIS[[#This Row],[Ville]]="",PARIS[[#This Row],[Nom de la Voie]]&amp;" "&amp;MID(PARIS[[#This Row],[Tri 3]],5,50),PARIS[[#This Row],[Ville]]))</f>
        <v xml:space="preserve">Place VENDOME                    </v>
      </c>
      <c r="R221" s="10" t="str">
        <f>IF(PARIS[[#This Row],[Nom de la Voie]]="","",IFERROR(PARIS[[#This Row],[Département]]&amp;RIGHT(PARIS[[#This Row],[N° INSEE]],3),""))</f>
        <v>75001</v>
      </c>
      <c r="S221" s="10" t="str">
        <f>IF(PARIS[[#This Row],[Ville]]="",PARIS[[#This Row],[Nom de la Voie]]&amp;" "&amp;MID(PARIS[[#This Row],[Tri 3]],5,50),"")</f>
        <v xml:space="preserve">Place VENDOME                    </v>
      </c>
      <c r="T221" s="10" t="str">
        <f>IFERROR(TEXT(VLOOKUP(Tableau_Résultat75[Code Insee],Tableau_Référence75[],2,FALSE),"00000"),"")</f>
        <v/>
      </c>
      <c r="U221" s="10" t="str">
        <f>IFERROR(TEXT(VLOOKUP(Tableau_Résultat75[Code Insee],Tableau_Référence75[],4,FALSE),"00000"),"")</f>
        <v/>
      </c>
    </row>
    <row r="222" spans="1:21" x14ac:dyDescent="0.25">
      <c r="A222" s="4" t="s">
        <v>244</v>
      </c>
      <c r="B222" s="10" t="str">
        <f>MID(PARIS[[#This Row],[Données]],104,100)</f>
        <v>002311   VENTADOU</v>
      </c>
      <c r="C222" s="10" t="str">
        <f>MID(PARIS[[#This Row],[Données]],7,36)</f>
        <v xml:space="preserve">9657GRUE DE VENTADOUR               </v>
      </c>
      <c r="D222" s="10" t="str">
        <f>MID(PARIS[[#This Row],[Tri 2]],6,31)</f>
        <v xml:space="preserve">RUE DE VENTADOUR               </v>
      </c>
      <c r="E222" s="10" t="str">
        <f>MID(PARIS[[#This Row],[Données]],1,6)</f>
        <v>754001</v>
      </c>
      <c r="F222" s="10" t="str">
        <f>LEFT(PARIS[[#This Row],[Données]],2)</f>
        <v>75</v>
      </c>
      <c r="G222" s="10" t="str">
        <f>MID(PARIS[[#This Row],[Données]],1,6)</f>
        <v>754001</v>
      </c>
      <c r="H222" s="10" t="str">
        <f>LEFT(PARIS[[#This Row],[Tri 2]],5)</f>
        <v>9657G</v>
      </c>
      <c r="I222" s="10" t="str">
        <f>LEFT(PARIS[[#This Row],[Tri 3]],3)</f>
        <v>RUE</v>
      </c>
      <c r="J22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2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22" s="10" t="str">
        <f>IF(AND(PARIS[[#This Row],[Nom de la Voie 1]]=0,PARIS[[#This Row],[Nom de la Voie 2]]=0,PARIS[[#This Row],[Nom de la Voie 3]]=0),PARIS[[#This Row],[Ville et Street]],"")</f>
        <v/>
      </c>
      <c r="N222" s="10" t="str">
        <f>MID(PARIS[[#This Row],[Tri 1]],10,50)</f>
        <v>VENTADOU</v>
      </c>
      <c r="O22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22" s="10" t="str">
        <f>IF(PARIS[[#This Row],[Mot Clé Rue]]="","",IF(PARIS[[#This Row],[Ville]]="",PARIS[[#This Row],[Nom de la Voie]]&amp;" "&amp;MID(PARIS[[#This Row],[Tri 3]],5,50),PARIS[[#This Row],[Ville]]))</f>
        <v xml:space="preserve">Rue DE VENTADOUR               </v>
      </c>
      <c r="R222" s="10" t="str">
        <f>IF(PARIS[[#This Row],[Nom de la Voie]]="","",IFERROR(PARIS[[#This Row],[Département]]&amp;RIGHT(PARIS[[#This Row],[N° INSEE]],3),""))</f>
        <v>75001</v>
      </c>
      <c r="S222" s="10" t="str">
        <f>IF(PARIS[[#This Row],[Ville]]="",PARIS[[#This Row],[Nom de la Voie]]&amp;" "&amp;MID(PARIS[[#This Row],[Tri 3]],5,50),"")</f>
        <v xml:space="preserve">Rue DE VENTADOUR               </v>
      </c>
      <c r="T222" s="10" t="str">
        <f>IFERROR(TEXT(VLOOKUP(Tableau_Résultat75[Code Insee],Tableau_Référence75[],2,FALSE),"00000"),"")</f>
        <v/>
      </c>
      <c r="U222" s="10" t="str">
        <f>IFERROR(TEXT(VLOOKUP(Tableau_Résultat75[Code Insee],Tableau_Référence75[],4,FALSE),"00000"),"")</f>
        <v/>
      </c>
    </row>
    <row r="223" spans="1:21" x14ac:dyDescent="0.25">
      <c r="A223" s="4" t="s">
        <v>245</v>
      </c>
      <c r="B223" s="10" t="str">
        <f>MID(PARIS[[#This Row],[Données]],104,100)</f>
        <v>002321   VERITE</v>
      </c>
      <c r="C223" s="10" t="str">
        <f>MID(PARIS[[#This Row],[Données]],7,36)</f>
        <v xml:space="preserve">9683KPAS VERITE                     </v>
      </c>
      <c r="D223" s="10" t="str">
        <f>MID(PARIS[[#This Row],[Tri 2]],6,31)</f>
        <v xml:space="preserve">PAS VERITE                     </v>
      </c>
      <c r="E223" s="10" t="str">
        <f>MID(PARIS[[#This Row],[Données]],1,6)</f>
        <v>754001</v>
      </c>
      <c r="F223" s="10" t="str">
        <f>LEFT(PARIS[[#This Row],[Données]],2)</f>
        <v>75</v>
      </c>
      <c r="G223" s="10" t="str">
        <f>MID(PARIS[[#This Row],[Données]],1,6)</f>
        <v>754001</v>
      </c>
      <c r="H223" s="10" t="str">
        <f>LEFT(PARIS[[#This Row],[Tri 2]],5)</f>
        <v>9683K</v>
      </c>
      <c r="I223" s="10" t="str">
        <f>LEFT(PARIS[[#This Row],[Tri 3]],3)</f>
        <v>PAS</v>
      </c>
      <c r="J22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2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23" s="10" t="str">
        <f>IF(AND(PARIS[[#This Row],[Nom de la Voie 1]]=0,PARIS[[#This Row],[Nom de la Voie 2]]=0,PARIS[[#This Row],[Nom de la Voie 3]]=0),PARIS[[#This Row],[Ville et Street]],"")</f>
        <v/>
      </c>
      <c r="N223" s="10" t="str">
        <f>MID(PARIS[[#This Row],[Tri 1]],10,50)</f>
        <v>VERITE</v>
      </c>
      <c r="O22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23" s="10" t="str">
        <f>IF(PARIS[[#This Row],[Mot Clé Rue]]="","",IF(PARIS[[#This Row],[Ville]]="",PARIS[[#This Row],[Nom de la Voie]]&amp;" "&amp;MID(PARIS[[#This Row],[Tri 3]],5,50),PARIS[[#This Row],[Ville]]))</f>
        <v xml:space="preserve">Passage VERITE                     </v>
      </c>
      <c r="R223" s="10" t="str">
        <f>IF(PARIS[[#This Row],[Nom de la Voie]]="","",IFERROR(PARIS[[#This Row],[Département]]&amp;RIGHT(PARIS[[#This Row],[N° INSEE]],3),""))</f>
        <v>75001</v>
      </c>
      <c r="S223" s="10" t="str">
        <f>IF(PARIS[[#This Row],[Ville]]="",PARIS[[#This Row],[Nom de la Voie]]&amp;" "&amp;MID(PARIS[[#This Row],[Tri 3]],5,50),"")</f>
        <v xml:space="preserve">Passage VERITE                     </v>
      </c>
      <c r="T223" s="10" t="str">
        <f>IFERROR(TEXT(VLOOKUP(Tableau_Résultat75[Code Insee],Tableau_Référence75[],2,FALSE),"00000"),"")</f>
        <v/>
      </c>
      <c r="U223" s="10" t="str">
        <f>IFERROR(TEXT(VLOOKUP(Tableau_Résultat75[Code Insee],Tableau_Référence75[],4,FALSE),"00000"),"")</f>
        <v/>
      </c>
    </row>
    <row r="224" spans="1:21" x14ac:dyDescent="0.25">
      <c r="A224" s="4" t="s">
        <v>246</v>
      </c>
      <c r="B224" s="10" t="str">
        <f>MID(PARIS[[#This Row],[Données]],104,100)</f>
        <v>002331   DODAT</v>
      </c>
      <c r="C224" s="10" t="str">
        <f>MID(PARIS[[#This Row],[Données]],7,36)</f>
        <v xml:space="preserve">9697AGAL VERO DODAT                 </v>
      </c>
      <c r="D224" s="10" t="str">
        <f>MID(PARIS[[#This Row],[Tri 2]],6,31)</f>
        <v xml:space="preserve">GAL VERO DODAT                 </v>
      </c>
      <c r="E224" s="10" t="str">
        <f>MID(PARIS[[#This Row],[Données]],1,6)</f>
        <v>754001</v>
      </c>
      <c r="F224" s="10" t="str">
        <f>LEFT(PARIS[[#This Row],[Données]],2)</f>
        <v>75</v>
      </c>
      <c r="G224" s="10" t="str">
        <f>MID(PARIS[[#This Row],[Données]],1,6)</f>
        <v>754001</v>
      </c>
      <c r="H224" s="10" t="str">
        <f>LEFT(PARIS[[#This Row],[Tri 2]],5)</f>
        <v>9697A</v>
      </c>
      <c r="I224" s="10" t="str">
        <f>LEFT(PARIS[[#This Row],[Tri 3]],3)</f>
        <v>GAL</v>
      </c>
      <c r="J22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2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224" s="10" t="str">
        <f>IF(AND(PARIS[[#This Row],[Nom de la Voie 1]]=0,PARIS[[#This Row],[Nom de la Voie 2]]=0,PARIS[[#This Row],[Nom de la Voie 3]]=0),PARIS[[#This Row],[Ville et Street]],"")</f>
        <v/>
      </c>
      <c r="N224" s="10" t="str">
        <f>MID(PARIS[[#This Row],[Tri 1]],10,50)</f>
        <v>DODAT</v>
      </c>
      <c r="O22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224" s="10" t="str">
        <f>IF(PARIS[[#This Row],[Mot Clé Rue]]="","",IF(PARIS[[#This Row],[Ville]]="",PARIS[[#This Row],[Nom de la Voie]]&amp;" "&amp;MID(PARIS[[#This Row],[Tri 3]],5,50),PARIS[[#This Row],[Ville]]))</f>
        <v xml:space="preserve">Galerie VERO DODAT                 </v>
      </c>
      <c r="R224" s="10" t="str">
        <f>IF(PARIS[[#This Row],[Nom de la Voie]]="","",IFERROR(PARIS[[#This Row],[Département]]&amp;RIGHT(PARIS[[#This Row],[N° INSEE]],3),""))</f>
        <v>75001</v>
      </c>
      <c r="S224" s="10" t="str">
        <f>IF(PARIS[[#This Row],[Ville]]="",PARIS[[#This Row],[Nom de la Voie]]&amp;" "&amp;MID(PARIS[[#This Row],[Tri 3]],5,50),"")</f>
        <v xml:space="preserve">Galerie VERO DODAT                 </v>
      </c>
      <c r="T224" s="10" t="str">
        <f>IFERROR(TEXT(VLOOKUP(Tableau_Résultat75[Code Insee],Tableau_Référence75[],2,FALSE),"00000"),"")</f>
        <v/>
      </c>
      <c r="U224" s="10" t="str">
        <f>IFERROR(TEXT(VLOOKUP(Tableau_Résultat75[Code Insee],Tableau_Référence75[],4,FALSE),"00000"),"")</f>
        <v/>
      </c>
    </row>
    <row r="225" spans="1:21" x14ac:dyDescent="0.25">
      <c r="A225" s="4" t="s">
        <v>247</v>
      </c>
      <c r="B225" s="10" t="str">
        <f>MID(PARIS[[#This Row],[Données]],104,100)</f>
        <v>002341   VERRIERE</v>
      </c>
      <c r="C225" s="10" t="str">
        <f>MID(PARIS[[#This Row],[Données]],7,36)</f>
        <v xml:space="preserve">9705JPAS DES VERRIERES              </v>
      </c>
      <c r="D225" s="10" t="str">
        <f>MID(PARIS[[#This Row],[Tri 2]],6,31)</f>
        <v xml:space="preserve">PAS DES VERRIERES              </v>
      </c>
      <c r="E225" s="10" t="str">
        <f>MID(PARIS[[#This Row],[Données]],1,6)</f>
        <v>754001</v>
      </c>
      <c r="F225" s="10" t="str">
        <f>LEFT(PARIS[[#This Row],[Données]],2)</f>
        <v>75</v>
      </c>
      <c r="G225" s="10" t="str">
        <f>MID(PARIS[[#This Row],[Données]],1,6)</f>
        <v>754001</v>
      </c>
      <c r="H225" s="10" t="str">
        <f>LEFT(PARIS[[#This Row],[Tri 2]],5)</f>
        <v>9705J</v>
      </c>
      <c r="I225" s="10" t="str">
        <f>LEFT(PARIS[[#This Row],[Tri 3]],3)</f>
        <v>PAS</v>
      </c>
      <c r="J22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2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25" s="10" t="str">
        <f>IF(AND(PARIS[[#This Row],[Nom de la Voie 1]]=0,PARIS[[#This Row],[Nom de la Voie 2]]=0,PARIS[[#This Row],[Nom de la Voie 3]]=0),PARIS[[#This Row],[Ville et Street]],"")</f>
        <v/>
      </c>
      <c r="N225" s="10" t="str">
        <f>MID(PARIS[[#This Row],[Tri 1]],10,50)</f>
        <v>VERRIERE</v>
      </c>
      <c r="O22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25" s="10" t="str">
        <f>IF(PARIS[[#This Row],[Mot Clé Rue]]="","",IF(PARIS[[#This Row],[Ville]]="",PARIS[[#This Row],[Nom de la Voie]]&amp;" "&amp;MID(PARIS[[#This Row],[Tri 3]],5,50),PARIS[[#This Row],[Ville]]))</f>
        <v xml:space="preserve">Passage DES VERRIERES              </v>
      </c>
      <c r="R225" s="10" t="str">
        <f>IF(PARIS[[#This Row],[Nom de la Voie]]="","",IFERROR(PARIS[[#This Row],[Département]]&amp;RIGHT(PARIS[[#This Row],[N° INSEE]],3),""))</f>
        <v>75001</v>
      </c>
      <c r="S225" s="10" t="str">
        <f>IF(PARIS[[#This Row],[Ville]]="",PARIS[[#This Row],[Nom de la Voie]]&amp;" "&amp;MID(PARIS[[#This Row],[Tri 3]],5,50),"")</f>
        <v xml:space="preserve">Passage DES VERRIERES              </v>
      </c>
      <c r="T225" s="10" t="str">
        <f>IFERROR(TEXT(VLOOKUP(Tableau_Résultat75[Code Insee],Tableau_Référence75[],2,FALSE),"00000"),"")</f>
        <v/>
      </c>
      <c r="U225" s="10" t="str">
        <f>IFERROR(TEXT(VLOOKUP(Tableau_Résultat75[Code Insee],Tableau_Référence75[],4,FALSE),"00000"),"")</f>
        <v/>
      </c>
    </row>
    <row r="226" spans="1:21" x14ac:dyDescent="0.25">
      <c r="A226" s="4" t="s">
        <v>248</v>
      </c>
      <c r="B226" s="10" t="str">
        <f>MID(PARIS[[#This Row],[Données]],104,100)</f>
        <v>002351   GALANT</v>
      </c>
      <c r="C226" s="10" t="str">
        <f>MID(PARIS[[#This Row],[Données]],7,36)</f>
        <v xml:space="preserve">9714USQ  DU VERT GALANT             </v>
      </c>
      <c r="D226" s="10" t="str">
        <f>MID(PARIS[[#This Row],[Tri 2]],6,31)</f>
        <v xml:space="preserve">SQ  DU VERT GALANT             </v>
      </c>
      <c r="E226" s="10" t="str">
        <f>MID(PARIS[[#This Row],[Données]],1,6)</f>
        <v>754001</v>
      </c>
      <c r="F226" s="10" t="str">
        <f>LEFT(PARIS[[#This Row],[Données]],2)</f>
        <v>75</v>
      </c>
      <c r="G226" s="10" t="str">
        <f>MID(PARIS[[#This Row],[Données]],1,6)</f>
        <v>754001</v>
      </c>
      <c r="H226" s="10" t="str">
        <f>LEFT(PARIS[[#This Row],[Tri 2]],5)</f>
        <v>9714U</v>
      </c>
      <c r="I226" s="10" t="str">
        <f>LEFT(PARIS[[#This Row],[Tri 3]],3)</f>
        <v xml:space="preserve">SQ </v>
      </c>
      <c r="J22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2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Square</v>
      </c>
      <c r="M226" s="10" t="str">
        <f>IF(AND(PARIS[[#This Row],[Nom de la Voie 1]]=0,PARIS[[#This Row],[Nom de la Voie 2]]=0,PARIS[[#This Row],[Nom de la Voie 3]]=0),PARIS[[#This Row],[Ville et Street]],"")</f>
        <v/>
      </c>
      <c r="N226" s="10" t="str">
        <f>MID(PARIS[[#This Row],[Tri 1]],10,50)</f>
        <v>GALANT</v>
      </c>
      <c r="O22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Square</v>
      </c>
      <c r="P226" s="10" t="str">
        <f>IF(PARIS[[#This Row],[Mot Clé Rue]]="","",IF(PARIS[[#This Row],[Ville]]="",PARIS[[#This Row],[Nom de la Voie]]&amp;" "&amp;MID(PARIS[[#This Row],[Tri 3]],5,50),PARIS[[#This Row],[Ville]]))</f>
        <v xml:space="preserve">Square DU VERT GALANT             </v>
      </c>
      <c r="R226" s="10" t="str">
        <f>IF(PARIS[[#This Row],[Nom de la Voie]]="","",IFERROR(PARIS[[#This Row],[Département]]&amp;RIGHT(PARIS[[#This Row],[N° INSEE]],3),""))</f>
        <v>75001</v>
      </c>
      <c r="S226" s="10" t="str">
        <f>IF(PARIS[[#This Row],[Ville]]="",PARIS[[#This Row],[Nom de la Voie]]&amp;" "&amp;MID(PARIS[[#This Row],[Tri 3]],5,50),"")</f>
        <v xml:space="preserve">Square DU VERT GALANT             </v>
      </c>
      <c r="T226" s="10" t="str">
        <f>IFERROR(TEXT(VLOOKUP(Tableau_Résultat75[Code Insee],Tableau_Référence75[],2,FALSE),"00000"),"")</f>
        <v/>
      </c>
      <c r="U226" s="10" t="str">
        <f>IFERROR(TEXT(VLOOKUP(Tableau_Résultat75[Code Insee],Tableau_Référence75[],4,FALSE),"00000"),"")</f>
        <v/>
      </c>
    </row>
    <row r="227" spans="1:21" x14ac:dyDescent="0.25">
      <c r="A227" s="4" t="s">
        <v>249</v>
      </c>
      <c r="B227" s="10" t="str">
        <f>MID(PARIS[[#This Row],[Données]],104,100)</f>
        <v>002361   VIARMES</v>
      </c>
      <c r="C227" s="10" t="str">
        <f>MID(PARIS[[#This Row],[Données]],7,36)</f>
        <v xml:space="preserve">9733PRUE DE VIARMES                 </v>
      </c>
      <c r="D227" s="10" t="str">
        <f>MID(PARIS[[#This Row],[Tri 2]],6,31)</f>
        <v xml:space="preserve">RUE DE VIARMES                 </v>
      </c>
      <c r="E227" s="10" t="str">
        <f>MID(PARIS[[#This Row],[Données]],1,6)</f>
        <v>754001</v>
      </c>
      <c r="F227" s="10" t="str">
        <f>LEFT(PARIS[[#This Row],[Données]],2)</f>
        <v>75</v>
      </c>
      <c r="G227" s="10" t="str">
        <f>MID(PARIS[[#This Row],[Données]],1,6)</f>
        <v>754001</v>
      </c>
      <c r="H227" s="10" t="str">
        <f>LEFT(PARIS[[#This Row],[Tri 2]],5)</f>
        <v>9733P</v>
      </c>
      <c r="I227" s="10" t="str">
        <f>LEFT(PARIS[[#This Row],[Tri 3]],3)</f>
        <v>RUE</v>
      </c>
      <c r="J22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2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27" s="10" t="str">
        <f>IF(AND(PARIS[[#This Row],[Nom de la Voie 1]]=0,PARIS[[#This Row],[Nom de la Voie 2]]=0,PARIS[[#This Row],[Nom de la Voie 3]]=0),PARIS[[#This Row],[Ville et Street]],"")</f>
        <v/>
      </c>
      <c r="N227" s="10" t="str">
        <f>MID(PARIS[[#This Row],[Tri 1]],10,50)</f>
        <v>VIARMES</v>
      </c>
      <c r="O22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27" s="10" t="str">
        <f>IF(PARIS[[#This Row],[Mot Clé Rue]]="","",IF(PARIS[[#This Row],[Ville]]="",PARIS[[#This Row],[Nom de la Voie]]&amp;" "&amp;MID(PARIS[[#This Row],[Tri 3]],5,50),PARIS[[#This Row],[Ville]]))</f>
        <v xml:space="preserve">Rue DE VIARMES                 </v>
      </c>
      <c r="R227" s="10" t="str">
        <f>IF(PARIS[[#This Row],[Nom de la Voie]]="","",IFERROR(PARIS[[#This Row],[Département]]&amp;RIGHT(PARIS[[#This Row],[N° INSEE]],3),""))</f>
        <v>75001</v>
      </c>
      <c r="S227" s="10" t="str">
        <f>IF(PARIS[[#This Row],[Ville]]="",PARIS[[#This Row],[Nom de la Voie]]&amp;" "&amp;MID(PARIS[[#This Row],[Tri 3]],5,50),"")</f>
        <v xml:space="preserve">Rue DE VIARMES                 </v>
      </c>
      <c r="T227" s="10" t="str">
        <f>IFERROR(TEXT(VLOOKUP(Tableau_Résultat75[Code Insee],Tableau_Référence75[],2,FALSE),"00000"),"")</f>
        <v/>
      </c>
      <c r="U227" s="10" t="str">
        <f>IFERROR(TEXT(VLOOKUP(Tableau_Résultat75[Code Insee],Tableau_Référence75[],4,FALSE),"00000"),"")</f>
        <v/>
      </c>
    </row>
    <row r="228" spans="1:21" x14ac:dyDescent="0.25">
      <c r="A228" s="4" t="s">
        <v>250</v>
      </c>
      <c r="B228" s="10" t="str">
        <f>MID(PARIS[[#This Row],[Données]],104,100)</f>
        <v>002371   VICTOIRE</v>
      </c>
      <c r="C228" s="10" t="str">
        <f>MID(PARIS[[#This Row],[Données]],7,36)</f>
        <v xml:space="preserve">9741YPL  DES VICTOIRES              </v>
      </c>
      <c r="D228" s="10" t="str">
        <f>MID(PARIS[[#This Row],[Tri 2]],6,31)</f>
        <v xml:space="preserve">PL  DES VICTOIRES              </v>
      </c>
      <c r="E228" s="10" t="str">
        <f>MID(PARIS[[#This Row],[Données]],1,6)</f>
        <v>754001</v>
      </c>
      <c r="F228" s="10" t="str">
        <f>LEFT(PARIS[[#This Row],[Données]],2)</f>
        <v>75</v>
      </c>
      <c r="G228" s="10" t="str">
        <f>MID(PARIS[[#This Row],[Données]],1,6)</f>
        <v>754001</v>
      </c>
      <c r="H228" s="10" t="str">
        <f>LEFT(PARIS[[#This Row],[Tri 2]],5)</f>
        <v>9741Y</v>
      </c>
      <c r="I228" s="10" t="str">
        <f>LEFT(PARIS[[#This Row],[Tri 3]],3)</f>
        <v xml:space="preserve">PL </v>
      </c>
      <c r="J22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2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28" s="10" t="str">
        <f>IF(AND(PARIS[[#This Row],[Nom de la Voie 1]]=0,PARIS[[#This Row],[Nom de la Voie 2]]=0,PARIS[[#This Row],[Nom de la Voie 3]]=0),PARIS[[#This Row],[Ville et Street]],"")</f>
        <v/>
      </c>
      <c r="N228" s="10" t="str">
        <f>MID(PARIS[[#This Row],[Tri 1]],10,50)</f>
        <v>VICTOIRE</v>
      </c>
      <c r="O22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28" s="10" t="str">
        <f>IF(PARIS[[#This Row],[Mot Clé Rue]]="","",IF(PARIS[[#This Row],[Ville]]="",PARIS[[#This Row],[Nom de la Voie]]&amp;" "&amp;MID(PARIS[[#This Row],[Tri 3]],5,50),PARIS[[#This Row],[Ville]]))</f>
        <v xml:space="preserve">Place DES VICTOIRES              </v>
      </c>
      <c r="R228" s="10" t="str">
        <f>IF(PARIS[[#This Row],[Nom de la Voie]]="","",IFERROR(PARIS[[#This Row],[Département]]&amp;RIGHT(PARIS[[#This Row],[N° INSEE]],3),""))</f>
        <v>75001</v>
      </c>
      <c r="S228" s="10" t="str">
        <f>IF(PARIS[[#This Row],[Ville]]="",PARIS[[#This Row],[Nom de la Voie]]&amp;" "&amp;MID(PARIS[[#This Row],[Tri 3]],5,50),"")</f>
        <v xml:space="preserve">Place DES VICTOIRES              </v>
      </c>
      <c r="T228" s="10" t="str">
        <f>IFERROR(TEXT(VLOOKUP(Tableau_Résultat75[Code Insee],Tableau_Référence75[],2,FALSE),"00000"),"")</f>
        <v/>
      </c>
      <c r="U228" s="10" t="str">
        <f>IFERROR(TEXT(VLOOKUP(Tableau_Résultat75[Code Insee],Tableau_Référence75[],4,FALSE),"00000"),"")</f>
        <v/>
      </c>
    </row>
    <row r="229" spans="1:21" x14ac:dyDescent="0.25">
      <c r="A229" s="4" t="s">
        <v>251</v>
      </c>
      <c r="B229" s="10" t="str">
        <f>MID(PARIS[[#This Row],[Données]],104,100)</f>
        <v>002381   VICTORIA</v>
      </c>
      <c r="C229" s="10" t="str">
        <f>MID(PARIS[[#This Row],[Données]],7,36)</f>
        <v xml:space="preserve">9765ZAV  VICTORIA                   </v>
      </c>
      <c r="D229" s="10" t="str">
        <f>MID(PARIS[[#This Row],[Tri 2]],6,31)</f>
        <v xml:space="preserve">AV  VICTORIA                   </v>
      </c>
      <c r="E229" s="10" t="str">
        <f>MID(PARIS[[#This Row],[Données]],1,6)</f>
        <v>754001</v>
      </c>
      <c r="F229" s="10" t="str">
        <f>LEFT(PARIS[[#This Row],[Données]],2)</f>
        <v>75</v>
      </c>
      <c r="G229" s="10" t="str">
        <f>MID(PARIS[[#This Row],[Données]],1,6)</f>
        <v>754001</v>
      </c>
      <c r="H229" s="10" t="str">
        <f>LEFT(PARIS[[#This Row],[Tri 2]],5)</f>
        <v>9765Z</v>
      </c>
      <c r="I229" s="10" t="str">
        <f>LEFT(PARIS[[#This Row],[Tri 3]],3)</f>
        <v xml:space="preserve">AV </v>
      </c>
      <c r="J22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2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2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Avenue</v>
      </c>
      <c r="M229" s="10" t="str">
        <f>IF(AND(PARIS[[#This Row],[Nom de la Voie 1]]=0,PARIS[[#This Row],[Nom de la Voie 2]]=0,PARIS[[#This Row],[Nom de la Voie 3]]=0),PARIS[[#This Row],[Ville et Street]],"")</f>
        <v/>
      </c>
      <c r="N229" s="10" t="str">
        <f>MID(PARIS[[#This Row],[Tri 1]],10,50)</f>
        <v>VICTORIA</v>
      </c>
      <c r="O22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Avenue</v>
      </c>
      <c r="P229" s="10" t="str">
        <f>IF(PARIS[[#This Row],[Mot Clé Rue]]="","",IF(PARIS[[#This Row],[Ville]]="",PARIS[[#This Row],[Nom de la Voie]]&amp;" "&amp;MID(PARIS[[#This Row],[Tri 3]],5,50),PARIS[[#This Row],[Ville]]))</f>
        <v xml:space="preserve">Avenue VICTORIA                   </v>
      </c>
      <c r="R229" s="10" t="str">
        <f>IF(PARIS[[#This Row],[Nom de la Voie]]="","",IFERROR(PARIS[[#This Row],[Département]]&amp;RIGHT(PARIS[[#This Row],[N° INSEE]],3),""))</f>
        <v>75001</v>
      </c>
      <c r="S229" s="10" t="str">
        <f>IF(PARIS[[#This Row],[Ville]]="",PARIS[[#This Row],[Nom de la Voie]]&amp;" "&amp;MID(PARIS[[#This Row],[Tri 3]],5,50),"")</f>
        <v xml:space="preserve">Avenue VICTORIA                   </v>
      </c>
      <c r="T229" s="10" t="str">
        <f>IFERROR(TEXT(VLOOKUP(Tableau_Résultat75[Code Insee],Tableau_Référence75[],2,FALSE),"00000"),"")</f>
        <v/>
      </c>
      <c r="U229" s="10" t="str">
        <f>IFERROR(TEXT(VLOOKUP(Tableau_Résultat75[Code Insee],Tableau_Référence75[],4,FALSE),"00000"),"")</f>
        <v/>
      </c>
    </row>
    <row r="230" spans="1:21" x14ac:dyDescent="0.25">
      <c r="A230" s="4" t="s">
        <v>252</v>
      </c>
      <c r="B230" s="10" t="str">
        <f>MID(PARIS[[#This Row],[Données]],104,100)</f>
        <v>002391   VILLEDO</v>
      </c>
      <c r="C230" s="10" t="str">
        <f>MID(PARIS[[#This Row],[Données]],7,36)</f>
        <v xml:space="preserve">9824NRUE VILLEDO                    </v>
      </c>
      <c r="D230" s="10" t="str">
        <f>MID(PARIS[[#This Row],[Tri 2]],6,31)</f>
        <v xml:space="preserve">RUE VILLEDO                    </v>
      </c>
      <c r="E230" s="10" t="str">
        <f>MID(PARIS[[#This Row],[Données]],1,6)</f>
        <v>754001</v>
      </c>
      <c r="F230" s="10" t="str">
        <f>LEFT(PARIS[[#This Row],[Données]],2)</f>
        <v>75</v>
      </c>
      <c r="G230" s="10" t="str">
        <f>MID(PARIS[[#This Row],[Données]],1,6)</f>
        <v>754001</v>
      </c>
      <c r="H230" s="10" t="str">
        <f>LEFT(PARIS[[#This Row],[Tri 2]],5)</f>
        <v>9824N</v>
      </c>
      <c r="I230" s="10" t="str">
        <f>LEFT(PARIS[[#This Row],[Tri 3]],3)</f>
        <v>RUE</v>
      </c>
      <c r="J23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3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3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0" s="10" t="str">
        <f>IF(AND(PARIS[[#This Row],[Nom de la Voie 1]]=0,PARIS[[#This Row],[Nom de la Voie 2]]=0,PARIS[[#This Row],[Nom de la Voie 3]]=0),PARIS[[#This Row],[Ville et Street]],"")</f>
        <v/>
      </c>
      <c r="N230" s="10" t="str">
        <f>MID(PARIS[[#This Row],[Tri 1]],10,50)</f>
        <v>VILLEDO</v>
      </c>
      <c r="O23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30" s="10" t="str">
        <f>IF(PARIS[[#This Row],[Mot Clé Rue]]="","",IF(PARIS[[#This Row],[Ville]]="",PARIS[[#This Row],[Nom de la Voie]]&amp;" "&amp;MID(PARIS[[#This Row],[Tri 3]],5,50),PARIS[[#This Row],[Ville]]))</f>
        <v xml:space="preserve">Rue VILLEDO                    </v>
      </c>
      <c r="R230" s="10" t="str">
        <f>IF(PARIS[[#This Row],[Nom de la Voie]]="","",IFERROR(PARIS[[#This Row],[Département]]&amp;RIGHT(PARIS[[#This Row],[N° INSEE]],3),""))</f>
        <v>75001</v>
      </c>
      <c r="S230" s="10" t="str">
        <f>IF(PARIS[[#This Row],[Ville]]="",PARIS[[#This Row],[Nom de la Voie]]&amp;" "&amp;MID(PARIS[[#This Row],[Tri 3]],5,50),"")</f>
        <v xml:space="preserve">Rue VILLEDO                    </v>
      </c>
      <c r="T230" s="10" t="str">
        <f>IFERROR(TEXT(VLOOKUP(Tableau_Résultat75[Code Insee],Tableau_Référence75[],2,FALSE),"00000"),"")</f>
        <v/>
      </c>
      <c r="U230" s="10" t="str">
        <f>IFERROR(TEXT(VLOOKUP(Tableau_Résultat75[Code Insee],Tableau_Référence75[],4,FALSE),"00000"),"")</f>
        <v/>
      </c>
    </row>
    <row r="231" spans="1:21" x14ac:dyDescent="0.25">
      <c r="A231" s="4" t="s">
        <v>253</v>
      </c>
      <c r="B231" s="10" t="str">
        <f>MID(PARIS[[#This Row],[Données]],104,100)</f>
        <v>002401   VINDE</v>
      </c>
      <c r="C231" s="10" t="str">
        <f>MID(PARIS[[#This Row],[Données]],7,36)</f>
        <v xml:space="preserve">9858ACITECTE VINDE                  </v>
      </c>
      <c r="D231" s="10" t="str">
        <f>MID(PARIS[[#This Row],[Tri 2]],6,31)</f>
        <v xml:space="preserve">CITECTE VINDE                  </v>
      </c>
      <c r="E231" s="10" t="str">
        <f>MID(PARIS[[#This Row],[Données]],1,6)</f>
        <v>754001</v>
      </c>
      <c r="F231" s="10" t="str">
        <f>LEFT(PARIS[[#This Row],[Données]],2)</f>
        <v>75</v>
      </c>
      <c r="G231" s="10" t="str">
        <f>MID(PARIS[[#This Row],[Données]],1,6)</f>
        <v>754001</v>
      </c>
      <c r="H231" s="10" t="str">
        <f>LEFT(PARIS[[#This Row],[Tri 2]],5)</f>
        <v>9858A</v>
      </c>
      <c r="I231" s="10" t="str">
        <f>LEFT(PARIS[[#This Row],[Tri 3]],3)</f>
        <v>CIT</v>
      </c>
      <c r="J23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3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Cité</v>
      </c>
      <c r="M231" s="10" t="str">
        <f>IF(AND(PARIS[[#This Row],[Nom de la Voie 1]]=0,PARIS[[#This Row],[Nom de la Voie 2]]=0,PARIS[[#This Row],[Nom de la Voie 3]]=0),PARIS[[#This Row],[Ville et Street]],"")</f>
        <v/>
      </c>
      <c r="N231" s="10" t="str">
        <f>MID(PARIS[[#This Row],[Tri 1]],10,50)</f>
        <v>VINDE</v>
      </c>
      <c r="O23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Cité</v>
      </c>
      <c r="P231" s="10" t="str">
        <f>IF(PARIS[[#This Row],[Mot Clé Rue]]="","",IF(PARIS[[#This Row],[Ville]]="",PARIS[[#This Row],[Nom de la Voie]]&amp;" "&amp;MID(PARIS[[#This Row],[Tri 3]],5,50),PARIS[[#This Row],[Ville]]))</f>
        <v xml:space="preserve">Cité CTE VINDE                  </v>
      </c>
      <c r="R231" s="10" t="str">
        <f>IF(PARIS[[#This Row],[Nom de la Voie]]="","",IFERROR(PARIS[[#This Row],[Département]]&amp;RIGHT(PARIS[[#This Row],[N° INSEE]],3),""))</f>
        <v>75001</v>
      </c>
      <c r="S231" s="10" t="str">
        <f>IF(PARIS[[#This Row],[Ville]]="",PARIS[[#This Row],[Nom de la Voie]]&amp;" "&amp;MID(PARIS[[#This Row],[Tri 3]],5,50),"")</f>
        <v xml:space="preserve">Cité CTE VINDE                  </v>
      </c>
      <c r="T231" s="10" t="str">
        <f>IFERROR(TEXT(VLOOKUP(Tableau_Résultat75[Code Insee],Tableau_Référence75[],2,FALSE),"00000"),"")</f>
        <v/>
      </c>
      <c r="U231" s="10" t="str">
        <f>IFERROR(TEXT(VLOOKUP(Tableau_Résultat75[Code Insee],Tableau_Référence75[],4,FALSE),"00000"),"")</f>
        <v/>
      </c>
    </row>
    <row r="232" spans="1:21" x14ac:dyDescent="0.25">
      <c r="A232" s="4" t="s">
        <v>254</v>
      </c>
      <c r="B232" s="10" t="str">
        <f>MID(PARIS[[#This Row],[Données]],104,100)</f>
        <v>002411   JUILLET</v>
      </c>
      <c r="C232" s="10" t="str">
        <f>MID(PARIS[[#This Row],[Données]],7,36)</f>
        <v xml:space="preserve">9864GRUE DU VINGT NEUF JUILLET      </v>
      </c>
      <c r="D232" s="10" t="str">
        <f>MID(PARIS[[#This Row],[Tri 2]],6,31)</f>
        <v xml:space="preserve">RUE DU VINGT NEUF JUILLET      </v>
      </c>
      <c r="E232" s="10" t="str">
        <f>MID(PARIS[[#This Row],[Données]],1,6)</f>
        <v>754001</v>
      </c>
      <c r="F232" s="10" t="str">
        <f>LEFT(PARIS[[#This Row],[Données]],2)</f>
        <v>75</v>
      </c>
      <c r="G232" s="10" t="str">
        <f>MID(PARIS[[#This Row],[Données]],1,6)</f>
        <v>754001</v>
      </c>
      <c r="H232" s="10" t="str">
        <f>LEFT(PARIS[[#This Row],[Tri 2]],5)</f>
        <v>9864G</v>
      </c>
      <c r="I232" s="10" t="str">
        <f>LEFT(PARIS[[#This Row],[Tri 3]],3)</f>
        <v>RUE</v>
      </c>
      <c r="J23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3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3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2" s="10" t="str">
        <f>IF(AND(PARIS[[#This Row],[Nom de la Voie 1]]=0,PARIS[[#This Row],[Nom de la Voie 2]]=0,PARIS[[#This Row],[Nom de la Voie 3]]=0),PARIS[[#This Row],[Ville et Street]],"")</f>
        <v/>
      </c>
      <c r="N232" s="10" t="str">
        <f>MID(PARIS[[#This Row],[Tri 1]],10,50)</f>
        <v>JUILLET</v>
      </c>
      <c r="O23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32" s="10" t="str">
        <f>IF(PARIS[[#This Row],[Mot Clé Rue]]="","",IF(PARIS[[#This Row],[Ville]]="",PARIS[[#This Row],[Nom de la Voie]]&amp;" "&amp;MID(PARIS[[#This Row],[Tri 3]],5,50),PARIS[[#This Row],[Ville]]))</f>
        <v xml:space="preserve">Rue DU VINGT NEUF JUILLET      </v>
      </c>
      <c r="R232" s="10" t="str">
        <f>IF(PARIS[[#This Row],[Nom de la Voie]]="","",IFERROR(PARIS[[#This Row],[Département]]&amp;RIGHT(PARIS[[#This Row],[N° INSEE]],3),""))</f>
        <v>75001</v>
      </c>
      <c r="S232" s="10" t="str">
        <f>IF(PARIS[[#This Row],[Ville]]="",PARIS[[#This Row],[Nom de la Voie]]&amp;" "&amp;MID(PARIS[[#This Row],[Tri 3]],5,50),"")</f>
        <v xml:space="preserve">Rue DU VINGT NEUF JUILLET      </v>
      </c>
      <c r="T232" s="10" t="str">
        <f>IFERROR(TEXT(VLOOKUP(Tableau_Résultat75[Code Insee],Tableau_Référence75[],2,FALSE),"00000"),"")</f>
        <v/>
      </c>
      <c r="U232" s="10" t="str">
        <f>IFERROR(TEXT(VLOOKUP(Tableau_Résultat75[Code Insee],Tableau_Référence75[],4,FALSE),"00000"),"")</f>
        <v/>
      </c>
    </row>
    <row r="233" spans="1:21" x14ac:dyDescent="0.25">
      <c r="A233" s="4" t="s">
        <v>255</v>
      </c>
      <c r="B233" s="10" t="str">
        <f>MID(PARIS[[#This Row],[Données]],104,100)</f>
        <v>002421   VIVIENNE</v>
      </c>
      <c r="C233" s="10" t="str">
        <f>MID(PARIS[[#This Row],[Données]],7,36)</f>
        <v xml:space="preserve">9893NRUE VIVIENNE                   </v>
      </c>
      <c r="D233" s="10" t="str">
        <f>MID(PARIS[[#This Row],[Tri 2]],6,31)</f>
        <v xml:space="preserve">RUE VIVIENNE                   </v>
      </c>
      <c r="E233" s="10" t="str">
        <f>MID(PARIS[[#This Row],[Données]],1,6)</f>
        <v>754001</v>
      </c>
      <c r="F233" s="10" t="str">
        <f>LEFT(PARIS[[#This Row],[Données]],2)</f>
        <v>75</v>
      </c>
      <c r="G233" s="10" t="str">
        <f>MID(PARIS[[#This Row],[Données]],1,6)</f>
        <v>754001</v>
      </c>
      <c r="H233" s="10" t="str">
        <f>LEFT(PARIS[[#This Row],[Tri 2]],5)</f>
        <v>9893N</v>
      </c>
      <c r="I233" s="10" t="str">
        <f>LEFT(PARIS[[#This Row],[Tri 3]],3)</f>
        <v>RUE</v>
      </c>
      <c r="J23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3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3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3" s="10" t="str">
        <f>IF(AND(PARIS[[#This Row],[Nom de la Voie 1]]=0,PARIS[[#This Row],[Nom de la Voie 2]]=0,PARIS[[#This Row],[Nom de la Voie 3]]=0),PARIS[[#This Row],[Ville et Street]],"")</f>
        <v/>
      </c>
      <c r="N233" s="10" t="str">
        <f>MID(PARIS[[#This Row],[Tri 1]],10,50)</f>
        <v>VIVIENNE</v>
      </c>
      <c r="O23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33" s="10" t="str">
        <f>IF(PARIS[[#This Row],[Mot Clé Rue]]="","",IF(PARIS[[#This Row],[Ville]]="",PARIS[[#This Row],[Nom de la Voie]]&amp;" "&amp;MID(PARIS[[#This Row],[Tri 3]],5,50),PARIS[[#This Row],[Ville]]))</f>
        <v xml:space="preserve">Rue VIVIENNE                   </v>
      </c>
      <c r="R233" s="10" t="str">
        <f>IF(PARIS[[#This Row],[Nom de la Voie]]="","",IFERROR(PARIS[[#This Row],[Département]]&amp;RIGHT(PARIS[[#This Row],[N° INSEE]],3),""))</f>
        <v>75001</v>
      </c>
      <c r="S233" s="10" t="str">
        <f>IF(PARIS[[#This Row],[Ville]]="",PARIS[[#This Row],[Nom de la Voie]]&amp;" "&amp;MID(PARIS[[#This Row],[Tri 3]],5,50),"")</f>
        <v xml:space="preserve">Rue VIVIENNE                   </v>
      </c>
      <c r="T233" s="10" t="str">
        <f>IFERROR(TEXT(VLOOKUP(Tableau_Résultat75[Code Insee],Tableau_Référence75[],2,FALSE),"00000"),"")</f>
        <v/>
      </c>
      <c r="U233" s="10" t="str">
        <f>IFERROR(TEXT(VLOOKUP(Tableau_Résultat75[Code Insee],Tableau_Référence75[],4,FALSE),"00000"),"")</f>
        <v/>
      </c>
    </row>
    <row r="234" spans="1:21" x14ac:dyDescent="0.25">
      <c r="A234" s="4" t="s">
        <v>256</v>
      </c>
      <c r="B234" s="10" t="str">
        <f>MID(PARIS[[#This Row],[Données]],104,100)</f>
        <v/>
      </c>
      <c r="C234" s="10" t="str">
        <f>MID(PARIS[[#This Row],[Données]],7,36)</f>
        <v xml:space="preserve">    TPARIS 02                       </v>
      </c>
      <c r="D234" s="10" t="str">
        <f>MID(PARIS[[#This Row],[Tri 2]],6,31)</f>
        <v xml:space="preserve">PARIS 02                       </v>
      </c>
      <c r="E234" s="10" t="str">
        <f>MID(PARIS[[#This Row],[Données]],1,6)</f>
        <v>754002</v>
      </c>
      <c r="F234" s="10" t="str">
        <f>LEFT(PARIS[[#This Row],[Données]],2)</f>
        <v>75</v>
      </c>
      <c r="G234" s="10" t="str">
        <f>MID(PARIS[[#This Row],[Données]],1,6)</f>
        <v>754002</v>
      </c>
      <c r="H234" s="10" t="str">
        <f>LEFT(PARIS[[#This Row],[Tri 2]],5)</f>
        <v xml:space="preserve">    T</v>
      </c>
      <c r="I234" s="10" t="str">
        <f>LEFT(PARIS[[#This Row],[Tri 3]],3)</f>
        <v>PAR</v>
      </c>
      <c r="J23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3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4" s="10" t="str">
        <f>IF(AND(PARIS[[#This Row],[Nom de la Voie 1]]=0,PARIS[[#This Row],[Nom de la Voie 2]]=0,PARIS[[#This Row],[Nom de la Voie 3]]=0),PARIS[[#This Row],[Ville et Street]],"")</f>
        <v>PAR</v>
      </c>
      <c r="N234" s="10" t="str">
        <f>MID(PARIS[[#This Row],[Tri 1]],10,50)</f>
        <v/>
      </c>
      <c r="O23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234" s="10" t="str">
        <f>IF(PARIS[[#This Row],[Mot Clé Rue]]="","",IF(PARIS[[#This Row],[Ville]]="",PARIS[[#This Row],[Nom de la Voie]]&amp;" "&amp;MID(PARIS[[#This Row],[Tri 3]],5,50),PARIS[[#This Row],[Ville]]))</f>
        <v/>
      </c>
      <c r="R234" s="10" t="str">
        <f>IF(PARIS[[#This Row],[Nom de la Voie]]="","",IFERROR(PARIS[[#This Row],[Département]]&amp;RIGHT(PARIS[[#This Row],[N° INSEE]],3),""))</f>
        <v/>
      </c>
      <c r="S234" s="10" t="str">
        <f>IF(PARIS[[#This Row],[Ville]]="",PARIS[[#This Row],[Nom de la Voie]]&amp;" "&amp;MID(PARIS[[#This Row],[Tri 3]],5,50),"")</f>
        <v/>
      </c>
      <c r="T234" s="10" t="str">
        <f>IFERROR(TEXT(VLOOKUP(Tableau_Résultat75[Code Insee],Tableau_Référence75[],2,FALSE),"00000"),"")</f>
        <v/>
      </c>
      <c r="U234" s="10" t="str">
        <f>IFERROR(TEXT(VLOOKUP(Tableau_Résultat75[Code Insee],Tableau_Référence75[],4,FALSE),"00000"),"")</f>
        <v/>
      </c>
    </row>
    <row r="235" spans="1:21" x14ac:dyDescent="0.25">
      <c r="A235" s="4" t="s">
        <v>568</v>
      </c>
      <c r="B235" s="10" t="str">
        <f>MID(PARIS[[#This Row],[Données]],104,100)</f>
        <v>0000130  NOUVELLE</v>
      </c>
      <c r="C235" s="10" t="str">
        <f>MID(PARIS[[#This Row],[Données]],7,36)</f>
        <v xml:space="preserve">P003JMETRO BONNE NOUVELLE 7         </v>
      </c>
      <c r="D235" s="10" t="str">
        <f>MID(PARIS[[#This Row],[Tri 2]],6,31)</f>
        <v xml:space="preserve">METRO BONNE NOUVELLE 7         </v>
      </c>
      <c r="E235" s="10" t="str">
        <f>MID(PARIS[[#This Row],[Données]],1,6)</f>
        <v>754002</v>
      </c>
      <c r="F235" s="10" t="str">
        <f>LEFT(PARIS[[#This Row],[Données]],2)</f>
        <v>75</v>
      </c>
      <c r="G235" s="10" t="str">
        <f>MID(PARIS[[#This Row],[Données]],1,6)</f>
        <v>754002</v>
      </c>
      <c r="H235" s="10" t="str">
        <f>LEFT(PARIS[[#This Row],[Tri 2]],5)</f>
        <v>P003J</v>
      </c>
      <c r="I235" s="10" t="str">
        <f>LEFT(PARIS[[#This Row],[Tri 3]],3)</f>
        <v>MET</v>
      </c>
      <c r="J23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5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3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5" s="10" t="str">
        <f>IF(AND(PARIS[[#This Row],[Nom de la Voie 1]]=0,PARIS[[#This Row],[Nom de la Voie 2]]=0,PARIS[[#This Row],[Nom de la Voie 3]]=0),PARIS[[#This Row],[Ville et Street]],"")</f>
        <v/>
      </c>
      <c r="N235" s="10" t="str">
        <f>MID(PARIS[[#This Row],[Tri 1]],10,50)</f>
        <v>NOUVELLE</v>
      </c>
      <c r="O23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35" s="10" t="str">
        <f>IF(PARIS[[#This Row],[Mot Clé Rue]]="","",IF(PARIS[[#This Row],[Ville]]="",PARIS[[#This Row],[Nom de la Voie]]&amp;" "&amp;MID(PARIS[[#This Row],[Tri 3]],5,50),PARIS[[#This Row],[Ville]]))</f>
        <v xml:space="preserve">Métro O BONNE NOUVELLE 7         </v>
      </c>
      <c r="R235" s="10" t="str">
        <f>IF(PARIS[[#This Row],[Nom de la Voie]]="","",IFERROR(PARIS[[#This Row],[Département]]&amp;RIGHT(PARIS[[#This Row],[N° INSEE]],3),""))</f>
        <v>75002</v>
      </c>
      <c r="S235" s="10" t="str">
        <f>IF(PARIS[[#This Row],[Ville]]="",PARIS[[#This Row],[Nom de la Voie]]&amp;" "&amp;MID(PARIS[[#This Row],[Tri 3]],5,50),"")</f>
        <v xml:space="preserve">Métro O BONNE NOUVELLE 7         </v>
      </c>
      <c r="T235" s="10" t="str">
        <f>IFERROR(TEXT(VLOOKUP(Tableau_Résultat75[Code Insee],Tableau_Référence75[],2,FALSE),"00000"),"")</f>
        <v/>
      </c>
      <c r="U235" s="10" t="str">
        <f>IFERROR(TEXT(VLOOKUP(Tableau_Résultat75[Code Insee],Tableau_Référence75[],4,FALSE),"00000"),"")</f>
        <v/>
      </c>
    </row>
    <row r="236" spans="1:21" x14ac:dyDescent="0.25">
      <c r="A236" s="4" t="s">
        <v>569</v>
      </c>
      <c r="B236" s="10" t="str">
        <f>MID(PARIS[[#This Row],[Données]],104,100)</f>
        <v>0000230  NOUVELLE</v>
      </c>
      <c r="C236" s="10" t="str">
        <f>MID(PARIS[[#This Row],[Données]],7,36)</f>
        <v xml:space="preserve">P004KMETRO BONNE NOUVELLE 8         </v>
      </c>
      <c r="D236" s="10" t="str">
        <f>MID(PARIS[[#This Row],[Tri 2]],6,31)</f>
        <v xml:space="preserve">METRO BONNE NOUVELLE 8         </v>
      </c>
      <c r="E236" s="10" t="str">
        <f>MID(PARIS[[#This Row],[Données]],1,6)</f>
        <v>754002</v>
      </c>
      <c r="F236" s="10" t="str">
        <f>LEFT(PARIS[[#This Row],[Données]],2)</f>
        <v>75</v>
      </c>
      <c r="G236" s="10" t="str">
        <f>MID(PARIS[[#This Row],[Données]],1,6)</f>
        <v>754002</v>
      </c>
      <c r="H236" s="10" t="str">
        <f>LEFT(PARIS[[#This Row],[Tri 2]],5)</f>
        <v>P004K</v>
      </c>
      <c r="I236" s="10" t="str">
        <f>LEFT(PARIS[[#This Row],[Tri 3]],3)</f>
        <v>MET</v>
      </c>
      <c r="J23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6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3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6" s="10" t="str">
        <f>IF(AND(PARIS[[#This Row],[Nom de la Voie 1]]=0,PARIS[[#This Row],[Nom de la Voie 2]]=0,PARIS[[#This Row],[Nom de la Voie 3]]=0),PARIS[[#This Row],[Ville et Street]],"")</f>
        <v/>
      </c>
      <c r="N236" s="10" t="str">
        <f>MID(PARIS[[#This Row],[Tri 1]],10,50)</f>
        <v>NOUVELLE</v>
      </c>
      <c r="O23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36" s="10" t="str">
        <f>IF(PARIS[[#This Row],[Mot Clé Rue]]="","",IF(PARIS[[#This Row],[Ville]]="",PARIS[[#This Row],[Nom de la Voie]]&amp;" "&amp;MID(PARIS[[#This Row],[Tri 3]],5,50),PARIS[[#This Row],[Ville]]))</f>
        <v xml:space="preserve">Métro O BONNE NOUVELLE 8         </v>
      </c>
      <c r="R236" s="10" t="str">
        <f>IF(PARIS[[#This Row],[Nom de la Voie]]="","",IFERROR(PARIS[[#This Row],[Département]]&amp;RIGHT(PARIS[[#This Row],[N° INSEE]],3),""))</f>
        <v>75002</v>
      </c>
      <c r="S236" s="10" t="str">
        <f>IF(PARIS[[#This Row],[Ville]]="",PARIS[[#This Row],[Nom de la Voie]]&amp;" "&amp;MID(PARIS[[#This Row],[Tri 3]],5,50),"")</f>
        <v xml:space="preserve">Métro O BONNE NOUVELLE 8         </v>
      </c>
      <c r="T236" s="10" t="str">
        <f>IFERROR(TEXT(VLOOKUP(Tableau_Résultat75[Code Insee],Tableau_Référence75[],2,FALSE),"00000"),"")</f>
        <v/>
      </c>
      <c r="U236" s="10" t="str">
        <f>IFERROR(TEXT(VLOOKUP(Tableau_Résultat75[Code Insee],Tableau_Référence75[],4,FALSE),"00000"),"")</f>
        <v/>
      </c>
    </row>
    <row r="237" spans="1:21" x14ac:dyDescent="0.25">
      <c r="A237" s="4" t="s">
        <v>570</v>
      </c>
      <c r="B237" s="10" t="str">
        <f>MID(PARIS[[#This Row],[Données]],104,100)</f>
        <v>0000331  BOURSE</v>
      </c>
      <c r="C237" s="10" t="str">
        <f>MID(PARIS[[#This Row],[Données]],7,36)</f>
        <v xml:space="preserve">S052LMETRO BOURSE                   </v>
      </c>
      <c r="D237" s="10" t="str">
        <f>MID(PARIS[[#This Row],[Tri 2]],6,31)</f>
        <v xml:space="preserve">METRO BOURSE                   </v>
      </c>
      <c r="E237" s="10" t="str">
        <f>MID(PARIS[[#This Row],[Données]],1,6)</f>
        <v>754002</v>
      </c>
      <c r="F237" s="10" t="str">
        <f>LEFT(PARIS[[#This Row],[Données]],2)</f>
        <v>75</v>
      </c>
      <c r="G237" s="10" t="str">
        <f>MID(PARIS[[#This Row],[Données]],1,6)</f>
        <v>754002</v>
      </c>
      <c r="H237" s="10" t="str">
        <f>LEFT(PARIS[[#This Row],[Tri 2]],5)</f>
        <v>S052L</v>
      </c>
      <c r="I237" s="10" t="str">
        <f>LEFT(PARIS[[#This Row],[Tri 3]],3)</f>
        <v>MET</v>
      </c>
      <c r="J23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7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3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7" s="10" t="str">
        <f>IF(AND(PARIS[[#This Row],[Nom de la Voie 1]]=0,PARIS[[#This Row],[Nom de la Voie 2]]=0,PARIS[[#This Row],[Nom de la Voie 3]]=0),PARIS[[#This Row],[Ville et Street]],"")</f>
        <v/>
      </c>
      <c r="N237" s="10" t="str">
        <f>MID(PARIS[[#This Row],[Tri 1]],10,50)</f>
        <v>BOURSE</v>
      </c>
      <c r="O23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37" s="10" t="str">
        <f>IF(PARIS[[#This Row],[Mot Clé Rue]]="","",IF(PARIS[[#This Row],[Ville]]="",PARIS[[#This Row],[Nom de la Voie]]&amp;" "&amp;MID(PARIS[[#This Row],[Tri 3]],5,50),PARIS[[#This Row],[Ville]]))</f>
        <v xml:space="preserve">Métro O BOURSE                   </v>
      </c>
      <c r="R237" s="10" t="str">
        <f>IF(PARIS[[#This Row],[Nom de la Voie]]="","",IFERROR(PARIS[[#This Row],[Département]]&amp;RIGHT(PARIS[[#This Row],[N° INSEE]],3),""))</f>
        <v>75002</v>
      </c>
      <c r="S237" s="10" t="str">
        <f>IF(PARIS[[#This Row],[Ville]]="",PARIS[[#This Row],[Nom de la Voie]]&amp;" "&amp;MID(PARIS[[#This Row],[Tri 3]],5,50),"")</f>
        <v xml:space="preserve">Métro O BOURSE                   </v>
      </c>
      <c r="T237" s="10" t="str">
        <f>IFERROR(TEXT(VLOOKUP(Tableau_Résultat75[Code Insee],Tableau_Référence75[],2,FALSE),"00000"),"")</f>
        <v/>
      </c>
      <c r="U237" s="10" t="str">
        <f>IFERROR(TEXT(VLOOKUP(Tableau_Résultat75[Code Insee],Tableau_Référence75[],4,FALSE),"00000"),"")</f>
        <v/>
      </c>
    </row>
    <row r="238" spans="1:21" x14ac:dyDescent="0.25">
      <c r="A238" s="4" t="s">
        <v>571</v>
      </c>
      <c r="B238" s="10" t="str">
        <f>MID(PARIS[[#This Row],[Données]],104,100)</f>
        <v>0000430  MONTMART</v>
      </c>
      <c r="C238" s="10" t="str">
        <f>MID(PARIS[[#This Row],[Données]],7,36)</f>
        <v xml:space="preserve">S337WMETRO MONTMARTRE               </v>
      </c>
      <c r="D238" s="10" t="str">
        <f>MID(PARIS[[#This Row],[Tri 2]],6,31)</f>
        <v xml:space="preserve">METRO MONTMARTRE               </v>
      </c>
      <c r="E238" s="10" t="str">
        <f>MID(PARIS[[#This Row],[Données]],1,6)</f>
        <v>754002</v>
      </c>
      <c r="F238" s="10" t="str">
        <f>LEFT(PARIS[[#This Row],[Données]],2)</f>
        <v>75</v>
      </c>
      <c r="G238" s="10" t="str">
        <f>MID(PARIS[[#This Row],[Données]],1,6)</f>
        <v>754002</v>
      </c>
      <c r="H238" s="10" t="str">
        <f>LEFT(PARIS[[#This Row],[Tri 2]],5)</f>
        <v>S337W</v>
      </c>
      <c r="I238" s="10" t="str">
        <f>LEFT(PARIS[[#This Row],[Tri 3]],3)</f>
        <v>MET</v>
      </c>
      <c r="J23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8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3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8" s="10" t="str">
        <f>IF(AND(PARIS[[#This Row],[Nom de la Voie 1]]=0,PARIS[[#This Row],[Nom de la Voie 2]]=0,PARIS[[#This Row],[Nom de la Voie 3]]=0),PARIS[[#This Row],[Ville et Street]],"")</f>
        <v/>
      </c>
      <c r="N238" s="10" t="str">
        <f>MID(PARIS[[#This Row],[Tri 1]],10,50)</f>
        <v>MONTMART</v>
      </c>
      <c r="O23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38" s="10" t="str">
        <f>IF(PARIS[[#This Row],[Mot Clé Rue]]="","",IF(PARIS[[#This Row],[Ville]]="",PARIS[[#This Row],[Nom de la Voie]]&amp;" "&amp;MID(PARIS[[#This Row],[Tri 3]],5,50),PARIS[[#This Row],[Ville]]))</f>
        <v xml:space="preserve">Métro O MONTMARTRE               </v>
      </c>
      <c r="R238" s="10" t="str">
        <f>IF(PARIS[[#This Row],[Nom de la Voie]]="","",IFERROR(PARIS[[#This Row],[Département]]&amp;RIGHT(PARIS[[#This Row],[N° INSEE]],3),""))</f>
        <v>75002</v>
      </c>
      <c r="S238" s="10" t="str">
        <f>IF(PARIS[[#This Row],[Ville]]="",PARIS[[#This Row],[Nom de la Voie]]&amp;" "&amp;MID(PARIS[[#This Row],[Tri 3]],5,50),"")</f>
        <v xml:space="preserve">Métro O MONTMARTRE               </v>
      </c>
      <c r="T238" s="10" t="str">
        <f>IFERROR(TEXT(VLOOKUP(Tableau_Résultat75[Code Insee],Tableau_Référence75[],2,FALSE),"00000"),"")</f>
        <v/>
      </c>
      <c r="U238" s="10" t="str">
        <f>IFERROR(TEXT(VLOOKUP(Tableau_Résultat75[Code Insee],Tableau_Référence75[],4,FALSE),"00000"),"")</f>
        <v/>
      </c>
    </row>
    <row r="239" spans="1:21" x14ac:dyDescent="0.25">
      <c r="A239" s="4" t="s">
        <v>572</v>
      </c>
      <c r="B239" s="10" t="str">
        <f>MID(PARIS[[#This Row],[Données]],104,100)</f>
        <v>0000531  SEPTEMBR</v>
      </c>
      <c r="C239" s="10" t="str">
        <f>MID(PARIS[[#This Row],[Données]],7,36)</f>
        <v xml:space="preserve">S473UMETRO QUATRE SEPTEMBRE         </v>
      </c>
      <c r="D239" s="10" t="str">
        <f>MID(PARIS[[#This Row],[Tri 2]],6,31)</f>
        <v xml:space="preserve">METRO QUATRE SEPTEMBRE         </v>
      </c>
      <c r="E239" s="10" t="str">
        <f>MID(PARIS[[#This Row],[Données]],1,6)</f>
        <v>754002</v>
      </c>
      <c r="F239" s="10" t="str">
        <f>LEFT(PARIS[[#This Row],[Données]],2)</f>
        <v>75</v>
      </c>
      <c r="G239" s="10" t="str">
        <f>MID(PARIS[[#This Row],[Données]],1,6)</f>
        <v>754002</v>
      </c>
      <c r="H239" s="10" t="str">
        <f>LEFT(PARIS[[#This Row],[Tri 2]],5)</f>
        <v>S473U</v>
      </c>
      <c r="I239" s="10" t="str">
        <f>LEFT(PARIS[[#This Row],[Tri 3]],3)</f>
        <v>MET</v>
      </c>
      <c r="J23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39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3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39" s="10" t="str">
        <f>IF(AND(PARIS[[#This Row],[Nom de la Voie 1]]=0,PARIS[[#This Row],[Nom de la Voie 2]]=0,PARIS[[#This Row],[Nom de la Voie 3]]=0),PARIS[[#This Row],[Ville et Street]],"")</f>
        <v/>
      </c>
      <c r="N239" s="10" t="str">
        <f>MID(PARIS[[#This Row],[Tri 1]],10,50)</f>
        <v>SEPTEMBR</v>
      </c>
      <c r="O23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39" s="10" t="str">
        <f>IF(PARIS[[#This Row],[Mot Clé Rue]]="","",IF(PARIS[[#This Row],[Ville]]="",PARIS[[#This Row],[Nom de la Voie]]&amp;" "&amp;MID(PARIS[[#This Row],[Tri 3]],5,50),PARIS[[#This Row],[Ville]]))</f>
        <v xml:space="preserve">Métro O QUATRE SEPTEMBRE         </v>
      </c>
      <c r="R239" s="10" t="str">
        <f>IF(PARIS[[#This Row],[Nom de la Voie]]="","",IFERROR(PARIS[[#This Row],[Département]]&amp;RIGHT(PARIS[[#This Row],[N° INSEE]],3),""))</f>
        <v>75002</v>
      </c>
      <c r="S239" s="10" t="str">
        <f>IF(PARIS[[#This Row],[Ville]]="",PARIS[[#This Row],[Nom de la Voie]]&amp;" "&amp;MID(PARIS[[#This Row],[Tri 3]],5,50),"")</f>
        <v xml:space="preserve">Métro O QUATRE SEPTEMBRE         </v>
      </c>
      <c r="T239" s="10" t="str">
        <f>IFERROR(TEXT(VLOOKUP(Tableau_Résultat75[Code Insee],Tableau_Référence75[],2,FALSE),"00000"),"")</f>
        <v/>
      </c>
      <c r="U239" s="10" t="str">
        <f>IFERROR(TEXT(VLOOKUP(Tableau_Résultat75[Code Insee],Tableau_Référence75[],4,FALSE),"00000"),"")</f>
        <v/>
      </c>
    </row>
    <row r="240" spans="1:21" x14ac:dyDescent="0.25">
      <c r="A240" s="4" t="s">
        <v>573</v>
      </c>
      <c r="B240" s="10" t="str">
        <f>MID(PARIS[[#This Row],[Données]],104,100)</f>
        <v>0000630  SEBASTOP</v>
      </c>
      <c r="C240" s="10" t="str">
        <f>MID(PARIS[[#This Row],[Données]],7,36)</f>
        <v xml:space="preserve">S484FMETRO REAUMUR SEBASTOPOL       </v>
      </c>
      <c r="D240" s="10" t="str">
        <f>MID(PARIS[[#This Row],[Tri 2]],6,31)</f>
        <v xml:space="preserve">METRO REAUMUR SEBASTOPOL       </v>
      </c>
      <c r="E240" s="10" t="str">
        <f>MID(PARIS[[#This Row],[Données]],1,6)</f>
        <v>754002</v>
      </c>
      <c r="F240" s="10" t="str">
        <f>LEFT(PARIS[[#This Row],[Données]],2)</f>
        <v>75</v>
      </c>
      <c r="G240" s="10" t="str">
        <f>MID(PARIS[[#This Row],[Données]],1,6)</f>
        <v>754002</v>
      </c>
      <c r="H240" s="10" t="str">
        <f>LEFT(PARIS[[#This Row],[Tri 2]],5)</f>
        <v>S484F</v>
      </c>
      <c r="I240" s="10" t="str">
        <f>LEFT(PARIS[[#This Row],[Tri 3]],3)</f>
        <v>MET</v>
      </c>
      <c r="J24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40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4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0" s="10" t="str">
        <f>IF(AND(PARIS[[#This Row],[Nom de la Voie 1]]=0,PARIS[[#This Row],[Nom de la Voie 2]]=0,PARIS[[#This Row],[Nom de la Voie 3]]=0),PARIS[[#This Row],[Ville et Street]],"")</f>
        <v/>
      </c>
      <c r="N240" s="10" t="str">
        <f>MID(PARIS[[#This Row],[Tri 1]],10,50)</f>
        <v>SEBASTOP</v>
      </c>
      <c r="O24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40" s="10" t="str">
        <f>IF(PARIS[[#This Row],[Mot Clé Rue]]="","",IF(PARIS[[#This Row],[Ville]]="",PARIS[[#This Row],[Nom de la Voie]]&amp;" "&amp;MID(PARIS[[#This Row],[Tri 3]],5,50),PARIS[[#This Row],[Ville]]))</f>
        <v xml:space="preserve">Métro O REAUMUR SEBASTOPOL       </v>
      </c>
      <c r="R240" s="10" t="str">
        <f>IF(PARIS[[#This Row],[Nom de la Voie]]="","",IFERROR(PARIS[[#This Row],[Département]]&amp;RIGHT(PARIS[[#This Row],[N° INSEE]],3),""))</f>
        <v>75002</v>
      </c>
      <c r="S240" s="10" t="str">
        <f>IF(PARIS[[#This Row],[Ville]]="",PARIS[[#This Row],[Nom de la Voie]]&amp;" "&amp;MID(PARIS[[#This Row],[Tri 3]],5,50),"")</f>
        <v xml:space="preserve">Métro O REAUMUR SEBASTOPOL       </v>
      </c>
      <c r="T240" s="10" t="str">
        <f>IFERROR(TEXT(VLOOKUP(Tableau_Résultat75[Code Insee],Tableau_Référence75[],2,FALSE),"00000"),"")</f>
        <v/>
      </c>
      <c r="U240" s="10" t="str">
        <f>IFERROR(TEXT(VLOOKUP(Tableau_Résultat75[Code Insee],Tableau_Référence75[],4,FALSE),"00000"),"")</f>
        <v/>
      </c>
    </row>
    <row r="241" spans="1:21" x14ac:dyDescent="0.25">
      <c r="A241" s="4" t="s">
        <v>574</v>
      </c>
      <c r="B241" s="10" t="str">
        <f>MID(PARIS[[#This Row],[Données]],104,100)</f>
        <v>0000730  SENTIER</v>
      </c>
      <c r="C241" s="10" t="str">
        <f>MID(PARIS[[#This Row],[Données]],7,36)</f>
        <v xml:space="preserve">S531GMETRO SENTIER                  </v>
      </c>
      <c r="D241" s="10" t="str">
        <f>MID(PARIS[[#This Row],[Tri 2]],6,31)</f>
        <v xml:space="preserve">METRO SENTIER                  </v>
      </c>
      <c r="E241" s="10" t="str">
        <f>MID(PARIS[[#This Row],[Données]],1,6)</f>
        <v>754002</v>
      </c>
      <c r="F241" s="10" t="str">
        <f>LEFT(PARIS[[#This Row],[Données]],2)</f>
        <v>75</v>
      </c>
      <c r="G241" s="10" t="str">
        <f>MID(PARIS[[#This Row],[Données]],1,6)</f>
        <v>754002</v>
      </c>
      <c r="H241" s="10" t="str">
        <f>LEFT(PARIS[[#This Row],[Tri 2]],5)</f>
        <v>S531G</v>
      </c>
      <c r="I241" s="10" t="str">
        <f>LEFT(PARIS[[#This Row],[Tri 3]],3)</f>
        <v>MET</v>
      </c>
      <c r="J24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41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4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1" s="10" t="str">
        <f>IF(AND(PARIS[[#This Row],[Nom de la Voie 1]]=0,PARIS[[#This Row],[Nom de la Voie 2]]=0,PARIS[[#This Row],[Nom de la Voie 3]]=0),PARIS[[#This Row],[Ville et Street]],"")</f>
        <v/>
      </c>
      <c r="N241" s="10" t="str">
        <f>MID(PARIS[[#This Row],[Tri 1]],10,50)</f>
        <v>SENTIER</v>
      </c>
      <c r="O24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41" s="10" t="str">
        <f>IF(PARIS[[#This Row],[Mot Clé Rue]]="","",IF(PARIS[[#This Row],[Ville]]="",PARIS[[#This Row],[Nom de la Voie]]&amp;" "&amp;MID(PARIS[[#This Row],[Tri 3]],5,50),PARIS[[#This Row],[Ville]]))</f>
        <v xml:space="preserve">Métro O SENTIER                  </v>
      </c>
      <c r="R241" s="10" t="str">
        <f>IF(PARIS[[#This Row],[Nom de la Voie]]="","",IFERROR(PARIS[[#This Row],[Département]]&amp;RIGHT(PARIS[[#This Row],[N° INSEE]],3),""))</f>
        <v>75002</v>
      </c>
      <c r="S241" s="10" t="str">
        <f>IF(PARIS[[#This Row],[Ville]]="",PARIS[[#This Row],[Nom de la Voie]]&amp;" "&amp;MID(PARIS[[#This Row],[Tri 3]],5,50),"")</f>
        <v xml:space="preserve">Métro O SENTIER                  </v>
      </c>
      <c r="T241" s="10" t="str">
        <f>IFERROR(TEXT(VLOOKUP(Tableau_Résultat75[Code Insee],Tableau_Référence75[],2,FALSE),"00000"),"")</f>
        <v/>
      </c>
      <c r="U241" s="10" t="str">
        <f>IFERROR(TEXT(VLOOKUP(Tableau_Résultat75[Code Insee],Tableau_Référence75[],4,FALSE),"00000"),"")</f>
        <v/>
      </c>
    </row>
    <row r="242" spans="1:21" x14ac:dyDescent="0.25">
      <c r="A242" s="4" t="s">
        <v>575</v>
      </c>
      <c r="B242" s="10" t="str">
        <f>MID(PARIS[[#This Row],[Données]],104,100)</f>
        <v>0000830  DENIS</v>
      </c>
      <c r="C242" s="10" t="str">
        <f>MID(PARIS[[#This Row],[Données]],7,36)</f>
        <v xml:space="preserve">S537NMETRO STRASBOURG ST DENIS      </v>
      </c>
      <c r="D242" s="10" t="str">
        <f>MID(PARIS[[#This Row],[Tri 2]],6,31)</f>
        <v xml:space="preserve">METRO STRASBOURG ST DENIS      </v>
      </c>
      <c r="E242" s="10" t="str">
        <f>MID(PARIS[[#This Row],[Données]],1,6)</f>
        <v>754002</v>
      </c>
      <c r="F242" s="10" t="str">
        <f>LEFT(PARIS[[#This Row],[Données]],2)</f>
        <v>75</v>
      </c>
      <c r="G242" s="10" t="str">
        <f>MID(PARIS[[#This Row],[Données]],1,6)</f>
        <v>754002</v>
      </c>
      <c r="H242" s="10" t="str">
        <f>LEFT(PARIS[[#This Row],[Tri 2]],5)</f>
        <v>S537N</v>
      </c>
      <c r="I242" s="10" t="str">
        <f>LEFT(PARIS[[#This Row],[Tri 3]],3)</f>
        <v>MET</v>
      </c>
      <c r="J24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42" s="10" t="str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Métro</v>
      </c>
      <c r="L24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2" s="10" t="str">
        <f>IF(AND(PARIS[[#This Row],[Nom de la Voie 1]]=0,PARIS[[#This Row],[Nom de la Voie 2]]=0,PARIS[[#This Row],[Nom de la Voie 3]]=0),PARIS[[#This Row],[Ville et Street]],"")</f>
        <v/>
      </c>
      <c r="N242" s="10" t="str">
        <f>MID(PARIS[[#This Row],[Tri 1]],10,50)</f>
        <v>DENIS</v>
      </c>
      <c r="O24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Métro</v>
      </c>
      <c r="P242" s="10" t="str">
        <f>IF(PARIS[[#This Row],[Mot Clé Rue]]="","",IF(PARIS[[#This Row],[Ville]]="",PARIS[[#This Row],[Nom de la Voie]]&amp;" "&amp;MID(PARIS[[#This Row],[Tri 3]],5,50),PARIS[[#This Row],[Ville]]))</f>
        <v xml:space="preserve">Métro O STRASBOURG ST DENIS      </v>
      </c>
      <c r="R242" s="10" t="str">
        <f>IF(PARIS[[#This Row],[Nom de la Voie]]="","",IFERROR(PARIS[[#This Row],[Département]]&amp;RIGHT(PARIS[[#This Row],[N° INSEE]],3),""))</f>
        <v>75002</v>
      </c>
      <c r="S242" s="10" t="str">
        <f>IF(PARIS[[#This Row],[Ville]]="",PARIS[[#This Row],[Nom de la Voie]]&amp;" "&amp;MID(PARIS[[#This Row],[Tri 3]],5,50),"")</f>
        <v xml:space="preserve">Métro O STRASBOURG ST DENIS      </v>
      </c>
      <c r="T242" s="10" t="str">
        <f>IFERROR(TEXT(VLOOKUP(Tableau_Résultat75[Code Insee],Tableau_Référence75[],2,FALSE),"00000"),"")</f>
        <v/>
      </c>
      <c r="U242" s="10" t="str">
        <f>IFERROR(TEXT(VLOOKUP(Tableau_Résultat75[Code Insee],Tableau_Référence75[],4,FALSE),"00000"),"")</f>
        <v/>
      </c>
    </row>
    <row r="243" spans="1:21" x14ac:dyDescent="0.25">
      <c r="A243" s="4" t="s">
        <v>576</v>
      </c>
      <c r="B243" s="10" t="str">
        <f>MID(PARIS[[#This Row],[Données]],104,100)</f>
        <v>0000930  SEBASTOP</v>
      </c>
      <c r="C243" s="10" t="str">
        <f>MID(PARIS[[#This Row],[Données]],7,36)</f>
        <v xml:space="preserve">S659WS S STA SEBASTOPOL             </v>
      </c>
      <c r="D243" s="10" t="str">
        <f>MID(PARIS[[#This Row],[Tri 2]],6,31)</f>
        <v xml:space="preserve">S S STA SEBASTOPOL             </v>
      </c>
      <c r="E243" s="10" t="str">
        <f>MID(PARIS[[#This Row],[Données]],1,6)</f>
        <v>754002</v>
      </c>
      <c r="F243" s="10" t="str">
        <f>LEFT(PARIS[[#This Row],[Données]],2)</f>
        <v>75</v>
      </c>
      <c r="G243" s="10" t="str">
        <f>MID(PARIS[[#This Row],[Données]],1,6)</f>
        <v>754002</v>
      </c>
      <c r="H243" s="10" t="str">
        <f>LEFT(PARIS[[#This Row],[Tri 2]],5)</f>
        <v>S659W</v>
      </c>
      <c r="I243" s="10" t="str">
        <f>LEFT(PARIS[[#This Row],[Tri 3]],3)</f>
        <v>S S</v>
      </c>
      <c r="J24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4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3" s="10" t="str">
        <f>IF(AND(PARIS[[#This Row],[Nom de la Voie 1]]=0,PARIS[[#This Row],[Nom de la Voie 2]]=0,PARIS[[#This Row],[Nom de la Voie 3]]=0),PARIS[[#This Row],[Ville et Street]],"")</f>
        <v>S S</v>
      </c>
      <c r="N243" s="10" t="str">
        <f>MID(PARIS[[#This Row],[Tri 1]],10,50)</f>
        <v>SEBASTOP</v>
      </c>
      <c r="O24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243" s="10" t="str">
        <f>IF(PARIS[[#This Row],[Mot Clé Rue]]="","",IF(PARIS[[#This Row],[Ville]]="",PARIS[[#This Row],[Nom de la Voie]]&amp;" "&amp;MID(PARIS[[#This Row],[Tri 3]],5,50),PARIS[[#This Row],[Ville]]))</f>
        <v>S S</v>
      </c>
      <c r="R243" s="10" t="str">
        <f>IF(PARIS[[#This Row],[Nom de la Voie]]="","",IFERROR(PARIS[[#This Row],[Département]]&amp;RIGHT(PARIS[[#This Row],[N° INSEE]],3),""))</f>
        <v/>
      </c>
      <c r="S243" s="10" t="str">
        <f>IF(PARIS[[#This Row],[Ville]]="",PARIS[[#This Row],[Nom de la Voie]]&amp;" "&amp;MID(PARIS[[#This Row],[Tri 3]],5,50),"")</f>
        <v/>
      </c>
      <c r="T243" s="10" t="str">
        <f>IFERROR(TEXT(VLOOKUP(Tableau_Résultat75[Code Insee],Tableau_Référence75[],2,FALSE),"00000"),"")</f>
        <v/>
      </c>
      <c r="U243" s="10" t="str">
        <f>IFERROR(TEXT(VLOOKUP(Tableau_Résultat75[Code Insee],Tableau_Référence75[],4,FALSE),"00000"),"")</f>
        <v/>
      </c>
    </row>
    <row r="244" spans="1:21" x14ac:dyDescent="0.25">
      <c r="A244" s="4" t="s">
        <v>577</v>
      </c>
      <c r="B244" s="10" t="str">
        <f>MID(PARIS[[#This Row],[Données]],104,100)</f>
        <v>0001030  SENTIER</v>
      </c>
      <c r="C244" s="10" t="str">
        <f>MID(PARIS[[#This Row],[Données]],7,36)</f>
        <v xml:space="preserve">S660XS S STA SENTIER                </v>
      </c>
      <c r="D244" s="10" t="str">
        <f>MID(PARIS[[#This Row],[Tri 2]],6,31)</f>
        <v xml:space="preserve">S S STA SENTIER                </v>
      </c>
      <c r="E244" s="10" t="str">
        <f>MID(PARIS[[#This Row],[Données]],1,6)</f>
        <v>754002</v>
      </c>
      <c r="F244" s="10" t="str">
        <f>LEFT(PARIS[[#This Row],[Données]],2)</f>
        <v>75</v>
      </c>
      <c r="G244" s="10" t="str">
        <f>MID(PARIS[[#This Row],[Données]],1,6)</f>
        <v>754002</v>
      </c>
      <c r="H244" s="10" t="str">
        <f>LEFT(PARIS[[#This Row],[Tri 2]],5)</f>
        <v>S660X</v>
      </c>
      <c r="I244" s="10" t="str">
        <f>LEFT(PARIS[[#This Row],[Tri 3]],3)</f>
        <v>S S</v>
      </c>
      <c r="J24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4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4" s="10" t="str">
        <f>IF(AND(PARIS[[#This Row],[Nom de la Voie 1]]=0,PARIS[[#This Row],[Nom de la Voie 2]]=0,PARIS[[#This Row],[Nom de la Voie 3]]=0),PARIS[[#This Row],[Ville et Street]],"")</f>
        <v>S S</v>
      </c>
      <c r="N244" s="10" t="str">
        <f>MID(PARIS[[#This Row],[Tri 1]],10,50)</f>
        <v>SENTIER</v>
      </c>
      <c r="O24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244" s="10" t="str">
        <f>IF(PARIS[[#This Row],[Mot Clé Rue]]="","",IF(PARIS[[#This Row],[Ville]]="",PARIS[[#This Row],[Nom de la Voie]]&amp;" "&amp;MID(PARIS[[#This Row],[Tri 3]],5,50),PARIS[[#This Row],[Ville]]))</f>
        <v>S S</v>
      </c>
      <c r="R244" s="10" t="str">
        <f>IF(PARIS[[#This Row],[Nom de la Voie]]="","",IFERROR(PARIS[[#This Row],[Département]]&amp;RIGHT(PARIS[[#This Row],[N° INSEE]],3),""))</f>
        <v/>
      </c>
      <c r="S244" s="10" t="str">
        <f>IF(PARIS[[#This Row],[Ville]]="",PARIS[[#This Row],[Nom de la Voie]]&amp;" "&amp;MID(PARIS[[#This Row],[Tri 3]],5,50),"")</f>
        <v/>
      </c>
      <c r="T244" s="10" t="str">
        <f>IFERROR(TEXT(VLOOKUP(Tableau_Résultat75[Code Insee],Tableau_Référence75[],2,FALSE),"00000"),"")</f>
        <v/>
      </c>
      <c r="U244" s="10" t="str">
        <f>IFERROR(TEXT(VLOOKUP(Tableau_Résultat75[Code Insee],Tableau_Référence75[],4,FALSE),"00000"),"")</f>
        <v/>
      </c>
    </row>
    <row r="245" spans="1:21" x14ac:dyDescent="0.25">
      <c r="A245" s="4" t="s">
        <v>257</v>
      </c>
      <c r="B245" s="10" t="str">
        <f>MID(PARIS[[#This Row],[Données]],104,100)</f>
        <v>001624   2</v>
      </c>
      <c r="C245" s="10" t="str">
        <f>MID(PARIS[[#This Row],[Données]],7,36)</f>
        <v xml:space="preserve">X013DPAS A 2                        </v>
      </c>
      <c r="D245" s="10" t="str">
        <f>MID(PARIS[[#This Row],[Tri 2]],6,31)</f>
        <v xml:space="preserve">PAS A 2                        </v>
      </c>
      <c r="E245" s="10" t="str">
        <f>MID(PARIS[[#This Row],[Données]],1,6)</f>
        <v>754002</v>
      </c>
      <c r="F245" s="10" t="str">
        <f>LEFT(PARIS[[#This Row],[Données]],2)</f>
        <v>75</v>
      </c>
      <c r="G245" s="10" t="str">
        <f>MID(PARIS[[#This Row],[Données]],1,6)</f>
        <v>754002</v>
      </c>
      <c r="H245" s="10" t="str">
        <f>LEFT(PARIS[[#This Row],[Tri 2]],5)</f>
        <v>X013D</v>
      </c>
      <c r="I245" s="10" t="str">
        <f>LEFT(PARIS[[#This Row],[Tri 3]],3)</f>
        <v>PAS</v>
      </c>
      <c r="J24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4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5" s="10" t="str">
        <f>IF(AND(PARIS[[#This Row],[Nom de la Voie 1]]=0,PARIS[[#This Row],[Nom de la Voie 2]]=0,PARIS[[#This Row],[Nom de la Voie 3]]=0),PARIS[[#This Row],[Ville et Street]],"")</f>
        <v/>
      </c>
      <c r="N245" s="10" t="str">
        <f>MID(PARIS[[#This Row],[Tri 1]],10,50)</f>
        <v>2</v>
      </c>
      <c r="O24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45" s="10" t="str">
        <f>IF(PARIS[[#This Row],[Mot Clé Rue]]="","",IF(PARIS[[#This Row],[Ville]]="",PARIS[[#This Row],[Nom de la Voie]]&amp;" "&amp;MID(PARIS[[#This Row],[Tri 3]],5,50),PARIS[[#This Row],[Ville]]))</f>
        <v xml:space="preserve">Passage A 2                        </v>
      </c>
      <c r="R245" s="10" t="str">
        <f>IF(PARIS[[#This Row],[Nom de la Voie]]="","",IFERROR(PARIS[[#This Row],[Département]]&amp;RIGHT(PARIS[[#This Row],[N° INSEE]],3),""))</f>
        <v>75002</v>
      </c>
      <c r="S245" s="10" t="str">
        <f>IF(PARIS[[#This Row],[Ville]]="",PARIS[[#This Row],[Nom de la Voie]]&amp;" "&amp;MID(PARIS[[#This Row],[Tri 3]],5,50),"")</f>
        <v xml:space="preserve">Passage A 2                        </v>
      </c>
      <c r="T245" s="10" t="str">
        <f>IFERROR(TEXT(VLOOKUP(Tableau_Résultat75[Code Insee],Tableau_Référence75[],2,FALSE),"00000"),"")</f>
        <v/>
      </c>
      <c r="U245" s="10" t="str">
        <f>IFERROR(TEXT(VLOOKUP(Tableau_Résultat75[Code Insee],Tableau_Référence75[],4,FALSE),"00000"),"")</f>
        <v/>
      </c>
    </row>
    <row r="246" spans="1:21" x14ac:dyDescent="0.25">
      <c r="A246" s="4" t="s">
        <v>258</v>
      </c>
      <c r="B246" s="10" t="str">
        <f>MID(PARIS[[#This Row],[Données]],104,100)</f>
        <v>000115   2</v>
      </c>
      <c r="C246" s="10" t="str">
        <f>MID(PARIS[[#This Row],[Données]],7,36)</f>
        <v xml:space="preserve">Y002DVOIEA 2                        </v>
      </c>
      <c r="D246" s="10" t="str">
        <f>MID(PARIS[[#This Row],[Tri 2]],6,31)</f>
        <v xml:space="preserve">VOIEA 2                        </v>
      </c>
      <c r="E246" s="10" t="str">
        <f>MID(PARIS[[#This Row],[Données]],1,6)</f>
        <v>754002</v>
      </c>
      <c r="F246" s="10" t="str">
        <f>LEFT(PARIS[[#This Row],[Données]],2)</f>
        <v>75</v>
      </c>
      <c r="G246" s="10" t="str">
        <f>MID(PARIS[[#This Row],[Données]],1,6)</f>
        <v>754002</v>
      </c>
      <c r="H246" s="10" t="str">
        <f>LEFT(PARIS[[#This Row],[Tri 2]],5)</f>
        <v>Y002D</v>
      </c>
      <c r="I246" s="10" t="str">
        <f>LEFT(PARIS[[#This Row],[Tri 3]],3)</f>
        <v>VOI</v>
      </c>
      <c r="J24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4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Voie</v>
      </c>
      <c r="M246" s="10" t="str">
        <f>IF(AND(PARIS[[#This Row],[Nom de la Voie 1]]=0,PARIS[[#This Row],[Nom de la Voie 2]]=0,PARIS[[#This Row],[Nom de la Voie 3]]=0),PARIS[[#This Row],[Ville et Street]],"")</f>
        <v/>
      </c>
      <c r="N246" s="10" t="str">
        <f>MID(PARIS[[#This Row],[Tri 1]],10,50)</f>
        <v>2</v>
      </c>
      <c r="O24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Voie</v>
      </c>
      <c r="P246" s="10" t="str">
        <f>IF(PARIS[[#This Row],[Mot Clé Rue]]="","",IF(PARIS[[#This Row],[Ville]]="",PARIS[[#This Row],[Nom de la Voie]]&amp;" "&amp;MID(PARIS[[#This Row],[Tri 3]],5,50),PARIS[[#This Row],[Ville]]))</f>
        <v xml:space="preserve">Voie A 2                        </v>
      </c>
      <c r="R246" s="10" t="str">
        <f>IF(PARIS[[#This Row],[Nom de la Voie]]="","",IFERROR(PARIS[[#This Row],[Département]]&amp;RIGHT(PARIS[[#This Row],[N° INSEE]],3),""))</f>
        <v>75002</v>
      </c>
      <c r="S246" s="10" t="str">
        <f>IF(PARIS[[#This Row],[Ville]]="",PARIS[[#This Row],[Nom de la Voie]]&amp;" "&amp;MID(PARIS[[#This Row],[Tri 3]],5,50),"")</f>
        <v xml:space="preserve">Voie A 2                        </v>
      </c>
      <c r="T246" s="10" t="str">
        <f>IFERROR(TEXT(VLOOKUP(Tableau_Résultat75[Code Insee],Tableau_Référence75[],2,FALSE),"00000"),"")</f>
        <v/>
      </c>
      <c r="U246" s="10" t="str">
        <f>IFERROR(TEXT(VLOOKUP(Tableau_Résultat75[Code Insee],Tableau_Référence75[],4,FALSE),"00000"),"")</f>
        <v/>
      </c>
    </row>
    <row r="247" spans="1:21" x14ac:dyDescent="0.25">
      <c r="A247" s="4" t="s">
        <v>259</v>
      </c>
      <c r="B247" s="10" t="str">
        <f>MID(PARIS[[#This Row],[Données]],104,100)</f>
        <v>000121   ABOUKIR</v>
      </c>
      <c r="C247" s="10" t="str">
        <f>MID(PARIS[[#This Row],[Données]],7,36)</f>
        <v xml:space="preserve">0040ZRUE D ABOUKIR                  </v>
      </c>
      <c r="D247" s="10" t="str">
        <f>MID(PARIS[[#This Row],[Tri 2]],6,31)</f>
        <v xml:space="preserve">RUE D ABOUKIR                  </v>
      </c>
      <c r="E247" s="10" t="str">
        <f>MID(PARIS[[#This Row],[Données]],1,6)</f>
        <v>754002</v>
      </c>
      <c r="F247" s="10" t="str">
        <f>LEFT(PARIS[[#This Row],[Données]],2)</f>
        <v>75</v>
      </c>
      <c r="G247" s="10" t="str">
        <f>MID(PARIS[[#This Row],[Données]],1,6)</f>
        <v>754002</v>
      </c>
      <c r="H247" s="10" t="str">
        <f>LEFT(PARIS[[#This Row],[Tri 2]],5)</f>
        <v>0040Z</v>
      </c>
      <c r="I247" s="10" t="str">
        <f>LEFT(PARIS[[#This Row],[Tri 3]],3)</f>
        <v>RUE</v>
      </c>
      <c r="J24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4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7" s="10" t="str">
        <f>IF(AND(PARIS[[#This Row],[Nom de la Voie 1]]=0,PARIS[[#This Row],[Nom de la Voie 2]]=0,PARIS[[#This Row],[Nom de la Voie 3]]=0),PARIS[[#This Row],[Ville et Street]],"")</f>
        <v/>
      </c>
      <c r="N247" s="10" t="str">
        <f>MID(PARIS[[#This Row],[Tri 1]],10,50)</f>
        <v>ABOUKIR</v>
      </c>
      <c r="O24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47" s="10" t="str">
        <f>IF(PARIS[[#This Row],[Mot Clé Rue]]="","",IF(PARIS[[#This Row],[Ville]]="",PARIS[[#This Row],[Nom de la Voie]]&amp;" "&amp;MID(PARIS[[#This Row],[Tri 3]],5,50),PARIS[[#This Row],[Ville]]))</f>
        <v xml:space="preserve">Rue D ABOUKIR                  </v>
      </c>
      <c r="R247" s="10" t="str">
        <f>IF(PARIS[[#This Row],[Nom de la Voie]]="","",IFERROR(PARIS[[#This Row],[Département]]&amp;RIGHT(PARIS[[#This Row],[N° INSEE]],3),""))</f>
        <v>75002</v>
      </c>
      <c r="S247" s="10" t="str">
        <f>IF(PARIS[[#This Row],[Ville]]="",PARIS[[#This Row],[Nom de la Voie]]&amp;" "&amp;MID(PARIS[[#This Row],[Tri 3]],5,50),"")</f>
        <v xml:space="preserve">Rue D ABOUKIR                  </v>
      </c>
      <c r="T247" s="10" t="str">
        <f>IFERROR(TEXT(VLOOKUP(Tableau_Résultat75[Code Insee],Tableau_Référence75[],2,FALSE),"00000"),"")</f>
        <v/>
      </c>
      <c r="U247" s="10" t="str">
        <f>IFERROR(TEXT(VLOOKUP(Tableau_Résultat75[Code Insee],Tableau_Référence75[],4,FALSE),"00000"),"")</f>
        <v/>
      </c>
    </row>
    <row r="248" spans="1:21" x14ac:dyDescent="0.25">
      <c r="A248" s="4" t="s">
        <v>260</v>
      </c>
      <c r="B248" s="10" t="str">
        <f>MID(PARIS[[#This Row],[Données]],104,100)</f>
        <v>000131   ALEXANDR</v>
      </c>
      <c r="C248" s="10" t="str">
        <f>MID(PARIS[[#This Row],[Données]],7,36)</f>
        <v xml:space="preserve">0166LRUE D ALEXANDRIE               </v>
      </c>
      <c r="D248" s="10" t="str">
        <f>MID(PARIS[[#This Row],[Tri 2]],6,31)</f>
        <v xml:space="preserve">RUE D ALEXANDRIE               </v>
      </c>
      <c r="E248" s="10" t="str">
        <f>MID(PARIS[[#This Row],[Données]],1,6)</f>
        <v>754002</v>
      </c>
      <c r="F248" s="10" t="str">
        <f>LEFT(PARIS[[#This Row],[Données]],2)</f>
        <v>75</v>
      </c>
      <c r="G248" s="10" t="str">
        <f>MID(PARIS[[#This Row],[Données]],1,6)</f>
        <v>754002</v>
      </c>
      <c r="H248" s="10" t="str">
        <f>LEFT(PARIS[[#This Row],[Tri 2]],5)</f>
        <v>0166L</v>
      </c>
      <c r="I248" s="10" t="str">
        <f>LEFT(PARIS[[#This Row],[Tri 3]],3)</f>
        <v>RUE</v>
      </c>
      <c r="J24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4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8" s="10" t="str">
        <f>IF(AND(PARIS[[#This Row],[Nom de la Voie 1]]=0,PARIS[[#This Row],[Nom de la Voie 2]]=0,PARIS[[#This Row],[Nom de la Voie 3]]=0),PARIS[[#This Row],[Ville et Street]],"")</f>
        <v/>
      </c>
      <c r="N248" s="10" t="str">
        <f>MID(PARIS[[#This Row],[Tri 1]],10,50)</f>
        <v>ALEXANDR</v>
      </c>
      <c r="O24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48" s="10" t="str">
        <f>IF(PARIS[[#This Row],[Mot Clé Rue]]="","",IF(PARIS[[#This Row],[Ville]]="",PARIS[[#This Row],[Nom de la Voie]]&amp;" "&amp;MID(PARIS[[#This Row],[Tri 3]],5,50),PARIS[[#This Row],[Ville]]))</f>
        <v xml:space="preserve">Rue D ALEXANDRIE               </v>
      </c>
      <c r="R248" s="10" t="str">
        <f>IF(PARIS[[#This Row],[Nom de la Voie]]="","",IFERROR(PARIS[[#This Row],[Département]]&amp;RIGHT(PARIS[[#This Row],[N° INSEE]],3),""))</f>
        <v>75002</v>
      </c>
      <c r="S248" s="10" t="str">
        <f>IF(PARIS[[#This Row],[Ville]]="",PARIS[[#This Row],[Nom de la Voie]]&amp;" "&amp;MID(PARIS[[#This Row],[Tri 3]],5,50),"")</f>
        <v xml:space="preserve">Rue D ALEXANDRIE               </v>
      </c>
      <c r="T248" s="10" t="str">
        <f>IFERROR(TEXT(VLOOKUP(Tableau_Résultat75[Code Insee],Tableau_Référence75[],2,FALSE),"00000"),"")</f>
        <v/>
      </c>
      <c r="U248" s="10" t="str">
        <f>IFERROR(TEXT(VLOOKUP(Tableau_Résultat75[Code Insee],Tableau_Référence75[],4,FALSE),"00000"),"")</f>
        <v/>
      </c>
    </row>
    <row r="249" spans="1:21" x14ac:dyDescent="0.25">
      <c r="A249" s="4" t="s">
        <v>261</v>
      </c>
      <c r="B249" s="10" t="str">
        <f>MID(PARIS[[#This Row],[Données]],104,100)</f>
        <v>000141   AMBOISE</v>
      </c>
      <c r="C249" s="10" t="str">
        <f>MID(PARIS[[#This Row],[Données]],7,36)</f>
        <v xml:space="preserve">0260NRUE D AMBOISE                  </v>
      </c>
      <c r="D249" s="10" t="str">
        <f>MID(PARIS[[#This Row],[Tri 2]],6,31)</f>
        <v xml:space="preserve">RUE D AMBOISE                  </v>
      </c>
      <c r="E249" s="10" t="str">
        <f>MID(PARIS[[#This Row],[Données]],1,6)</f>
        <v>754002</v>
      </c>
      <c r="F249" s="10" t="str">
        <f>LEFT(PARIS[[#This Row],[Données]],2)</f>
        <v>75</v>
      </c>
      <c r="G249" s="10" t="str">
        <f>MID(PARIS[[#This Row],[Données]],1,6)</f>
        <v>754002</v>
      </c>
      <c r="H249" s="10" t="str">
        <f>LEFT(PARIS[[#This Row],[Tri 2]],5)</f>
        <v>0260N</v>
      </c>
      <c r="I249" s="10" t="str">
        <f>LEFT(PARIS[[#This Row],[Tri 3]],3)</f>
        <v>RUE</v>
      </c>
      <c r="J24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4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4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49" s="10" t="str">
        <f>IF(AND(PARIS[[#This Row],[Nom de la Voie 1]]=0,PARIS[[#This Row],[Nom de la Voie 2]]=0,PARIS[[#This Row],[Nom de la Voie 3]]=0),PARIS[[#This Row],[Ville et Street]],"")</f>
        <v/>
      </c>
      <c r="N249" s="10" t="str">
        <f>MID(PARIS[[#This Row],[Tri 1]],10,50)</f>
        <v>AMBOISE</v>
      </c>
      <c r="O24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49" s="10" t="str">
        <f>IF(PARIS[[#This Row],[Mot Clé Rue]]="","",IF(PARIS[[#This Row],[Ville]]="",PARIS[[#This Row],[Nom de la Voie]]&amp;" "&amp;MID(PARIS[[#This Row],[Tri 3]],5,50),PARIS[[#This Row],[Ville]]))</f>
        <v xml:space="preserve">Rue D AMBOISE                  </v>
      </c>
      <c r="R249" s="10" t="str">
        <f>IF(PARIS[[#This Row],[Nom de la Voie]]="","",IFERROR(PARIS[[#This Row],[Département]]&amp;RIGHT(PARIS[[#This Row],[N° INSEE]],3),""))</f>
        <v>75002</v>
      </c>
      <c r="S249" s="10" t="str">
        <f>IF(PARIS[[#This Row],[Ville]]="",PARIS[[#This Row],[Nom de la Voie]]&amp;" "&amp;MID(PARIS[[#This Row],[Tri 3]],5,50),"")</f>
        <v xml:space="preserve">Rue D AMBOISE                  </v>
      </c>
      <c r="T249" s="10" t="str">
        <f>IFERROR(TEXT(VLOOKUP(Tableau_Résultat75[Code Insee],Tableau_Référence75[],2,FALSE),"00000"),"")</f>
        <v/>
      </c>
      <c r="U249" s="10" t="str">
        <f>IFERROR(TEXT(VLOOKUP(Tableau_Résultat75[Code Insee],Tableau_Référence75[],4,FALSE),"00000"),"")</f>
        <v/>
      </c>
    </row>
    <row r="250" spans="1:21" x14ac:dyDescent="0.25">
      <c r="A250" s="4" t="s">
        <v>262</v>
      </c>
      <c r="B250" s="10" t="str">
        <f>MID(PARIS[[#This Row],[Données]],104,100)</f>
        <v>000151   ANTIN</v>
      </c>
      <c r="C250" s="10" t="str">
        <f>MID(PARIS[[#This Row],[Données]],7,36)</f>
        <v xml:space="preserve">0366DRUE D ANTIN                    </v>
      </c>
      <c r="D250" s="10" t="str">
        <f>MID(PARIS[[#This Row],[Tri 2]],6,31)</f>
        <v xml:space="preserve">RUE D ANTIN                    </v>
      </c>
      <c r="E250" s="10" t="str">
        <f>MID(PARIS[[#This Row],[Données]],1,6)</f>
        <v>754002</v>
      </c>
      <c r="F250" s="10" t="str">
        <f>LEFT(PARIS[[#This Row],[Données]],2)</f>
        <v>75</v>
      </c>
      <c r="G250" s="10" t="str">
        <f>MID(PARIS[[#This Row],[Données]],1,6)</f>
        <v>754002</v>
      </c>
      <c r="H250" s="10" t="str">
        <f>LEFT(PARIS[[#This Row],[Tri 2]],5)</f>
        <v>0366D</v>
      </c>
      <c r="I250" s="10" t="str">
        <f>LEFT(PARIS[[#This Row],[Tri 3]],3)</f>
        <v>RUE</v>
      </c>
      <c r="J25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5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0" s="10" t="str">
        <f>IF(AND(PARIS[[#This Row],[Nom de la Voie 1]]=0,PARIS[[#This Row],[Nom de la Voie 2]]=0,PARIS[[#This Row],[Nom de la Voie 3]]=0),PARIS[[#This Row],[Ville et Street]],"")</f>
        <v/>
      </c>
      <c r="N250" s="10" t="str">
        <f>MID(PARIS[[#This Row],[Tri 1]],10,50)</f>
        <v>ANTIN</v>
      </c>
      <c r="O25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50" s="10" t="str">
        <f>IF(PARIS[[#This Row],[Mot Clé Rue]]="","",IF(PARIS[[#This Row],[Ville]]="",PARIS[[#This Row],[Nom de la Voie]]&amp;" "&amp;MID(PARIS[[#This Row],[Tri 3]],5,50),PARIS[[#This Row],[Ville]]))</f>
        <v xml:space="preserve">Rue D ANTIN                    </v>
      </c>
      <c r="R250" s="10" t="str">
        <f>IF(PARIS[[#This Row],[Nom de la Voie]]="","",IFERROR(PARIS[[#This Row],[Département]]&amp;RIGHT(PARIS[[#This Row],[N° INSEE]],3),""))</f>
        <v>75002</v>
      </c>
      <c r="S250" s="10" t="str">
        <f>IF(PARIS[[#This Row],[Ville]]="",PARIS[[#This Row],[Nom de la Voie]]&amp;" "&amp;MID(PARIS[[#This Row],[Tri 3]],5,50),"")</f>
        <v xml:space="preserve">Rue D ANTIN                    </v>
      </c>
      <c r="T250" s="10" t="str">
        <f>IFERROR(TEXT(VLOOKUP(Tableau_Résultat75[Code Insee],Tableau_Référence75[],2,FALSE),"00000"),"")</f>
        <v/>
      </c>
      <c r="U250" s="10" t="str">
        <f>IFERROR(TEXT(VLOOKUP(Tableau_Résultat75[Code Insee],Tableau_Référence75[],4,FALSE),"00000"),"")</f>
        <v/>
      </c>
    </row>
    <row r="251" spans="1:21" x14ac:dyDescent="0.25">
      <c r="A251" s="4" t="s">
        <v>263</v>
      </c>
      <c r="B251" s="10" t="str">
        <f>MID(PARIS[[#This Row],[Données]],104,100)</f>
        <v>000161   ARGOUT</v>
      </c>
      <c r="C251" s="10" t="str">
        <f>MID(PARIS[[#This Row],[Données]],7,36)</f>
        <v xml:space="preserve">0440JRUE D ARGOUT                   </v>
      </c>
      <c r="D251" s="10" t="str">
        <f>MID(PARIS[[#This Row],[Tri 2]],6,31)</f>
        <v xml:space="preserve">RUE D ARGOUT                   </v>
      </c>
      <c r="E251" s="10" t="str">
        <f>MID(PARIS[[#This Row],[Données]],1,6)</f>
        <v>754002</v>
      </c>
      <c r="F251" s="10" t="str">
        <f>LEFT(PARIS[[#This Row],[Données]],2)</f>
        <v>75</v>
      </c>
      <c r="G251" s="10" t="str">
        <f>MID(PARIS[[#This Row],[Données]],1,6)</f>
        <v>754002</v>
      </c>
      <c r="H251" s="10" t="str">
        <f>LEFT(PARIS[[#This Row],[Tri 2]],5)</f>
        <v>0440J</v>
      </c>
      <c r="I251" s="10" t="str">
        <f>LEFT(PARIS[[#This Row],[Tri 3]],3)</f>
        <v>RUE</v>
      </c>
      <c r="J25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5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1" s="10" t="str">
        <f>IF(AND(PARIS[[#This Row],[Nom de la Voie 1]]=0,PARIS[[#This Row],[Nom de la Voie 2]]=0,PARIS[[#This Row],[Nom de la Voie 3]]=0),PARIS[[#This Row],[Ville et Street]],"")</f>
        <v/>
      </c>
      <c r="N251" s="10" t="str">
        <f>MID(PARIS[[#This Row],[Tri 1]],10,50)</f>
        <v>ARGOUT</v>
      </c>
      <c r="O25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51" s="10" t="str">
        <f>IF(PARIS[[#This Row],[Mot Clé Rue]]="","",IF(PARIS[[#This Row],[Ville]]="",PARIS[[#This Row],[Nom de la Voie]]&amp;" "&amp;MID(PARIS[[#This Row],[Tri 3]],5,50),PARIS[[#This Row],[Ville]]))</f>
        <v xml:space="preserve">Rue D ARGOUT                   </v>
      </c>
      <c r="R251" s="10" t="str">
        <f>IF(PARIS[[#This Row],[Nom de la Voie]]="","",IFERROR(PARIS[[#This Row],[Département]]&amp;RIGHT(PARIS[[#This Row],[N° INSEE]],3),""))</f>
        <v>75002</v>
      </c>
      <c r="S251" s="10" t="str">
        <f>IF(PARIS[[#This Row],[Ville]]="",PARIS[[#This Row],[Nom de la Voie]]&amp;" "&amp;MID(PARIS[[#This Row],[Tri 3]],5,50),"")</f>
        <v xml:space="preserve">Rue D ARGOUT                   </v>
      </c>
      <c r="T251" s="10" t="str">
        <f>IFERROR(TEXT(VLOOKUP(Tableau_Résultat75[Code Insee],Tableau_Référence75[],2,FALSE),"00000"),"")</f>
        <v/>
      </c>
      <c r="U251" s="10" t="str">
        <f>IFERROR(TEXT(VLOOKUP(Tableau_Résultat75[Code Insee],Tableau_Référence75[],4,FALSE),"00000"),"")</f>
        <v/>
      </c>
    </row>
    <row r="252" spans="1:21" x14ac:dyDescent="0.25">
      <c r="A252" s="4" t="s">
        <v>264</v>
      </c>
      <c r="B252" s="10" t="str">
        <f>MID(PARIS[[#This Row],[Données]],104,100)</f>
        <v>000171   BACHAUMO</v>
      </c>
      <c r="C252" s="10" t="str">
        <f>MID(PARIS[[#This Row],[Données]],7,36)</f>
        <v xml:space="preserve">0622GRUE BACHAUMONT                 </v>
      </c>
      <c r="D252" s="10" t="str">
        <f>MID(PARIS[[#This Row],[Tri 2]],6,31)</f>
        <v xml:space="preserve">RUE BACHAUMONT                 </v>
      </c>
      <c r="E252" s="10" t="str">
        <f>MID(PARIS[[#This Row],[Données]],1,6)</f>
        <v>754002</v>
      </c>
      <c r="F252" s="10" t="str">
        <f>LEFT(PARIS[[#This Row],[Données]],2)</f>
        <v>75</v>
      </c>
      <c r="G252" s="10" t="str">
        <f>MID(PARIS[[#This Row],[Données]],1,6)</f>
        <v>754002</v>
      </c>
      <c r="H252" s="10" t="str">
        <f>LEFT(PARIS[[#This Row],[Tri 2]],5)</f>
        <v>0622G</v>
      </c>
      <c r="I252" s="10" t="str">
        <f>LEFT(PARIS[[#This Row],[Tri 3]],3)</f>
        <v>RUE</v>
      </c>
      <c r="J25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5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2" s="10" t="str">
        <f>IF(AND(PARIS[[#This Row],[Nom de la Voie 1]]=0,PARIS[[#This Row],[Nom de la Voie 2]]=0,PARIS[[#This Row],[Nom de la Voie 3]]=0),PARIS[[#This Row],[Ville et Street]],"")</f>
        <v/>
      </c>
      <c r="N252" s="10" t="str">
        <f>MID(PARIS[[#This Row],[Tri 1]],10,50)</f>
        <v>BACHAUMO</v>
      </c>
      <c r="O25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52" s="10" t="str">
        <f>IF(PARIS[[#This Row],[Mot Clé Rue]]="","",IF(PARIS[[#This Row],[Ville]]="",PARIS[[#This Row],[Nom de la Voie]]&amp;" "&amp;MID(PARIS[[#This Row],[Tri 3]],5,50),PARIS[[#This Row],[Ville]]))</f>
        <v xml:space="preserve">Rue BACHAUMONT                 </v>
      </c>
      <c r="R252" s="10" t="str">
        <f>IF(PARIS[[#This Row],[Nom de la Voie]]="","",IFERROR(PARIS[[#This Row],[Département]]&amp;RIGHT(PARIS[[#This Row],[N° INSEE]],3),""))</f>
        <v>75002</v>
      </c>
      <c r="S252" s="10" t="str">
        <f>IF(PARIS[[#This Row],[Ville]]="",PARIS[[#This Row],[Nom de la Voie]]&amp;" "&amp;MID(PARIS[[#This Row],[Tri 3]],5,50),"")</f>
        <v xml:space="preserve">Rue BACHAUMONT                 </v>
      </c>
      <c r="T252" s="10" t="str">
        <f>IFERROR(TEXT(VLOOKUP(Tableau_Résultat75[Code Insee],Tableau_Référence75[],2,FALSE),"00000"),"")</f>
        <v/>
      </c>
      <c r="U252" s="10" t="str">
        <f>IFERROR(TEXT(VLOOKUP(Tableau_Résultat75[Code Insee],Tableau_Référence75[],4,FALSE),"00000"),"")</f>
        <v/>
      </c>
    </row>
    <row r="253" spans="1:21" x14ac:dyDescent="0.25">
      <c r="A253" s="4" t="s">
        <v>265</v>
      </c>
      <c r="B253" s="10" t="str">
        <f>MID(PARIS[[#This Row],[Données]],104,100)</f>
        <v>000181   BANQUE</v>
      </c>
      <c r="C253" s="10" t="str">
        <f>MID(PARIS[[#This Row],[Données]],7,36)</f>
        <v xml:space="preserve">0654SRUE DE LA BANQUE               </v>
      </c>
      <c r="D253" s="10" t="str">
        <f>MID(PARIS[[#This Row],[Tri 2]],6,31)</f>
        <v xml:space="preserve">RUE DE LA BANQUE               </v>
      </c>
      <c r="E253" s="10" t="str">
        <f>MID(PARIS[[#This Row],[Données]],1,6)</f>
        <v>754002</v>
      </c>
      <c r="F253" s="10" t="str">
        <f>LEFT(PARIS[[#This Row],[Données]],2)</f>
        <v>75</v>
      </c>
      <c r="G253" s="10" t="str">
        <f>MID(PARIS[[#This Row],[Données]],1,6)</f>
        <v>754002</v>
      </c>
      <c r="H253" s="10" t="str">
        <f>LEFT(PARIS[[#This Row],[Tri 2]],5)</f>
        <v>0654S</v>
      </c>
      <c r="I253" s="10" t="str">
        <f>LEFT(PARIS[[#This Row],[Tri 3]],3)</f>
        <v>RUE</v>
      </c>
      <c r="J25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5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3" s="10" t="str">
        <f>IF(AND(PARIS[[#This Row],[Nom de la Voie 1]]=0,PARIS[[#This Row],[Nom de la Voie 2]]=0,PARIS[[#This Row],[Nom de la Voie 3]]=0),PARIS[[#This Row],[Ville et Street]],"")</f>
        <v/>
      </c>
      <c r="N253" s="10" t="str">
        <f>MID(PARIS[[#This Row],[Tri 1]],10,50)</f>
        <v>BANQUE</v>
      </c>
      <c r="O25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53" s="10" t="str">
        <f>IF(PARIS[[#This Row],[Mot Clé Rue]]="","",IF(PARIS[[#This Row],[Ville]]="",PARIS[[#This Row],[Nom de la Voie]]&amp;" "&amp;MID(PARIS[[#This Row],[Tri 3]],5,50),PARIS[[#This Row],[Ville]]))</f>
        <v xml:space="preserve">Rue DE LA BANQUE               </v>
      </c>
      <c r="R253" s="10" t="str">
        <f>IF(PARIS[[#This Row],[Nom de la Voie]]="","",IFERROR(PARIS[[#This Row],[Département]]&amp;RIGHT(PARIS[[#This Row],[N° INSEE]],3),""))</f>
        <v>75002</v>
      </c>
      <c r="S253" s="10" t="str">
        <f>IF(PARIS[[#This Row],[Ville]]="",PARIS[[#This Row],[Nom de la Voie]]&amp;" "&amp;MID(PARIS[[#This Row],[Tri 3]],5,50),"")</f>
        <v xml:space="preserve">Rue DE LA BANQUE               </v>
      </c>
      <c r="T253" s="10" t="str">
        <f>IFERROR(TEXT(VLOOKUP(Tableau_Résultat75[Code Insee],Tableau_Référence75[],2,FALSE),"00000"),"")</f>
        <v/>
      </c>
      <c r="U253" s="10" t="str">
        <f>IFERROR(TEXT(VLOOKUP(Tableau_Résultat75[Code Insee],Tableau_Référence75[],4,FALSE),"00000"),"")</f>
        <v/>
      </c>
    </row>
    <row r="254" spans="1:21" x14ac:dyDescent="0.25">
      <c r="A254" s="4" t="s">
        <v>266</v>
      </c>
      <c r="B254" s="10" t="str">
        <f>MID(PARIS[[#This Row],[Données]],104,100)</f>
        <v>000191   BASFOUR</v>
      </c>
      <c r="C254" s="10" t="str">
        <f>MID(PARIS[[#This Row],[Données]],7,36)</f>
        <v xml:space="preserve">0698PPAS BASFOUR                    </v>
      </c>
      <c r="D254" s="10" t="str">
        <f>MID(PARIS[[#This Row],[Tri 2]],6,31)</f>
        <v xml:space="preserve">PAS BASFOUR                    </v>
      </c>
      <c r="E254" s="10" t="str">
        <f>MID(PARIS[[#This Row],[Données]],1,6)</f>
        <v>754002</v>
      </c>
      <c r="F254" s="10" t="str">
        <f>LEFT(PARIS[[#This Row],[Données]],2)</f>
        <v>75</v>
      </c>
      <c r="G254" s="10" t="str">
        <f>MID(PARIS[[#This Row],[Données]],1,6)</f>
        <v>754002</v>
      </c>
      <c r="H254" s="10" t="str">
        <f>LEFT(PARIS[[#This Row],[Tri 2]],5)</f>
        <v>0698P</v>
      </c>
      <c r="I254" s="10" t="str">
        <f>LEFT(PARIS[[#This Row],[Tri 3]],3)</f>
        <v>PAS</v>
      </c>
      <c r="J25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5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4" s="10" t="str">
        <f>IF(AND(PARIS[[#This Row],[Nom de la Voie 1]]=0,PARIS[[#This Row],[Nom de la Voie 2]]=0,PARIS[[#This Row],[Nom de la Voie 3]]=0),PARIS[[#This Row],[Ville et Street]],"")</f>
        <v/>
      </c>
      <c r="N254" s="10" t="str">
        <f>MID(PARIS[[#This Row],[Tri 1]],10,50)</f>
        <v>BASFOUR</v>
      </c>
      <c r="O25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54" s="10" t="str">
        <f>IF(PARIS[[#This Row],[Mot Clé Rue]]="","",IF(PARIS[[#This Row],[Ville]]="",PARIS[[#This Row],[Nom de la Voie]]&amp;" "&amp;MID(PARIS[[#This Row],[Tri 3]],5,50),PARIS[[#This Row],[Ville]]))</f>
        <v xml:space="preserve">Passage BASFOUR                    </v>
      </c>
      <c r="R254" s="10" t="str">
        <f>IF(PARIS[[#This Row],[Nom de la Voie]]="","",IFERROR(PARIS[[#This Row],[Département]]&amp;RIGHT(PARIS[[#This Row],[N° INSEE]],3),""))</f>
        <v>75002</v>
      </c>
      <c r="S254" s="10" t="str">
        <f>IF(PARIS[[#This Row],[Ville]]="",PARIS[[#This Row],[Nom de la Voie]]&amp;" "&amp;MID(PARIS[[#This Row],[Tri 3]],5,50),"")</f>
        <v xml:space="preserve">Passage BASFOUR                    </v>
      </c>
      <c r="T254" s="10" t="str">
        <f>IFERROR(TEXT(VLOOKUP(Tableau_Résultat75[Code Insee],Tableau_Référence75[],2,FALSE),"00000"),"")</f>
        <v/>
      </c>
      <c r="U254" s="10" t="str">
        <f>IFERROR(TEXT(VLOOKUP(Tableau_Résultat75[Code Insee],Tableau_Référence75[],4,FALSE),"00000"),"")</f>
        <v/>
      </c>
    </row>
    <row r="255" spans="1:21" x14ac:dyDescent="0.25">
      <c r="A255" s="4" t="s">
        <v>267</v>
      </c>
      <c r="B255" s="10" t="str">
        <f>MID(PARIS[[#This Row],[Données]],104,100)</f>
        <v>000201   BEAUREGA</v>
      </c>
      <c r="C255" s="10" t="str">
        <f>MID(PARIS[[#This Row],[Données]],7,36)</f>
        <v xml:space="preserve">0789NRUE BEAUREGARD                 </v>
      </c>
      <c r="D255" s="10" t="str">
        <f>MID(PARIS[[#This Row],[Tri 2]],6,31)</f>
        <v xml:space="preserve">RUE BEAUREGARD                 </v>
      </c>
      <c r="E255" s="10" t="str">
        <f>MID(PARIS[[#This Row],[Données]],1,6)</f>
        <v>754002</v>
      </c>
      <c r="F255" s="10" t="str">
        <f>LEFT(PARIS[[#This Row],[Données]],2)</f>
        <v>75</v>
      </c>
      <c r="G255" s="10" t="str">
        <f>MID(PARIS[[#This Row],[Données]],1,6)</f>
        <v>754002</v>
      </c>
      <c r="H255" s="10" t="str">
        <f>LEFT(PARIS[[#This Row],[Tri 2]],5)</f>
        <v>0789N</v>
      </c>
      <c r="I255" s="10" t="str">
        <f>LEFT(PARIS[[#This Row],[Tri 3]],3)</f>
        <v>RUE</v>
      </c>
      <c r="J25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5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5" s="10" t="str">
        <f>IF(AND(PARIS[[#This Row],[Nom de la Voie 1]]=0,PARIS[[#This Row],[Nom de la Voie 2]]=0,PARIS[[#This Row],[Nom de la Voie 3]]=0),PARIS[[#This Row],[Ville et Street]],"")</f>
        <v/>
      </c>
      <c r="N255" s="10" t="str">
        <f>MID(PARIS[[#This Row],[Tri 1]],10,50)</f>
        <v>BEAUREGA</v>
      </c>
      <c r="O25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55" s="10" t="str">
        <f>IF(PARIS[[#This Row],[Mot Clé Rue]]="","",IF(PARIS[[#This Row],[Ville]]="",PARIS[[#This Row],[Nom de la Voie]]&amp;" "&amp;MID(PARIS[[#This Row],[Tri 3]],5,50),PARIS[[#This Row],[Ville]]))</f>
        <v xml:space="preserve">Rue BEAUREGARD                 </v>
      </c>
      <c r="R255" s="10" t="str">
        <f>IF(PARIS[[#This Row],[Nom de la Voie]]="","",IFERROR(PARIS[[#This Row],[Département]]&amp;RIGHT(PARIS[[#This Row],[N° INSEE]],3),""))</f>
        <v>75002</v>
      </c>
      <c r="S255" s="10" t="str">
        <f>IF(PARIS[[#This Row],[Ville]]="",PARIS[[#This Row],[Nom de la Voie]]&amp;" "&amp;MID(PARIS[[#This Row],[Tri 3]],5,50),"")</f>
        <v xml:space="preserve">Rue BEAUREGARD                 </v>
      </c>
      <c r="T255" s="10" t="str">
        <f>IFERROR(TEXT(VLOOKUP(Tableau_Résultat75[Code Insee],Tableau_Référence75[],2,FALSE),"00000"),"")</f>
        <v/>
      </c>
      <c r="U255" s="10" t="str">
        <f>IFERROR(TEXT(VLOOKUP(Tableau_Résultat75[Code Insee],Tableau_Référence75[],4,FALSE),"00000"),"")</f>
        <v/>
      </c>
    </row>
    <row r="256" spans="1:21" x14ac:dyDescent="0.25">
      <c r="A256" s="4" t="s">
        <v>268</v>
      </c>
      <c r="B256" s="10" t="str">
        <f>MID(PARIS[[#This Row],[Données]],104,100)</f>
        <v>000211   BEAUREPA</v>
      </c>
      <c r="C256" s="10" t="str">
        <f>MID(PARIS[[#This Row],[Données]],7,36)</f>
        <v xml:space="preserve">0791RCITEBEAUREPAIRE                </v>
      </c>
      <c r="D256" s="10" t="str">
        <f>MID(PARIS[[#This Row],[Tri 2]],6,31)</f>
        <v xml:space="preserve">CITEBEAUREPAIRE                </v>
      </c>
      <c r="E256" s="10" t="str">
        <f>MID(PARIS[[#This Row],[Données]],1,6)</f>
        <v>754002</v>
      </c>
      <c r="F256" s="10" t="str">
        <f>LEFT(PARIS[[#This Row],[Données]],2)</f>
        <v>75</v>
      </c>
      <c r="G256" s="10" t="str">
        <f>MID(PARIS[[#This Row],[Données]],1,6)</f>
        <v>754002</v>
      </c>
      <c r="H256" s="10" t="str">
        <f>LEFT(PARIS[[#This Row],[Tri 2]],5)</f>
        <v>0791R</v>
      </c>
      <c r="I256" s="10" t="str">
        <f>LEFT(PARIS[[#This Row],[Tri 3]],3)</f>
        <v>CIT</v>
      </c>
      <c r="J25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5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Cité</v>
      </c>
      <c r="M256" s="10" t="str">
        <f>IF(AND(PARIS[[#This Row],[Nom de la Voie 1]]=0,PARIS[[#This Row],[Nom de la Voie 2]]=0,PARIS[[#This Row],[Nom de la Voie 3]]=0),PARIS[[#This Row],[Ville et Street]],"")</f>
        <v/>
      </c>
      <c r="N256" s="10" t="str">
        <f>MID(PARIS[[#This Row],[Tri 1]],10,50)</f>
        <v>BEAUREPA</v>
      </c>
      <c r="O25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Cité</v>
      </c>
      <c r="P256" s="10" t="str">
        <f>IF(PARIS[[#This Row],[Mot Clé Rue]]="","",IF(PARIS[[#This Row],[Ville]]="",PARIS[[#This Row],[Nom de la Voie]]&amp;" "&amp;MID(PARIS[[#This Row],[Tri 3]],5,50),PARIS[[#This Row],[Ville]]))</f>
        <v xml:space="preserve">Cité BEAUREPAIRE                </v>
      </c>
      <c r="R256" s="10" t="str">
        <f>IF(PARIS[[#This Row],[Nom de la Voie]]="","",IFERROR(PARIS[[#This Row],[Département]]&amp;RIGHT(PARIS[[#This Row],[N° INSEE]],3),""))</f>
        <v>75002</v>
      </c>
      <c r="S256" s="10" t="str">
        <f>IF(PARIS[[#This Row],[Ville]]="",PARIS[[#This Row],[Nom de la Voie]]&amp;" "&amp;MID(PARIS[[#This Row],[Tri 3]],5,50),"")</f>
        <v xml:space="preserve">Cité BEAUREPAIRE                </v>
      </c>
      <c r="T256" s="10" t="str">
        <f>IFERROR(TEXT(VLOOKUP(Tableau_Résultat75[Code Insee],Tableau_Référence75[],2,FALSE),"00000"),"")</f>
        <v/>
      </c>
      <c r="U256" s="10" t="str">
        <f>IFERROR(TEXT(VLOOKUP(Tableau_Résultat75[Code Insee],Tableau_Référence75[],4,FALSE),"00000"),"")</f>
        <v/>
      </c>
    </row>
    <row r="257" spans="1:21" x14ac:dyDescent="0.25">
      <c r="A257" s="4" t="s">
        <v>269</v>
      </c>
      <c r="B257" s="10" t="str">
        <f>MID(PARIS[[#This Row],[Données]],104,100)</f>
        <v>000221   AIAD</v>
      </c>
      <c r="C257" s="10" t="str">
        <f>MID(PARIS[[#This Row],[Données]],7,36)</f>
        <v xml:space="preserve">0855KPAS BEN AIAD                   </v>
      </c>
      <c r="D257" s="10" t="str">
        <f>MID(PARIS[[#This Row],[Tri 2]],6,31)</f>
        <v xml:space="preserve">PAS BEN AIAD                   </v>
      </c>
      <c r="E257" s="10" t="str">
        <f>MID(PARIS[[#This Row],[Données]],1,6)</f>
        <v>754002</v>
      </c>
      <c r="F257" s="10" t="str">
        <f>LEFT(PARIS[[#This Row],[Données]],2)</f>
        <v>75</v>
      </c>
      <c r="G257" s="10" t="str">
        <f>MID(PARIS[[#This Row],[Données]],1,6)</f>
        <v>754002</v>
      </c>
      <c r="H257" s="10" t="str">
        <f>LEFT(PARIS[[#This Row],[Tri 2]],5)</f>
        <v>0855K</v>
      </c>
      <c r="I257" s="10" t="str">
        <f>LEFT(PARIS[[#This Row],[Tri 3]],3)</f>
        <v>PAS</v>
      </c>
      <c r="J25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5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7" s="10" t="str">
        <f>IF(AND(PARIS[[#This Row],[Nom de la Voie 1]]=0,PARIS[[#This Row],[Nom de la Voie 2]]=0,PARIS[[#This Row],[Nom de la Voie 3]]=0),PARIS[[#This Row],[Ville et Street]],"")</f>
        <v/>
      </c>
      <c r="N257" s="10" t="str">
        <f>MID(PARIS[[#This Row],[Tri 1]],10,50)</f>
        <v>AIAD</v>
      </c>
      <c r="O25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57" s="10" t="str">
        <f>IF(PARIS[[#This Row],[Mot Clé Rue]]="","",IF(PARIS[[#This Row],[Ville]]="",PARIS[[#This Row],[Nom de la Voie]]&amp;" "&amp;MID(PARIS[[#This Row],[Tri 3]],5,50),PARIS[[#This Row],[Ville]]))</f>
        <v xml:space="preserve">Passage BEN AIAD                   </v>
      </c>
      <c r="R257" s="10" t="str">
        <f>IF(PARIS[[#This Row],[Nom de la Voie]]="","",IFERROR(PARIS[[#This Row],[Département]]&amp;RIGHT(PARIS[[#This Row],[N° INSEE]],3),""))</f>
        <v>75002</v>
      </c>
      <c r="S257" s="10" t="str">
        <f>IF(PARIS[[#This Row],[Ville]]="",PARIS[[#This Row],[Nom de la Voie]]&amp;" "&amp;MID(PARIS[[#This Row],[Tri 3]],5,50),"")</f>
        <v xml:space="preserve">Passage BEN AIAD                   </v>
      </c>
      <c r="T257" s="10" t="str">
        <f>IFERROR(TEXT(VLOOKUP(Tableau_Résultat75[Code Insee],Tableau_Référence75[],2,FALSE),"00000"),"")</f>
        <v/>
      </c>
      <c r="U257" s="10" t="str">
        <f>IFERROR(TEXT(VLOOKUP(Tableau_Résultat75[Code Insee],Tableau_Référence75[],4,FALSE),"00000"),"")</f>
        <v/>
      </c>
    </row>
    <row r="258" spans="1:21" x14ac:dyDescent="0.25">
      <c r="A258" s="4" t="s">
        <v>270</v>
      </c>
      <c r="B258" s="10" t="str">
        <f>MID(PARIS[[#This Row],[Données]],104,100)</f>
        <v>000231   BLONDEL</v>
      </c>
      <c r="C258" s="10" t="str">
        <f>MID(PARIS[[#This Row],[Données]],7,36)</f>
        <v xml:space="preserve">1021RRUE BLONDEL                    </v>
      </c>
      <c r="D258" s="10" t="str">
        <f>MID(PARIS[[#This Row],[Tri 2]],6,31)</f>
        <v xml:space="preserve">RUE BLONDEL                    </v>
      </c>
      <c r="E258" s="10" t="str">
        <f>MID(PARIS[[#This Row],[Données]],1,6)</f>
        <v>754002</v>
      </c>
      <c r="F258" s="10" t="str">
        <f>LEFT(PARIS[[#This Row],[Données]],2)</f>
        <v>75</v>
      </c>
      <c r="G258" s="10" t="str">
        <f>MID(PARIS[[#This Row],[Données]],1,6)</f>
        <v>754002</v>
      </c>
      <c r="H258" s="10" t="str">
        <f>LEFT(PARIS[[#This Row],[Tri 2]],5)</f>
        <v>1021R</v>
      </c>
      <c r="I258" s="10" t="str">
        <f>LEFT(PARIS[[#This Row],[Tri 3]],3)</f>
        <v>RUE</v>
      </c>
      <c r="J25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5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58" s="10" t="str">
        <f>IF(AND(PARIS[[#This Row],[Nom de la Voie 1]]=0,PARIS[[#This Row],[Nom de la Voie 2]]=0,PARIS[[#This Row],[Nom de la Voie 3]]=0),PARIS[[#This Row],[Ville et Street]],"")</f>
        <v/>
      </c>
      <c r="N258" s="10" t="str">
        <f>MID(PARIS[[#This Row],[Tri 1]],10,50)</f>
        <v>BLONDEL</v>
      </c>
      <c r="O25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58" s="10" t="str">
        <f>IF(PARIS[[#This Row],[Mot Clé Rue]]="","",IF(PARIS[[#This Row],[Ville]]="",PARIS[[#This Row],[Nom de la Voie]]&amp;" "&amp;MID(PARIS[[#This Row],[Tri 3]],5,50),PARIS[[#This Row],[Ville]]))</f>
        <v xml:space="preserve">Rue BLONDEL                    </v>
      </c>
      <c r="R258" s="10" t="str">
        <f>IF(PARIS[[#This Row],[Nom de la Voie]]="","",IFERROR(PARIS[[#This Row],[Département]]&amp;RIGHT(PARIS[[#This Row],[N° INSEE]],3),""))</f>
        <v>75002</v>
      </c>
      <c r="S258" s="10" t="str">
        <f>IF(PARIS[[#This Row],[Ville]]="",PARIS[[#This Row],[Nom de la Voie]]&amp;" "&amp;MID(PARIS[[#This Row],[Tri 3]],5,50),"")</f>
        <v xml:space="preserve">Rue BLONDEL                    </v>
      </c>
      <c r="T258" s="10" t="str">
        <f>IFERROR(TEXT(VLOOKUP(Tableau_Résultat75[Code Insee],Tableau_Référence75[],2,FALSE),"00000"),"")</f>
        <v/>
      </c>
      <c r="U258" s="10" t="str">
        <f>IFERROR(TEXT(VLOOKUP(Tableau_Résultat75[Code Insee],Tableau_Référence75[],4,FALSE),"00000"),"")</f>
        <v/>
      </c>
    </row>
    <row r="259" spans="1:21" x14ac:dyDescent="0.25">
      <c r="A259" s="4" t="s">
        <v>271</v>
      </c>
      <c r="B259" s="10" t="str">
        <f>MID(PARIS[[#This Row],[Données]],104,100)</f>
        <v>000241   BOIELDIE</v>
      </c>
      <c r="C259" s="10" t="str">
        <f>MID(PARIS[[#This Row],[Données]],7,36)</f>
        <v xml:space="preserve">1055CPL  BOIELDIEU                  </v>
      </c>
      <c r="D259" s="10" t="str">
        <f>MID(PARIS[[#This Row],[Tri 2]],6,31)</f>
        <v xml:space="preserve">PL  BOIELDIEU                  </v>
      </c>
      <c r="E259" s="10" t="str">
        <f>MID(PARIS[[#This Row],[Données]],1,6)</f>
        <v>754002</v>
      </c>
      <c r="F259" s="10" t="str">
        <f>LEFT(PARIS[[#This Row],[Données]],2)</f>
        <v>75</v>
      </c>
      <c r="G259" s="10" t="str">
        <f>MID(PARIS[[#This Row],[Données]],1,6)</f>
        <v>754002</v>
      </c>
      <c r="H259" s="10" t="str">
        <f>LEFT(PARIS[[#This Row],[Tri 2]],5)</f>
        <v>1055C</v>
      </c>
      <c r="I259" s="10" t="str">
        <f>LEFT(PARIS[[#This Row],[Tri 3]],3)</f>
        <v xml:space="preserve">PL </v>
      </c>
      <c r="J25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5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5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59" s="10" t="str">
        <f>IF(AND(PARIS[[#This Row],[Nom de la Voie 1]]=0,PARIS[[#This Row],[Nom de la Voie 2]]=0,PARIS[[#This Row],[Nom de la Voie 3]]=0),PARIS[[#This Row],[Ville et Street]],"")</f>
        <v/>
      </c>
      <c r="N259" s="10" t="str">
        <f>MID(PARIS[[#This Row],[Tri 1]],10,50)</f>
        <v>BOIELDIE</v>
      </c>
      <c r="O25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59" s="10" t="str">
        <f>IF(PARIS[[#This Row],[Mot Clé Rue]]="","",IF(PARIS[[#This Row],[Ville]]="",PARIS[[#This Row],[Nom de la Voie]]&amp;" "&amp;MID(PARIS[[#This Row],[Tri 3]],5,50),PARIS[[#This Row],[Ville]]))</f>
        <v xml:space="preserve">Place BOIELDIEU                  </v>
      </c>
      <c r="R259" s="10" t="str">
        <f>IF(PARIS[[#This Row],[Nom de la Voie]]="","",IFERROR(PARIS[[#This Row],[Département]]&amp;RIGHT(PARIS[[#This Row],[N° INSEE]],3),""))</f>
        <v>75002</v>
      </c>
      <c r="S259" s="10" t="str">
        <f>IF(PARIS[[#This Row],[Ville]]="",PARIS[[#This Row],[Nom de la Voie]]&amp;" "&amp;MID(PARIS[[#This Row],[Tri 3]],5,50),"")</f>
        <v xml:space="preserve">Place BOIELDIEU                  </v>
      </c>
      <c r="T259" s="10" t="str">
        <f>IFERROR(TEXT(VLOOKUP(Tableau_Résultat75[Code Insee],Tableau_Référence75[],2,FALSE),"00000"),"")</f>
        <v/>
      </c>
      <c r="U259" s="10" t="str">
        <f>IFERROR(TEXT(VLOOKUP(Tableau_Résultat75[Code Insee],Tableau_Référence75[],4,FALSE),"00000"),"")</f>
        <v/>
      </c>
    </row>
    <row r="260" spans="1:21" x14ac:dyDescent="0.25">
      <c r="A260" s="4" t="s">
        <v>272</v>
      </c>
      <c r="B260" s="10" t="str">
        <f>MID(PARIS[[#This Row],[Données]],104,100)</f>
        <v>000251   NOUVELLE</v>
      </c>
      <c r="C260" s="10" t="str">
        <f>MID(PARIS[[#This Row],[Données]],7,36)</f>
        <v xml:space="preserve">1097YBD  DE BONNE NOUVELLE          </v>
      </c>
      <c r="D260" s="10" t="str">
        <f>MID(PARIS[[#This Row],[Tri 2]],6,31)</f>
        <v xml:space="preserve">BD  DE BONNE NOUVELLE          </v>
      </c>
      <c r="E260" s="10" t="str">
        <f>MID(PARIS[[#This Row],[Données]],1,6)</f>
        <v>754002</v>
      </c>
      <c r="F260" s="10" t="str">
        <f>LEFT(PARIS[[#This Row],[Données]],2)</f>
        <v>75</v>
      </c>
      <c r="G260" s="10" t="str">
        <f>MID(PARIS[[#This Row],[Données]],1,6)</f>
        <v>754002</v>
      </c>
      <c r="H260" s="10" t="str">
        <f>LEFT(PARIS[[#This Row],[Tri 2]],5)</f>
        <v>1097Y</v>
      </c>
      <c r="I260" s="10" t="str">
        <f>LEFT(PARIS[[#This Row],[Tri 3]],3)</f>
        <v xml:space="preserve">BD </v>
      </c>
      <c r="J26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6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260" s="10" t="str">
        <f>IF(AND(PARIS[[#This Row],[Nom de la Voie 1]]=0,PARIS[[#This Row],[Nom de la Voie 2]]=0,PARIS[[#This Row],[Nom de la Voie 3]]=0),PARIS[[#This Row],[Ville et Street]],"")</f>
        <v/>
      </c>
      <c r="N260" s="10" t="str">
        <f>MID(PARIS[[#This Row],[Tri 1]],10,50)</f>
        <v>NOUVELLE</v>
      </c>
      <c r="O26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260" s="10" t="str">
        <f>IF(PARIS[[#This Row],[Mot Clé Rue]]="","",IF(PARIS[[#This Row],[Ville]]="",PARIS[[#This Row],[Nom de la Voie]]&amp;" "&amp;MID(PARIS[[#This Row],[Tri 3]],5,50),PARIS[[#This Row],[Ville]]))</f>
        <v xml:space="preserve">Boulevard DE BONNE NOUVELLE          </v>
      </c>
      <c r="R260" s="10" t="str">
        <f>IF(PARIS[[#This Row],[Nom de la Voie]]="","",IFERROR(PARIS[[#This Row],[Département]]&amp;RIGHT(PARIS[[#This Row],[N° INSEE]],3),""))</f>
        <v>75002</v>
      </c>
      <c r="S260" s="10" t="str">
        <f>IF(PARIS[[#This Row],[Ville]]="",PARIS[[#This Row],[Nom de la Voie]]&amp;" "&amp;MID(PARIS[[#This Row],[Tri 3]],5,50),"")</f>
        <v xml:space="preserve">Boulevard DE BONNE NOUVELLE          </v>
      </c>
      <c r="T260" s="10" t="str">
        <f>IFERROR(TEXT(VLOOKUP(Tableau_Résultat75[Code Insee],Tableau_Référence75[],2,FALSE),"00000"),"")</f>
        <v/>
      </c>
      <c r="U260" s="10" t="str">
        <f>IFERROR(TEXT(VLOOKUP(Tableau_Résultat75[Code Insee],Tableau_Référence75[],4,FALSE),"00000"),"")</f>
        <v/>
      </c>
    </row>
    <row r="261" spans="1:21" x14ac:dyDescent="0.25">
      <c r="A261" s="4" t="s">
        <v>273</v>
      </c>
      <c r="B261" s="10" t="str">
        <f>MID(PARIS[[#This Row],[Données]],104,100)</f>
        <v>000261   ABBE</v>
      </c>
      <c r="C261" s="10" t="str">
        <f>MID(PARIS[[#This Row],[Données]],7,36)</f>
        <v xml:space="preserve">1199JPAS DU BOURG L ABBE            </v>
      </c>
      <c r="D261" s="10" t="str">
        <f>MID(PARIS[[#This Row],[Tri 2]],6,31)</f>
        <v xml:space="preserve">PAS DU BOURG L ABBE            </v>
      </c>
      <c r="E261" s="10" t="str">
        <f>MID(PARIS[[#This Row],[Données]],1,6)</f>
        <v>754002</v>
      </c>
      <c r="F261" s="10" t="str">
        <f>LEFT(PARIS[[#This Row],[Données]],2)</f>
        <v>75</v>
      </c>
      <c r="G261" s="10" t="str">
        <f>MID(PARIS[[#This Row],[Données]],1,6)</f>
        <v>754002</v>
      </c>
      <c r="H261" s="10" t="str">
        <f>LEFT(PARIS[[#This Row],[Tri 2]],5)</f>
        <v>1199J</v>
      </c>
      <c r="I261" s="10" t="str">
        <f>LEFT(PARIS[[#This Row],[Tri 3]],3)</f>
        <v>PAS</v>
      </c>
      <c r="J26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6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61" s="10" t="str">
        <f>IF(AND(PARIS[[#This Row],[Nom de la Voie 1]]=0,PARIS[[#This Row],[Nom de la Voie 2]]=0,PARIS[[#This Row],[Nom de la Voie 3]]=0),PARIS[[#This Row],[Ville et Street]],"")</f>
        <v/>
      </c>
      <c r="N261" s="10" t="str">
        <f>MID(PARIS[[#This Row],[Tri 1]],10,50)</f>
        <v>ABBE</v>
      </c>
      <c r="O26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61" s="10" t="str">
        <f>IF(PARIS[[#This Row],[Mot Clé Rue]]="","",IF(PARIS[[#This Row],[Ville]]="",PARIS[[#This Row],[Nom de la Voie]]&amp;" "&amp;MID(PARIS[[#This Row],[Tri 3]],5,50),PARIS[[#This Row],[Ville]]))</f>
        <v xml:space="preserve">Passage DU BOURG L ABBE            </v>
      </c>
      <c r="R261" s="10" t="str">
        <f>IF(PARIS[[#This Row],[Nom de la Voie]]="","",IFERROR(PARIS[[#This Row],[Département]]&amp;RIGHT(PARIS[[#This Row],[N° INSEE]],3),""))</f>
        <v>75002</v>
      </c>
      <c r="S261" s="10" t="str">
        <f>IF(PARIS[[#This Row],[Ville]]="",PARIS[[#This Row],[Nom de la Voie]]&amp;" "&amp;MID(PARIS[[#This Row],[Tri 3]],5,50),"")</f>
        <v xml:space="preserve">Passage DU BOURG L ABBE            </v>
      </c>
      <c r="T261" s="10" t="str">
        <f>IFERROR(TEXT(VLOOKUP(Tableau_Résultat75[Code Insee],Tableau_Référence75[],2,FALSE),"00000"),"")</f>
        <v/>
      </c>
      <c r="U261" s="10" t="str">
        <f>IFERROR(TEXT(VLOOKUP(Tableau_Résultat75[Code Insee],Tableau_Référence75[],4,FALSE),"00000"),"")</f>
        <v/>
      </c>
    </row>
    <row r="262" spans="1:21" x14ac:dyDescent="0.25">
      <c r="A262" s="4" t="s">
        <v>578</v>
      </c>
      <c r="B262" s="10" t="str">
        <f>MID(PARIS[[#This Row],[Données]],104,100)</f>
        <v>000271   BOURSE</v>
      </c>
      <c r="C262" s="10" t="str">
        <f>MID(PARIS[[#This Row],[Données]],7,36)</f>
        <v xml:space="preserve">1215BPALAIS DE LA BOURSE            </v>
      </c>
      <c r="D262" s="10" t="str">
        <f>MID(PARIS[[#This Row],[Tri 2]],6,31)</f>
        <v xml:space="preserve">PALAIS DE LA BOURSE            </v>
      </c>
      <c r="E262" s="10" t="str">
        <f>MID(PARIS[[#This Row],[Données]],1,6)</f>
        <v>754002</v>
      </c>
      <c r="F262" s="10" t="str">
        <f>LEFT(PARIS[[#This Row],[Données]],2)</f>
        <v>75</v>
      </c>
      <c r="G262" s="10" t="str">
        <f>MID(PARIS[[#This Row],[Données]],1,6)</f>
        <v>754002</v>
      </c>
      <c r="H262" s="10" t="str">
        <f>LEFT(PARIS[[#This Row],[Tri 2]],5)</f>
        <v>1215B</v>
      </c>
      <c r="I262" s="10" t="str">
        <f>LEFT(PARIS[[#This Row],[Tri 3]],3)</f>
        <v>PAL</v>
      </c>
      <c r="J26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6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62" s="10" t="str">
        <f>IF(AND(PARIS[[#This Row],[Nom de la Voie 1]]=0,PARIS[[#This Row],[Nom de la Voie 2]]=0,PARIS[[#This Row],[Nom de la Voie 3]]=0),PARIS[[#This Row],[Ville et Street]],"")</f>
        <v>PAL</v>
      </c>
      <c r="N262" s="10" t="str">
        <f>MID(PARIS[[#This Row],[Tri 1]],10,50)</f>
        <v>BOURSE</v>
      </c>
      <c r="O26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262" s="10" t="str">
        <f>IF(PARIS[[#This Row],[Mot Clé Rue]]="","",IF(PARIS[[#This Row],[Ville]]="",PARIS[[#This Row],[Nom de la Voie]]&amp;" "&amp;MID(PARIS[[#This Row],[Tri 3]],5,50),PARIS[[#This Row],[Ville]]))</f>
        <v>PAL</v>
      </c>
      <c r="R262" s="10" t="str">
        <f>IF(PARIS[[#This Row],[Nom de la Voie]]="","",IFERROR(PARIS[[#This Row],[Département]]&amp;RIGHT(PARIS[[#This Row],[N° INSEE]],3),""))</f>
        <v/>
      </c>
      <c r="S262" s="10" t="str">
        <f>IF(PARIS[[#This Row],[Ville]]="",PARIS[[#This Row],[Nom de la Voie]]&amp;" "&amp;MID(PARIS[[#This Row],[Tri 3]],5,50),"")</f>
        <v/>
      </c>
      <c r="T262" s="10" t="str">
        <f>IFERROR(TEXT(VLOOKUP(Tableau_Résultat75[Code Insee],Tableau_Référence75[],2,FALSE),"00000"),"")</f>
        <v/>
      </c>
      <c r="U262" s="10" t="str">
        <f>IFERROR(TEXT(VLOOKUP(Tableau_Résultat75[Code Insee],Tableau_Référence75[],4,FALSE),"00000"),"")</f>
        <v/>
      </c>
    </row>
    <row r="263" spans="1:21" x14ac:dyDescent="0.25">
      <c r="A263" s="4" t="s">
        <v>274</v>
      </c>
      <c r="B263" s="10" t="str">
        <f>MID(PARIS[[#This Row],[Données]],104,100)</f>
        <v>000281   BOURSE</v>
      </c>
      <c r="C263" s="10" t="str">
        <f>MID(PARIS[[#This Row],[Données]],7,36)</f>
        <v xml:space="preserve">1216CPL  DE LA BOURSE               </v>
      </c>
      <c r="D263" s="10" t="str">
        <f>MID(PARIS[[#This Row],[Tri 2]],6,31)</f>
        <v xml:space="preserve">PL  DE LA BOURSE               </v>
      </c>
      <c r="E263" s="10" t="str">
        <f>MID(PARIS[[#This Row],[Données]],1,6)</f>
        <v>754002</v>
      </c>
      <c r="F263" s="10" t="str">
        <f>LEFT(PARIS[[#This Row],[Données]],2)</f>
        <v>75</v>
      </c>
      <c r="G263" s="10" t="str">
        <f>MID(PARIS[[#This Row],[Données]],1,6)</f>
        <v>754002</v>
      </c>
      <c r="H263" s="10" t="str">
        <f>LEFT(PARIS[[#This Row],[Tri 2]],5)</f>
        <v>1216C</v>
      </c>
      <c r="I263" s="10" t="str">
        <f>LEFT(PARIS[[#This Row],[Tri 3]],3)</f>
        <v xml:space="preserve">PL </v>
      </c>
      <c r="J26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6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63" s="10" t="str">
        <f>IF(AND(PARIS[[#This Row],[Nom de la Voie 1]]=0,PARIS[[#This Row],[Nom de la Voie 2]]=0,PARIS[[#This Row],[Nom de la Voie 3]]=0),PARIS[[#This Row],[Ville et Street]],"")</f>
        <v/>
      </c>
      <c r="N263" s="10" t="str">
        <f>MID(PARIS[[#This Row],[Tri 1]],10,50)</f>
        <v>BOURSE</v>
      </c>
      <c r="O26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63" s="10" t="str">
        <f>IF(PARIS[[#This Row],[Mot Clé Rue]]="","",IF(PARIS[[#This Row],[Ville]]="",PARIS[[#This Row],[Nom de la Voie]]&amp;" "&amp;MID(PARIS[[#This Row],[Tri 3]],5,50),PARIS[[#This Row],[Ville]]))</f>
        <v xml:space="preserve">Place DE LA BOURSE               </v>
      </c>
      <c r="R263" s="10" t="str">
        <f>IF(PARIS[[#This Row],[Nom de la Voie]]="","",IFERROR(PARIS[[#This Row],[Département]]&amp;RIGHT(PARIS[[#This Row],[N° INSEE]],3),""))</f>
        <v>75002</v>
      </c>
      <c r="S263" s="10" t="str">
        <f>IF(PARIS[[#This Row],[Ville]]="",PARIS[[#This Row],[Nom de la Voie]]&amp;" "&amp;MID(PARIS[[#This Row],[Tri 3]],5,50),"")</f>
        <v xml:space="preserve">Place DE LA BOURSE               </v>
      </c>
      <c r="T263" s="10" t="str">
        <f>IFERROR(TEXT(VLOOKUP(Tableau_Résultat75[Code Insee],Tableau_Référence75[],2,FALSE),"00000"),"")</f>
        <v/>
      </c>
      <c r="U263" s="10" t="str">
        <f>IFERROR(TEXT(VLOOKUP(Tableau_Résultat75[Code Insee],Tableau_Référence75[],4,FALSE),"00000"),"")</f>
        <v/>
      </c>
    </row>
    <row r="264" spans="1:21" x14ac:dyDescent="0.25">
      <c r="A264" s="4" t="s">
        <v>275</v>
      </c>
      <c r="B264" s="10" t="str">
        <f>MID(PARIS[[#This Row],[Données]],104,100)</f>
        <v>000291   BOURSE</v>
      </c>
      <c r="C264" s="10" t="str">
        <f>MID(PARIS[[#This Row],[Données]],7,36)</f>
        <v xml:space="preserve">1217DRUE DE LA BOURSE               </v>
      </c>
      <c r="D264" s="10" t="str">
        <f>MID(PARIS[[#This Row],[Tri 2]],6,31)</f>
        <v xml:space="preserve">RUE DE LA BOURSE               </v>
      </c>
      <c r="E264" s="10" t="str">
        <f>MID(PARIS[[#This Row],[Données]],1,6)</f>
        <v>754002</v>
      </c>
      <c r="F264" s="10" t="str">
        <f>LEFT(PARIS[[#This Row],[Données]],2)</f>
        <v>75</v>
      </c>
      <c r="G264" s="10" t="str">
        <f>MID(PARIS[[#This Row],[Données]],1,6)</f>
        <v>754002</v>
      </c>
      <c r="H264" s="10" t="str">
        <f>LEFT(PARIS[[#This Row],[Tri 2]],5)</f>
        <v>1217D</v>
      </c>
      <c r="I264" s="10" t="str">
        <f>LEFT(PARIS[[#This Row],[Tri 3]],3)</f>
        <v>RUE</v>
      </c>
      <c r="J26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6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64" s="10" t="str">
        <f>IF(AND(PARIS[[#This Row],[Nom de la Voie 1]]=0,PARIS[[#This Row],[Nom de la Voie 2]]=0,PARIS[[#This Row],[Nom de la Voie 3]]=0),PARIS[[#This Row],[Ville et Street]],"")</f>
        <v/>
      </c>
      <c r="N264" s="10" t="str">
        <f>MID(PARIS[[#This Row],[Tri 1]],10,50)</f>
        <v>BOURSE</v>
      </c>
      <c r="O26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64" s="10" t="str">
        <f>IF(PARIS[[#This Row],[Mot Clé Rue]]="","",IF(PARIS[[#This Row],[Ville]]="",PARIS[[#This Row],[Nom de la Voie]]&amp;" "&amp;MID(PARIS[[#This Row],[Tri 3]],5,50),PARIS[[#This Row],[Ville]]))</f>
        <v xml:space="preserve">Rue DE LA BOURSE               </v>
      </c>
      <c r="R264" s="10" t="str">
        <f>IF(PARIS[[#This Row],[Nom de la Voie]]="","",IFERROR(PARIS[[#This Row],[Département]]&amp;RIGHT(PARIS[[#This Row],[N° INSEE]],3),""))</f>
        <v>75002</v>
      </c>
      <c r="S264" s="10" t="str">
        <f>IF(PARIS[[#This Row],[Ville]]="",PARIS[[#This Row],[Nom de la Voie]]&amp;" "&amp;MID(PARIS[[#This Row],[Tri 3]],5,50),"")</f>
        <v xml:space="preserve">Rue DE LA BOURSE               </v>
      </c>
      <c r="T264" s="10" t="str">
        <f>IFERROR(TEXT(VLOOKUP(Tableau_Résultat75[Code Insee],Tableau_Référence75[],2,FALSE),"00000"),"")</f>
        <v/>
      </c>
      <c r="U264" s="10" t="str">
        <f>IFERROR(TEXT(VLOOKUP(Tableau_Résultat75[Code Insee],Tableau_Référence75[],4,FALSE),"00000"),"")</f>
        <v/>
      </c>
    </row>
    <row r="265" spans="1:21" x14ac:dyDescent="0.25">
      <c r="A265" s="4" t="s">
        <v>276</v>
      </c>
      <c r="B265" s="10" t="str">
        <f>MID(PARIS[[#This Row],[Données]],104,100)</f>
        <v>000301   BRONGNIA</v>
      </c>
      <c r="C265" s="10" t="str">
        <f>MID(PARIS[[#This Row],[Données]],7,36)</f>
        <v xml:space="preserve">1317MRUE BRONGNIART                 </v>
      </c>
      <c r="D265" s="10" t="str">
        <f>MID(PARIS[[#This Row],[Tri 2]],6,31)</f>
        <v xml:space="preserve">RUE BRONGNIART                 </v>
      </c>
      <c r="E265" s="10" t="str">
        <f>MID(PARIS[[#This Row],[Données]],1,6)</f>
        <v>754002</v>
      </c>
      <c r="F265" s="10" t="str">
        <f>LEFT(PARIS[[#This Row],[Données]],2)</f>
        <v>75</v>
      </c>
      <c r="G265" s="10" t="str">
        <f>MID(PARIS[[#This Row],[Données]],1,6)</f>
        <v>754002</v>
      </c>
      <c r="H265" s="10" t="str">
        <f>LEFT(PARIS[[#This Row],[Tri 2]],5)</f>
        <v>1317M</v>
      </c>
      <c r="I265" s="10" t="str">
        <f>LEFT(PARIS[[#This Row],[Tri 3]],3)</f>
        <v>RUE</v>
      </c>
      <c r="J26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6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65" s="10" t="str">
        <f>IF(AND(PARIS[[#This Row],[Nom de la Voie 1]]=0,PARIS[[#This Row],[Nom de la Voie 2]]=0,PARIS[[#This Row],[Nom de la Voie 3]]=0),PARIS[[#This Row],[Ville et Street]],"")</f>
        <v/>
      </c>
      <c r="N265" s="10" t="str">
        <f>MID(PARIS[[#This Row],[Tri 1]],10,50)</f>
        <v>BRONGNIA</v>
      </c>
      <c r="O26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65" s="10" t="str">
        <f>IF(PARIS[[#This Row],[Mot Clé Rue]]="","",IF(PARIS[[#This Row],[Ville]]="",PARIS[[#This Row],[Nom de la Voie]]&amp;" "&amp;MID(PARIS[[#This Row],[Tri 3]],5,50),PARIS[[#This Row],[Ville]]))</f>
        <v xml:space="preserve">Rue BRONGNIART                 </v>
      </c>
      <c r="R265" s="10" t="str">
        <f>IF(PARIS[[#This Row],[Nom de la Voie]]="","",IFERROR(PARIS[[#This Row],[Département]]&amp;RIGHT(PARIS[[#This Row],[N° INSEE]],3),""))</f>
        <v>75002</v>
      </c>
      <c r="S265" s="10" t="str">
        <f>IF(PARIS[[#This Row],[Ville]]="",PARIS[[#This Row],[Nom de la Voie]]&amp;" "&amp;MID(PARIS[[#This Row],[Tri 3]],5,50),"")</f>
        <v xml:space="preserve">Rue BRONGNIART                 </v>
      </c>
      <c r="T265" s="10" t="str">
        <f>IFERROR(TEXT(VLOOKUP(Tableau_Résultat75[Code Insee],Tableau_Référence75[],2,FALSE),"00000"),"")</f>
        <v/>
      </c>
      <c r="U265" s="10" t="str">
        <f>IFERROR(TEXT(VLOOKUP(Tableau_Résultat75[Code Insee],Tableau_Référence75[],4,FALSE),"00000"),"")</f>
        <v/>
      </c>
    </row>
    <row r="266" spans="1:21" x14ac:dyDescent="0.25">
      <c r="A266" s="4" t="s">
        <v>277</v>
      </c>
      <c r="B266" s="10" t="str">
        <f>MID(PARIS[[#This Row],[Données]],104,100)</f>
        <v>000311   CAIRE</v>
      </c>
      <c r="C266" s="10" t="str">
        <f>MID(PARIS[[#This Row],[Données]],7,36)</f>
        <v xml:space="preserve">1429JGAL DU CAIRE                   </v>
      </c>
      <c r="D266" s="10" t="str">
        <f>MID(PARIS[[#This Row],[Tri 2]],6,31)</f>
        <v xml:space="preserve">GAL DU CAIRE                   </v>
      </c>
      <c r="E266" s="10" t="str">
        <f>MID(PARIS[[#This Row],[Données]],1,6)</f>
        <v>754002</v>
      </c>
      <c r="F266" s="10" t="str">
        <f>LEFT(PARIS[[#This Row],[Données]],2)</f>
        <v>75</v>
      </c>
      <c r="G266" s="10" t="str">
        <f>MID(PARIS[[#This Row],[Données]],1,6)</f>
        <v>754002</v>
      </c>
      <c r="H266" s="10" t="str">
        <f>LEFT(PARIS[[#This Row],[Tri 2]],5)</f>
        <v>1429J</v>
      </c>
      <c r="I266" s="10" t="str">
        <f>LEFT(PARIS[[#This Row],[Tri 3]],3)</f>
        <v>GAL</v>
      </c>
      <c r="J26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6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266" s="10" t="str">
        <f>IF(AND(PARIS[[#This Row],[Nom de la Voie 1]]=0,PARIS[[#This Row],[Nom de la Voie 2]]=0,PARIS[[#This Row],[Nom de la Voie 3]]=0),PARIS[[#This Row],[Ville et Street]],"")</f>
        <v/>
      </c>
      <c r="N266" s="10" t="str">
        <f>MID(PARIS[[#This Row],[Tri 1]],10,50)</f>
        <v>CAIRE</v>
      </c>
      <c r="O26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266" s="10" t="str">
        <f>IF(PARIS[[#This Row],[Mot Clé Rue]]="","",IF(PARIS[[#This Row],[Ville]]="",PARIS[[#This Row],[Nom de la Voie]]&amp;" "&amp;MID(PARIS[[#This Row],[Tri 3]],5,50),PARIS[[#This Row],[Ville]]))</f>
        <v xml:space="preserve">Galerie DU CAIRE                   </v>
      </c>
      <c r="R266" s="10" t="str">
        <f>IF(PARIS[[#This Row],[Nom de la Voie]]="","",IFERROR(PARIS[[#This Row],[Département]]&amp;RIGHT(PARIS[[#This Row],[N° INSEE]],3),""))</f>
        <v>75002</v>
      </c>
      <c r="S266" s="10" t="str">
        <f>IF(PARIS[[#This Row],[Ville]]="",PARIS[[#This Row],[Nom de la Voie]]&amp;" "&amp;MID(PARIS[[#This Row],[Tri 3]],5,50),"")</f>
        <v xml:space="preserve">Galerie DU CAIRE                   </v>
      </c>
      <c r="T266" s="10" t="str">
        <f>IFERROR(TEXT(VLOOKUP(Tableau_Résultat75[Code Insee],Tableau_Référence75[],2,FALSE),"00000"),"")</f>
        <v/>
      </c>
      <c r="U266" s="10" t="str">
        <f>IFERROR(TEXT(VLOOKUP(Tableau_Résultat75[Code Insee],Tableau_Référence75[],4,FALSE),"00000"),"")</f>
        <v/>
      </c>
    </row>
    <row r="267" spans="1:21" x14ac:dyDescent="0.25">
      <c r="A267" s="4" t="s">
        <v>278</v>
      </c>
      <c r="B267" s="10" t="str">
        <f>MID(PARIS[[#This Row],[Données]],104,100)</f>
        <v>000321   CAIRE</v>
      </c>
      <c r="C267" s="10" t="str">
        <f>MID(PARIS[[#This Row],[Données]],7,36)</f>
        <v xml:space="preserve">1430KPAS DU CAIRE                   </v>
      </c>
      <c r="D267" s="10" t="str">
        <f>MID(PARIS[[#This Row],[Tri 2]],6,31)</f>
        <v xml:space="preserve">PAS DU CAIRE                   </v>
      </c>
      <c r="E267" s="10" t="str">
        <f>MID(PARIS[[#This Row],[Données]],1,6)</f>
        <v>754002</v>
      </c>
      <c r="F267" s="10" t="str">
        <f>LEFT(PARIS[[#This Row],[Données]],2)</f>
        <v>75</v>
      </c>
      <c r="G267" s="10" t="str">
        <f>MID(PARIS[[#This Row],[Données]],1,6)</f>
        <v>754002</v>
      </c>
      <c r="H267" s="10" t="str">
        <f>LEFT(PARIS[[#This Row],[Tri 2]],5)</f>
        <v>1430K</v>
      </c>
      <c r="I267" s="10" t="str">
        <f>LEFT(PARIS[[#This Row],[Tri 3]],3)</f>
        <v>PAS</v>
      </c>
      <c r="J26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6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67" s="10" t="str">
        <f>IF(AND(PARIS[[#This Row],[Nom de la Voie 1]]=0,PARIS[[#This Row],[Nom de la Voie 2]]=0,PARIS[[#This Row],[Nom de la Voie 3]]=0),PARIS[[#This Row],[Ville et Street]],"")</f>
        <v/>
      </c>
      <c r="N267" s="10" t="str">
        <f>MID(PARIS[[#This Row],[Tri 1]],10,50)</f>
        <v>CAIRE</v>
      </c>
      <c r="O26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67" s="10" t="str">
        <f>IF(PARIS[[#This Row],[Mot Clé Rue]]="","",IF(PARIS[[#This Row],[Ville]]="",PARIS[[#This Row],[Nom de la Voie]]&amp;" "&amp;MID(PARIS[[#This Row],[Tri 3]],5,50),PARIS[[#This Row],[Ville]]))</f>
        <v xml:space="preserve">Passage DU CAIRE                   </v>
      </c>
      <c r="R267" s="10" t="str">
        <f>IF(PARIS[[#This Row],[Nom de la Voie]]="","",IFERROR(PARIS[[#This Row],[Département]]&amp;RIGHT(PARIS[[#This Row],[N° INSEE]],3),""))</f>
        <v>75002</v>
      </c>
      <c r="S267" s="10" t="str">
        <f>IF(PARIS[[#This Row],[Ville]]="",PARIS[[#This Row],[Nom de la Voie]]&amp;" "&amp;MID(PARIS[[#This Row],[Tri 3]],5,50),"")</f>
        <v xml:space="preserve">Passage DU CAIRE                   </v>
      </c>
      <c r="T267" s="10" t="str">
        <f>IFERROR(TEXT(VLOOKUP(Tableau_Résultat75[Code Insee],Tableau_Référence75[],2,FALSE),"00000"),"")</f>
        <v/>
      </c>
      <c r="U267" s="10" t="str">
        <f>IFERROR(TEXT(VLOOKUP(Tableau_Résultat75[Code Insee],Tableau_Référence75[],4,FALSE),"00000"),"")</f>
        <v/>
      </c>
    </row>
    <row r="268" spans="1:21" x14ac:dyDescent="0.25">
      <c r="A268" s="4" t="s">
        <v>279</v>
      </c>
      <c r="B268" s="10" t="str">
        <f>MID(PARIS[[#This Row],[Données]],104,100)</f>
        <v>000331   CAIRE</v>
      </c>
      <c r="C268" s="10" t="str">
        <f>MID(PARIS[[#This Row],[Données]],7,36)</f>
        <v xml:space="preserve">1431LPL  DU CAIRE                   </v>
      </c>
      <c r="D268" s="10" t="str">
        <f>MID(PARIS[[#This Row],[Tri 2]],6,31)</f>
        <v xml:space="preserve">PL  DU CAIRE                   </v>
      </c>
      <c r="E268" s="10" t="str">
        <f>MID(PARIS[[#This Row],[Données]],1,6)</f>
        <v>754002</v>
      </c>
      <c r="F268" s="10" t="str">
        <f>LEFT(PARIS[[#This Row],[Données]],2)</f>
        <v>75</v>
      </c>
      <c r="G268" s="10" t="str">
        <f>MID(PARIS[[#This Row],[Données]],1,6)</f>
        <v>754002</v>
      </c>
      <c r="H268" s="10" t="str">
        <f>LEFT(PARIS[[#This Row],[Tri 2]],5)</f>
        <v>1431L</v>
      </c>
      <c r="I268" s="10" t="str">
        <f>LEFT(PARIS[[#This Row],[Tri 3]],3)</f>
        <v xml:space="preserve">PL </v>
      </c>
      <c r="J26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6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68" s="10" t="str">
        <f>IF(AND(PARIS[[#This Row],[Nom de la Voie 1]]=0,PARIS[[#This Row],[Nom de la Voie 2]]=0,PARIS[[#This Row],[Nom de la Voie 3]]=0),PARIS[[#This Row],[Ville et Street]],"")</f>
        <v/>
      </c>
      <c r="N268" s="10" t="str">
        <f>MID(PARIS[[#This Row],[Tri 1]],10,50)</f>
        <v>CAIRE</v>
      </c>
      <c r="O26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68" s="10" t="str">
        <f>IF(PARIS[[#This Row],[Mot Clé Rue]]="","",IF(PARIS[[#This Row],[Ville]]="",PARIS[[#This Row],[Nom de la Voie]]&amp;" "&amp;MID(PARIS[[#This Row],[Tri 3]],5,50),PARIS[[#This Row],[Ville]]))</f>
        <v xml:space="preserve">Place DU CAIRE                   </v>
      </c>
      <c r="R268" s="10" t="str">
        <f>IF(PARIS[[#This Row],[Nom de la Voie]]="","",IFERROR(PARIS[[#This Row],[Département]]&amp;RIGHT(PARIS[[#This Row],[N° INSEE]],3),""))</f>
        <v>75002</v>
      </c>
      <c r="S268" s="10" t="str">
        <f>IF(PARIS[[#This Row],[Ville]]="",PARIS[[#This Row],[Nom de la Voie]]&amp;" "&amp;MID(PARIS[[#This Row],[Tri 3]],5,50),"")</f>
        <v xml:space="preserve">Place DU CAIRE                   </v>
      </c>
      <c r="T268" s="10" t="str">
        <f>IFERROR(TEXT(VLOOKUP(Tableau_Résultat75[Code Insee],Tableau_Référence75[],2,FALSE),"00000"),"")</f>
        <v/>
      </c>
      <c r="U268" s="10" t="str">
        <f>IFERROR(TEXT(VLOOKUP(Tableau_Résultat75[Code Insee],Tableau_Référence75[],4,FALSE),"00000"),"")</f>
        <v/>
      </c>
    </row>
    <row r="269" spans="1:21" x14ac:dyDescent="0.25">
      <c r="A269" s="4" t="s">
        <v>280</v>
      </c>
      <c r="B269" s="10" t="str">
        <f>MID(PARIS[[#This Row],[Données]],104,100)</f>
        <v>000341   CAIRE</v>
      </c>
      <c r="C269" s="10" t="str">
        <f>MID(PARIS[[#This Row],[Données]],7,36)</f>
        <v xml:space="preserve">1432MRUE DU CAIRE                   </v>
      </c>
      <c r="D269" s="10" t="str">
        <f>MID(PARIS[[#This Row],[Tri 2]],6,31)</f>
        <v xml:space="preserve">RUE DU CAIRE                   </v>
      </c>
      <c r="E269" s="10" t="str">
        <f>MID(PARIS[[#This Row],[Données]],1,6)</f>
        <v>754002</v>
      </c>
      <c r="F269" s="10" t="str">
        <f>LEFT(PARIS[[#This Row],[Données]],2)</f>
        <v>75</v>
      </c>
      <c r="G269" s="10" t="str">
        <f>MID(PARIS[[#This Row],[Données]],1,6)</f>
        <v>754002</v>
      </c>
      <c r="H269" s="10" t="str">
        <f>LEFT(PARIS[[#This Row],[Tri 2]],5)</f>
        <v>1432M</v>
      </c>
      <c r="I269" s="10" t="str">
        <f>LEFT(PARIS[[#This Row],[Tri 3]],3)</f>
        <v>RUE</v>
      </c>
      <c r="J26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6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6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69" s="10" t="str">
        <f>IF(AND(PARIS[[#This Row],[Nom de la Voie 1]]=0,PARIS[[#This Row],[Nom de la Voie 2]]=0,PARIS[[#This Row],[Nom de la Voie 3]]=0),PARIS[[#This Row],[Ville et Street]],"")</f>
        <v/>
      </c>
      <c r="N269" s="10" t="str">
        <f>MID(PARIS[[#This Row],[Tri 1]],10,50)</f>
        <v>CAIRE</v>
      </c>
      <c r="O26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69" s="10" t="str">
        <f>IF(PARIS[[#This Row],[Mot Clé Rue]]="","",IF(PARIS[[#This Row],[Ville]]="",PARIS[[#This Row],[Nom de la Voie]]&amp;" "&amp;MID(PARIS[[#This Row],[Tri 3]],5,50),PARIS[[#This Row],[Ville]]))</f>
        <v xml:space="preserve">Rue DU CAIRE                   </v>
      </c>
      <c r="R269" s="10" t="str">
        <f>IF(PARIS[[#This Row],[Nom de la Voie]]="","",IFERROR(PARIS[[#This Row],[Département]]&amp;RIGHT(PARIS[[#This Row],[N° INSEE]],3),""))</f>
        <v>75002</v>
      </c>
      <c r="S269" s="10" t="str">
        <f>IF(PARIS[[#This Row],[Ville]]="",PARIS[[#This Row],[Nom de la Voie]]&amp;" "&amp;MID(PARIS[[#This Row],[Tri 3]],5,50),"")</f>
        <v xml:space="preserve">Rue DU CAIRE                   </v>
      </c>
      <c r="T269" s="10" t="str">
        <f>IFERROR(TEXT(VLOOKUP(Tableau_Résultat75[Code Insee],Tableau_Référence75[],2,FALSE),"00000"),"")</f>
        <v/>
      </c>
      <c r="U269" s="10" t="str">
        <f>IFERROR(TEXT(VLOOKUP(Tableau_Résultat75[Code Insee],Tableau_Référence75[],4,FALSE),"00000"),"")</f>
        <v/>
      </c>
    </row>
    <row r="270" spans="1:21" x14ac:dyDescent="0.25">
      <c r="A270" s="4" t="s">
        <v>281</v>
      </c>
      <c r="B270" s="10" t="str">
        <f>MID(PARIS[[#This Row],[Données]],104,100)</f>
        <v>000351   CAPUCINE</v>
      </c>
      <c r="C270" s="10" t="str">
        <f>MID(PARIS[[#This Row],[Données]],7,36)</f>
        <v xml:space="preserve">1524MBD  DES CAPUCINES              </v>
      </c>
      <c r="D270" s="10" t="str">
        <f>MID(PARIS[[#This Row],[Tri 2]],6,31)</f>
        <v xml:space="preserve">BD  DES CAPUCINES              </v>
      </c>
      <c r="E270" s="10" t="str">
        <f>MID(PARIS[[#This Row],[Données]],1,6)</f>
        <v>754002</v>
      </c>
      <c r="F270" s="10" t="str">
        <f>LEFT(PARIS[[#This Row],[Données]],2)</f>
        <v>75</v>
      </c>
      <c r="G270" s="10" t="str">
        <f>MID(PARIS[[#This Row],[Données]],1,6)</f>
        <v>754002</v>
      </c>
      <c r="H270" s="10" t="str">
        <f>LEFT(PARIS[[#This Row],[Tri 2]],5)</f>
        <v>1524M</v>
      </c>
      <c r="I270" s="10" t="str">
        <f>LEFT(PARIS[[#This Row],[Tri 3]],3)</f>
        <v xml:space="preserve">BD </v>
      </c>
      <c r="J27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7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270" s="10" t="str">
        <f>IF(AND(PARIS[[#This Row],[Nom de la Voie 1]]=0,PARIS[[#This Row],[Nom de la Voie 2]]=0,PARIS[[#This Row],[Nom de la Voie 3]]=0),PARIS[[#This Row],[Ville et Street]],"")</f>
        <v/>
      </c>
      <c r="N270" s="10" t="str">
        <f>MID(PARIS[[#This Row],[Tri 1]],10,50)</f>
        <v>CAPUCINE</v>
      </c>
      <c r="O27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270" s="10" t="str">
        <f>IF(PARIS[[#This Row],[Mot Clé Rue]]="","",IF(PARIS[[#This Row],[Ville]]="",PARIS[[#This Row],[Nom de la Voie]]&amp;" "&amp;MID(PARIS[[#This Row],[Tri 3]],5,50),PARIS[[#This Row],[Ville]]))</f>
        <v xml:space="preserve">Boulevard DES CAPUCINES              </v>
      </c>
      <c r="R270" s="10" t="str">
        <f>IF(PARIS[[#This Row],[Nom de la Voie]]="","",IFERROR(PARIS[[#This Row],[Département]]&amp;RIGHT(PARIS[[#This Row],[N° INSEE]],3),""))</f>
        <v>75002</v>
      </c>
      <c r="S270" s="10" t="str">
        <f>IF(PARIS[[#This Row],[Ville]]="",PARIS[[#This Row],[Nom de la Voie]]&amp;" "&amp;MID(PARIS[[#This Row],[Tri 3]],5,50),"")</f>
        <v xml:space="preserve">Boulevard DES CAPUCINES              </v>
      </c>
      <c r="T270" s="10" t="str">
        <f>IFERROR(TEXT(VLOOKUP(Tableau_Résultat75[Code Insee],Tableau_Référence75[],2,FALSE),"00000"),"")</f>
        <v/>
      </c>
      <c r="U270" s="10" t="str">
        <f>IFERROR(TEXT(VLOOKUP(Tableau_Résultat75[Code Insee],Tableau_Référence75[],4,FALSE),"00000"),"")</f>
        <v/>
      </c>
    </row>
    <row r="271" spans="1:21" x14ac:dyDescent="0.25">
      <c r="A271" s="4" t="s">
        <v>282</v>
      </c>
      <c r="B271" s="10" t="str">
        <f>MID(PARIS[[#This Row],[Données]],104,100)</f>
        <v>000361   CAPUCINE</v>
      </c>
      <c r="C271" s="10" t="str">
        <f>MID(PARIS[[#This Row],[Données]],7,36)</f>
        <v xml:space="preserve">1525NRUE DES CAPUCINES              </v>
      </c>
      <c r="D271" s="10" t="str">
        <f>MID(PARIS[[#This Row],[Tri 2]],6,31)</f>
        <v xml:space="preserve">RUE DES CAPUCINES              </v>
      </c>
      <c r="E271" s="10" t="str">
        <f>MID(PARIS[[#This Row],[Données]],1,6)</f>
        <v>754002</v>
      </c>
      <c r="F271" s="10" t="str">
        <f>LEFT(PARIS[[#This Row],[Données]],2)</f>
        <v>75</v>
      </c>
      <c r="G271" s="10" t="str">
        <f>MID(PARIS[[#This Row],[Données]],1,6)</f>
        <v>754002</v>
      </c>
      <c r="H271" s="10" t="str">
        <f>LEFT(PARIS[[#This Row],[Tri 2]],5)</f>
        <v>1525N</v>
      </c>
      <c r="I271" s="10" t="str">
        <f>LEFT(PARIS[[#This Row],[Tri 3]],3)</f>
        <v>RUE</v>
      </c>
      <c r="J27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7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1" s="10" t="str">
        <f>IF(AND(PARIS[[#This Row],[Nom de la Voie 1]]=0,PARIS[[#This Row],[Nom de la Voie 2]]=0,PARIS[[#This Row],[Nom de la Voie 3]]=0),PARIS[[#This Row],[Ville et Street]],"")</f>
        <v/>
      </c>
      <c r="N271" s="10" t="str">
        <f>MID(PARIS[[#This Row],[Tri 1]],10,50)</f>
        <v>CAPUCINE</v>
      </c>
      <c r="O27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71" s="10" t="str">
        <f>IF(PARIS[[#This Row],[Mot Clé Rue]]="","",IF(PARIS[[#This Row],[Ville]]="",PARIS[[#This Row],[Nom de la Voie]]&amp;" "&amp;MID(PARIS[[#This Row],[Tri 3]],5,50),PARIS[[#This Row],[Ville]]))</f>
        <v xml:space="preserve">Rue DES CAPUCINES              </v>
      </c>
      <c r="R271" s="10" t="str">
        <f>IF(PARIS[[#This Row],[Nom de la Voie]]="","",IFERROR(PARIS[[#This Row],[Département]]&amp;RIGHT(PARIS[[#This Row],[N° INSEE]],3),""))</f>
        <v>75002</v>
      </c>
      <c r="S271" s="10" t="str">
        <f>IF(PARIS[[#This Row],[Ville]]="",PARIS[[#This Row],[Nom de la Voie]]&amp;" "&amp;MID(PARIS[[#This Row],[Tri 3]],5,50),"")</f>
        <v xml:space="preserve">Rue DES CAPUCINES              </v>
      </c>
      <c r="T271" s="10" t="str">
        <f>IFERROR(TEXT(VLOOKUP(Tableau_Résultat75[Code Insee],Tableau_Référence75[],2,FALSE),"00000"),"")</f>
        <v/>
      </c>
      <c r="U271" s="10" t="str">
        <f>IFERROR(TEXT(VLOOKUP(Tableau_Résultat75[Code Insee],Tableau_Référence75[],4,FALSE),"00000"),"")</f>
        <v/>
      </c>
    </row>
    <row r="272" spans="1:21" x14ac:dyDescent="0.25">
      <c r="A272" s="4" t="s">
        <v>283</v>
      </c>
      <c r="B272" s="10" t="str">
        <f>MID(PARIS[[#This Row],[Données]],104,100)</f>
        <v>000371   CHABANAI</v>
      </c>
      <c r="C272" s="10" t="str">
        <f>MID(PARIS[[#This Row],[Données]],7,36)</f>
        <v xml:space="preserve">1669VRUE CHABANAIS                  </v>
      </c>
      <c r="D272" s="10" t="str">
        <f>MID(PARIS[[#This Row],[Tri 2]],6,31)</f>
        <v xml:space="preserve">RUE CHABANAIS                  </v>
      </c>
      <c r="E272" s="10" t="str">
        <f>MID(PARIS[[#This Row],[Données]],1,6)</f>
        <v>754002</v>
      </c>
      <c r="F272" s="10" t="str">
        <f>LEFT(PARIS[[#This Row],[Données]],2)</f>
        <v>75</v>
      </c>
      <c r="G272" s="10" t="str">
        <f>MID(PARIS[[#This Row],[Données]],1,6)</f>
        <v>754002</v>
      </c>
      <c r="H272" s="10" t="str">
        <f>LEFT(PARIS[[#This Row],[Tri 2]],5)</f>
        <v>1669V</v>
      </c>
      <c r="I272" s="10" t="str">
        <f>LEFT(PARIS[[#This Row],[Tri 3]],3)</f>
        <v>RUE</v>
      </c>
      <c r="J27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7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2" s="10" t="str">
        <f>IF(AND(PARIS[[#This Row],[Nom de la Voie 1]]=0,PARIS[[#This Row],[Nom de la Voie 2]]=0,PARIS[[#This Row],[Nom de la Voie 3]]=0),PARIS[[#This Row],[Ville et Street]],"")</f>
        <v/>
      </c>
      <c r="N272" s="10" t="str">
        <f>MID(PARIS[[#This Row],[Tri 1]],10,50)</f>
        <v>CHABANAI</v>
      </c>
      <c r="O27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72" s="10" t="str">
        <f>IF(PARIS[[#This Row],[Mot Clé Rue]]="","",IF(PARIS[[#This Row],[Ville]]="",PARIS[[#This Row],[Nom de la Voie]]&amp;" "&amp;MID(PARIS[[#This Row],[Tri 3]],5,50),PARIS[[#This Row],[Ville]]))</f>
        <v xml:space="preserve">Rue CHABANAIS                  </v>
      </c>
      <c r="R272" s="10" t="str">
        <f>IF(PARIS[[#This Row],[Nom de la Voie]]="","",IFERROR(PARIS[[#This Row],[Département]]&amp;RIGHT(PARIS[[#This Row],[N° INSEE]],3),""))</f>
        <v>75002</v>
      </c>
      <c r="S272" s="10" t="str">
        <f>IF(PARIS[[#This Row],[Ville]]="",PARIS[[#This Row],[Nom de la Voie]]&amp;" "&amp;MID(PARIS[[#This Row],[Tri 3]],5,50),"")</f>
        <v xml:space="preserve">Rue CHABANAIS                  </v>
      </c>
      <c r="T272" s="10" t="str">
        <f>IFERROR(TEXT(VLOOKUP(Tableau_Résultat75[Code Insee],Tableau_Référence75[],2,FALSE),"00000"),"")</f>
        <v/>
      </c>
      <c r="U272" s="10" t="str">
        <f>IFERROR(TEXT(VLOOKUP(Tableau_Résultat75[Code Insee],Tableau_Référence75[],4,FALSE),"00000"),"")</f>
        <v/>
      </c>
    </row>
    <row r="273" spans="1:21" x14ac:dyDescent="0.25">
      <c r="A273" s="4" t="s">
        <v>284</v>
      </c>
      <c r="B273" s="10" t="str">
        <f>MID(PARIS[[#This Row],[Données]],104,100)</f>
        <v>000381   CHENIER</v>
      </c>
      <c r="C273" s="10" t="str">
        <f>MID(PARIS[[#This Row],[Données]],7,36)</f>
        <v xml:space="preserve">1970XRUE CHENIER                    </v>
      </c>
      <c r="D273" s="10" t="str">
        <f>MID(PARIS[[#This Row],[Tri 2]],6,31)</f>
        <v xml:space="preserve">RUE CHENIER                    </v>
      </c>
      <c r="E273" s="10" t="str">
        <f>MID(PARIS[[#This Row],[Données]],1,6)</f>
        <v>754002</v>
      </c>
      <c r="F273" s="10" t="str">
        <f>LEFT(PARIS[[#This Row],[Données]],2)</f>
        <v>75</v>
      </c>
      <c r="G273" s="10" t="str">
        <f>MID(PARIS[[#This Row],[Données]],1,6)</f>
        <v>754002</v>
      </c>
      <c r="H273" s="10" t="str">
        <f>LEFT(PARIS[[#This Row],[Tri 2]],5)</f>
        <v>1970X</v>
      </c>
      <c r="I273" s="10" t="str">
        <f>LEFT(PARIS[[#This Row],[Tri 3]],3)</f>
        <v>RUE</v>
      </c>
      <c r="J27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7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3" s="10" t="str">
        <f>IF(AND(PARIS[[#This Row],[Nom de la Voie 1]]=0,PARIS[[#This Row],[Nom de la Voie 2]]=0,PARIS[[#This Row],[Nom de la Voie 3]]=0),PARIS[[#This Row],[Ville et Street]],"")</f>
        <v/>
      </c>
      <c r="N273" s="10" t="str">
        <f>MID(PARIS[[#This Row],[Tri 1]],10,50)</f>
        <v>CHENIER</v>
      </c>
      <c r="O27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73" s="10" t="str">
        <f>IF(PARIS[[#This Row],[Mot Clé Rue]]="","",IF(PARIS[[#This Row],[Ville]]="",PARIS[[#This Row],[Nom de la Voie]]&amp;" "&amp;MID(PARIS[[#This Row],[Tri 3]],5,50),PARIS[[#This Row],[Ville]]))</f>
        <v xml:space="preserve">Rue CHENIER                    </v>
      </c>
      <c r="R273" s="10" t="str">
        <f>IF(PARIS[[#This Row],[Nom de la Voie]]="","",IFERROR(PARIS[[#This Row],[Département]]&amp;RIGHT(PARIS[[#This Row],[N° INSEE]],3),""))</f>
        <v>75002</v>
      </c>
      <c r="S273" s="10" t="str">
        <f>IF(PARIS[[#This Row],[Ville]]="",PARIS[[#This Row],[Nom de la Voie]]&amp;" "&amp;MID(PARIS[[#This Row],[Tri 3]],5,50),"")</f>
        <v xml:space="preserve">Rue CHENIER                    </v>
      </c>
      <c r="T273" s="10" t="str">
        <f>IFERROR(TEXT(VLOOKUP(Tableau_Résultat75[Code Insee],Tableau_Référence75[],2,FALSE),"00000"),"")</f>
        <v/>
      </c>
      <c r="U273" s="10" t="str">
        <f>IFERROR(TEXT(VLOOKUP(Tableau_Résultat75[Code Insee],Tableau_Référence75[],4,FALSE),"00000"),"")</f>
        <v/>
      </c>
    </row>
    <row r="274" spans="1:21" x14ac:dyDescent="0.25">
      <c r="A274" s="4" t="s">
        <v>285</v>
      </c>
      <c r="B274" s="10" t="str">
        <f>MID(PARIS[[#This Row],[Données]],104,100)</f>
        <v>000391   CHERUBIN</v>
      </c>
      <c r="C274" s="10" t="str">
        <f>MID(PARIS[[#This Row],[Données]],7,36)</f>
        <v xml:space="preserve">1986PRUE CHERUBINI                  </v>
      </c>
      <c r="D274" s="10" t="str">
        <f>MID(PARIS[[#This Row],[Tri 2]],6,31)</f>
        <v xml:space="preserve">RUE CHERUBINI                  </v>
      </c>
      <c r="E274" s="10" t="str">
        <f>MID(PARIS[[#This Row],[Données]],1,6)</f>
        <v>754002</v>
      </c>
      <c r="F274" s="10" t="str">
        <f>LEFT(PARIS[[#This Row],[Données]],2)</f>
        <v>75</v>
      </c>
      <c r="G274" s="10" t="str">
        <f>MID(PARIS[[#This Row],[Données]],1,6)</f>
        <v>754002</v>
      </c>
      <c r="H274" s="10" t="str">
        <f>LEFT(PARIS[[#This Row],[Tri 2]],5)</f>
        <v>1986P</v>
      </c>
      <c r="I274" s="10" t="str">
        <f>LEFT(PARIS[[#This Row],[Tri 3]],3)</f>
        <v>RUE</v>
      </c>
      <c r="J27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7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4" s="10" t="str">
        <f>IF(AND(PARIS[[#This Row],[Nom de la Voie 1]]=0,PARIS[[#This Row],[Nom de la Voie 2]]=0,PARIS[[#This Row],[Nom de la Voie 3]]=0),PARIS[[#This Row],[Ville et Street]],"")</f>
        <v/>
      </c>
      <c r="N274" s="10" t="str">
        <f>MID(PARIS[[#This Row],[Tri 1]],10,50)</f>
        <v>CHERUBIN</v>
      </c>
      <c r="O27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74" s="10" t="str">
        <f>IF(PARIS[[#This Row],[Mot Clé Rue]]="","",IF(PARIS[[#This Row],[Ville]]="",PARIS[[#This Row],[Nom de la Voie]]&amp;" "&amp;MID(PARIS[[#This Row],[Tri 3]],5,50),PARIS[[#This Row],[Ville]]))</f>
        <v xml:space="preserve">Rue CHERUBINI                  </v>
      </c>
      <c r="R274" s="10" t="str">
        <f>IF(PARIS[[#This Row],[Nom de la Voie]]="","",IFERROR(PARIS[[#This Row],[Département]]&amp;RIGHT(PARIS[[#This Row],[N° INSEE]],3),""))</f>
        <v>75002</v>
      </c>
      <c r="S274" s="10" t="str">
        <f>IF(PARIS[[#This Row],[Ville]]="",PARIS[[#This Row],[Nom de la Voie]]&amp;" "&amp;MID(PARIS[[#This Row],[Tri 3]],5,50),"")</f>
        <v xml:space="preserve">Rue CHERUBINI                  </v>
      </c>
      <c r="T274" s="10" t="str">
        <f>IFERROR(TEXT(VLOOKUP(Tableau_Résultat75[Code Insee],Tableau_Référence75[],2,FALSE),"00000"),"")</f>
        <v/>
      </c>
      <c r="U274" s="10" t="str">
        <f>IFERROR(TEXT(VLOOKUP(Tableau_Résultat75[Code Insee],Tableau_Référence75[],4,FALSE),"00000"),"")</f>
        <v/>
      </c>
    </row>
    <row r="275" spans="1:21" x14ac:dyDescent="0.25">
      <c r="A275" s="4" t="s">
        <v>286</v>
      </c>
      <c r="B275" s="10" t="str">
        <f>MID(PARIS[[#This Row],[Données]],104,100)</f>
        <v>000401   CHOISEUL</v>
      </c>
      <c r="C275" s="10" t="str">
        <f>MID(PARIS[[#This Row],[Données]],7,36)</f>
        <v xml:space="preserve">2012TPAS CHOISEUL                   </v>
      </c>
      <c r="D275" s="10" t="str">
        <f>MID(PARIS[[#This Row],[Tri 2]],6,31)</f>
        <v xml:space="preserve">PAS CHOISEUL                   </v>
      </c>
      <c r="E275" s="10" t="str">
        <f>MID(PARIS[[#This Row],[Données]],1,6)</f>
        <v>754002</v>
      </c>
      <c r="F275" s="10" t="str">
        <f>LEFT(PARIS[[#This Row],[Données]],2)</f>
        <v>75</v>
      </c>
      <c r="G275" s="10" t="str">
        <f>MID(PARIS[[#This Row],[Données]],1,6)</f>
        <v>754002</v>
      </c>
      <c r="H275" s="10" t="str">
        <f>LEFT(PARIS[[#This Row],[Tri 2]],5)</f>
        <v>2012T</v>
      </c>
      <c r="I275" s="10" t="str">
        <f>LEFT(PARIS[[#This Row],[Tri 3]],3)</f>
        <v>PAS</v>
      </c>
      <c r="J27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7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5" s="10" t="str">
        <f>IF(AND(PARIS[[#This Row],[Nom de la Voie 1]]=0,PARIS[[#This Row],[Nom de la Voie 2]]=0,PARIS[[#This Row],[Nom de la Voie 3]]=0),PARIS[[#This Row],[Ville et Street]],"")</f>
        <v/>
      </c>
      <c r="N275" s="10" t="str">
        <f>MID(PARIS[[#This Row],[Tri 1]],10,50)</f>
        <v>CHOISEUL</v>
      </c>
      <c r="O27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75" s="10" t="str">
        <f>IF(PARIS[[#This Row],[Mot Clé Rue]]="","",IF(PARIS[[#This Row],[Ville]]="",PARIS[[#This Row],[Nom de la Voie]]&amp;" "&amp;MID(PARIS[[#This Row],[Tri 3]],5,50),PARIS[[#This Row],[Ville]]))</f>
        <v xml:space="preserve">Passage CHOISEUL                   </v>
      </c>
      <c r="R275" s="10" t="str">
        <f>IF(PARIS[[#This Row],[Nom de la Voie]]="","",IFERROR(PARIS[[#This Row],[Département]]&amp;RIGHT(PARIS[[#This Row],[N° INSEE]],3),""))</f>
        <v>75002</v>
      </c>
      <c r="S275" s="10" t="str">
        <f>IF(PARIS[[#This Row],[Ville]]="",PARIS[[#This Row],[Nom de la Voie]]&amp;" "&amp;MID(PARIS[[#This Row],[Tri 3]],5,50),"")</f>
        <v xml:space="preserve">Passage CHOISEUL                   </v>
      </c>
      <c r="T275" s="10" t="str">
        <f>IFERROR(TEXT(VLOOKUP(Tableau_Résultat75[Code Insee],Tableau_Référence75[],2,FALSE),"00000"),"")</f>
        <v/>
      </c>
      <c r="U275" s="10" t="str">
        <f>IFERROR(TEXT(VLOOKUP(Tableau_Résultat75[Code Insee],Tableau_Référence75[],4,FALSE),"00000"),"")</f>
        <v/>
      </c>
    </row>
    <row r="276" spans="1:21" x14ac:dyDescent="0.25">
      <c r="A276" s="4" t="s">
        <v>287</v>
      </c>
      <c r="B276" s="10" t="str">
        <f>MID(PARIS[[#This Row],[Données]],104,100)</f>
        <v>000411   CHOISEUL</v>
      </c>
      <c r="C276" s="10" t="str">
        <f>MID(PARIS[[#This Row],[Données]],7,36)</f>
        <v xml:space="preserve">2013URUE DE CHOISEUL                </v>
      </c>
      <c r="D276" s="10" t="str">
        <f>MID(PARIS[[#This Row],[Tri 2]],6,31)</f>
        <v xml:space="preserve">RUE DE CHOISEUL                </v>
      </c>
      <c r="E276" s="10" t="str">
        <f>MID(PARIS[[#This Row],[Données]],1,6)</f>
        <v>754002</v>
      </c>
      <c r="F276" s="10" t="str">
        <f>LEFT(PARIS[[#This Row],[Données]],2)</f>
        <v>75</v>
      </c>
      <c r="G276" s="10" t="str">
        <f>MID(PARIS[[#This Row],[Données]],1,6)</f>
        <v>754002</v>
      </c>
      <c r="H276" s="10" t="str">
        <f>LEFT(PARIS[[#This Row],[Tri 2]],5)</f>
        <v>2013U</v>
      </c>
      <c r="I276" s="10" t="str">
        <f>LEFT(PARIS[[#This Row],[Tri 3]],3)</f>
        <v>RUE</v>
      </c>
      <c r="J27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7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6" s="10" t="str">
        <f>IF(AND(PARIS[[#This Row],[Nom de la Voie 1]]=0,PARIS[[#This Row],[Nom de la Voie 2]]=0,PARIS[[#This Row],[Nom de la Voie 3]]=0),PARIS[[#This Row],[Ville et Street]],"")</f>
        <v/>
      </c>
      <c r="N276" s="10" t="str">
        <f>MID(PARIS[[#This Row],[Tri 1]],10,50)</f>
        <v>CHOISEUL</v>
      </c>
      <c r="O27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76" s="10" t="str">
        <f>IF(PARIS[[#This Row],[Mot Clé Rue]]="","",IF(PARIS[[#This Row],[Ville]]="",PARIS[[#This Row],[Nom de la Voie]]&amp;" "&amp;MID(PARIS[[#This Row],[Tri 3]],5,50),PARIS[[#This Row],[Ville]]))</f>
        <v xml:space="preserve">Rue DE CHOISEUL                </v>
      </c>
      <c r="R276" s="10" t="str">
        <f>IF(PARIS[[#This Row],[Nom de la Voie]]="","",IFERROR(PARIS[[#This Row],[Département]]&amp;RIGHT(PARIS[[#This Row],[N° INSEE]],3),""))</f>
        <v>75002</v>
      </c>
      <c r="S276" s="10" t="str">
        <f>IF(PARIS[[#This Row],[Ville]]="",PARIS[[#This Row],[Nom de la Voie]]&amp;" "&amp;MID(PARIS[[#This Row],[Tri 3]],5,50),"")</f>
        <v xml:space="preserve">Rue DE CHOISEUL                </v>
      </c>
      <c r="T276" s="10" t="str">
        <f>IFERROR(TEXT(VLOOKUP(Tableau_Résultat75[Code Insee],Tableau_Référence75[],2,FALSE),"00000"),"")</f>
        <v/>
      </c>
      <c r="U276" s="10" t="str">
        <f>IFERROR(TEXT(VLOOKUP(Tableau_Résultat75[Code Insee],Tableau_Référence75[],4,FALSE),"00000"),"")</f>
        <v/>
      </c>
    </row>
    <row r="277" spans="1:21" x14ac:dyDescent="0.25">
      <c r="A277" s="4" t="s">
        <v>288</v>
      </c>
      <c r="B277" s="10" t="str">
        <f>MID(PARIS[[#This Row],[Données]],104,100)</f>
        <v>000421   CLERY</v>
      </c>
      <c r="C277" s="10" t="str">
        <f>MID(PARIS[[#This Row],[Données]],7,36)</f>
        <v xml:space="preserve">2109YPAS DE CLERY                   </v>
      </c>
      <c r="D277" s="10" t="str">
        <f>MID(PARIS[[#This Row],[Tri 2]],6,31)</f>
        <v xml:space="preserve">PAS DE CLERY                   </v>
      </c>
      <c r="E277" s="10" t="str">
        <f>MID(PARIS[[#This Row],[Données]],1,6)</f>
        <v>754002</v>
      </c>
      <c r="F277" s="10" t="str">
        <f>LEFT(PARIS[[#This Row],[Données]],2)</f>
        <v>75</v>
      </c>
      <c r="G277" s="10" t="str">
        <f>MID(PARIS[[#This Row],[Données]],1,6)</f>
        <v>754002</v>
      </c>
      <c r="H277" s="10" t="str">
        <f>LEFT(PARIS[[#This Row],[Tri 2]],5)</f>
        <v>2109Y</v>
      </c>
      <c r="I277" s="10" t="str">
        <f>LEFT(PARIS[[#This Row],[Tri 3]],3)</f>
        <v>PAS</v>
      </c>
      <c r="J27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7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7" s="10" t="str">
        <f>IF(AND(PARIS[[#This Row],[Nom de la Voie 1]]=0,PARIS[[#This Row],[Nom de la Voie 2]]=0,PARIS[[#This Row],[Nom de la Voie 3]]=0),PARIS[[#This Row],[Ville et Street]],"")</f>
        <v/>
      </c>
      <c r="N277" s="10" t="str">
        <f>MID(PARIS[[#This Row],[Tri 1]],10,50)</f>
        <v>CLERY</v>
      </c>
      <c r="O27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77" s="10" t="str">
        <f>IF(PARIS[[#This Row],[Mot Clé Rue]]="","",IF(PARIS[[#This Row],[Ville]]="",PARIS[[#This Row],[Nom de la Voie]]&amp;" "&amp;MID(PARIS[[#This Row],[Tri 3]],5,50),PARIS[[#This Row],[Ville]]))</f>
        <v xml:space="preserve">Passage DE CLERY                   </v>
      </c>
      <c r="R277" s="10" t="str">
        <f>IF(PARIS[[#This Row],[Nom de la Voie]]="","",IFERROR(PARIS[[#This Row],[Département]]&amp;RIGHT(PARIS[[#This Row],[N° INSEE]],3),""))</f>
        <v>75002</v>
      </c>
      <c r="S277" s="10" t="str">
        <f>IF(PARIS[[#This Row],[Ville]]="",PARIS[[#This Row],[Nom de la Voie]]&amp;" "&amp;MID(PARIS[[#This Row],[Tri 3]],5,50),"")</f>
        <v xml:space="preserve">Passage DE CLERY                   </v>
      </c>
      <c r="T277" s="10" t="str">
        <f>IFERROR(TEXT(VLOOKUP(Tableau_Résultat75[Code Insee],Tableau_Référence75[],2,FALSE),"00000"),"")</f>
        <v/>
      </c>
      <c r="U277" s="10" t="str">
        <f>IFERROR(TEXT(VLOOKUP(Tableau_Résultat75[Code Insee],Tableau_Référence75[],4,FALSE),"00000"),"")</f>
        <v/>
      </c>
    </row>
    <row r="278" spans="1:21" x14ac:dyDescent="0.25">
      <c r="A278" s="4" t="s">
        <v>289</v>
      </c>
      <c r="B278" s="10" t="str">
        <f>MID(PARIS[[#This Row],[Données]],104,100)</f>
        <v>000431   CLERY</v>
      </c>
      <c r="C278" s="10" t="str">
        <f>MID(PARIS[[#This Row],[Données]],7,36)</f>
        <v xml:space="preserve">2110ZRUE DE CLERY                   </v>
      </c>
      <c r="D278" s="10" t="str">
        <f>MID(PARIS[[#This Row],[Tri 2]],6,31)</f>
        <v xml:space="preserve">RUE DE CLERY                   </v>
      </c>
      <c r="E278" s="10" t="str">
        <f>MID(PARIS[[#This Row],[Données]],1,6)</f>
        <v>754002</v>
      </c>
      <c r="F278" s="10" t="str">
        <f>LEFT(PARIS[[#This Row],[Données]],2)</f>
        <v>75</v>
      </c>
      <c r="G278" s="10" t="str">
        <f>MID(PARIS[[#This Row],[Données]],1,6)</f>
        <v>754002</v>
      </c>
      <c r="H278" s="10" t="str">
        <f>LEFT(PARIS[[#This Row],[Tri 2]],5)</f>
        <v>2110Z</v>
      </c>
      <c r="I278" s="10" t="str">
        <f>LEFT(PARIS[[#This Row],[Tri 3]],3)</f>
        <v>RUE</v>
      </c>
      <c r="J27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7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78" s="10" t="str">
        <f>IF(AND(PARIS[[#This Row],[Nom de la Voie 1]]=0,PARIS[[#This Row],[Nom de la Voie 2]]=0,PARIS[[#This Row],[Nom de la Voie 3]]=0),PARIS[[#This Row],[Ville et Street]],"")</f>
        <v/>
      </c>
      <c r="N278" s="10" t="str">
        <f>MID(PARIS[[#This Row],[Tri 1]],10,50)</f>
        <v>CLERY</v>
      </c>
      <c r="O27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78" s="10" t="str">
        <f>IF(PARIS[[#This Row],[Mot Clé Rue]]="","",IF(PARIS[[#This Row],[Ville]]="",PARIS[[#This Row],[Nom de la Voie]]&amp;" "&amp;MID(PARIS[[#This Row],[Tri 3]],5,50),PARIS[[#This Row],[Ville]]))</f>
        <v xml:space="preserve">Rue DE CLERY                   </v>
      </c>
      <c r="R278" s="10" t="str">
        <f>IF(PARIS[[#This Row],[Nom de la Voie]]="","",IFERROR(PARIS[[#This Row],[Département]]&amp;RIGHT(PARIS[[#This Row],[N° INSEE]],3),""))</f>
        <v>75002</v>
      </c>
      <c r="S278" s="10" t="str">
        <f>IF(PARIS[[#This Row],[Ville]]="",PARIS[[#This Row],[Nom de la Voie]]&amp;" "&amp;MID(PARIS[[#This Row],[Tri 3]],5,50),"")</f>
        <v xml:space="preserve">Rue DE CLERY                   </v>
      </c>
      <c r="T278" s="10" t="str">
        <f>IFERROR(TEXT(VLOOKUP(Tableau_Résultat75[Code Insee],Tableau_Référence75[],2,FALSE),"00000"),"")</f>
        <v/>
      </c>
      <c r="U278" s="10" t="str">
        <f>IFERROR(TEXT(VLOOKUP(Tableau_Résultat75[Code Insee],Tableau_Référence75[],4,FALSE),"00000"),"")</f>
        <v/>
      </c>
    </row>
    <row r="279" spans="1:21" x14ac:dyDescent="0.25">
      <c r="A279" s="4" t="s">
        <v>290</v>
      </c>
      <c r="B279" s="10" t="str">
        <f>MID(PARIS[[#This Row],[Données]],104,100)</f>
        <v>000441   COLBERT</v>
      </c>
      <c r="C279" s="10" t="str">
        <f>MID(PARIS[[#This Row],[Données]],7,36)</f>
        <v xml:space="preserve">2181BGAL COLBERT                    </v>
      </c>
      <c r="D279" s="10" t="str">
        <f>MID(PARIS[[#This Row],[Tri 2]],6,31)</f>
        <v xml:space="preserve">GAL COLBERT                    </v>
      </c>
      <c r="E279" s="10" t="str">
        <f>MID(PARIS[[#This Row],[Données]],1,6)</f>
        <v>754002</v>
      </c>
      <c r="F279" s="10" t="str">
        <f>LEFT(PARIS[[#This Row],[Données]],2)</f>
        <v>75</v>
      </c>
      <c r="G279" s="10" t="str">
        <f>MID(PARIS[[#This Row],[Données]],1,6)</f>
        <v>754002</v>
      </c>
      <c r="H279" s="10" t="str">
        <f>LEFT(PARIS[[#This Row],[Tri 2]],5)</f>
        <v>2181B</v>
      </c>
      <c r="I279" s="10" t="str">
        <f>LEFT(PARIS[[#This Row],[Tri 3]],3)</f>
        <v>GAL</v>
      </c>
      <c r="J27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7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7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279" s="10" t="str">
        <f>IF(AND(PARIS[[#This Row],[Nom de la Voie 1]]=0,PARIS[[#This Row],[Nom de la Voie 2]]=0,PARIS[[#This Row],[Nom de la Voie 3]]=0),PARIS[[#This Row],[Ville et Street]],"")</f>
        <v/>
      </c>
      <c r="N279" s="10" t="str">
        <f>MID(PARIS[[#This Row],[Tri 1]],10,50)</f>
        <v>COLBERT</v>
      </c>
      <c r="O27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279" s="10" t="str">
        <f>IF(PARIS[[#This Row],[Mot Clé Rue]]="","",IF(PARIS[[#This Row],[Ville]]="",PARIS[[#This Row],[Nom de la Voie]]&amp;" "&amp;MID(PARIS[[#This Row],[Tri 3]],5,50),PARIS[[#This Row],[Ville]]))</f>
        <v xml:space="preserve">Galerie COLBERT                    </v>
      </c>
      <c r="R279" s="10" t="str">
        <f>IF(PARIS[[#This Row],[Nom de la Voie]]="","",IFERROR(PARIS[[#This Row],[Département]]&amp;RIGHT(PARIS[[#This Row],[N° INSEE]],3),""))</f>
        <v>75002</v>
      </c>
      <c r="S279" s="10" t="str">
        <f>IF(PARIS[[#This Row],[Ville]]="",PARIS[[#This Row],[Nom de la Voie]]&amp;" "&amp;MID(PARIS[[#This Row],[Tri 3]],5,50),"")</f>
        <v xml:space="preserve">Galerie COLBERT                    </v>
      </c>
      <c r="T279" s="10" t="str">
        <f>IFERROR(TEXT(VLOOKUP(Tableau_Résultat75[Code Insee],Tableau_Référence75[],2,FALSE),"00000"),"")</f>
        <v/>
      </c>
      <c r="U279" s="10" t="str">
        <f>IFERROR(TEXT(VLOOKUP(Tableau_Résultat75[Code Insee],Tableau_Référence75[],4,FALSE),"00000"),"")</f>
        <v/>
      </c>
    </row>
    <row r="280" spans="1:21" x14ac:dyDescent="0.25">
      <c r="A280" s="4" t="s">
        <v>291</v>
      </c>
      <c r="B280" s="10" t="str">
        <f>MID(PARIS[[#This Row],[Données]],104,100)</f>
        <v>000451   COLBERT</v>
      </c>
      <c r="C280" s="10" t="str">
        <f>MID(PARIS[[#This Row],[Données]],7,36)</f>
        <v xml:space="preserve">2182CPAS COLBERT                    </v>
      </c>
      <c r="D280" s="10" t="str">
        <f>MID(PARIS[[#This Row],[Tri 2]],6,31)</f>
        <v xml:space="preserve">PAS COLBERT                    </v>
      </c>
      <c r="E280" s="10" t="str">
        <f>MID(PARIS[[#This Row],[Données]],1,6)</f>
        <v>754002</v>
      </c>
      <c r="F280" s="10" t="str">
        <f>LEFT(PARIS[[#This Row],[Données]],2)</f>
        <v>75</v>
      </c>
      <c r="G280" s="10" t="str">
        <f>MID(PARIS[[#This Row],[Données]],1,6)</f>
        <v>754002</v>
      </c>
      <c r="H280" s="10" t="str">
        <f>LEFT(PARIS[[#This Row],[Tri 2]],5)</f>
        <v>2182C</v>
      </c>
      <c r="I280" s="10" t="str">
        <f>LEFT(PARIS[[#This Row],[Tri 3]],3)</f>
        <v>PAS</v>
      </c>
      <c r="J28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28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0" s="10" t="str">
        <f>IF(AND(PARIS[[#This Row],[Nom de la Voie 1]]=0,PARIS[[#This Row],[Nom de la Voie 2]]=0,PARIS[[#This Row],[Nom de la Voie 3]]=0),PARIS[[#This Row],[Ville et Street]],"")</f>
        <v/>
      </c>
      <c r="N280" s="10" t="str">
        <f>MID(PARIS[[#This Row],[Tri 1]],10,50)</f>
        <v>COLBERT</v>
      </c>
      <c r="O28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280" s="10" t="str">
        <f>IF(PARIS[[#This Row],[Mot Clé Rue]]="","",IF(PARIS[[#This Row],[Ville]]="",PARIS[[#This Row],[Nom de la Voie]]&amp;" "&amp;MID(PARIS[[#This Row],[Tri 3]],5,50),PARIS[[#This Row],[Ville]]))</f>
        <v xml:space="preserve">Passage COLBERT                    </v>
      </c>
      <c r="R280" s="10" t="str">
        <f>IF(PARIS[[#This Row],[Nom de la Voie]]="","",IFERROR(PARIS[[#This Row],[Département]]&amp;RIGHT(PARIS[[#This Row],[N° INSEE]],3),""))</f>
        <v>75002</v>
      </c>
      <c r="S280" s="10" t="str">
        <f>IF(PARIS[[#This Row],[Ville]]="",PARIS[[#This Row],[Nom de la Voie]]&amp;" "&amp;MID(PARIS[[#This Row],[Tri 3]],5,50),"")</f>
        <v xml:space="preserve">Passage COLBERT                    </v>
      </c>
      <c r="T280" s="10" t="str">
        <f>IFERROR(TEXT(VLOOKUP(Tableau_Résultat75[Code Insee],Tableau_Référence75[],2,FALSE),"00000"),"")</f>
        <v/>
      </c>
      <c r="U280" s="10" t="str">
        <f>IFERROR(TEXT(VLOOKUP(Tableau_Résultat75[Code Insee],Tableau_Référence75[],4,FALSE),"00000"),"")</f>
        <v/>
      </c>
    </row>
    <row r="281" spans="1:21" x14ac:dyDescent="0.25">
      <c r="A281" s="4" t="s">
        <v>292</v>
      </c>
      <c r="B281" s="10" t="str">
        <f>MID(PARIS[[#This Row],[Données]],104,100)</f>
        <v>000461   COLBERT</v>
      </c>
      <c r="C281" s="10" t="str">
        <f>MID(PARIS[[#This Row],[Données]],7,36)</f>
        <v xml:space="preserve">2183DRUE COLBERT                    </v>
      </c>
      <c r="D281" s="10" t="str">
        <f>MID(PARIS[[#This Row],[Tri 2]],6,31)</f>
        <v xml:space="preserve">RUE COLBERT                    </v>
      </c>
      <c r="E281" s="10" t="str">
        <f>MID(PARIS[[#This Row],[Données]],1,6)</f>
        <v>754002</v>
      </c>
      <c r="F281" s="10" t="str">
        <f>LEFT(PARIS[[#This Row],[Données]],2)</f>
        <v>75</v>
      </c>
      <c r="G281" s="10" t="str">
        <f>MID(PARIS[[#This Row],[Données]],1,6)</f>
        <v>754002</v>
      </c>
      <c r="H281" s="10" t="str">
        <f>LEFT(PARIS[[#This Row],[Tri 2]],5)</f>
        <v>2183D</v>
      </c>
      <c r="I281" s="10" t="str">
        <f>LEFT(PARIS[[#This Row],[Tri 3]],3)</f>
        <v>RUE</v>
      </c>
      <c r="J28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1" s="10" t="str">
        <f>IF(AND(PARIS[[#This Row],[Nom de la Voie 1]]=0,PARIS[[#This Row],[Nom de la Voie 2]]=0,PARIS[[#This Row],[Nom de la Voie 3]]=0),PARIS[[#This Row],[Ville et Street]],"")</f>
        <v/>
      </c>
      <c r="N281" s="10" t="str">
        <f>MID(PARIS[[#This Row],[Tri 1]],10,50)</f>
        <v>COLBERT</v>
      </c>
      <c r="O28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1" s="10" t="str">
        <f>IF(PARIS[[#This Row],[Mot Clé Rue]]="","",IF(PARIS[[#This Row],[Ville]]="",PARIS[[#This Row],[Nom de la Voie]]&amp;" "&amp;MID(PARIS[[#This Row],[Tri 3]],5,50),PARIS[[#This Row],[Ville]]))</f>
        <v xml:space="preserve">Rue COLBERT                    </v>
      </c>
      <c r="R281" s="10" t="str">
        <f>IF(PARIS[[#This Row],[Nom de la Voie]]="","",IFERROR(PARIS[[#This Row],[Département]]&amp;RIGHT(PARIS[[#This Row],[N° INSEE]],3),""))</f>
        <v>75002</v>
      </c>
      <c r="S281" s="10" t="str">
        <f>IF(PARIS[[#This Row],[Ville]]="",PARIS[[#This Row],[Nom de la Voie]]&amp;" "&amp;MID(PARIS[[#This Row],[Tri 3]],5,50),"")</f>
        <v xml:space="preserve">Rue COLBERT                    </v>
      </c>
      <c r="T281" s="10" t="str">
        <f>IFERROR(TEXT(VLOOKUP(Tableau_Résultat75[Code Insee],Tableau_Référence75[],2,FALSE),"00000"),"")</f>
        <v/>
      </c>
      <c r="U281" s="10" t="str">
        <f>IFERROR(TEXT(VLOOKUP(Tableau_Résultat75[Code Insee],Tableau_Référence75[],4,FALSE),"00000"),"")</f>
        <v/>
      </c>
    </row>
    <row r="282" spans="1:21" x14ac:dyDescent="0.25">
      <c r="A282" s="4" t="s">
        <v>293</v>
      </c>
      <c r="B282" s="10" t="str">
        <f>MID(PARIS[[#This Row],[Données]],104,100)</f>
        <v>000471   COLONNES</v>
      </c>
      <c r="C282" s="10" t="str">
        <f>MID(PARIS[[#This Row],[Données]],7,36)</f>
        <v xml:space="preserve">2219TRUE DES COLONNES               </v>
      </c>
      <c r="D282" s="10" t="str">
        <f>MID(PARIS[[#This Row],[Tri 2]],6,31)</f>
        <v xml:space="preserve">RUE DES COLONNES               </v>
      </c>
      <c r="E282" s="10" t="str">
        <f>MID(PARIS[[#This Row],[Données]],1,6)</f>
        <v>754002</v>
      </c>
      <c r="F282" s="10" t="str">
        <f>LEFT(PARIS[[#This Row],[Données]],2)</f>
        <v>75</v>
      </c>
      <c r="G282" s="10" t="str">
        <f>MID(PARIS[[#This Row],[Données]],1,6)</f>
        <v>754002</v>
      </c>
      <c r="H282" s="10" t="str">
        <f>LEFT(PARIS[[#This Row],[Tri 2]],5)</f>
        <v>2219T</v>
      </c>
      <c r="I282" s="10" t="str">
        <f>LEFT(PARIS[[#This Row],[Tri 3]],3)</f>
        <v>RUE</v>
      </c>
      <c r="J28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2" s="10" t="str">
        <f>IF(AND(PARIS[[#This Row],[Nom de la Voie 1]]=0,PARIS[[#This Row],[Nom de la Voie 2]]=0,PARIS[[#This Row],[Nom de la Voie 3]]=0),PARIS[[#This Row],[Ville et Street]],"")</f>
        <v/>
      </c>
      <c r="N282" s="10" t="str">
        <f>MID(PARIS[[#This Row],[Tri 1]],10,50)</f>
        <v>COLONNES</v>
      </c>
      <c r="O28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2" s="10" t="str">
        <f>IF(PARIS[[#This Row],[Mot Clé Rue]]="","",IF(PARIS[[#This Row],[Ville]]="",PARIS[[#This Row],[Nom de la Voie]]&amp;" "&amp;MID(PARIS[[#This Row],[Tri 3]],5,50),PARIS[[#This Row],[Ville]]))</f>
        <v xml:space="preserve">Rue DES COLONNES               </v>
      </c>
      <c r="R282" s="10" t="str">
        <f>IF(PARIS[[#This Row],[Nom de la Voie]]="","",IFERROR(PARIS[[#This Row],[Département]]&amp;RIGHT(PARIS[[#This Row],[N° INSEE]],3),""))</f>
        <v>75002</v>
      </c>
      <c r="S282" s="10" t="str">
        <f>IF(PARIS[[#This Row],[Ville]]="",PARIS[[#This Row],[Nom de la Voie]]&amp;" "&amp;MID(PARIS[[#This Row],[Tri 3]],5,50),"")</f>
        <v xml:space="preserve">Rue DES COLONNES               </v>
      </c>
      <c r="T282" s="10" t="str">
        <f>IFERROR(TEXT(VLOOKUP(Tableau_Résultat75[Code Insee],Tableau_Référence75[],2,FALSE),"00000"),"")</f>
        <v/>
      </c>
      <c r="U282" s="10" t="str">
        <f>IFERROR(TEXT(VLOOKUP(Tableau_Résultat75[Code Insee],Tableau_Référence75[],4,FALSE),"00000"),"")</f>
        <v/>
      </c>
    </row>
    <row r="283" spans="1:21" x14ac:dyDescent="0.25">
      <c r="A283" s="4" t="s">
        <v>294</v>
      </c>
      <c r="B283" s="10" t="str">
        <f>MID(PARIS[[#This Row],[Données]],104,100)</f>
        <v>000481   CROISSAN</v>
      </c>
      <c r="C283" s="10" t="str">
        <f>MID(PARIS[[#This Row],[Données]],7,36)</f>
        <v xml:space="preserve">2451VRUE DU CROISSANT               </v>
      </c>
      <c r="D283" s="10" t="str">
        <f>MID(PARIS[[#This Row],[Tri 2]],6,31)</f>
        <v xml:space="preserve">RUE DU CROISSANT               </v>
      </c>
      <c r="E283" s="10" t="str">
        <f>MID(PARIS[[#This Row],[Données]],1,6)</f>
        <v>754002</v>
      </c>
      <c r="F283" s="10" t="str">
        <f>LEFT(PARIS[[#This Row],[Données]],2)</f>
        <v>75</v>
      </c>
      <c r="G283" s="10" t="str">
        <f>MID(PARIS[[#This Row],[Données]],1,6)</f>
        <v>754002</v>
      </c>
      <c r="H283" s="10" t="str">
        <f>LEFT(PARIS[[#This Row],[Tri 2]],5)</f>
        <v>2451V</v>
      </c>
      <c r="I283" s="10" t="str">
        <f>LEFT(PARIS[[#This Row],[Tri 3]],3)</f>
        <v>RUE</v>
      </c>
      <c r="J28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3" s="10" t="str">
        <f>IF(AND(PARIS[[#This Row],[Nom de la Voie 1]]=0,PARIS[[#This Row],[Nom de la Voie 2]]=0,PARIS[[#This Row],[Nom de la Voie 3]]=0),PARIS[[#This Row],[Ville et Street]],"")</f>
        <v/>
      </c>
      <c r="N283" s="10" t="str">
        <f>MID(PARIS[[#This Row],[Tri 1]],10,50)</f>
        <v>CROISSAN</v>
      </c>
      <c r="O28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3" s="10" t="str">
        <f>IF(PARIS[[#This Row],[Mot Clé Rue]]="","",IF(PARIS[[#This Row],[Ville]]="",PARIS[[#This Row],[Nom de la Voie]]&amp;" "&amp;MID(PARIS[[#This Row],[Tri 3]],5,50),PARIS[[#This Row],[Ville]]))</f>
        <v xml:space="preserve">Rue DU CROISSANT               </v>
      </c>
      <c r="R283" s="10" t="str">
        <f>IF(PARIS[[#This Row],[Nom de la Voie]]="","",IFERROR(PARIS[[#This Row],[Département]]&amp;RIGHT(PARIS[[#This Row],[N° INSEE]],3),""))</f>
        <v>75002</v>
      </c>
      <c r="S283" s="10" t="str">
        <f>IF(PARIS[[#This Row],[Ville]]="",PARIS[[#This Row],[Nom de la Voie]]&amp;" "&amp;MID(PARIS[[#This Row],[Tri 3]],5,50),"")</f>
        <v xml:space="preserve">Rue DU CROISSANT               </v>
      </c>
      <c r="T283" s="10" t="str">
        <f>IFERROR(TEXT(VLOOKUP(Tableau_Résultat75[Code Insee],Tableau_Référence75[],2,FALSE),"00000"),"")</f>
        <v/>
      </c>
      <c r="U283" s="10" t="str">
        <f>IFERROR(TEXT(VLOOKUP(Tableau_Résultat75[Code Insee],Tableau_Référence75[],4,FALSE),"00000"),"")</f>
        <v/>
      </c>
    </row>
    <row r="284" spans="1:21" x14ac:dyDescent="0.25">
      <c r="A284" s="4" t="s">
        <v>295</v>
      </c>
      <c r="B284" s="10" t="str">
        <f>MID(PARIS[[#This Row],[Données]],104,100)</f>
        <v>000491   DALAYRAC</v>
      </c>
      <c r="C284" s="10" t="str">
        <f>MID(PARIS[[#This Row],[Données]],7,36)</f>
        <v xml:space="preserve">2517SRUE DALAYRAC                   </v>
      </c>
      <c r="D284" s="10" t="str">
        <f>MID(PARIS[[#This Row],[Tri 2]],6,31)</f>
        <v xml:space="preserve">RUE DALAYRAC                   </v>
      </c>
      <c r="E284" s="10" t="str">
        <f>MID(PARIS[[#This Row],[Données]],1,6)</f>
        <v>754002</v>
      </c>
      <c r="F284" s="10" t="str">
        <f>LEFT(PARIS[[#This Row],[Données]],2)</f>
        <v>75</v>
      </c>
      <c r="G284" s="10" t="str">
        <f>MID(PARIS[[#This Row],[Données]],1,6)</f>
        <v>754002</v>
      </c>
      <c r="H284" s="10" t="str">
        <f>LEFT(PARIS[[#This Row],[Tri 2]],5)</f>
        <v>2517S</v>
      </c>
      <c r="I284" s="10" t="str">
        <f>LEFT(PARIS[[#This Row],[Tri 3]],3)</f>
        <v>RUE</v>
      </c>
      <c r="J28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4" s="10" t="str">
        <f>IF(AND(PARIS[[#This Row],[Nom de la Voie 1]]=0,PARIS[[#This Row],[Nom de la Voie 2]]=0,PARIS[[#This Row],[Nom de la Voie 3]]=0),PARIS[[#This Row],[Ville et Street]],"")</f>
        <v/>
      </c>
      <c r="N284" s="10" t="str">
        <f>MID(PARIS[[#This Row],[Tri 1]],10,50)</f>
        <v>DALAYRAC</v>
      </c>
      <c r="O28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4" s="10" t="str">
        <f>IF(PARIS[[#This Row],[Mot Clé Rue]]="","",IF(PARIS[[#This Row],[Ville]]="",PARIS[[#This Row],[Nom de la Voie]]&amp;" "&amp;MID(PARIS[[#This Row],[Tri 3]],5,50),PARIS[[#This Row],[Ville]]))</f>
        <v xml:space="preserve">Rue DALAYRAC                   </v>
      </c>
      <c r="R284" s="10" t="str">
        <f>IF(PARIS[[#This Row],[Nom de la Voie]]="","",IFERROR(PARIS[[#This Row],[Département]]&amp;RIGHT(PARIS[[#This Row],[N° INSEE]],3),""))</f>
        <v>75002</v>
      </c>
      <c r="S284" s="10" t="str">
        <f>IF(PARIS[[#This Row],[Ville]]="",PARIS[[#This Row],[Nom de la Voie]]&amp;" "&amp;MID(PARIS[[#This Row],[Tri 3]],5,50),"")</f>
        <v xml:space="preserve">Rue DALAYRAC                   </v>
      </c>
      <c r="T284" s="10" t="str">
        <f>IFERROR(TEXT(VLOOKUP(Tableau_Résultat75[Code Insee],Tableau_Référence75[],2,FALSE),"00000"),"")</f>
        <v/>
      </c>
      <c r="U284" s="10" t="str">
        <f>IFERROR(TEXT(VLOOKUP(Tableau_Résultat75[Code Insee],Tableau_Référence75[],4,FALSE),"00000"),"")</f>
        <v/>
      </c>
    </row>
    <row r="285" spans="1:21" x14ac:dyDescent="0.25">
      <c r="A285" s="4" t="s">
        <v>296</v>
      </c>
      <c r="B285" s="10" t="str">
        <f>MID(PARIS[[#This Row],[Données]],104,100)</f>
        <v>000501   DAMIETTE</v>
      </c>
      <c r="C285" s="10" t="str">
        <f>MID(PARIS[[#This Row],[Données]],7,36)</f>
        <v xml:space="preserve">2528DRUE DE DAMIETTE                </v>
      </c>
      <c r="D285" s="10" t="str">
        <f>MID(PARIS[[#This Row],[Tri 2]],6,31)</f>
        <v xml:space="preserve">RUE DE DAMIETTE                </v>
      </c>
      <c r="E285" s="10" t="str">
        <f>MID(PARIS[[#This Row],[Données]],1,6)</f>
        <v>754002</v>
      </c>
      <c r="F285" s="10" t="str">
        <f>LEFT(PARIS[[#This Row],[Données]],2)</f>
        <v>75</v>
      </c>
      <c r="G285" s="10" t="str">
        <f>MID(PARIS[[#This Row],[Données]],1,6)</f>
        <v>754002</v>
      </c>
      <c r="H285" s="10" t="str">
        <f>LEFT(PARIS[[#This Row],[Tri 2]],5)</f>
        <v>2528D</v>
      </c>
      <c r="I285" s="10" t="str">
        <f>LEFT(PARIS[[#This Row],[Tri 3]],3)</f>
        <v>RUE</v>
      </c>
      <c r="J28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5" s="10" t="str">
        <f>IF(AND(PARIS[[#This Row],[Nom de la Voie 1]]=0,PARIS[[#This Row],[Nom de la Voie 2]]=0,PARIS[[#This Row],[Nom de la Voie 3]]=0),PARIS[[#This Row],[Ville et Street]],"")</f>
        <v/>
      </c>
      <c r="N285" s="10" t="str">
        <f>MID(PARIS[[#This Row],[Tri 1]],10,50)</f>
        <v>DAMIETTE</v>
      </c>
      <c r="O28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5" s="10" t="str">
        <f>IF(PARIS[[#This Row],[Mot Clé Rue]]="","",IF(PARIS[[#This Row],[Ville]]="",PARIS[[#This Row],[Nom de la Voie]]&amp;" "&amp;MID(PARIS[[#This Row],[Tri 3]],5,50),PARIS[[#This Row],[Ville]]))</f>
        <v xml:space="preserve">Rue DE DAMIETTE                </v>
      </c>
      <c r="R285" s="10" t="str">
        <f>IF(PARIS[[#This Row],[Nom de la Voie]]="","",IFERROR(PARIS[[#This Row],[Département]]&amp;RIGHT(PARIS[[#This Row],[N° INSEE]],3),""))</f>
        <v>75002</v>
      </c>
      <c r="S285" s="10" t="str">
        <f>IF(PARIS[[#This Row],[Ville]]="",PARIS[[#This Row],[Nom de la Voie]]&amp;" "&amp;MID(PARIS[[#This Row],[Tri 3]],5,50),"")</f>
        <v xml:space="preserve">Rue DE DAMIETTE                </v>
      </c>
      <c r="T285" s="10" t="str">
        <f>IFERROR(TEXT(VLOOKUP(Tableau_Résultat75[Code Insee],Tableau_Référence75[],2,FALSE),"00000"),"")</f>
        <v/>
      </c>
      <c r="U285" s="10" t="str">
        <f>IFERROR(TEXT(VLOOKUP(Tableau_Résultat75[Code Insee],Tableau_Référence75[],4,FALSE),"00000"),"")</f>
        <v/>
      </c>
    </row>
    <row r="286" spans="1:21" x14ac:dyDescent="0.25">
      <c r="A286" s="4" t="s">
        <v>297</v>
      </c>
      <c r="B286" s="10" t="str">
        <f>MID(PARIS[[#This Row],[Données]],104,100)</f>
        <v>000511   CASANOVA</v>
      </c>
      <c r="C286" s="10" t="str">
        <f>MID(PARIS[[#This Row],[Données]],7,36)</f>
        <v xml:space="preserve">2543VRUE DANIELLE CASANOVA          </v>
      </c>
      <c r="D286" s="10" t="str">
        <f>MID(PARIS[[#This Row],[Tri 2]],6,31)</f>
        <v xml:space="preserve">RUE DANIELLE CASANOVA          </v>
      </c>
      <c r="E286" s="10" t="str">
        <f>MID(PARIS[[#This Row],[Données]],1,6)</f>
        <v>754002</v>
      </c>
      <c r="F286" s="10" t="str">
        <f>LEFT(PARIS[[#This Row],[Données]],2)</f>
        <v>75</v>
      </c>
      <c r="G286" s="10" t="str">
        <f>MID(PARIS[[#This Row],[Données]],1,6)</f>
        <v>754002</v>
      </c>
      <c r="H286" s="10" t="str">
        <f>LEFT(PARIS[[#This Row],[Tri 2]],5)</f>
        <v>2543V</v>
      </c>
      <c r="I286" s="10" t="str">
        <f>LEFT(PARIS[[#This Row],[Tri 3]],3)</f>
        <v>RUE</v>
      </c>
      <c r="J28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6" s="10" t="str">
        <f>IF(AND(PARIS[[#This Row],[Nom de la Voie 1]]=0,PARIS[[#This Row],[Nom de la Voie 2]]=0,PARIS[[#This Row],[Nom de la Voie 3]]=0),PARIS[[#This Row],[Ville et Street]],"")</f>
        <v/>
      </c>
      <c r="N286" s="10" t="str">
        <f>MID(PARIS[[#This Row],[Tri 1]],10,50)</f>
        <v>CASANOVA</v>
      </c>
      <c r="O28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6" s="10" t="str">
        <f>IF(PARIS[[#This Row],[Mot Clé Rue]]="","",IF(PARIS[[#This Row],[Ville]]="",PARIS[[#This Row],[Nom de la Voie]]&amp;" "&amp;MID(PARIS[[#This Row],[Tri 3]],5,50),PARIS[[#This Row],[Ville]]))</f>
        <v xml:space="preserve">Rue DANIELLE CASANOVA          </v>
      </c>
      <c r="R286" s="10" t="str">
        <f>IF(PARIS[[#This Row],[Nom de la Voie]]="","",IFERROR(PARIS[[#This Row],[Département]]&amp;RIGHT(PARIS[[#This Row],[N° INSEE]],3),""))</f>
        <v>75002</v>
      </c>
      <c r="S286" s="10" t="str">
        <f>IF(PARIS[[#This Row],[Ville]]="",PARIS[[#This Row],[Nom de la Voie]]&amp;" "&amp;MID(PARIS[[#This Row],[Tri 3]],5,50),"")</f>
        <v xml:space="preserve">Rue DANIELLE CASANOVA          </v>
      </c>
      <c r="T286" s="10" t="str">
        <f>IFERROR(TEXT(VLOOKUP(Tableau_Résultat75[Code Insee],Tableau_Référence75[],2,FALSE),"00000"),"")</f>
        <v/>
      </c>
      <c r="U286" s="10" t="str">
        <f>IFERROR(TEXT(VLOOKUP(Tableau_Résultat75[Code Insee],Tableau_Référence75[],4,FALSE),"00000"),"")</f>
        <v/>
      </c>
    </row>
    <row r="287" spans="1:21" x14ac:dyDescent="0.25">
      <c r="A287" s="4" t="s">
        <v>298</v>
      </c>
      <c r="B287" s="10" t="str">
        <f>MID(PARIS[[#This Row],[Données]],104,100)</f>
        <v>000521   DAUNOU</v>
      </c>
      <c r="C287" s="10" t="str">
        <f>MID(PARIS[[#This Row],[Données]],7,36)</f>
        <v xml:space="preserve">2591XRUE DAUNOU                     </v>
      </c>
      <c r="D287" s="10" t="str">
        <f>MID(PARIS[[#This Row],[Tri 2]],6,31)</f>
        <v xml:space="preserve">RUE DAUNOU                     </v>
      </c>
      <c r="E287" s="10" t="str">
        <f>MID(PARIS[[#This Row],[Données]],1,6)</f>
        <v>754002</v>
      </c>
      <c r="F287" s="10" t="str">
        <f>LEFT(PARIS[[#This Row],[Données]],2)</f>
        <v>75</v>
      </c>
      <c r="G287" s="10" t="str">
        <f>MID(PARIS[[#This Row],[Données]],1,6)</f>
        <v>754002</v>
      </c>
      <c r="H287" s="10" t="str">
        <f>LEFT(PARIS[[#This Row],[Tri 2]],5)</f>
        <v>2591X</v>
      </c>
      <c r="I287" s="10" t="str">
        <f>LEFT(PARIS[[#This Row],[Tri 3]],3)</f>
        <v>RUE</v>
      </c>
      <c r="J28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7" s="10" t="str">
        <f>IF(AND(PARIS[[#This Row],[Nom de la Voie 1]]=0,PARIS[[#This Row],[Nom de la Voie 2]]=0,PARIS[[#This Row],[Nom de la Voie 3]]=0),PARIS[[#This Row],[Ville et Street]],"")</f>
        <v/>
      </c>
      <c r="N287" s="10" t="str">
        <f>MID(PARIS[[#This Row],[Tri 1]],10,50)</f>
        <v>DAUNOU</v>
      </c>
      <c r="O28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7" s="10" t="str">
        <f>IF(PARIS[[#This Row],[Mot Clé Rue]]="","",IF(PARIS[[#This Row],[Ville]]="",PARIS[[#This Row],[Nom de la Voie]]&amp;" "&amp;MID(PARIS[[#This Row],[Tri 3]],5,50),PARIS[[#This Row],[Ville]]))</f>
        <v xml:space="preserve">Rue DAUNOU                     </v>
      </c>
      <c r="R287" s="10" t="str">
        <f>IF(PARIS[[#This Row],[Nom de la Voie]]="","",IFERROR(PARIS[[#This Row],[Département]]&amp;RIGHT(PARIS[[#This Row],[N° INSEE]],3),""))</f>
        <v>75002</v>
      </c>
      <c r="S287" s="10" t="str">
        <f>IF(PARIS[[#This Row],[Ville]]="",PARIS[[#This Row],[Nom de la Voie]]&amp;" "&amp;MID(PARIS[[#This Row],[Tri 3]],5,50),"")</f>
        <v xml:space="preserve">Rue DAUNOU                     </v>
      </c>
      <c r="T287" s="10" t="str">
        <f>IFERROR(TEXT(VLOOKUP(Tableau_Résultat75[Code Insee],Tableau_Référence75[],2,FALSE),"00000"),"")</f>
        <v/>
      </c>
      <c r="U287" s="10" t="str">
        <f>IFERROR(TEXT(VLOOKUP(Tableau_Résultat75[Code Insee],Tableau_Référence75[],4,FALSE),"00000"),"")</f>
        <v/>
      </c>
    </row>
    <row r="288" spans="1:21" x14ac:dyDescent="0.25">
      <c r="A288" s="4" t="s">
        <v>299</v>
      </c>
      <c r="B288" s="10" t="str">
        <f>MID(PARIS[[#This Row],[Données]],104,100)</f>
        <v>000531   DEGRES</v>
      </c>
      <c r="C288" s="10" t="str">
        <f>MID(PARIS[[#This Row],[Données]],7,36)</f>
        <v xml:space="preserve">2645FRUE DES DEGRES                 </v>
      </c>
      <c r="D288" s="10" t="str">
        <f>MID(PARIS[[#This Row],[Tri 2]],6,31)</f>
        <v xml:space="preserve">RUE DES DEGRES                 </v>
      </c>
      <c r="E288" s="10" t="str">
        <f>MID(PARIS[[#This Row],[Données]],1,6)</f>
        <v>754002</v>
      </c>
      <c r="F288" s="10" t="str">
        <f>LEFT(PARIS[[#This Row],[Données]],2)</f>
        <v>75</v>
      </c>
      <c r="G288" s="10" t="str">
        <f>MID(PARIS[[#This Row],[Données]],1,6)</f>
        <v>754002</v>
      </c>
      <c r="H288" s="10" t="str">
        <f>LEFT(PARIS[[#This Row],[Tri 2]],5)</f>
        <v>2645F</v>
      </c>
      <c r="I288" s="10" t="str">
        <f>LEFT(PARIS[[#This Row],[Tri 3]],3)</f>
        <v>RUE</v>
      </c>
      <c r="J28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8" s="10" t="str">
        <f>IF(AND(PARIS[[#This Row],[Nom de la Voie 1]]=0,PARIS[[#This Row],[Nom de la Voie 2]]=0,PARIS[[#This Row],[Nom de la Voie 3]]=0),PARIS[[#This Row],[Ville et Street]],"")</f>
        <v/>
      </c>
      <c r="N288" s="10" t="str">
        <f>MID(PARIS[[#This Row],[Tri 1]],10,50)</f>
        <v>DEGRES</v>
      </c>
      <c r="O28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8" s="10" t="str">
        <f>IF(PARIS[[#This Row],[Mot Clé Rue]]="","",IF(PARIS[[#This Row],[Ville]]="",PARIS[[#This Row],[Nom de la Voie]]&amp;" "&amp;MID(PARIS[[#This Row],[Tri 3]],5,50),PARIS[[#This Row],[Ville]]))</f>
        <v xml:space="preserve">Rue DES DEGRES                 </v>
      </c>
      <c r="R288" s="10" t="str">
        <f>IF(PARIS[[#This Row],[Nom de la Voie]]="","",IFERROR(PARIS[[#This Row],[Département]]&amp;RIGHT(PARIS[[#This Row],[N° INSEE]],3),""))</f>
        <v>75002</v>
      </c>
      <c r="S288" s="10" t="str">
        <f>IF(PARIS[[#This Row],[Ville]]="",PARIS[[#This Row],[Nom de la Voie]]&amp;" "&amp;MID(PARIS[[#This Row],[Tri 3]],5,50),"")</f>
        <v xml:space="preserve">Rue DES DEGRES                 </v>
      </c>
      <c r="T288" s="10" t="str">
        <f>IFERROR(TEXT(VLOOKUP(Tableau_Résultat75[Code Insee],Tableau_Référence75[],2,FALSE),"00000"),"")</f>
        <v/>
      </c>
      <c r="U288" s="10" t="str">
        <f>IFERROR(TEXT(VLOOKUP(Tableau_Résultat75[Code Insee],Tableau_Référence75[],4,FALSE),"00000"),"")</f>
        <v/>
      </c>
    </row>
    <row r="289" spans="1:21" x14ac:dyDescent="0.25">
      <c r="A289" s="4" t="s">
        <v>300</v>
      </c>
      <c r="B289" s="10" t="str">
        <f>MID(PARIS[[#This Row],[Données]],104,100)</f>
        <v>000541   DUSSOUBS</v>
      </c>
      <c r="C289" s="10" t="str">
        <f>MID(PARIS[[#This Row],[Données]],7,36)</f>
        <v xml:space="preserve">3055BRUE DUSSOUBS                   </v>
      </c>
      <c r="D289" s="10" t="str">
        <f>MID(PARIS[[#This Row],[Tri 2]],6,31)</f>
        <v xml:space="preserve">RUE DUSSOUBS                   </v>
      </c>
      <c r="E289" s="10" t="str">
        <f>MID(PARIS[[#This Row],[Données]],1,6)</f>
        <v>754002</v>
      </c>
      <c r="F289" s="10" t="str">
        <f>LEFT(PARIS[[#This Row],[Données]],2)</f>
        <v>75</v>
      </c>
      <c r="G289" s="10" t="str">
        <f>MID(PARIS[[#This Row],[Données]],1,6)</f>
        <v>754002</v>
      </c>
      <c r="H289" s="10" t="str">
        <f>LEFT(PARIS[[#This Row],[Tri 2]],5)</f>
        <v>3055B</v>
      </c>
      <c r="I289" s="10" t="str">
        <f>LEFT(PARIS[[#This Row],[Tri 3]],3)</f>
        <v>RUE</v>
      </c>
      <c r="J28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8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8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89" s="10" t="str">
        <f>IF(AND(PARIS[[#This Row],[Nom de la Voie 1]]=0,PARIS[[#This Row],[Nom de la Voie 2]]=0,PARIS[[#This Row],[Nom de la Voie 3]]=0),PARIS[[#This Row],[Ville et Street]],"")</f>
        <v/>
      </c>
      <c r="N289" s="10" t="str">
        <f>MID(PARIS[[#This Row],[Tri 1]],10,50)</f>
        <v>DUSSOUBS</v>
      </c>
      <c r="O28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89" s="10" t="str">
        <f>IF(PARIS[[#This Row],[Mot Clé Rue]]="","",IF(PARIS[[#This Row],[Ville]]="",PARIS[[#This Row],[Nom de la Voie]]&amp;" "&amp;MID(PARIS[[#This Row],[Tri 3]],5,50),PARIS[[#This Row],[Ville]]))</f>
        <v xml:space="preserve">Rue DUSSOUBS                   </v>
      </c>
      <c r="R289" s="10" t="str">
        <f>IF(PARIS[[#This Row],[Nom de la Voie]]="","",IFERROR(PARIS[[#This Row],[Département]]&amp;RIGHT(PARIS[[#This Row],[N° INSEE]],3),""))</f>
        <v>75002</v>
      </c>
      <c r="S289" s="10" t="str">
        <f>IF(PARIS[[#This Row],[Ville]]="",PARIS[[#This Row],[Nom de la Voie]]&amp;" "&amp;MID(PARIS[[#This Row],[Tri 3]],5,50),"")</f>
        <v xml:space="preserve">Rue DUSSOUBS                   </v>
      </c>
      <c r="T289" s="10" t="str">
        <f>IFERROR(TEXT(VLOOKUP(Tableau_Résultat75[Code Insee],Tableau_Référence75[],2,FALSE),"00000"),"")</f>
        <v/>
      </c>
      <c r="U289" s="10" t="str">
        <f>IFERROR(TEXT(VLOOKUP(Tableau_Résultat75[Code Insee],Tableau_Référence75[],4,FALSE),"00000"),"")</f>
        <v/>
      </c>
    </row>
    <row r="290" spans="1:21" x14ac:dyDescent="0.25">
      <c r="A290" s="4" t="s">
        <v>301</v>
      </c>
      <c r="B290" s="10" t="str">
        <f>MID(PARIS[[#This Row],[Données]],104,100)</f>
        <v>000551   MARCEL</v>
      </c>
      <c r="C290" s="10" t="str">
        <f>MID(PARIS[[#This Row],[Données]],7,36)</f>
        <v xml:space="preserve">3392TRUE ETIENNE MARCEL             </v>
      </c>
      <c r="D290" s="10" t="str">
        <f>MID(PARIS[[#This Row],[Tri 2]],6,31)</f>
        <v xml:space="preserve">RUE ETIENNE MARCEL             </v>
      </c>
      <c r="E290" s="10" t="str">
        <f>MID(PARIS[[#This Row],[Données]],1,6)</f>
        <v>754002</v>
      </c>
      <c r="F290" s="10" t="str">
        <f>LEFT(PARIS[[#This Row],[Données]],2)</f>
        <v>75</v>
      </c>
      <c r="G290" s="10" t="str">
        <f>MID(PARIS[[#This Row],[Données]],1,6)</f>
        <v>754002</v>
      </c>
      <c r="H290" s="10" t="str">
        <f>LEFT(PARIS[[#This Row],[Tri 2]],5)</f>
        <v>3392T</v>
      </c>
      <c r="I290" s="10" t="str">
        <f>LEFT(PARIS[[#This Row],[Tri 3]],3)</f>
        <v>RUE</v>
      </c>
      <c r="J29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0" s="10" t="str">
        <f>IF(AND(PARIS[[#This Row],[Nom de la Voie 1]]=0,PARIS[[#This Row],[Nom de la Voie 2]]=0,PARIS[[#This Row],[Nom de la Voie 3]]=0),PARIS[[#This Row],[Ville et Street]],"")</f>
        <v/>
      </c>
      <c r="N290" s="10" t="str">
        <f>MID(PARIS[[#This Row],[Tri 1]],10,50)</f>
        <v>MARCEL</v>
      </c>
      <c r="O29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0" s="10" t="str">
        <f>IF(PARIS[[#This Row],[Mot Clé Rue]]="","",IF(PARIS[[#This Row],[Ville]]="",PARIS[[#This Row],[Nom de la Voie]]&amp;" "&amp;MID(PARIS[[#This Row],[Tri 3]],5,50),PARIS[[#This Row],[Ville]]))</f>
        <v xml:space="preserve">Rue ETIENNE MARCEL             </v>
      </c>
      <c r="R290" s="10" t="str">
        <f>IF(PARIS[[#This Row],[Nom de la Voie]]="","",IFERROR(PARIS[[#This Row],[Département]]&amp;RIGHT(PARIS[[#This Row],[N° INSEE]],3),""))</f>
        <v>75002</v>
      </c>
      <c r="S290" s="10" t="str">
        <f>IF(PARIS[[#This Row],[Ville]]="",PARIS[[#This Row],[Nom de la Voie]]&amp;" "&amp;MID(PARIS[[#This Row],[Tri 3]],5,50),"")</f>
        <v xml:space="preserve">Rue ETIENNE MARCEL             </v>
      </c>
      <c r="T290" s="10" t="str">
        <f>IFERROR(TEXT(VLOOKUP(Tableau_Résultat75[Code Insee],Tableau_Référence75[],2,FALSE),"00000"),"")</f>
        <v/>
      </c>
      <c r="U290" s="10" t="str">
        <f>IFERROR(TEXT(VLOOKUP(Tableau_Résultat75[Code Insee],Tableau_Référence75[],4,FALSE),"00000"),"")</f>
        <v/>
      </c>
    </row>
    <row r="291" spans="1:21" x14ac:dyDescent="0.25">
      <c r="A291" s="4" t="s">
        <v>302</v>
      </c>
      <c r="B291" s="10" t="str">
        <f>MID(PARIS[[#This Row],[Données]],104,100)</f>
        <v>000561   FAVART</v>
      </c>
      <c r="C291" s="10" t="str">
        <f>MID(PARIS[[#This Row],[Données]],7,36)</f>
        <v xml:space="preserve">3534XRUE FAVART                     </v>
      </c>
      <c r="D291" s="10" t="str">
        <f>MID(PARIS[[#This Row],[Tri 2]],6,31)</f>
        <v xml:space="preserve">RUE FAVART                     </v>
      </c>
      <c r="E291" s="10" t="str">
        <f>MID(PARIS[[#This Row],[Données]],1,6)</f>
        <v>754002</v>
      </c>
      <c r="F291" s="10" t="str">
        <f>LEFT(PARIS[[#This Row],[Données]],2)</f>
        <v>75</v>
      </c>
      <c r="G291" s="10" t="str">
        <f>MID(PARIS[[#This Row],[Données]],1,6)</f>
        <v>754002</v>
      </c>
      <c r="H291" s="10" t="str">
        <f>LEFT(PARIS[[#This Row],[Tri 2]],5)</f>
        <v>3534X</v>
      </c>
      <c r="I291" s="10" t="str">
        <f>LEFT(PARIS[[#This Row],[Tri 3]],3)</f>
        <v>RUE</v>
      </c>
      <c r="J29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1" s="10" t="str">
        <f>IF(AND(PARIS[[#This Row],[Nom de la Voie 1]]=0,PARIS[[#This Row],[Nom de la Voie 2]]=0,PARIS[[#This Row],[Nom de la Voie 3]]=0),PARIS[[#This Row],[Ville et Street]],"")</f>
        <v/>
      </c>
      <c r="N291" s="10" t="str">
        <f>MID(PARIS[[#This Row],[Tri 1]],10,50)</f>
        <v>FAVART</v>
      </c>
      <c r="O29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1" s="10" t="str">
        <f>IF(PARIS[[#This Row],[Mot Clé Rue]]="","",IF(PARIS[[#This Row],[Ville]]="",PARIS[[#This Row],[Nom de la Voie]]&amp;" "&amp;MID(PARIS[[#This Row],[Tri 3]],5,50),PARIS[[#This Row],[Ville]]))</f>
        <v xml:space="preserve">Rue FAVART                     </v>
      </c>
      <c r="R291" s="10" t="str">
        <f>IF(PARIS[[#This Row],[Nom de la Voie]]="","",IFERROR(PARIS[[#This Row],[Département]]&amp;RIGHT(PARIS[[#This Row],[N° INSEE]],3),""))</f>
        <v>75002</v>
      </c>
      <c r="S291" s="10" t="str">
        <f>IF(PARIS[[#This Row],[Ville]]="",PARIS[[#This Row],[Nom de la Voie]]&amp;" "&amp;MID(PARIS[[#This Row],[Tri 3]],5,50),"")</f>
        <v xml:space="preserve">Rue FAVART                     </v>
      </c>
      <c r="T291" s="10" t="str">
        <f>IFERROR(TEXT(VLOOKUP(Tableau_Résultat75[Code Insee],Tableau_Référence75[],2,FALSE),"00000"),"")</f>
        <v/>
      </c>
      <c r="U291" s="10" t="str">
        <f>IFERROR(TEXT(VLOOKUP(Tableau_Résultat75[Code Insee],Tableau_Référence75[],4,FALSE),"00000"),"")</f>
        <v/>
      </c>
    </row>
    <row r="292" spans="1:21" x14ac:dyDescent="0.25">
      <c r="A292" s="4" t="s">
        <v>303</v>
      </c>
      <c r="B292" s="10" t="str">
        <f>MID(PARIS[[#This Row],[Données]],104,100)</f>
        <v>000571   FEYDEAU</v>
      </c>
      <c r="C292" s="10" t="str">
        <f>MID(PARIS[[#This Row],[Données]],7,36)</f>
        <v xml:space="preserve">3634FGAL FEYDEAU                    </v>
      </c>
      <c r="D292" s="10" t="str">
        <f>MID(PARIS[[#This Row],[Tri 2]],6,31)</f>
        <v xml:space="preserve">GAL FEYDEAU                    </v>
      </c>
      <c r="E292" s="10" t="str">
        <f>MID(PARIS[[#This Row],[Données]],1,6)</f>
        <v>754002</v>
      </c>
      <c r="F292" s="10" t="str">
        <f>LEFT(PARIS[[#This Row],[Données]],2)</f>
        <v>75</v>
      </c>
      <c r="G292" s="10" t="str">
        <f>MID(PARIS[[#This Row],[Données]],1,6)</f>
        <v>754002</v>
      </c>
      <c r="H292" s="10" t="str">
        <f>LEFT(PARIS[[#This Row],[Tri 2]],5)</f>
        <v>3634F</v>
      </c>
      <c r="I292" s="10" t="str">
        <f>LEFT(PARIS[[#This Row],[Tri 3]],3)</f>
        <v>GAL</v>
      </c>
      <c r="J29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9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292" s="10" t="str">
        <f>IF(AND(PARIS[[#This Row],[Nom de la Voie 1]]=0,PARIS[[#This Row],[Nom de la Voie 2]]=0,PARIS[[#This Row],[Nom de la Voie 3]]=0),PARIS[[#This Row],[Ville et Street]],"")</f>
        <v/>
      </c>
      <c r="N292" s="10" t="str">
        <f>MID(PARIS[[#This Row],[Tri 1]],10,50)</f>
        <v>FEYDEAU</v>
      </c>
      <c r="O29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292" s="10" t="str">
        <f>IF(PARIS[[#This Row],[Mot Clé Rue]]="","",IF(PARIS[[#This Row],[Ville]]="",PARIS[[#This Row],[Nom de la Voie]]&amp;" "&amp;MID(PARIS[[#This Row],[Tri 3]],5,50),PARIS[[#This Row],[Ville]]))</f>
        <v xml:space="preserve">Galerie FEYDEAU                    </v>
      </c>
      <c r="R292" s="10" t="str">
        <f>IF(PARIS[[#This Row],[Nom de la Voie]]="","",IFERROR(PARIS[[#This Row],[Département]]&amp;RIGHT(PARIS[[#This Row],[N° INSEE]],3),""))</f>
        <v>75002</v>
      </c>
      <c r="S292" s="10" t="str">
        <f>IF(PARIS[[#This Row],[Ville]]="",PARIS[[#This Row],[Nom de la Voie]]&amp;" "&amp;MID(PARIS[[#This Row],[Tri 3]],5,50),"")</f>
        <v xml:space="preserve">Galerie FEYDEAU                    </v>
      </c>
      <c r="T292" s="10" t="str">
        <f>IFERROR(TEXT(VLOOKUP(Tableau_Résultat75[Code Insee],Tableau_Référence75[],2,FALSE),"00000"),"")</f>
        <v/>
      </c>
      <c r="U292" s="10" t="str">
        <f>IFERROR(TEXT(VLOOKUP(Tableau_Résultat75[Code Insee],Tableau_Référence75[],4,FALSE),"00000"),"")</f>
        <v/>
      </c>
    </row>
    <row r="293" spans="1:21" x14ac:dyDescent="0.25">
      <c r="A293" s="4" t="s">
        <v>304</v>
      </c>
      <c r="B293" s="10" t="str">
        <f>MID(PARIS[[#This Row],[Données]],104,100)</f>
        <v>000581   FEYDEAU</v>
      </c>
      <c r="C293" s="10" t="str">
        <f>MID(PARIS[[#This Row],[Données]],7,36)</f>
        <v xml:space="preserve">3635GRUE FEYDEAU                    </v>
      </c>
      <c r="D293" s="10" t="str">
        <f>MID(PARIS[[#This Row],[Tri 2]],6,31)</f>
        <v xml:space="preserve">RUE FEYDEAU                    </v>
      </c>
      <c r="E293" s="10" t="str">
        <f>MID(PARIS[[#This Row],[Données]],1,6)</f>
        <v>754002</v>
      </c>
      <c r="F293" s="10" t="str">
        <f>LEFT(PARIS[[#This Row],[Données]],2)</f>
        <v>75</v>
      </c>
      <c r="G293" s="10" t="str">
        <f>MID(PARIS[[#This Row],[Données]],1,6)</f>
        <v>754002</v>
      </c>
      <c r="H293" s="10" t="str">
        <f>LEFT(PARIS[[#This Row],[Tri 2]],5)</f>
        <v>3635G</v>
      </c>
      <c r="I293" s="10" t="str">
        <f>LEFT(PARIS[[#This Row],[Tri 3]],3)</f>
        <v>RUE</v>
      </c>
      <c r="J29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3" s="10" t="str">
        <f>IF(AND(PARIS[[#This Row],[Nom de la Voie 1]]=0,PARIS[[#This Row],[Nom de la Voie 2]]=0,PARIS[[#This Row],[Nom de la Voie 3]]=0),PARIS[[#This Row],[Ville et Street]],"")</f>
        <v/>
      </c>
      <c r="N293" s="10" t="str">
        <f>MID(PARIS[[#This Row],[Tri 1]],10,50)</f>
        <v>FEYDEAU</v>
      </c>
      <c r="O29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3" s="10" t="str">
        <f>IF(PARIS[[#This Row],[Mot Clé Rue]]="","",IF(PARIS[[#This Row],[Ville]]="",PARIS[[#This Row],[Nom de la Voie]]&amp;" "&amp;MID(PARIS[[#This Row],[Tri 3]],5,50),PARIS[[#This Row],[Ville]]))</f>
        <v xml:space="preserve">Rue FEYDEAU                    </v>
      </c>
      <c r="R293" s="10" t="str">
        <f>IF(PARIS[[#This Row],[Nom de la Voie]]="","",IFERROR(PARIS[[#This Row],[Département]]&amp;RIGHT(PARIS[[#This Row],[N° INSEE]],3),""))</f>
        <v>75002</v>
      </c>
      <c r="S293" s="10" t="str">
        <f>IF(PARIS[[#This Row],[Ville]]="",PARIS[[#This Row],[Nom de la Voie]]&amp;" "&amp;MID(PARIS[[#This Row],[Tri 3]],5,50),"")</f>
        <v xml:space="preserve">Rue FEYDEAU                    </v>
      </c>
      <c r="T293" s="10" t="str">
        <f>IFERROR(TEXT(VLOOKUP(Tableau_Résultat75[Code Insee],Tableau_Référence75[],2,FALSE),"00000"),"")</f>
        <v/>
      </c>
      <c r="U293" s="10" t="str">
        <f>IFERROR(TEXT(VLOOKUP(Tableau_Résultat75[Code Insee],Tableau_Référence75[],4,FALSE),"00000"),"")</f>
        <v/>
      </c>
    </row>
    <row r="294" spans="1:21" x14ac:dyDescent="0.25">
      <c r="A294" s="4" t="s">
        <v>305</v>
      </c>
      <c r="B294" s="10" t="str">
        <f>MID(PARIS[[#This Row],[Données]],104,100)</f>
        <v>000591   THOMAS</v>
      </c>
      <c r="C294" s="10" t="str">
        <f>MID(PARIS[[#This Row],[Données]],7,36)</f>
        <v xml:space="preserve">3645TRUE DES FILLES SAINT THOMAS    </v>
      </c>
      <c r="D294" s="10" t="str">
        <f>MID(PARIS[[#This Row],[Tri 2]],6,31)</f>
        <v xml:space="preserve">RUE DES FILLES SAINT THOMAS    </v>
      </c>
      <c r="E294" s="10" t="str">
        <f>MID(PARIS[[#This Row],[Données]],1,6)</f>
        <v>754002</v>
      </c>
      <c r="F294" s="10" t="str">
        <f>LEFT(PARIS[[#This Row],[Données]],2)</f>
        <v>75</v>
      </c>
      <c r="G294" s="10" t="str">
        <f>MID(PARIS[[#This Row],[Données]],1,6)</f>
        <v>754002</v>
      </c>
      <c r="H294" s="10" t="str">
        <f>LEFT(PARIS[[#This Row],[Tri 2]],5)</f>
        <v>3645T</v>
      </c>
      <c r="I294" s="10" t="str">
        <f>LEFT(PARIS[[#This Row],[Tri 3]],3)</f>
        <v>RUE</v>
      </c>
      <c r="J29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4" s="10" t="str">
        <f>IF(AND(PARIS[[#This Row],[Nom de la Voie 1]]=0,PARIS[[#This Row],[Nom de la Voie 2]]=0,PARIS[[#This Row],[Nom de la Voie 3]]=0),PARIS[[#This Row],[Ville et Street]],"")</f>
        <v/>
      </c>
      <c r="N294" s="10" t="str">
        <f>MID(PARIS[[#This Row],[Tri 1]],10,50)</f>
        <v>THOMAS</v>
      </c>
      <c r="O29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4" s="10" t="str">
        <f>IF(PARIS[[#This Row],[Mot Clé Rue]]="","",IF(PARIS[[#This Row],[Ville]]="",PARIS[[#This Row],[Nom de la Voie]]&amp;" "&amp;MID(PARIS[[#This Row],[Tri 3]],5,50),PARIS[[#This Row],[Ville]]))</f>
        <v xml:space="preserve">Rue DES FILLES SAINT THOMAS    </v>
      </c>
      <c r="R294" s="10" t="str">
        <f>IF(PARIS[[#This Row],[Nom de la Voie]]="","",IFERROR(PARIS[[#This Row],[Département]]&amp;RIGHT(PARIS[[#This Row],[N° INSEE]],3),""))</f>
        <v>75002</v>
      </c>
      <c r="S294" s="10" t="str">
        <f>IF(PARIS[[#This Row],[Ville]]="",PARIS[[#This Row],[Nom de la Voie]]&amp;" "&amp;MID(PARIS[[#This Row],[Tri 3]],5,50),"")</f>
        <v xml:space="preserve">Rue DES FILLES SAINT THOMAS    </v>
      </c>
      <c r="T294" s="10" t="str">
        <f>IFERROR(TEXT(VLOOKUP(Tableau_Résultat75[Code Insee],Tableau_Référence75[],2,FALSE),"00000"),"")</f>
        <v/>
      </c>
      <c r="U294" s="10" t="str">
        <f>IFERROR(TEXT(VLOOKUP(Tableau_Résultat75[Code Insee],Tableau_Référence75[],4,FALSE),"00000"),"")</f>
        <v/>
      </c>
    </row>
    <row r="295" spans="1:21" x14ac:dyDescent="0.25">
      <c r="A295" s="4" t="s">
        <v>306</v>
      </c>
      <c r="B295" s="10" t="str">
        <f>MID(PARIS[[#This Row],[Données]],104,100)</f>
        <v>000601   FORGES</v>
      </c>
      <c r="C295" s="10" t="str">
        <f>MID(PARIS[[#This Row],[Données]],7,36)</f>
        <v xml:space="preserve">3739VRUE DES FORGES                 </v>
      </c>
      <c r="D295" s="10" t="str">
        <f>MID(PARIS[[#This Row],[Tri 2]],6,31)</f>
        <v xml:space="preserve">RUE DES FORGES                 </v>
      </c>
      <c r="E295" s="10" t="str">
        <f>MID(PARIS[[#This Row],[Données]],1,6)</f>
        <v>754002</v>
      </c>
      <c r="F295" s="10" t="str">
        <f>LEFT(PARIS[[#This Row],[Données]],2)</f>
        <v>75</v>
      </c>
      <c r="G295" s="10" t="str">
        <f>MID(PARIS[[#This Row],[Données]],1,6)</f>
        <v>754002</v>
      </c>
      <c r="H295" s="10" t="str">
        <f>LEFT(PARIS[[#This Row],[Tri 2]],5)</f>
        <v>3739V</v>
      </c>
      <c r="I295" s="10" t="str">
        <f>LEFT(PARIS[[#This Row],[Tri 3]],3)</f>
        <v>RUE</v>
      </c>
      <c r="J29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5" s="10" t="str">
        <f>IF(AND(PARIS[[#This Row],[Nom de la Voie 1]]=0,PARIS[[#This Row],[Nom de la Voie 2]]=0,PARIS[[#This Row],[Nom de la Voie 3]]=0),PARIS[[#This Row],[Ville et Street]],"")</f>
        <v/>
      </c>
      <c r="N295" s="10" t="str">
        <f>MID(PARIS[[#This Row],[Tri 1]],10,50)</f>
        <v>FORGES</v>
      </c>
      <c r="O29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5" s="10" t="str">
        <f>IF(PARIS[[#This Row],[Mot Clé Rue]]="","",IF(PARIS[[#This Row],[Ville]]="",PARIS[[#This Row],[Nom de la Voie]]&amp;" "&amp;MID(PARIS[[#This Row],[Tri 3]],5,50),PARIS[[#This Row],[Ville]]))</f>
        <v xml:space="preserve">Rue DES FORGES                 </v>
      </c>
      <c r="R295" s="10" t="str">
        <f>IF(PARIS[[#This Row],[Nom de la Voie]]="","",IFERROR(PARIS[[#This Row],[Département]]&amp;RIGHT(PARIS[[#This Row],[N° INSEE]],3),""))</f>
        <v>75002</v>
      </c>
      <c r="S295" s="10" t="str">
        <f>IF(PARIS[[#This Row],[Ville]]="",PARIS[[#This Row],[Nom de la Voie]]&amp;" "&amp;MID(PARIS[[#This Row],[Tri 3]],5,50),"")</f>
        <v xml:space="preserve">Rue DES FORGES                 </v>
      </c>
      <c r="T295" s="10" t="str">
        <f>IFERROR(TEXT(VLOOKUP(Tableau_Résultat75[Code Insee],Tableau_Référence75[],2,FALSE),"00000"),"")</f>
        <v/>
      </c>
      <c r="U295" s="10" t="str">
        <f>IFERROR(TEXT(VLOOKUP(Tableau_Résultat75[Code Insee],Tableau_Référence75[],4,FALSE),"00000"),"")</f>
        <v/>
      </c>
    </row>
    <row r="296" spans="1:21" x14ac:dyDescent="0.25">
      <c r="A296" s="4" t="s">
        <v>307</v>
      </c>
      <c r="B296" s="10" t="str">
        <f>MID(PARIS[[#This Row],[Données]],104,100)</f>
        <v>000611   FRANCAIS</v>
      </c>
      <c r="C296" s="10" t="str">
        <f>MID(PARIS[[#This Row],[Données]],7,36)</f>
        <v xml:space="preserve">3779NRUE FRANCAISE                  </v>
      </c>
      <c r="D296" s="10" t="str">
        <f>MID(PARIS[[#This Row],[Tri 2]],6,31)</f>
        <v xml:space="preserve">RUE FRANCAISE                  </v>
      </c>
      <c r="E296" s="10" t="str">
        <f>MID(PARIS[[#This Row],[Données]],1,6)</f>
        <v>754002</v>
      </c>
      <c r="F296" s="10" t="str">
        <f>LEFT(PARIS[[#This Row],[Données]],2)</f>
        <v>75</v>
      </c>
      <c r="G296" s="10" t="str">
        <f>MID(PARIS[[#This Row],[Données]],1,6)</f>
        <v>754002</v>
      </c>
      <c r="H296" s="10" t="str">
        <f>LEFT(PARIS[[#This Row],[Tri 2]],5)</f>
        <v>3779N</v>
      </c>
      <c r="I296" s="10" t="str">
        <f>LEFT(PARIS[[#This Row],[Tri 3]],3)</f>
        <v>RUE</v>
      </c>
      <c r="J29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6" s="10" t="str">
        <f>IF(AND(PARIS[[#This Row],[Nom de la Voie 1]]=0,PARIS[[#This Row],[Nom de la Voie 2]]=0,PARIS[[#This Row],[Nom de la Voie 3]]=0),PARIS[[#This Row],[Ville et Street]],"")</f>
        <v/>
      </c>
      <c r="N296" s="10" t="str">
        <f>MID(PARIS[[#This Row],[Tri 1]],10,50)</f>
        <v>FRANCAIS</v>
      </c>
      <c r="O29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6" s="10" t="str">
        <f>IF(PARIS[[#This Row],[Mot Clé Rue]]="","",IF(PARIS[[#This Row],[Ville]]="",PARIS[[#This Row],[Nom de la Voie]]&amp;" "&amp;MID(PARIS[[#This Row],[Tri 3]],5,50),PARIS[[#This Row],[Ville]]))</f>
        <v xml:space="preserve">Rue FRANCAISE                  </v>
      </c>
      <c r="R296" s="10" t="str">
        <f>IF(PARIS[[#This Row],[Nom de la Voie]]="","",IFERROR(PARIS[[#This Row],[Département]]&amp;RIGHT(PARIS[[#This Row],[N° INSEE]],3),""))</f>
        <v>75002</v>
      </c>
      <c r="S296" s="10" t="str">
        <f>IF(PARIS[[#This Row],[Ville]]="",PARIS[[#This Row],[Nom de la Voie]]&amp;" "&amp;MID(PARIS[[#This Row],[Tri 3]],5,50),"")</f>
        <v xml:space="preserve">Rue FRANCAISE                  </v>
      </c>
      <c r="T296" s="10" t="str">
        <f>IFERROR(TEXT(VLOOKUP(Tableau_Résultat75[Code Insee],Tableau_Référence75[],2,FALSE),"00000"),"")</f>
        <v/>
      </c>
      <c r="U296" s="10" t="str">
        <f>IFERROR(TEXT(VLOOKUP(Tableau_Résultat75[Code Insee],Tableau_Référence75[],4,FALSE),"00000"),"")</f>
        <v/>
      </c>
    </row>
    <row r="297" spans="1:21" x14ac:dyDescent="0.25">
      <c r="A297" s="4" t="s">
        <v>308</v>
      </c>
      <c r="B297" s="10" t="str">
        <f>MID(PARIS[[#This Row],[Données]],104,100)</f>
        <v>000621   GAILLON</v>
      </c>
      <c r="C297" s="10" t="str">
        <f>MID(PARIS[[#This Row],[Données]],7,36)</f>
        <v xml:space="preserve">3915LPL  GAILLON                    </v>
      </c>
      <c r="D297" s="10" t="str">
        <f>MID(PARIS[[#This Row],[Tri 2]],6,31)</f>
        <v xml:space="preserve">PL  GAILLON                    </v>
      </c>
      <c r="E297" s="10" t="str">
        <f>MID(PARIS[[#This Row],[Données]],1,6)</f>
        <v>754002</v>
      </c>
      <c r="F297" s="10" t="str">
        <f>LEFT(PARIS[[#This Row],[Données]],2)</f>
        <v>75</v>
      </c>
      <c r="G297" s="10" t="str">
        <f>MID(PARIS[[#This Row],[Données]],1,6)</f>
        <v>754002</v>
      </c>
      <c r="H297" s="10" t="str">
        <f>LEFT(PARIS[[#This Row],[Tri 2]],5)</f>
        <v>3915L</v>
      </c>
      <c r="I297" s="10" t="str">
        <f>LEFT(PARIS[[#This Row],[Tri 3]],3)</f>
        <v xml:space="preserve">PL </v>
      </c>
      <c r="J29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9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97" s="10" t="str">
        <f>IF(AND(PARIS[[#This Row],[Nom de la Voie 1]]=0,PARIS[[#This Row],[Nom de la Voie 2]]=0,PARIS[[#This Row],[Nom de la Voie 3]]=0),PARIS[[#This Row],[Ville et Street]],"")</f>
        <v/>
      </c>
      <c r="N297" s="10" t="str">
        <f>MID(PARIS[[#This Row],[Tri 1]],10,50)</f>
        <v>GAILLON</v>
      </c>
      <c r="O29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97" s="10" t="str">
        <f>IF(PARIS[[#This Row],[Mot Clé Rue]]="","",IF(PARIS[[#This Row],[Ville]]="",PARIS[[#This Row],[Nom de la Voie]]&amp;" "&amp;MID(PARIS[[#This Row],[Tri 3]],5,50),PARIS[[#This Row],[Ville]]))</f>
        <v xml:space="preserve">Place GAILLON                    </v>
      </c>
      <c r="R297" s="10" t="str">
        <f>IF(PARIS[[#This Row],[Nom de la Voie]]="","",IFERROR(PARIS[[#This Row],[Département]]&amp;RIGHT(PARIS[[#This Row],[N° INSEE]],3),""))</f>
        <v>75002</v>
      </c>
      <c r="S297" s="10" t="str">
        <f>IF(PARIS[[#This Row],[Ville]]="",PARIS[[#This Row],[Nom de la Voie]]&amp;" "&amp;MID(PARIS[[#This Row],[Tri 3]],5,50),"")</f>
        <v xml:space="preserve">Place GAILLON                    </v>
      </c>
      <c r="T297" s="10" t="str">
        <f>IFERROR(TEXT(VLOOKUP(Tableau_Résultat75[Code Insee],Tableau_Référence75[],2,FALSE),"00000"),"")</f>
        <v/>
      </c>
      <c r="U297" s="10" t="str">
        <f>IFERROR(TEXT(VLOOKUP(Tableau_Résultat75[Code Insee],Tableau_Référence75[],4,FALSE),"00000"),"")</f>
        <v/>
      </c>
    </row>
    <row r="298" spans="1:21" x14ac:dyDescent="0.25">
      <c r="A298" s="4" t="s">
        <v>309</v>
      </c>
      <c r="B298" s="10" t="str">
        <f>MID(PARIS[[#This Row],[Données]],104,100)</f>
        <v>000631   GAILLON</v>
      </c>
      <c r="C298" s="10" t="str">
        <f>MID(PARIS[[#This Row],[Données]],7,36)</f>
        <v xml:space="preserve">3916MRUE GAILLON                    </v>
      </c>
      <c r="D298" s="10" t="str">
        <f>MID(PARIS[[#This Row],[Tri 2]],6,31)</f>
        <v xml:space="preserve">RUE GAILLON                    </v>
      </c>
      <c r="E298" s="10" t="str">
        <f>MID(PARIS[[#This Row],[Données]],1,6)</f>
        <v>754002</v>
      </c>
      <c r="F298" s="10" t="str">
        <f>LEFT(PARIS[[#This Row],[Données]],2)</f>
        <v>75</v>
      </c>
      <c r="G298" s="10" t="str">
        <f>MID(PARIS[[#This Row],[Données]],1,6)</f>
        <v>754002</v>
      </c>
      <c r="H298" s="10" t="str">
        <f>LEFT(PARIS[[#This Row],[Tri 2]],5)</f>
        <v>3916M</v>
      </c>
      <c r="I298" s="10" t="str">
        <f>LEFT(PARIS[[#This Row],[Tri 3]],3)</f>
        <v>RUE</v>
      </c>
      <c r="J29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29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298" s="10" t="str">
        <f>IF(AND(PARIS[[#This Row],[Nom de la Voie 1]]=0,PARIS[[#This Row],[Nom de la Voie 2]]=0,PARIS[[#This Row],[Nom de la Voie 3]]=0),PARIS[[#This Row],[Ville et Street]],"")</f>
        <v/>
      </c>
      <c r="N298" s="10" t="str">
        <f>MID(PARIS[[#This Row],[Tri 1]],10,50)</f>
        <v>GAILLON</v>
      </c>
      <c r="O29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298" s="10" t="str">
        <f>IF(PARIS[[#This Row],[Mot Clé Rue]]="","",IF(PARIS[[#This Row],[Ville]]="",PARIS[[#This Row],[Nom de la Voie]]&amp;" "&amp;MID(PARIS[[#This Row],[Tri 3]],5,50),PARIS[[#This Row],[Ville]]))</f>
        <v xml:space="preserve">Rue GAILLON                    </v>
      </c>
      <c r="R298" s="10" t="str">
        <f>IF(PARIS[[#This Row],[Nom de la Voie]]="","",IFERROR(PARIS[[#This Row],[Département]]&amp;RIGHT(PARIS[[#This Row],[N° INSEE]],3),""))</f>
        <v>75002</v>
      </c>
      <c r="S298" s="10" t="str">
        <f>IF(PARIS[[#This Row],[Ville]]="",PARIS[[#This Row],[Nom de la Voie]]&amp;" "&amp;MID(PARIS[[#This Row],[Tri 3]],5,50),"")</f>
        <v xml:space="preserve">Rue GAILLON                    </v>
      </c>
      <c r="T298" s="10" t="str">
        <f>IFERROR(TEXT(VLOOKUP(Tableau_Résultat75[Code Insee],Tableau_Référence75[],2,FALSE),"00000"),"")</f>
        <v/>
      </c>
      <c r="U298" s="10" t="str">
        <f>IFERROR(TEXT(VLOOKUP(Tableau_Résultat75[Code Insee],Tableau_Référence75[],4,FALSE),"00000"),"")</f>
        <v/>
      </c>
    </row>
    <row r="299" spans="1:21" x14ac:dyDescent="0.25">
      <c r="A299" s="4" t="s">
        <v>310</v>
      </c>
      <c r="B299" s="10" t="str">
        <f>MID(PARIS[[#This Row],[Données]],104,100)</f>
        <v>001641   GOLDONI</v>
      </c>
      <c r="C299" s="10" t="str">
        <f>MID(PARIS[[#This Row],[Données]],7,36)</f>
        <v xml:space="preserve">4227APL  GOLDONI                    </v>
      </c>
      <c r="D299" s="10" t="str">
        <f>MID(PARIS[[#This Row],[Tri 2]],6,31)</f>
        <v xml:space="preserve">PL  GOLDONI                    </v>
      </c>
      <c r="E299" s="10" t="str">
        <f>MID(PARIS[[#This Row],[Données]],1,6)</f>
        <v>754002</v>
      </c>
      <c r="F299" s="10" t="str">
        <f>LEFT(PARIS[[#This Row],[Données]],2)</f>
        <v>75</v>
      </c>
      <c r="G299" s="10" t="str">
        <f>MID(PARIS[[#This Row],[Données]],1,6)</f>
        <v>754002</v>
      </c>
      <c r="H299" s="10" t="str">
        <f>LEFT(PARIS[[#This Row],[Tri 2]],5)</f>
        <v>4227A</v>
      </c>
      <c r="I299" s="10" t="str">
        <f>LEFT(PARIS[[#This Row],[Tri 3]],3)</f>
        <v xml:space="preserve">PL </v>
      </c>
      <c r="J29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29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29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299" s="10" t="str">
        <f>IF(AND(PARIS[[#This Row],[Nom de la Voie 1]]=0,PARIS[[#This Row],[Nom de la Voie 2]]=0,PARIS[[#This Row],[Nom de la Voie 3]]=0),PARIS[[#This Row],[Ville et Street]],"")</f>
        <v/>
      </c>
      <c r="N299" s="10" t="str">
        <f>MID(PARIS[[#This Row],[Tri 1]],10,50)</f>
        <v>GOLDONI</v>
      </c>
      <c r="O29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299" s="10" t="str">
        <f>IF(PARIS[[#This Row],[Mot Clé Rue]]="","",IF(PARIS[[#This Row],[Ville]]="",PARIS[[#This Row],[Nom de la Voie]]&amp;" "&amp;MID(PARIS[[#This Row],[Tri 3]],5,50),PARIS[[#This Row],[Ville]]))</f>
        <v xml:space="preserve">Place GOLDONI                    </v>
      </c>
      <c r="R299" s="10" t="str">
        <f>IF(PARIS[[#This Row],[Nom de la Voie]]="","",IFERROR(PARIS[[#This Row],[Département]]&amp;RIGHT(PARIS[[#This Row],[N° INSEE]],3),""))</f>
        <v>75002</v>
      </c>
      <c r="S299" s="10" t="str">
        <f>IF(PARIS[[#This Row],[Ville]]="",PARIS[[#This Row],[Nom de la Voie]]&amp;" "&amp;MID(PARIS[[#This Row],[Tri 3]],5,50),"")</f>
        <v xml:space="preserve">Place GOLDONI                    </v>
      </c>
      <c r="T299" s="10" t="str">
        <f>IFERROR(TEXT(VLOOKUP(Tableau_Résultat75[Code Insee],Tableau_Référence75[],2,FALSE),"00000"),"")</f>
        <v/>
      </c>
      <c r="U299" s="10" t="str">
        <f>IFERROR(TEXT(VLOOKUP(Tableau_Résultat75[Code Insee],Tableau_Référence75[],4,FALSE),"00000"),"")</f>
        <v/>
      </c>
    </row>
    <row r="300" spans="1:21" x14ac:dyDescent="0.25">
      <c r="A300" s="4" t="s">
        <v>311</v>
      </c>
      <c r="B300" s="10" t="str">
        <f>MID(PARIS[[#This Row],[Données]],104,100)</f>
        <v>000641   GRAMONT</v>
      </c>
      <c r="C300" s="10" t="str">
        <f>MID(PARIS[[#This Row],[Données]],7,36)</f>
        <v xml:space="preserve">4265SRUE DE GRAMONT                 </v>
      </c>
      <c r="D300" s="10" t="str">
        <f>MID(PARIS[[#This Row],[Tri 2]],6,31)</f>
        <v xml:space="preserve">RUE DE GRAMONT                 </v>
      </c>
      <c r="E300" s="10" t="str">
        <f>MID(PARIS[[#This Row],[Données]],1,6)</f>
        <v>754002</v>
      </c>
      <c r="F300" s="10" t="str">
        <f>LEFT(PARIS[[#This Row],[Données]],2)</f>
        <v>75</v>
      </c>
      <c r="G300" s="10" t="str">
        <f>MID(PARIS[[#This Row],[Données]],1,6)</f>
        <v>754002</v>
      </c>
      <c r="H300" s="10" t="str">
        <f>LEFT(PARIS[[#This Row],[Tri 2]],5)</f>
        <v>4265S</v>
      </c>
      <c r="I300" s="10" t="str">
        <f>LEFT(PARIS[[#This Row],[Tri 3]],3)</f>
        <v>RUE</v>
      </c>
      <c r="J30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0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0" s="10" t="str">
        <f>IF(AND(PARIS[[#This Row],[Nom de la Voie 1]]=0,PARIS[[#This Row],[Nom de la Voie 2]]=0,PARIS[[#This Row],[Nom de la Voie 3]]=0),PARIS[[#This Row],[Ville et Street]],"")</f>
        <v/>
      </c>
      <c r="N300" s="10" t="str">
        <f>MID(PARIS[[#This Row],[Tri 1]],10,50)</f>
        <v>GRAMONT</v>
      </c>
      <c r="O30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00" s="10" t="str">
        <f>IF(PARIS[[#This Row],[Mot Clé Rue]]="","",IF(PARIS[[#This Row],[Ville]]="",PARIS[[#This Row],[Nom de la Voie]]&amp;" "&amp;MID(PARIS[[#This Row],[Tri 3]],5,50),PARIS[[#This Row],[Ville]]))</f>
        <v xml:space="preserve">Rue DE GRAMONT                 </v>
      </c>
      <c r="R300" s="10" t="str">
        <f>IF(PARIS[[#This Row],[Nom de la Voie]]="","",IFERROR(PARIS[[#This Row],[Département]]&amp;RIGHT(PARIS[[#This Row],[N° INSEE]],3),""))</f>
        <v>75002</v>
      </c>
      <c r="S300" s="10" t="str">
        <f>IF(PARIS[[#This Row],[Ville]]="",PARIS[[#This Row],[Nom de la Voie]]&amp;" "&amp;MID(PARIS[[#This Row],[Tri 3]],5,50),"")</f>
        <v xml:space="preserve">Rue DE GRAMONT                 </v>
      </c>
      <c r="T300" s="10" t="str">
        <f>IFERROR(TEXT(VLOOKUP(Tableau_Résultat75[Code Insee],Tableau_Référence75[],2,FALSE),"00000"),"")</f>
        <v/>
      </c>
      <c r="U300" s="10" t="str">
        <f>IFERROR(TEXT(VLOOKUP(Tableau_Résultat75[Code Insee],Tableau_Référence75[],4,FALSE),"00000"),"")</f>
        <v/>
      </c>
    </row>
    <row r="301" spans="1:21" x14ac:dyDescent="0.25">
      <c r="A301" s="4" t="s">
        <v>312</v>
      </c>
      <c r="B301" s="10" t="str">
        <f>MID(PARIS[[#This Row],[Données]],104,100)</f>
        <v>000651   CERF</v>
      </c>
      <c r="C301" s="10" t="str">
        <f>MID(PARIS[[#This Row],[Données]],7,36)</f>
        <v xml:space="preserve">4269WPAS DU GRAND CERF              </v>
      </c>
      <c r="D301" s="10" t="str">
        <f>MID(PARIS[[#This Row],[Tri 2]],6,31)</f>
        <v xml:space="preserve">PAS DU GRAND CERF              </v>
      </c>
      <c r="E301" s="10" t="str">
        <f>MID(PARIS[[#This Row],[Données]],1,6)</f>
        <v>754002</v>
      </c>
      <c r="F301" s="10" t="str">
        <f>LEFT(PARIS[[#This Row],[Données]],2)</f>
        <v>75</v>
      </c>
      <c r="G301" s="10" t="str">
        <f>MID(PARIS[[#This Row],[Données]],1,6)</f>
        <v>754002</v>
      </c>
      <c r="H301" s="10" t="str">
        <f>LEFT(PARIS[[#This Row],[Tri 2]],5)</f>
        <v>4269W</v>
      </c>
      <c r="I301" s="10" t="str">
        <f>LEFT(PARIS[[#This Row],[Tri 3]],3)</f>
        <v>PAS</v>
      </c>
      <c r="J30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0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1" s="10" t="str">
        <f>IF(AND(PARIS[[#This Row],[Nom de la Voie 1]]=0,PARIS[[#This Row],[Nom de la Voie 2]]=0,PARIS[[#This Row],[Nom de la Voie 3]]=0),PARIS[[#This Row],[Ville et Street]],"")</f>
        <v/>
      </c>
      <c r="N301" s="10" t="str">
        <f>MID(PARIS[[#This Row],[Tri 1]],10,50)</f>
        <v>CERF</v>
      </c>
      <c r="O30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01" s="10" t="str">
        <f>IF(PARIS[[#This Row],[Mot Clé Rue]]="","",IF(PARIS[[#This Row],[Ville]]="",PARIS[[#This Row],[Nom de la Voie]]&amp;" "&amp;MID(PARIS[[#This Row],[Tri 3]],5,50),PARIS[[#This Row],[Ville]]))</f>
        <v xml:space="preserve">Passage DU GRAND CERF              </v>
      </c>
      <c r="R301" s="10" t="str">
        <f>IF(PARIS[[#This Row],[Nom de la Voie]]="","",IFERROR(PARIS[[#This Row],[Département]]&amp;RIGHT(PARIS[[#This Row],[N° INSEE]],3),""))</f>
        <v>75002</v>
      </c>
      <c r="S301" s="10" t="str">
        <f>IF(PARIS[[#This Row],[Ville]]="",PARIS[[#This Row],[Nom de la Voie]]&amp;" "&amp;MID(PARIS[[#This Row],[Tri 3]],5,50),"")</f>
        <v xml:space="preserve">Passage DU GRAND CERF              </v>
      </c>
      <c r="T301" s="10" t="str">
        <f>IFERROR(TEXT(VLOOKUP(Tableau_Résultat75[Code Insee],Tableau_Référence75[],2,FALSE),"00000"),"")</f>
        <v/>
      </c>
      <c r="U301" s="10" t="str">
        <f>IFERROR(TEXT(VLOOKUP(Tableau_Résultat75[Code Insee],Tableau_Référence75[],4,FALSE),"00000"),"")</f>
        <v/>
      </c>
    </row>
    <row r="302" spans="1:21" x14ac:dyDescent="0.25">
      <c r="A302" s="4" t="s">
        <v>313</v>
      </c>
      <c r="B302" s="10" t="str">
        <f>MID(PARIS[[#This Row],[Données]],104,100)</f>
        <v>000661   GRENETA</v>
      </c>
      <c r="C302" s="10" t="str">
        <f>MID(PARIS[[#This Row],[Données]],7,36)</f>
        <v xml:space="preserve">4317YCRS GRENETA                    </v>
      </c>
      <c r="D302" s="10" t="str">
        <f>MID(PARIS[[#This Row],[Tri 2]],6,31)</f>
        <v xml:space="preserve">CRS GRENETA                    </v>
      </c>
      <c r="E302" s="10" t="str">
        <f>MID(PARIS[[#This Row],[Données]],1,6)</f>
        <v>754002</v>
      </c>
      <c r="F302" s="10" t="str">
        <f>LEFT(PARIS[[#This Row],[Données]],2)</f>
        <v>75</v>
      </c>
      <c r="G302" s="10" t="str">
        <f>MID(PARIS[[#This Row],[Données]],1,6)</f>
        <v>754002</v>
      </c>
      <c r="H302" s="10" t="str">
        <f>LEFT(PARIS[[#This Row],[Tri 2]],5)</f>
        <v>4317Y</v>
      </c>
      <c r="I302" s="10" t="str">
        <f>LEFT(PARIS[[#This Row],[Tri 3]],3)</f>
        <v>CRS</v>
      </c>
      <c r="J30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Cours</v>
      </c>
      <c r="K30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2" s="10" t="str">
        <f>IF(AND(PARIS[[#This Row],[Nom de la Voie 1]]=0,PARIS[[#This Row],[Nom de la Voie 2]]=0,PARIS[[#This Row],[Nom de la Voie 3]]=0),PARIS[[#This Row],[Ville et Street]],"")</f>
        <v/>
      </c>
      <c r="N302" s="10" t="str">
        <f>MID(PARIS[[#This Row],[Tri 1]],10,50)</f>
        <v>GRENETA</v>
      </c>
      <c r="O30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Cours</v>
      </c>
      <c r="P302" s="10" t="str">
        <f>IF(PARIS[[#This Row],[Mot Clé Rue]]="","",IF(PARIS[[#This Row],[Ville]]="",PARIS[[#This Row],[Nom de la Voie]]&amp;" "&amp;MID(PARIS[[#This Row],[Tri 3]],5,50),PARIS[[#This Row],[Ville]]))</f>
        <v xml:space="preserve">Cours GRENETA                    </v>
      </c>
      <c r="R302" s="10" t="str">
        <f>IF(PARIS[[#This Row],[Nom de la Voie]]="","",IFERROR(PARIS[[#This Row],[Département]]&amp;RIGHT(PARIS[[#This Row],[N° INSEE]],3),""))</f>
        <v>75002</v>
      </c>
      <c r="S302" s="10" t="str">
        <f>IF(PARIS[[#This Row],[Ville]]="",PARIS[[#This Row],[Nom de la Voie]]&amp;" "&amp;MID(PARIS[[#This Row],[Tri 3]],5,50),"")</f>
        <v xml:space="preserve">Cours GRENETA                    </v>
      </c>
      <c r="T302" s="10" t="str">
        <f>IFERROR(TEXT(VLOOKUP(Tableau_Résultat75[Code Insee],Tableau_Référence75[],2,FALSE),"00000"),"")</f>
        <v/>
      </c>
      <c r="U302" s="10" t="str">
        <f>IFERROR(TEXT(VLOOKUP(Tableau_Résultat75[Code Insee],Tableau_Référence75[],4,FALSE),"00000"),"")</f>
        <v/>
      </c>
    </row>
    <row r="303" spans="1:21" x14ac:dyDescent="0.25">
      <c r="A303" s="4" t="s">
        <v>314</v>
      </c>
      <c r="B303" s="10" t="str">
        <f>MID(PARIS[[#This Row],[Données]],104,100)</f>
        <v>000671   GRENETA</v>
      </c>
      <c r="C303" s="10" t="str">
        <f>MID(PARIS[[#This Row],[Données]],7,36)</f>
        <v xml:space="preserve">4318ZRUE GRENETA                    </v>
      </c>
      <c r="D303" s="10" t="str">
        <f>MID(PARIS[[#This Row],[Tri 2]],6,31)</f>
        <v xml:space="preserve">RUE GRENETA                    </v>
      </c>
      <c r="E303" s="10" t="str">
        <f>MID(PARIS[[#This Row],[Données]],1,6)</f>
        <v>754002</v>
      </c>
      <c r="F303" s="10" t="str">
        <f>LEFT(PARIS[[#This Row],[Données]],2)</f>
        <v>75</v>
      </c>
      <c r="G303" s="10" t="str">
        <f>MID(PARIS[[#This Row],[Données]],1,6)</f>
        <v>754002</v>
      </c>
      <c r="H303" s="10" t="str">
        <f>LEFT(PARIS[[#This Row],[Tri 2]],5)</f>
        <v>4318Z</v>
      </c>
      <c r="I303" s="10" t="str">
        <f>LEFT(PARIS[[#This Row],[Tri 3]],3)</f>
        <v>RUE</v>
      </c>
      <c r="J30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0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3" s="10" t="str">
        <f>IF(AND(PARIS[[#This Row],[Nom de la Voie 1]]=0,PARIS[[#This Row],[Nom de la Voie 2]]=0,PARIS[[#This Row],[Nom de la Voie 3]]=0),PARIS[[#This Row],[Ville et Street]],"")</f>
        <v/>
      </c>
      <c r="N303" s="10" t="str">
        <f>MID(PARIS[[#This Row],[Tri 1]],10,50)</f>
        <v>GRENETA</v>
      </c>
      <c r="O30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03" s="10" t="str">
        <f>IF(PARIS[[#This Row],[Mot Clé Rue]]="","",IF(PARIS[[#This Row],[Ville]]="",PARIS[[#This Row],[Nom de la Voie]]&amp;" "&amp;MID(PARIS[[#This Row],[Tri 3]],5,50),PARIS[[#This Row],[Ville]]))</f>
        <v xml:space="preserve">Rue GRENETA                    </v>
      </c>
      <c r="R303" s="10" t="str">
        <f>IF(PARIS[[#This Row],[Nom de la Voie]]="","",IFERROR(PARIS[[#This Row],[Département]]&amp;RIGHT(PARIS[[#This Row],[N° INSEE]],3),""))</f>
        <v>75002</v>
      </c>
      <c r="S303" s="10" t="str">
        <f>IF(PARIS[[#This Row],[Ville]]="",PARIS[[#This Row],[Nom de la Voie]]&amp;" "&amp;MID(PARIS[[#This Row],[Tri 3]],5,50),"")</f>
        <v xml:space="preserve">Rue GRENETA                    </v>
      </c>
      <c r="T303" s="10" t="str">
        <f>IFERROR(TEXT(VLOOKUP(Tableau_Résultat75[Code Insee],Tableau_Référence75[],2,FALSE),"00000"),"")</f>
        <v/>
      </c>
      <c r="U303" s="10" t="str">
        <f>IFERROR(TEXT(VLOOKUP(Tableau_Résultat75[Code Insee],Tableau_Référence75[],4,FALSE),"00000"),"")</f>
        <v/>
      </c>
    </row>
    <row r="304" spans="1:21" x14ac:dyDescent="0.25">
      <c r="A304" s="4" t="s">
        <v>315</v>
      </c>
      <c r="B304" s="10" t="str">
        <f>MID(PARIS[[#This Row],[Données]],104,100)</f>
        <v>000681   GRETRY</v>
      </c>
      <c r="C304" s="10" t="str">
        <f>MID(PARIS[[#This Row],[Données]],7,36)</f>
        <v xml:space="preserve">4328KRUE GRETRY                     </v>
      </c>
      <c r="D304" s="10" t="str">
        <f>MID(PARIS[[#This Row],[Tri 2]],6,31)</f>
        <v xml:space="preserve">RUE GRETRY                     </v>
      </c>
      <c r="E304" s="10" t="str">
        <f>MID(PARIS[[#This Row],[Données]],1,6)</f>
        <v>754002</v>
      </c>
      <c r="F304" s="10" t="str">
        <f>LEFT(PARIS[[#This Row],[Données]],2)</f>
        <v>75</v>
      </c>
      <c r="G304" s="10" t="str">
        <f>MID(PARIS[[#This Row],[Données]],1,6)</f>
        <v>754002</v>
      </c>
      <c r="H304" s="10" t="str">
        <f>LEFT(PARIS[[#This Row],[Tri 2]],5)</f>
        <v>4328K</v>
      </c>
      <c r="I304" s="10" t="str">
        <f>LEFT(PARIS[[#This Row],[Tri 3]],3)</f>
        <v>RUE</v>
      </c>
      <c r="J30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0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4" s="10" t="str">
        <f>IF(AND(PARIS[[#This Row],[Nom de la Voie 1]]=0,PARIS[[#This Row],[Nom de la Voie 2]]=0,PARIS[[#This Row],[Nom de la Voie 3]]=0),PARIS[[#This Row],[Ville et Street]],"")</f>
        <v/>
      </c>
      <c r="N304" s="10" t="str">
        <f>MID(PARIS[[#This Row],[Tri 1]],10,50)</f>
        <v>GRETRY</v>
      </c>
      <c r="O30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04" s="10" t="str">
        <f>IF(PARIS[[#This Row],[Mot Clé Rue]]="","",IF(PARIS[[#This Row],[Ville]]="",PARIS[[#This Row],[Nom de la Voie]]&amp;" "&amp;MID(PARIS[[#This Row],[Tri 3]],5,50),PARIS[[#This Row],[Ville]]))</f>
        <v xml:space="preserve">Rue GRETRY                     </v>
      </c>
      <c r="R304" s="10" t="str">
        <f>IF(PARIS[[#This Row],[Nom de la Voie]]="","",IFERROR(PARIS[[#This Row],[Département]]&amp;RIGHT(PARIS[[#This Row],[N° INSEE]],3),""))</f>
        <v>75002</v>
      </c>
      <c r="S304" s="10" t="str">
        <f>IF(PARIS[[#This Row],[Ville]]="",PARIS[[#This Row],[Nom de la Voie]]&amp;" "&amp;MID(PARIS[[#This Row],[Tri 3]],5,50),"")</f>
        <v xml:space="preserve">Rue GRETRY                     </v>
      </c>
      <c r="T304" s="10" t="str">
        <f>IFERROR(TEXT(VLOOKUP(Tableau_Résultat75[Code Insee],Tableau_Référence75[],2,FALSE),"00000"),"")</f>
        <v/>
      </c>
      <c r="U304" s="10" t="str">
        <f>IFERROR(TEXT(VLOOKUP(Tableau_Résultat75[Code Insee],Tableau_Référence75[],4,FALSE),"00000"),"")</f>
        <v/>
      </c>
    </row>
    <row r="305" spans="1:21" x14ac:dyDescent="0.25">
      <c r="A305" s="4" t="s">
        <v>316</v>
      </c>
      <c r="B305" s="10" t="str">
        <f>MID(PARIS[[#This Row],[Données]],104,100)</f>
        <v>000691   BOISSEAU</v>
      </c>
      <c r="C305" s="10" t="str">
        <f>MID(PARIS[[#This Row],[Données]],7,36)</f>
        <v xml:space="preserve">4374KRUE GUERIN BOISSEAU            </v>
      </c>
      <c r="D305" s="10" t="str">
        <f>MID(PARIS[[#This Row],[Tri 2]],6,31)</f>
        <v xml:space="preserve">RUE GUERIN BOISSEAU            </v>
      </c>
      <c r="E305" s="10" t="str">
        <f>MID(PARIS[[#This Row],[Données]],1,6)</f>
        <v>754002</v>
      </c>
      <c r="F305" s="10" t="str">
        <f>LEFT(PARIS[[#This Row],[Données]],2)</f>
        <v>75</v>
      </c>
      <c r="G305" s="10" t="str">
        <f>MID(PARIS[[#This Row],[Données]],1,6)</f>
        <v>754002</v>
      </c>
      <c r="H305" s="10" t="str">
        <f>LEFT(PARIS[[#This Row],[Tri 2]],5)</f>
        <v>4374K</v>
      </c>
      <c r="I305" s="10" t="str">
        <f>LEFT(PARIS[[#This Row],[Tri 3]],3)</f>
        <v>RUE</v>
      </c>
      <c r="J30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0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5" s="10" t="str">
        <f>IF(AND(PARIS[[#This Row],[Nom de la Voie 1]]=0,PARIS[[#This Row],[Nom de la Voie 2]]=0,PARIS[[#This Row],[Nom de la Voie 3]]=0),PARIS[[#This Row],[Ville et Street]],"")</f>
        <v/>
      </c>
      <c r="N305" s="10" t="str">
        <f>MID(PARIS[[#This Row],[Tri 1]],10,50)</f>
        <v>BOISSEAU</v>
      </c>
      <c r="O30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05" s="10" t="str">
        <f>IF(PARIS[[#This Row],[Mot Clé Rue]]="","",IF(PARIS[[#This Row],[Ville]]="",PARIS[[#This Row],[Nom de la Voie]]&amp;" "&amp;MID(PARIS[[#This Row],[Tri 3]],5,50),PARIS[[#This Row],[Ville]]))</f>
        <v xml:space="preserve">Rue GUERIN BOISSEAU            </v>
      </c>
      <c r="R305" s="10" t="str">
        <f>IF(PARIS[[#This Row],[Nom de la Voie]]="","",IFERROR(PARIS[[#This Row],[Département]]&amp;RIGHT(PARIS[[#This Row],[N° INSEE]],3),""))</f>
        <v>75002</v>
      </c>
      <c r="S305" s="10" t="str">
        <f>IF(PARIS[[#This Row],[Ville]]="",PARIS[[#This Row],[Nom de la Voie]]&amp;" "&amp;MID(PARIS[[#This Row],[Tri 3]],5,50),"")</f>
        <v xml:space="preserve">Rue GUERIN BOISSEAU            </v>
      </c>
      <c r="T305" s="10" t="str">
        <f>IFERROR(TEXT(VLOOKUP(Tableau_Résultat75[Code Insee],Tableau_Référence75[],2,FALSE),"00000"),"")</f>
        <v/>
      </c>
      <c r="U305" s="10" t="str">
        <f>IFERROR(TEXT(VLOOKUP(Tableau_Résultat75[Code Insee],Tableau_Référence75[],4,FALSE),"00000"),"")</f>
        <v/>
      </c>
    </row>
    <row r="306" spans="1:21" x14ac:dyDescent="0.25">
      <c r="A306" s="4" t="s">
        <v>317</v>
      </c>
      <c r="B306" s="10" t="str">
        <f>MID(PARIS[[#This Row],[Données]],104,100)</f>
        <v>000701   HANOVRE</v>
      </c>
      <c r="C306" s="10" t="str">
        <f>MID(PARIS[[#This Row],[Données]],7,36)</f>
        <v xml:space="preserve">4467LRUE DE HANOVRE                 </v>
      </c>
      <c r="D306" s="10" t="str">
        <f>MID(PARIS[[#This Row],[Tri 2]],6,31)</f>
        <v xml:space="preserve">RUE DE HANOVRE                 </v>
      </c>
      <c r="E306" s="10" t="str">
        <f>MID(PARIS[[#This Row],[Données]],1,6)</f>
        <v>754002</v>
      </c>
      <c r="F306" s="10" t="str">
        <f>LEFT(PARIS[[#This Row],[Données]],2)</f>
        <v>75</v>
      </c>
      <c r="G306" s="10" t="str">
        <f>MID(PARIS[[#This Row],[Données]],1,6)</f>
        <v>754002</v>
      </c>
      <c r="H306" s="10" t="str">
        <f>LEFT(PARIS[[#This Row],[Tri 2]],5)</f>
        <v>4467L</v>
      </c>
      <c r="I306" s="10" t="str">
        <f>LEFT(PARIS[[#This Row],[Tri 3]],3)</f>
        <v>RUE</v>
      </c>
      <c r="J30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0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6" s="10" t="str">
        <f>IF(AND(PARIS[[#This Row],[Nom de la Voie 1]]=0,PARIS[[#This Row],[Nom de la Voie 2]]=0,PARIS[[#This Row],[Nom de la Voie 3]]=0),PARIS[[#This Row],[Ville et Street]],"")</f>
        <v/>
      </c>
      <c r="N306" s="10" t="str">
        <f>MID(PARIS[[#This Row],[Tri 1]],10,50)</f>
        <v>HANOVRE</v>
      </c>
      <c r="O30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06" s="10" t="str">
        <f>IF(PARIS[[#This Row],[Mot Clé Rue]]="","",IF(PARIS[[#This Row],[Ville]]="",PARIS[[#This Row],[Nom de la Voie]]&amp;" "&amp;MID(PARIS[[#This Row],[Tri 3]],5,50),PARIS[[#This Row],[Ville]]))</f>
        <v xml:space="preserve">Rue DE HANOVRE                 </v>
      </c>
      <c r="R306" s="10" t="str">
        <f>IF(PARIS[[#This Row],[Nom de la Voie]]="","",IFERROR(PARIS[[#This Row],[Département]]&amp;RIGHT(PARIS[[#This Row],[N° INSEE]],3),""))</f>
        <v>75002</v>
      </c>
      <c r="S306" s="10" t="str">
        <f>IF(PARIS[[#This Row],[Ville]]="",PARIS[[#This Row],[Nom de la Voie]]&amp;" "&amp;MID(PARIS[[#This Row],[Tri 3]],5,50),"")</f>
        <v xml:space="preserve">Rue DE HANOVRE                 </v>
      </c>
      <c r="T306" s="10" t="str">
        <f>IFERROR(TEXT(VLOOKUP(Tableau_Résultat75[Code Insee],Tableau_Référence75[],2,FALSE),"00000"),"")</f>
        <v/>
      </c>
      <c r="U306" s="10" t="str">
        <f>IFERROR(TEXT(VLOOKUP(Tableau_Résultat75[Code Insee],Tableau_Référence75[],4,FALSE),"00000"),"")</f>
        <v/>
      </c>
    </row>
    <row r="307" spans="1:21" x14ac:dyDescent="0.25">
      <c r="A307" s="4" t="s">
        <v>318</v>
      </c>
      <c r="B307" s="10" t="str">
        <f>MID(PARIS[[#This Row],[Données]],104,100)</f>
        <v>000711   ITALIENS</v>
      </c>
      <c r="C307" s="10" t="str">
        <f>MID(PARIS[[#This Row],[Données]],7,36)</f>
        <v xml:space="preserve">4758CBD  DES ITALIENS               </v>
      </c>
      <c r="D307" s="10" t="str">
        <f>MID(PARIS[[#This Row],[Tri 2]],6,31)</f>
        <v xml:space="preserve">BD  DES ITALIENS               </v>
      </c>
      <c r="E307" s="10" t="str">
        <f>MID(PARIS[[#This Row],[Données]],1,6)</f>
        <v>754002</v>
      </c>
      <c r="F307" s="10" t="str">
        <f>LEFT(PARIS[[#This Row],[Données]],2)</f>
        <v>75</v>
      </c>
      <c r="G307" s="10" t="str">
        <f>MID(PARIS[[#This Row],[Données]],1,6)</f>
        <v>754002</v>
      </c>
      <c r="H307" s="10" t="str">
        <f>LEFT(PARIS[[#This Row],[Tri 2]],5)</f>
        <v>4758C</v>
      </c>
      <c r="I307" s="10" t="str">
        <f>LEFT(PARIS[[#This Row],[Tri 3]],3)</f>
        <v xml:space="preserve">BD </v>
      </c>
      <c r="J30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0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307" s="10" t="str">
        <f>IF(AND(PARIS[[#This Row],[Nom de la Voie 1]]=0,PARIS[[#This Row],[Nom de la Voie 2]]=0,PARIS[[#This Row],[Nom de la Voie 3]]=0),PARIS[[#This Row],[Ville et Street]],"")</f>
        <v/>
      </c>
      <c r="N307" s="10" t="str">
        <f>MID(PARIS[[#This Row],[Tri 1]],10,50)</f>
        <v>ITALIENS</v>
      </c>
      <c r="O30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307" s="10" t="str">
        <f>IF(PARIS[[#This Row],[Mot Clé Rue]]="","",IF(PARIS[[#This Row],[Ville]]="",PARIS[[#This Row],[Nom de la Voie]]&amp;" "&amp;MID(PARIS[[#This Row],[Tri 3]],5,50),PARIS[[#This Row],[Ville]]))</f>
        <v xml:space="preserve">Boulevard DES ITALIENS               </v>
      </c>
      <c r="R307" s="10" t="str">
        <f>IF(PARIS[[#This Row],[Nom de la Voie]]="","",IFERROR(PARIS[[#This Row],[Département]]&amp;RIGHT(PARIS[[#This Row],[N° INSEE]],3),""))</f>
        <v>75002</v>
      </c>
      <c r="S307" s="10" t="str">
        <f>IF(PARIS[[#This Row],[Ville]]="",PARIS[[#This Row],[Nom de la Voie]]&amp;" "&amp;MID(PARIS[[#This Row],[Tri 3]],5,50),"")</f>
        <v xml:space="preserve">Boulevard DES ITALIENS               </v>
      </c>
      <c r="T307" s="10" t="str">
        <f>IFERROR(TEXT(VLOOKUP(Tableau_Résultat75[Code Insee],Tableau_Référence75[],2,FALSE),"00000"),"")</f>
        <v/>
      </c>
      <c r="U307" s="10" t="str">
        <f>IFERROR(TEXT(VLOOKUP(Tableau_Résultat75[Code Insee],Tableau_Référence75[],4,FALSE),"00000"),"")</f>
        <v/>
      </c>
    </row>
    <row r="308" spans="1:21" x14ac:dyDescent="0.25">
      <c r="A308" s="4" t="s">
        <v>319</v>
      </c>
      <c r="B308" s="10" t="str">
        <f>MID(PARIS[[#This Row],[Données]],104,100)</f>
        <v>000721   BIDAUT</v>
      </c>
      <c r="C308" s="10" t="str">
        <f>MID(PARIS[[#This Row],[Données]],7,36)</f>
        <v xml:space="preserve">4779ASQ  JACQUES BIDAUT             </v>
      </c>
      <c r="D308" s="10" t="str">
        <f>MID(PARIS[[#This Row],[Tri 2]],6,31)</f>
        <v xml:space="preserve">SQ  JACQUES BIDAUT             </v>
      </c>
      <c r="E308" s="10" t="str">
        <f>MID(PARIS[[#This Row],[Données]],1,6)</f>
        <v>754002</v>
      </c>
      <c r="F308" s="10" t="str">
        <f>LEFT(PARIS[[#This Row],[Données]],2)</f>
        <v>75</v>
      </c>
      <c r="G308" s="10" t="str">
        <f>MID(PARIS[[#This Row],[Données]],1,6)</f>
        <v>754002</v>
      </c>
      <c r="H308" s="10" t="str">
        <f>LEFT(PARIS[[#This Row],[Tri 2]],5)</f>
        <v>4779A</v>
      </c>
      <c r="I308" s="10" t="str">
        <f>LEFT(PARIS[[#This Row],[Tri 3]],3)</f>
        <v xml:space="preserve">SQ </v>
      </c>
      <c r="J30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0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Square</v>
      </c>
      <c r="M308" s="10" t="str">
        <f>IF(AND(PARIS[[#This Row],[Nom de la Voie 1]]=0,PARIS[[#This Row],[Nom de la Voie 2]]=0,PARIS[[#This Row],[Nom de la Voie 3]]=0),PARIS[[#This Row],[Ville et Street]],"")</f>
        <v/>
      </c>
      <c r="N308" s="10" t="str">
        <f>MID(PARIS[[#This Row],[Tri 1]],10,50)</f>
        <v>BIDAUT</v>
      </c>
      <c r="O30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Square</v>
      </c>
      <c r="P308" s="10" t="str">
        <f>IF(PARIS[[#This Row],[Mot Clé Rue]]="","",IF(PARIS[[#This Row],[Ville]]="",PARIS[[#This Row],[Nom de la Voie]]&amp;" "&amp;MID(PARIS[[#This Row],[Tri 3]],5,50),PARIS[[#This Row],[Ville]]))</f>
        <v xml:space="preserve">Square JACQUES BIDAUT             </v>
      </c>
      <c r="R308" s="10" t="str">
        <f>IF(PARIS[[#This Row],[Nom de la Voie]]="","",IFERROR(PARIS[[#This Row],[Département]]&amp;RIGHT(PARIS[[#This Row],[N° INSEE]],3),""))</f>
        <v>75002</v>
      </c>
      <c r="S308" s="10" t="str">
        <f>IF(PARIS[[#This Row],[Ville]]="",PARIS[[#This Row],[Nom de la Voie]]&amp;" "&amp;MID(PARIS[[#This Row],[Tri 3]],5,50),"")</f>
        <v xml:space="preserve">Square JACQUES BIDAUT             </v>
      </c>
      <c r="T308" s="10" t="str">
        <f>IFERROR(TEXT(VLOOKUP(Tableau_Résultat75[Code Insee],Tableau_Référence75[],2,FALSE),"00000"),"")</f>
        <v/>
      </c>
      <c r="U308" s="10" t="str">
        <f>IFERROR(TEXT(VLOOKUP(Tableau_Résultat75[Code Insee],Tableau_Référence75[],4,FALSE),"00000"),"")</f>
        <v/>
      </c>
    </row>
    <row r="309" spans="1:21" x14ac:dyDescent="0.25">
      <c r="A309" s="4" t="s">
        <v>320</v>
      </c>
      <c r="B309" s="10" t="str">
        <f>MID(PARIS[[#This Row],[Données]],104,100)</f>
        <v>000731   JEUNEURS</v>
      </c>
      <c r="C309" s="10" t="str">
        <f>MID(PARIS[[#This Row],[Données]],7,36)</f>
        <v xml:space="preserve">4973LRUE DES JEUNEURS               </v>
      </c>
      <c r="D309" s="10" t="str">
        <f>MID(PARIS[[#This Row],[Tri 2]],6,31)</f>
        <v xml:space="preserve">RUE DES JEUNEURS               </v>
      </c>
      <c r="E309" s="10" t="str">
        <f>MID(PARIS[[#This Row],[Données]],1,6)</f>
        <v>754002</v>
      </c>
      <c r="F309" s="10" t="str">
        <f>LEFT(PARIS[[#This Row],[Données]],2)</f>
        <v>75</v>
      </c>
      <c r="G309" s="10" t="str">
        <f>MID(PARIS[[#This Row],[Données]],1,6)</f>
        <v>754002</v>
      </c>
      <c r="H309" s="10" t="str">
        <f>LEFT(PARIS[[#This Row],[Tri 2]],5)</f>
        <v>4973L</v>
      </c>
      <c r="I309" s="10" t="str">
        <f>LEFT(PARIS[[#This Row],[Tri 3]],3)</f>
        <v>RUE</v>
      </c>
      <c r="J30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0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0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09" s="10" t="str">
        <f>IF(AND(PARIS[[#This Row],[Nom de la Voie 1]]=0,PARIS[[#This Row],[Nom de la Voie 2]]=0,PARIS[[#This Row],[Nom de la Voie 3]]=0),PARIS[[#This Row],[Ville et Street]],"")</f>
        <v/>
      </c>
      <c r="N309" s="10" t="str">
        <f>MID(PARIS[[#This Row],[Tri 1]],10,50)</f>
        <v>JEUNEURS</v>
      </c>
      <c r="O30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09" s="10" t="str">
        <f>IF(PARIS[[#This Row],[Mot Clé Rue]]="","",IF(PARIS[[#This Row],[Ville]]="",PARIS[[#This Row],[Nom de la Voie]]&amp;" "&amp;MID(PARIS[[#This Row],[Tri 3]],5,50),PARIS[[#This Row],[Ville]]))</f>
        <v xml:space="preserve">Rue DES JEUNEURS               </v>
      </c>
      <c r="R309" s="10" t="str">
        <f>IF(PARIS[[#This Row],[Nom de la Voie]]="","",IFERROR(PARIS[[#This Row],[Département]]&amp;RIGHT(PARIS[[#This Row],[N° INSEE]],3),""))</f>
        <v>75002</v>
      </c>
      <c r="S309" s="10" t="str">
        <f>IF(PARIS[[#This Row],[Ville]]="",PARIS[[#This Row],[Nom de la Voie]]&amp;" "&amp;MID(PARIS[[#This Row],[Tri 3]],5,50),"")</f>
        <v xml:space="preserve">Rue DES JEUNEURS               </v>
      </c>
      <c r="T309" s="10" t="str">
        <f>IFERROR(TEXT(VLOOKUP(Tableau_Résultat75[Code Insee],Tableau_Référence75[],2,FALSE),"00000"),"")</f>
        <v/>
      </c>
      <c r="U309" s="10" t="str">
        <f>IFERROR(TEXT(VLOOKUP(Tableau_Résultat75[Code Insee],Tableau_Référence75[],4,FALSE),"00000"),"")</f>
        <v/>
      </c>
    </row>
    <row r="310" spans="1:21" x14ac:dyDescent="0.25">
      <c r="A310" s="4" t="s">
        <v>321</v>
      </c>
      <c r="B310" s="10" t="str">
        <f>MID(PARIS[[#This Row],[Données]],104,100)</f>
        <v>000741   JUSSIENN</v>
      </c>
      <c r="C310" s="10" t="str">
        <f>MID(PARIS[[#This Row],[Données]],7,36)</f>
        <v xml:space="preserve">5127DRUE DE LA JUSSIENNE            </v>
      </c>
      <c r="D310" s="10" t="str">
        <f>MID(PARIS[[#This Row],[Tri 2]],6,31)</f>
        <v xml:space="preserve">RUE DE LA JUSSIENNE            </v>
      </c>
      <c r="E310" s="10" t="str">
        <f>MID(PARIS[[#This Row],[Données]],1,6)</f>
        <v>754002</v>
      </c>
      <c r="F310" s="10" t="str">
        <f>LEFT(PARIS[[#This Row],[Données]],2)</f>
        <v>75</v>
      </c>
      <c r="G310" s="10" t="str">
        <f>MID(PARIS[[#This Row],[Données]],1,6)</f>
        <v>754002</v>
      </c>
      <c r="H310" s="10" t="str">
        <f>LEFT(PARIS[[#This Row],[Tri 2]],5)</f>
        <v>5127D</v>
      </c>
      <c r="I310" s="10" t="str">
        <f>LEFT(PARIS[[#This Row],[Tri 3]],3)</f>
        <v>RUE</v>
      </c>
      <c r="J31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0" s="10" t="str">
        <f>IF(AND(PARIS[[#This Row],[Nom de la Voie 1]]=0,PARIS[[#This Row],[Nom de la Voie 2]]=0,PARIS[[#This Row],[Nom de la Voie 3]]=0),PARIS[[#This Row],[Ville et Street]],"")</f>
        <v/>
      </c>
      <c r="N310" s="10" t="str">
        <f>MID(PARIS[[#This Row],[Tri 1]],10,50)</f>
        <v>JUSSIENN</v>
      </c>
      <c r="O31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0" s="10" t="str">
        <f>IF(PARIS[[#This Row],[Mot Clé Rue]]="","",IF(PARIS[[#This Row],[Ville]]="",PARIS[[#This Row],[Nom de la Voie]]&amp;" "&amp;MID(PARIS[[#This Row],[Tri 3]],5,50),PARIS[[#This Row],[Ville]]))</f>
        <v xml:space="preserve">Rue DE LA JUSSIENNE            </v>
      </c>
      <c r="R310" s="10" t="str">
        <f>IF(PARIS[[#This Row],[Nom de la Voie]]="","",IFERROR(PARIS[[#This Row],[Département]]&amp;RIGHT(PARIS[[#This Row],[N° INSEE]],3),""))</f>
        <v>75002</v>
      </c>
      <c r="S310" s="10" t="str">
        <f>IF(PARIS[[#This Row],[Ville]]="",PARIS[[#This Row],[Nom de la Voie]]&amp;" "&amp;MID(PARIS[[#This Row],[Tri 3]],5,50),"")</f>
        <v xml:space="preserve">Rue DE LA JUSSIENNE            </v>
      </c>
      <c r="T310" s="10" t="str">
        <f>IFERROR(TEXT(VLOOKUP(Tableau_Résultat75[Code Insee],Tableau_Référence75[],2,FALSE),"00000"),"")</f>
        <v/>
      </c>
      <c r="U310" s="10" t="str">
        <f>IFERROR(TEXT(VLOOKUP(Tableau_Résultat75[Code Insee],Tableau_Référence75[],4,FALSE),"00000"),"")</f>
        <v/>
      </c>
    </row>
    <row r="311" spans="1:21" x14ac:dyDescent="0.25">
      <c r="A311" s="4" t="s">
        <v>322</v>
      </c>
      <c r="B311" s="10" t="str">
        <f>MID(PARIS[[#This Row],[Données]],104,100)</f>
        <v>000751   FEUILLAD</v>
      </c>
      <c r="C311" s="10" t="str">
        <f>MID(PARIS[[#This Row],[Données]],7,36)</f>
        <v xml:space="preserve">5244FRUE LA FEUILLADE               </v>
      </c>
      <c r="D311" s="10" t="str">
        <f>MID(PARIS[[#This Row],[Tri 2]],6,31)</f>
        <v xml:space="preserve">RUE LA FEUILLADE               </v>
      </c>
      <c r="E311" s="10" t="str">
        <f>MID(PARIS[[#This Row],[Données]],1,6)</f>
        <v>754002</v>
      </c>
      <c r="F311" s="10" t="str">
        <f>LEFT(PARIS[[#This Row],[Données]],2)</f>
        <v>75</v>
      </c>
      <c r="G311" s="10" t="str">
        <f>MID(PARIS[[#This Row],[Données]],1,6)</f>
        <v>754002</v>
      </c>
      <c r="H311" s="10" t="str">
        <f>LEFT(PARIS[[#This Row],[Tri 2]],5)</f>
        <v>5244F</v>
      </c>
      <c r="I311" s="10" t="str">
        <f>LEFT(PARIS[[#This Row],[Tri 3]],3)</f>
        <v>RUE</v>
      </c>
      <c r="J31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1" s="10" t="str">
        <f>IF(AND(PARIS[[#This Row],[Nom de la Voie 1]]=0,PARIS[[#This Row],[Nom de la Voie 2]]=0,PARIS[[#This Row],[Nom de la Voie 3]]=0),PARIS[[#This Row],[Ville et Street]],"")</f>
        <v/>
      </c>
      <c r="N311" s="10" t="str">
        <f>MID(PARIS[[#This Row],[Tri 1]],10,50)</f>
        <v>FEUILLAD</v>
      </c>
      <c r="O31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1" s="10" t="str">
        <f>IF(PARIS[[#This Row],[Mot Clé Rue]]="","",IF(PARIS[[#This Row],[Ville]]="",PARIS[[#This Row],[Nom de la Voie]]&amp;" "&amp;MID(PARIS[[#This Row],[Tri 3]],5,50),PARIS[[#This Row],[Ville]]))</f>
        <v xml:space="preserve">Rue LA FEUILLADE               </v>
      </c>
      <c r="R311" s="10" t="str">
        <f>IF(PARIS[[#This Row],[Nom de la Voie]]="","",IFERROR(PARIS[[#This Row],[Département]]&amp;RIGHT(PARIS[[#This Row],[N° INSEE]],3),""))</f>
        <v>75002</v>
      </c>
      <c r="S311" s="10" t="str">
        <f>IF(PARIS[[#This Row],[Ville]]="",PARIS[[#This Row],[Nom de la Voie]]&amp;" "&amp;MID(PARIS[[#This Row],[Tri 3]],5,50),"")</f>
        <v xml:space="preserve">Rue LA FEUILLADE               </v>
      </c>
      <c r="T311" s="10" t="str">
        <f>IFERROR(TEXT(VLOOKUP(Tableau_Résultat75[Code Insee],Tableau_Référence75[],2,FALSE),"00000"),"")</f>
        <v/>
      </c>
      <c r="U311" s="10" t="str">
        <f>IFERROR(TEXT(VLOOKUP(Tableau_Résultat75[Code Insee],Tableau_Référence75[],4,FALSE),"00000"),"")</f>
        <v/>
      </c>
    </row>
    <row r="312" spans="1:21" x14ac:dyDescent="0.25">
      <c r="A312" s="4" t="s">
        <v>323</v>
      </c>
      <c r="B312" s="10" t="str">
        <f>MID(PARIS[[#This Row],[Données]],104,100)</f>
        <v>000761   MICHODIE</v>
      </c>
      <c r="C312" s="10" t="str">
        <f>MID(PARIS[[#This Row],[Données]],7,36)</f>
        <v xml:space="preserve">5302URUE DE LA MICHODIERE           </v>
      </c>
      <c r="D312" s="10" t="str">
        <f>MID(PARIS[[#This Row],[Tri 2]],6,31)</f>
        <v xml:space="preserve">RUE DE LA MICHODIERE           </v>
      </c>
      <c r="E312" s="10" t="str">
        <f>MID(PARIS[[#This Row],[Données]],1,6)</f>
        <v>754002</v>
      </c>
      <c r="F312" s="10" t="str">
        <f>LEFT(PARIS[[#This Row],[Données]],2)</f>
        <v>75</v>
      </c>
      <c r="G312" s="10" t="str">
        <f>MID(PARIS[[#This Row],[Données]],1,6)</f>
        <v>754002</v>
      </c>
      <c r="H312" s="10" t="str">
        <f>LEFT(PARIS[[#This Row],[Tri 2]],5)</f>
        <v>5302U</v>
      </c>
      <c r="I312" s="10" t="str">
        <f>LEFT(PARIS[[#This Row],[Tri 3]],3)</f>
        <v>RUE</v>
      </c>
      <c r="J31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2" s="10" t="str">
        <f>IF(AND(PARIS[[#This Row],[Nom de la Voie 1]]=0,PARIS[[#This Row],[Nom de la Voie 2]]=0,PARIS[[#This Row],[Nom de la Voie 3]]=0),PARIS[[#This Row],[Ville et Street]],"")</f>
        <v/>
      </c>
      <c r="N312" s="10" t="str">
        <f>MID(PARIS[[#This Row],[Tri 1]],10,50)</f>
        <v>MICHODIE</v>
      </c>
      <c r="O31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2" s="10" t="str">
        <f>IF(PARIS[[#This Row],[Mot Clé Rue]]="","",IF(PARIS[[#This Row],[Ville]]="",PARIS[[#This Row],[Nom de la Voie]]&amp;" "&amp;MID(PARIS[[#This Row],[Tri 3]],5,50),PARIS[[#This Row],[Ville]]))</f>
        <v xml:space="preserve">Rue DE LA MICHODIERE           </v>
      </c>
      <c r="R312" s="10" t="str">
        <f>IF(PARIS[[#This Row],[Nom de la Voie]]="","",IFERROR(PARIS[[#This Row],[Département]]&amp;RIGHT(PARIS[[#This Row],[N° INSEE]],3),""))</f>
        <v>75002</v>
      </c>
      <c r="S312" s="10" t="str">
        <f>IF(PARIS[[#This Row],[Ville]]="",PARIS[[#This Row],[Nom de la Voie]]&amp;" "&amp;MID(PARIS[[#This Row],[Tri 3]],5,50),"")</f>
        <v xml:space="preserve">Rue DE LA MICHODIERE           </v>
      </c>
      <c r="T312" s="10" t="str">
        <f>IFERROR(TEXT(VLOOKUP(Tableau_Résultat75[Code Insee],Tableau_Référence75[],2,FALSE),"00000"),"")</f>
        <v/>
      </c>
      <c r="U312" s="10" t="str">
        <f>IFERROR(TEXT(VLOOKUP(Tableau_Résultat75[Code Insee],Tableau_Référence75[],4,FALSE),"00000"),"")</f>
        <v/>
      </c>
    </row>
    <row r="313" spans="1:21" x14ac:dyDescent="0.25">
      <c r="A313" s="4" t="s">
        <v>324</v>
      </c>
      <c r="B313" s="10" t="str">
        <f>MID(PARIS[[#This Row],[Données]],104,100)</f>
        <v>000771   LEMOINE</v>
      </c>
      <c r="C313" s="10" t="str">
        <f>MID(PARIS[[#This Row],[Données]],7,36)</f>
        <v xml:space="preserve">5507SPAS LEMOINE                    </v>
      </c>
      <c r="D313" s="10" t="str">
        <f>MID(PARIS[[#This Row],[Tri 2]],6,31)</f>
        <v xml:space="preserve">PAS LEMOINE                    </v>
      </c>
      <c r="E313" s="10" t="str">
        <f>MID(PARIS[[#This Row],[Données]],1,6)</f>
        <v>754002</v>
      </c>
      <c r="F313" s="10" t="str">
        <f>LEFT(PARIS[[#This Row],[Données]],2)</f>
        <v>75</v>
      </c>
      <c r="G313" s="10" t="str">
        <f>MID(PARIS[[#This Row],[Données]],1,6)</f>
        <v>754002</v>
      </c>
      <c r="H313" s="10" t="str">
        <f>LEFT(PARIS[[#This Row],[Tri 2]],5)</f>
        <v>5507S</v>
      </c>
      <c r="I313" s="10" t="str">
        <f>LEFT(PARIS[[#This Row],[Tri 3]],3)</f>
        <v>PAS</v>
      </c>
      <c r="J31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1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3" s="10" t="str">
        <f>IF(AND(PARIS[[#This Row],[Nom de la Voie 1]]=0,PARIS[[#This Row],[Nom de la Voie 2]]=0,PARIS[[#This Row],[Nom de la Voie 3]]=0),PARIS[[#This Row],[Ville et Street]],"")</f>
        <v/>
      </c>
      <c r="N313" s="10" t="str">
        <f>MID(PARIS[[#This Row],[Tri 1]],10,50)</f>
        <v>LEMOINE</v>
      </c>
      <c r="O31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13" s="10" t="str">
        <f>IF(PARIS[[#This Row],[Mot Clé Rue]]="","",IF(PARIS[[#This Row],[Ville]]="",PARIS[[#This Row],[Nom de la Voie]]&amp;" "&amp;MID(PARIS[[#This Row],[Tri 3]],5,50),PARIS[[#This Row],[Ville]]))</f>
        <v xml:space="preserve">Passage LEMOINE                    </v>
      </c>
      <c r="R313" s="10" t="str">
        <f>IF(PARIS[[#This Row],[Nom de la Voie]]="","",IFERROR(PARIS[[#This Row],[Département]]&amp;RIGHT(PARIS[[#This Row],[N° INSEE]],3),""))</f>
        <v>75002</v>
      </c>
      <c r="S313" s="10" t="str">
        <f>IF(PARIS[[#This Row],[Ville]]="",PARIS[[#This Row],[Nom de la Voie]]&amp;" "&amp;MID(PARIS[[#This Row],[Tri 3]],5,50),"")</f>
        <v xml:space="preserve">Passage LEMOINE                    </v>
      </c>
      <c r="T313" s="10" t="str">
        <f>IFERROR(TEXT(VLOOKUP(Tableau_Résultat75[Code Insee],Tableau_Référence75[],2,FALSE),"00000"),"")</f>
        <v/>
      </c>
      <c r="U313" s="10" t="str">
        <f>IFERROR(TEXT(VLOOKUP(Tableau_Résultat75[Code Insee],Tableau_Référence75[],4,FALSE),"00000"),"")</f>
        <v/>
      </c>
    </row>
    <row r="314" spans="1:21" x14ac:dyDescent="0.25">
      <c r="A314" s="4" t="s">
        <v>325</v>
      </c>
      <c r="B314" s="10" t="str">
        <f>MID(PARIS[[#This Row],[Données]],104,100)</f>
        <v>000781   CLADEL</v>
      </c>
      <c r="C314" s="10" t="str">
        <f>MID(PARIS[[#This Row],[Données]],7,36)</f>
        <v xml:space="preserve">5536YRUE LEON CLADEL                </v>
      </c>
      <c r="D314" s="10" t="str">
        <f>MID(PARIS[[#This Row],[Tri 2]],6,31)</f>
        <v xml:space="preserve">RUE LEON CLADEL                </v>
      </c>
      <c r="E314" s="10" t="str">
        <f>MID(PARIS[[#This Row],[Données]],1,6)</f>
        <v>754002</v>
      </c>
      <c r="F314" s="10" t="str">
        <f>LEFT(PARIS[[#This Row],[Données]],2)</f>
        <v>75</v>
      </c>
      <c r="G314" s="10" t="str">
        <f>MID(PARIS[[#This Row],[Données]],1,6)</f>
        <v>754002</v>
      </c>
      <c r="H314" s="10" t="str">
        <f>LEFT(PARIS[[#This Row],[Tri 2]],5)</f>
        <v>5536Y</v>
      </c>
      <c r="I314" s="10" t="str">
        <f>LEFT(PARIS[[#This Row],[Tri 3]],3)</f>
        <v>RUE</v>
      </c>
      <c r="J31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4" s="10" t="str">
        <f>IF(AND(PARIS[[#This Row],[Nom de la Voie 1]]=0,PARIS[[#This Row],[Nom de la Voie 2]]=0,PARIS[[#This Row],[Nom de la Voie 3]]=0),PARIS[[#This Row],[Ville et Street]],"")</f>
        <v/>
      </c>
      <c r="N314" s="10" t="str">
        <f>MID(PARIS[[#This Row],[Tri 1]],10,50)</f>
        <v>CLADEL</v>
      </c>
      <c r="O31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4" s="10" t="str">
        <f>IF(PARIS[[#This Row],[Mot Clé Rue]]="","",IF(PARIS[[#This Row],[Ville]]="",PARIS[[#This Row],[Nom de la Voie]]&amp;" "&amp;MID(PARIS[[#This Row],[Tri 3]],5,50),PARIS[[#This Row],[Ville]]))</f>
        <v xml:space="preserve">Rue LEON CLADEL                </v>
      </c>
      <c r="R314" s="10" t="str">
        <f>IF(PARIS[[#This Row],[Nom de la Voie]]="","",IFERROR(PARIS[[#This Row],[Département]]&amp;RIGHT(PARIS[[#This Row],[N° INSEE]],3),""))</f>
        <v>75002</v>
      </c>
      <c r="S314" s="10" t="str">
        <f>IF(PARIS[[#This Row],[Ville]]="",PARIS[[#This Row],[Nom de la Voie]]&amp;" "&amp;MID(PARIS[[#This Row],[Tri 3]],5,50),"")</f>
        <v xml:space="preserve">Rue LEON CLADEL                </v>
      </c>
      <c r="T314" s="10" t="str">
        <f>IFERROR(TEXT(VLOOKUP(Tableau_Résultat75[Code Insee],Tableau_Référence75[],2,FALSE),"00000"),"")</f>
        <v/>
      </c>
      <c r="U314" s="10" t="str">
        <f>IFERROR(TEXT(VLOOKUP(Tableau_Résultat75[Code Insee],Tableau_Référence75[],4,FALSE),"00000"),"")</f>
        <v/>
      </c>
    </row>
    <row r="315" spans="1:21" x14ac:dyDescent="0.25">
      <c r="A315" s="4" t="s">
        <v>326</v>
      </c>
      <c r="B315" s="10" t="str">
        <f>MID(PARIS[[#This Row],[Données]],104,100)</f>
        <v>000791   BELLAN</v>
      </c>
      <c r="C315" s="10" t="str">
        <f>MID(PARIS[[#This Row],[Données]],7,36)</f>
        <v xml:space="preserve">5582YRUE LEOPOLD BELLAN             </v>
      </c>
      <c r="D315" s="10" t="str">
        <f>MID(PARIS[[#This Row],[Tri 2]],6,31)</f>
        <v xml:space="preserve">RUE LEOPOLD BELLAN             </v>
      </c>
      <c r="E315" s="10" t="str">
        <f>MID(PARIS[[#This Row],[Données]],1,6)</f>
        <v>754002</v>
      </c>
      <c r="F315" s="10" t="str">
        <f>LEFT(PARIS[[#This Row],[Données]],2)</f>
        <v>75</v>
      </c>
      <c r="G315" s="10" t="str">
        <f>MID(PARIS[[#This Row],[Données]],1,6)</f>
        <v>754002</v>
      </c>
      <c r="H315" s="10" t="str">
        <f>LEFT(PARIS[[#This Row],[Tri 2]],5)</f>
        <v>5582Y</v>
      </c>
      <c r="I315" s="10" t="str">
        <f>LEFT(PARIS[[#This Row],[Tri 3]],3)</f>
        <v>RUE</v>
      </c>
      <c r="J31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5" s="10" t="str">
        <f>IF(AND(PARIS[[#This Row],[Nom de la Voie 1]]=0,PARIS[[#This Row],[Nom de la Voie 2]]=0,PARIS[[#This Row],[Nom de la Voie 3]]=0),PARIS[[#This Row],[Ville et Street]],"")</f>
        <v/>
      </c>
      <c r="N315" s="10" t="str">
        <f>MID(PARIS[[#This Row],[Tri 1]],10,50)</f>
        <v>BELLAN</v>
      </c>
      <c r="O31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5" s="10" t="str">
        <f>IF(PARIS[[#This Row],[Mot Clé Rue]]="","",IF(PARIS[[#This Row],[Ville]]="",PARIS[[#This Row],[Nom de la Voie]]&amp;" "&amp;MID(PARIS[[#This Row],[Tri 3]],5,50),PARIS[[#This Row],[Ville]]))</f>
        <v xml:space="preserve">Rue LEOPOLD BELLAN             </v>
      </c>
      <c r="R315" s="10" t="str">
        <f>IF(PARIS[[#This Row],[Nom de la Voie]]="","",IFERROR(PARIS[[#This Row],[Département]]&amp;RIGHT(PARIS[[#This Row],[N° INSEE]],3),""))</f>
        <v>75002</v>
      </c>
      <c r="S315" s="10" t="str">
        <f>IF(PARIS[[#This Row],[Ville]]="",PARIS[[#This Row],[Nom de la Voie]]&amp;" "&amp;MID(PARIS[[#This Row],[Tri 3]],5,50),"")</f>
        <v xml:space="preserve">Rue LEOPOLD BELLAN             </v>
      </c>
      <c r="T315" s="10" t="str">
        <f>IFERROR(TEXT(VLOOKUP(Tableau_Résultat75[Code Insee],Tableau_Référence75[],2,FALSE),"00000"),"")</f>
        <v/>
      </c>
      <c r="U315" s="10" t="str">
        <f>IFERROR(TEXT(VLOOKUP(Tableau_Résultat75[Code Insee],Tableau_Référence75[],4,FALSE),"00000"),"")</f>
        <v/>
      </c>
    </row>
    <row r="316" spans="1:21" x14ac:dyDescent="0.25">
      <c r="A316" s="4" t="s">
        <v>327</v>
      </c>
      <c r="B316" s="10" t="str">
        <f>MID(PARIS[[#This Row],[Données]],104,100)</f>
        <v>000801   GRAND</v>
      </c>
      <c r="C316" s="10" t="str">
        <f>MID(PARIS[[#This Row],[Données]],7,36)</f>
        <v xml:space="preserve">5792BRUE LOUIS LE GRAND             </v>
      </c>
      <c r="D316" s="10" t="str">
        <f>MID(PARIS[[#This Row],[Tri 2]],6,31)</f>
        <v xml:space="preserve">RUE LOUIS LE GRAND             </v>
      </c>
      <c r="E316" s="10" t="str">
        <f>MID(PARIS[[#This Row],[Données]],1,6)</f>
        <v>754002</v>
      </c>
      <c r="F316" s="10" t="str">
        <f>LEFT(PARIS[[#This Row],[Données]],2)</f>
        <v>75</v>
      </c>
      <c r="G316" s="10" t="str">
        <f>MID(PARIS[[#This Row],[Données]],1,6)</f>
        <v>754002</v>
      </c>
      <c r="H316" s="10" t="str">
        <f>LEFT(PARIS[[#This Row],[Tri 2]],5)</f>
        <v>5792B</v>
      </c>
      <c r="I316" s="10" t="str">
        <f>LEFT(PARIS[[#This Row],[Tri 3]],3)</f>
        <v>RUE</v>
      </c>
      <c r="J31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6" s="10" t="str">
        <f>IF(AND(PARIS[[#This Row],[Nom de la Voie 1]]=0,PARIS[[#This Row],[Nom de la Voie 2]]=0,PARIS[[#This Row],[Nom de la Voie 3]]=0),PARIS[[#This Row],[Ville et Street]],"")</f>
        <v/>
      </c>
      <c r="N316" s="10" t="str">
        <f>MID(PARIS[[#This Row],[Tri 1]],10,50)</f>
        <v>GRAND</v>
      </c>
      <c r="O31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6" s="10" t="str">
        <f>IF(PARIS[[#This Row],[Mot Clé Rue]]="","",IF(PARIS[[#This Row],[Ville]]="",PARIS[[#This Row],[Nom de la Voie]]&amp;" "&amp;MID(PARIS[[#This Row],[Tri 3]],5,50),PARIS[[#This Row],[Ville]]))</f>
        <v xml:space="preserve">Rue LOUIS LE GRAND             </v>
      </c>
      <c r="R316" s="10" t="str">
        <f>IF(PARIS[[#This Row],[Nom de la Voie]]="","",IFERROR(PARIS[[#This Row],[Département]]&amp;RIGHT(PARIS[[#This Row],[N° INSEE]],3),""))</f>
        <v>75002</v>
      </c>
      <c r="S316" s="10" t="str">
        <f>IF(PARIS[[#This Row],[Ville]]="",PARIS[[#This Row],[Nom de la Voie]]&amp;" "&amp;MID(PARIS[[#This Row],[Tri 3]],5,50),"")</f>
        <v xml:space="preserve">Rue LOUIS LE GRAND             </v>
      </c>
      <c r="T316" s="10" t="str">
        <f>IFERROR(TEXT(VLOOKUP(Tableau_Résultat75[Code Insee],Tableau_Référence75[],2,FALSE),"00000"),"")</f>
        <v/>
      </c>
      <c r="U316" s="10" t="str">
        <f>IFERROR(TEXT(VLOOKUP(Tableau_Résultat75[Code Insee],Tableau_Référence75[],4,FALSE),"00000"),"")</f>
        <v/>
      </c>
    </row>
    <row r="317" spans="1:21" x14ac:dyDescent="0.25">
      <c r="A317" s="4" t="s">
        <v>328</v>
      </c>
      <c r="B317" s="10" t="str">
        <f>MID(PARIS[[#This Row],[Données]],104,100)</f>
        <v>000811   LOUVOIS</v>
      </c>
      <c r="C317" s="10" t="str">
        <f>MID(PARIS[[#This Row],[Données]],7,36)</f>
        <v xml:space="preserve">5820GRUE DE LOUVOIS                 </v>
      </c>
      <c r="D317" s="10" t="str">
        <f>MID(PARIS[[#This Row],[Tri 2]],6,31)</f>
        <v xml:space="preserve">RUE DE LOUVOIS                 </v>
      </c>
      <c r="E317" s="10" t="str">
        <f>MID(PARIS[[#This Row],[Données]],1,6)</f>
        <v>754002</v>
      </c>
      <c r="F317" s="10" t="str">
        <f>LEFT(PARIS[[#This Row],[Données]],2)</f>
        <v>75</v>
      </c>
      <c r="G317" s="10" t="str">
        <f>MID(PARIS[[#This Row],[Données]],1,6)</f>
        <v>754002</v>
      </c>
      <c r="H317" s="10" t="str">
        <f>LEFT(PARIS[[#This Row],[Tri 2]],5)</f>
        <v>5820G</v>
      </c>
      <c r="I317" s="10" t="str">
        <f>LEFT(PARIS[[#This Row],[Tri 3]],3)</f>
        <v>RUE</v>
      </c>
      <c r="J31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7" s="10" t="str">
        <f>IF(AND(PARIS[[#This Row],[Nom de la Voie 1]]=0,PARIS[[#This Row],[Nom de la Voie 2]]=0,PARIS[[#This Row],[Nom de la Voie 3]]=0),PARIS[[#This Row],[Ville et Street]],"")</f>
        <v/>
      </c>
      <c r="N317" s="10" t="str">
        <f>MID(PARIS[[#This Row],[Tri 1]],10,50)</f>
        <v>LOUVOIS</v>
      </c>
      <c r="O31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7" s="10" t="str">
        <f>IF(PARIS[[#This Row],[Mot Clé Rue]]="","",IF(PARIS[[#This Row],[Ville]]="",PARIS[[#This Row],[Nom de la Voie]]&amp;" "&amp;MID(PARIS[[#This Row],[Tri 3]],5,50),PARIS[[#This Row],[Ville]]))</f>
        <v xml:space="preserve">Rue DE LOUVOIS                 </v>
      </c>
      <c r="R317" s="10" t="str">
        <f>IF(PARIS[[#This Row],[Nom de la Voie]]="","",IFERROR(PARIS[[#This Row],[Département]]&amp;RIGHT(PARIS[[#This Row],[N° INSEE]],3),""))</f>
        <v>75002</v>
      </c>
      <c r="S317" s="10" t="str">
        <f>IF(PARIS[[#This Row],[Ville]]="",PARIS[[#This Row],[Nom de la Voie]]&amp;" "&amp;MID(PARIS[[#This Row],[Tri 3]],5,50),"")</f>
        <v xml:space="preserve">Rue DE LOUVOIS                 </v>
      </c>
      <c r="T317" s="10" t="str">
        <f>IFERROR(TEXT(VLOOKUP(Tableau_Résultat75[Code Insee],Tableau_Référence75[],2,FALSE),"00000"),"")</f>
        <v/>
      </c>
      <c r="U317" s="10" t="str">
        <f>IFERROR(TEXT(VLOOKUP(Tableau_Résultat75[Code Insee],Tableau_Référence75[],4,FALSE),"00000"),"")</f>
        <v/>
      </c>
    </row>
    <row r="318" spans="1:21" x14ac:dyDescent="0.25">
      <c r="A318" s="4" t="s">
        <v>329</v>
      </c>
      <c r="B318" s="10" t="str">
        <f>MID(PARIS[[#This Row],[Données]],104,100)</f>
        <v>000821   LOUVOIS</v>
      </c>
      <c r="C318" s="10" t="str">
        <f>MID(PARIS[[#This Row],[Données]],7,36)</f>
        <v xml:space="preserve">5821HSQ  LOUVOIS                    </v>
      </c>
      <c r="D318" s="10" t="str">
        <f>MID(PARIS[[#This Row],[Tri 2]],6,31)</f>
        <v xml:space="preserve">SQ  LOUVOIS                    </v>
      </c>
      <c r="E318" s="10" t="str">
        <f>MID(PARIS[[#This Row],[Données]],1,6)</f>
        <v>754002</v>
      </c>
      <c r="F318" s="10" t="str">
        <f>LEFT(PARIS[[#This Row],[Données]],2)</f>
        <v>75</v>
      </c>
      <c r="G318" s="10" t="str">
        <f>MID(PARIS[[#This Row],[Données]],1,6)</f>
        <v>754002</v>
      </c>
      <c r="H318" s="10" t="str">
        <f>LEFT(PARIS[[#This Row],[Tri 2]],5)</f>
        <v>5821H</v>
      </c>
      <c r="I318" s="10" t="str">
        <f>LEFT(PARIS[[#This Row],[Tri 3]],3)</f>
        <v xml:space="preserve">SQ </v>
      </c>
      <c r="J31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1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Square</v>
      </c>
      <c r="M318" s="10" t="str">
        <f>IF(AND(PARIS[[#This Row],[Nom de la Voie 1]]=0,PARIS[[#This Row],[Nom de la Voie 2]]=0,PARIS[[#This Row],[Nom de la Voie 3]]=0),PARIS[[#This Row],[Ville et Street]],"")</f>
        <v/>
      </c>
      <c r="N318" s="10" t="str">
        <f>MID(PARIS[[#This Row],[Tri 1]],10,50)</f>
        <v>LOUVOIS</v>
      </c>
      <c r="O31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Square</v>
      </c>
      <c r="P318" s="10" t="str">
        <f>IF(PARIS[[#This Row],[Mot Clé Rue]]="","",IF(PARIS[[#This Row],[Ville]]="",PARIS[[#This Row],[Nom de la Voie]]&amp;" "&amp;MID(PARIS[[#This Row],[Tri 3]],5,50),PARIS[[#This Row],[Ville]]))</f>
        <v xml:space="preserve">Square LOUVOIS                    </v>
      </c>
      <c r="R318" s="10" t="str">
        <f>IF(PARIS[[#This Row],[Nom de la Voie]]="","",IFERROR(PARIS[[#This Row],[Département]]&amp;RIGHT(PARIS[[#This Row],[N° INSEE]],3),""))</f>
        <v>75002</v>
      </c>
      <c r="S318" s="10" t="str">
        <f>IF(PARIS[[#This Row],[Ville]]="",PARIS[[#This Row],[Nom de la Voie]]&amp;" "&amp;MID(PARIS[[#This Row],[Tri 3]],5,50),"")</f>
        <v xml:space="preserve">Square LOUVOIS                    </v>
      </c>
      <c r="T318" s="10" t="str">
        <f>IFERROR(TEXT(VLOOKUP(Tableau_Résultat75[Code Insee],Tableau_Référence75[],2,FALSE),"00000"),"")</f>
        <v/>
      </c>
      <c r="U318" s="10" t="str">
        <f>IFERROR(TEXT(VLOOKUP(Tableau_Résultat75[Code Insee],Tableau_Référence75[],4,FALSE),"00000"),"")</f>
        <v/>
      </c>
    </row>
    <row r="319" spans="1:21" x14ac:dyDescent="0.25">
      <c r="A319" s="4" t="s">
        <v>330</v>
      </c>
      <c r="B319" s="10" t="str">
        <f>MID(PARIS[[#This Row],[Données]],104,100)</f>
        <v>000831   LOUVRE</v>
      </c>
      <c r="C319" s="10" t="str">
        <f>MID(PARIS[[#This Row],[Données]],7,36)</f>
        <v xml:space="preserve">5825MRUE DU LOUVRE                  </v>
      </c>
      <c r="D319" s="10" t="str">
        <f>MID(PARIS[[#This Row],[Tri 2]],6,31)</f>
        <v xml:space="preserve">RUE DU LOUVRE                  </v>
      </c>
      <c r="E319" s="10" t="str">
        <f>MID(PARIS[[#This Row],[Données]],1,6)</f>
        <v>754002</v>
      </c>
      <c r="F319" s="10" t="str">
        <f>LEFT(PARIS[[#This Row],[Données]],2)</f>
        <v>75</v>
      </c>
      <c r="G319" s="10" t="str">
        <f>MID(PARIS[[#This Row],[Données]],1,6)</f>
        <v>754002</v>
      </c>
      <c r="H319" s="10" t="str">
        <f>LEFT(PARIS[[#This Row],[Tri 2]],5)</f>
        <v>5825M</v>
      </c>
      <c r="I319" s="10" t="str">
        <f>LEFT(PARIS[[#This Row],[Tri 3]],3)</f>
        <v>RUE</v>
      </c>
      <c r="J31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1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1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19" s="10" t="str">
        <f>IF(AND(PARIS[[#This Row],[Nom de la Voie 1]]=0,PARIS[[#This Row],[Nom de la Voie 2]]=0,PARIS[[#This Row],[Nom de la Voie 3]]=0),PARIS[[#This Row],[Ville et Street]],"")</f>
        <v/>
      </c>
      <c r="N319" s="10" t="str">
        <f>MID(PARIS[[#This Row],[Tri 1]],10,50)</f>
        <v>LOUVRE</v>
      </c>
      <c r="O31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19" s="10" t="str">
        <f>IF(PARIS[[#This Row],[Mot Clé Rue]]="","",IF(PARIS[[#This Row],[Ville]]="",PARIS[[#This Row],[Nom de la Voie]]&amp;" "&amp;MID(PARIS[[#This Row],[Tri 3]],5,50),PARIS[[#This Row],[Ville]]))</f>
        <v xml:space="preserve">Rue DU LOUVRE                  </v>
      </c>
      <c r="R319" s="10" t="str">
        <f>IF(PARIS[[#This Row],[Nom de la Voie]]="","",IFERROR(PARIS[[#This Row],[Département]]&amp;RIGHT(PARIS[[#This Row],[N° INSEE]],3),""))</f>
        <v>75002</v>
      </c>
      <c r="S319" s="10" t="str">
        <f>IF(PARIS[[#This Row],[Ville]]="",PARIS[[#This Row],[Nom de la Voie]]&amp;" "&amp;MID(PARIS[[#This Row],[Tri 3]],5,50),"")</f>
        <v xml:space="preserve">Rue DU LOUVRE                  </v>
      </c>
      <c r="T319" s="10" t="str">
        <f>IFERROR(TEXT(VLOOKUP(Tableau_Résultat75[Code Insee],Tableau_Référence75[],2,FALSE),"00000"),"")</f>
        <v/>
      </c>
      <c r="U319" s="10" t="str">
        <f>IFERROR(TEXT(VLOOKUP(Tableau_Résultat75[Code Insee],Tableau_Référence75[],4,FALSE),"00000"),"")</f>
        <v/>
      </c>
    </row>
    <row r="320" spans="1:21" x14ac:dyDescent="0.25">
      <c r="A320" s="4" t="s">
        <v>331</v>
      </c>
      <c r="B320" s="10" t="str">
        <f>MID(PARIS[[#This Row],[Données]],104,100)</f>
        <v>000841   LULLI</v>
      </c>
      <c r="C320" s="10" t="str">
        <f>MID(PARIS[[#This Row],[Données]],7,36)</f>
        <v xml:space="preserve">5846KRUE LULLI                      </v>
      </c>
      <c r="D320" s="10" t="str">
        <f>MID(PARIS[[#This Row],[Tri 2]],6,31)</f>
        <v xml:space="preserve">RUE LULLI                      </v>
      </c>
      <c r="E320" s="10" t="str">
        <f>MID(PARIS[[#This Row],[Données]],1,6)</f>
        <v>754002</v>
      </c>
      <c r="F320" s="10" t="str">
        <f>LEFT(PARIS[[#This Row],[Données]],2)</f>
        <v>75</v>
      </c>
      <c r="G320" s="10" t="str">
        <f>MID(PARIS[[#This Row],[Données]],1,6)</f>
        <v>754002</v>
      </c>
      <c r="H320" s="10" t="str">
        <f>LEFT(PARIS[[#This Row],[Tri 2]],5)</f>
        <v>5846K</v>
      </c>
      <c r="I320" s="10" t="str">
        <f>LEFT(PARIS[[#This Row],[Tri 3]],3)</f>
        <v>RUE</v>
      </c>
      <c r="J32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0" s="10" t="str">
        <f>IF(AND(PARIS[[#This Row],[Nom de la Voie 1]]=0,PARIS[[#This Row],[Nom de la Voie 2]]=0,PARIS[[#This Row],[Nom de la Voie 3]]=0),PARIS[[#This Row],[Ville et Street]],"")</f>
        <v/>
      </c>
      <c r="N320" s="10" t="str">
        <f>MID(PARIS[[#This Row],[Tri 1]],10,50)</f>
        <v>LULLI</v>
      </c>
      <c r="O32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0" s="10" t="str">
        <f>IF(PARIS[[#This Row],[Mot Clé Rue]]="","",IF(PARIS[[#This Row],[Ville]]="",PARIS[[#This Row],[Nom de la Voie]]&amp;" "&amp;MID(PARIS[[#This Row],[Tri 3]],5,50),PARIS[[#This Row],[Ville]]))</f>
        <v xml:space="preserve">Rue LULLI                      </v>
      </c>
      <c r="R320" s="10" t="str">
        <f>IF(PARIS[[#This Row],[Nom de la Voie]]="","",IFERROR(PARIS[[#This Row],[Département]]&amp;RIGHT(PARIS[[#This Row],[N° INSEE]],3),""))</f>
        <v>75002</v>
      </c>
      <c r="S320" s="10" t="str">
        <f>IF(PARIS[[#This Row],[Ville]]="",PARIS[[#This Row],[Nom de la Voie]]&amp;" "&amp;MID(PARIS[[#This Row],[Tri 3]],5,50),"")</f>
        <v xml:space="preserve">Rue LULLI                      </v>
      </c>
      <c r="T320" s="10" t="str">
        <f>IFERROR(TEXT(VLOOKUP(Tableau_Résultat75[Code Insee],Tableau_Référence75[],2,FALSE),"00000"),"")</f>
        <v/>
      </c>
      <c r="U320" s="10" t="str">
        <f>IFERROR(TEXT(VLOOKUP(Tableau_Résultat75[Code Insee],Tableau_Référence75[],4,FALSE),"00000"),"")</f>
        <v/>
      </c>
    </row>
    <row r="321" spans="1:21" x14ac:dyDescent="0.25">
      <c r="A321" s="4" t="s">
        <v>332</v>
      </c>
      <c r="B321" s="10" t="str">
        <f>MID(PARIS[[#This Row],[Données]],104,100)</f>
        <v>000851   LUNE</v>
      </c>
      <c r="C321" s="10" t="str">
        <f>MID(PARIS[[#This Row],[Données]],7,36)</f>
        <v xml:space="preserve">5850PRUE DE LA LUNE                 </v>
      </c>
      <c r="D321" s="10" t="str">
        <f>MID(PARIS[[#This Row],[Tri 2]],6,31)</f>
        <v xml:space="preserve">RUE DE LA LUNE                 </v>
      </c>
      <c r="E321" s="10" t="str">
        <f>MID(PARIS[[#This Row],[Données]],1,6)</f>
        <v>754002</v>
      </c>
      <c r="F321" s="10" t="str">
        <f>LEFT(PARIS[[#This Row],[Données]],2)</f>
        <v>75</v>
      </c>
      <c r="G321" s="10" t="str">
        <f>MID(PARIS[[#This Row],[Données]],1,6)</f>
        <v>754002</v>
      </c>
      <c r="H321" s="10" t="str">
        <f>LEFT(PARIS[[#This Row],[Tri 2]],5)</f>
        <v>5850P</v>
      </c>
      <c r="I321" s="10" t="str">
        <f>LEFT(PARIS[[#This Row],[Tri 3]],3)</f>
        <v>RUE</v>
      </c>
      <c r="J32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1" s="10" t="str">
        <f>IF(AND(PARIS[[#This Row],[Nom de la Voie 1]]=0,PARIS[[#This Row],[Nom de la Voie 2]]=0,PARIS[[#This Row],[Nom de la Voie 3]]=0),PARIS[[#This Row],[Ville et Street]],"")</f>
        <v/>
      </c>
      <c r="N321" s="10" t="str">
        <f>MID(PARIS[[#This Row],[Tri 1]],10,50)</f>
        <v>LUNE</v>
      </c>
      <c r="O32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1" s="10" t="str">
        <f>IF(PARIS[[#This Row],[Mot Clé Rue]]="","",IF(PARIS[[#This Row],[Ville]]="",PARIS[[#This Row],[Nom de la Voie]]&amp;" "&amp;MID(PARIS[[#This Row],[Tri 3]],5,50),PARIS[[#This Row],[Ville]]))</f>
        <v xml:space="preserve">Rue DE LA LUNE                 </v>
      </c>
      <c r="R321" s="10" t="str">
        <f>IF(PARIS[[#This Row],[Nom de la Voie]]="","",IFERROR(PARIS[[#This Row],[Département]]&amp;RIGHT(PARIS[[#This Row],[N° INSEE]],3),""))</f>
        <v>75002</v>
      </c>
      <c r="S321" s="10" t="str">
        <f>IF(PARIS[[#This Row],[Ville]]="",PARIS[[#This Row],[Nom de la Voie]]&amp;" "&amp;MID(PARIS[[#This Row],[Tri 3]],5,50),"")</f>
        <v xml:space="preserve">Rue DE LA LUNE                 </v>
      </c>
      <c r="T321" s="10" t="str">
        <f>IFERROR(TEXT(VLOOKUP(Tableau_Résultat75[Code Insee],Tableau_Référence75[],2,FALSE),"00000"),"")</f>
        <v/>
      </c>
      <c r="U321" s="10" t="str">
        <f>IFERROR(TEXT(VLOOKUP(Tableau_Résultat75[Code Insee],Tableau_Référence75[],4,FALSE),"00000"),"")</f>
        <v/>
      </c>
    </row>
    <row r="322" spans="1:21" x14ac:dyDescent="0.25">
      <c r="A322" s="4" t="s">
        <v>333</v>
      </c>
      <c r="B322" s="10" t="str">
        <f>MID(PARIS[[#This Row],[Données]],104,100)</f>
        <v>000861   MAIL</v>
      </c>
      <c r="C322" s="10" t="str">
        <f>MID(PARIS[[#This Row],[Données]],7,36)</f>
        <v xml:space="preserve">5913HRUE DU MAIL                    </v>
      </c>
      <c r="D322" s="10" t="str">
        <f>MID(PARIS[[#This Row],[Tri 2]],6,31)</f>
        <v xml:space="preserve">RUE DU MAIL                    </v>
      </c>
      <c r="E322" s="10" t="str">
        <f>MID(PARIS[[#This Row],[Données]],1,6)</f>
        <v>754002</v>
      </c>
      <c r="F322" s="10" t="str">
        <f>LEFT(PARIS[[#This Row],[Données]],2)</f>
        <v>75</v>
      </c>
      <c r="G322" s="10" t="str">
        <f>MID(PARIS[[#This Row],[Données]],1,6)</f>
        <v>754002</v>
      </c>
      <c r="H322" s="10" t="str">
        <f>LEFT(PARIS[[#This Row],[Tri 2]],5)</f>
        <v>5913H</v>
      </c>
      <c r="I322" s="10" t="str">
        <f>LEFT(PARIS[[#This Row],[Tri 3]],3)</f>
        <v>RUE</v>
      </c>
      <c r="J32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2" s="10" t="str">
        <f>IF(AND(PARIS[[#This Row],[Nom de la Voie 1]]=0,PARIS[[#This Row],[Nom de la Voie 2]]=0,PARIS[[#This Row],[Nom de la Voie 3]]=0),PARIS[[#This Row],[Ville et Street]],"")</f>
        <v/>
      </c>
      <c r="N322" s="10" t="str">
        <f>MID(PARIS[[#This Row],[Tri 1]],10,50)</f>
        <v>MAIL</v>
      </c>
      <c r="O32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2" s="10" t="str">
        <f>IF(PARIS[[#This Row],[Mot Clé Rue]]="","",IF(PARIS[[#This Row],[Ville]]="",PARIS[[#This Row],[Nom de la Voie]]&amp;" "&amp;MID(PARIS[[#This Row],[Tri 3]],5,50),PARIS[[#This Row],[Ville]]))</f>
        <v xml:space="preserve">Rue DU MAIL                    </v>
      </c>
      <c r="R322" s="10" t="str">
        <f>IF(PARIS[[#This Row],[Nom de la Voie]]="","",IFERROR(PARIS[[#This Row],[Département]]&amp;RIGHT(PARIS[[#This Row],[N° INSEE]],3),""))</f>
        <v>75002</v>
      </c>
      <c r="S322" s="10" t="str">
        <f>IF(PARIS[[#This Row],[Ville]]="",PARIS[[#This Row],[Nom de la Voie]]&amp;" "&amp;MID(PARIS[[#This Row],[Tri 3]],5,50),"")</f>
        <v xml:space="preserve">Rue DU MAIL                    </v>
      </c>
      <c r="T322" s="10" t="str">
        <f>IFERROR(TEXT(VLOOKUP(Tableau_Résultat75[Code Insee],Tableau_Référence75[],2,FALSE),"00000"),"")</f>
        <v/>
      </c>
      <c r="U322" s="10" t="str">
        <f>IFERROR(TEXT(VLOOKUP(Tableau_Résultat75[Code Insee],Tableau_Référence75[],4,FALSE),"00000"),"")</f>
        <v/>
      </c>
    </row>
    <row r="323" spans="1:21" x14ac:dyDescent="0.25">
      <c r="A323" s="4" t="s">
        <v>334</v>
      </c>
      <c r="B323" s="10" t="str">
        <f>MID(PARIS[[#This Row],[Données]],104,100)</f>
        <v>000871   MANDAR</v>
      </c>
      <c r="C323" s="10" t="str">
        <f>MID(PARIS[[#This Row],[Données]],7,36)</f>
        <v xml:space="preserve">5974ZRUE MANDAR                     </v>
      </c>
      <c r="D323" s="10" t="str">
        <f>MID(PARIS[[#This Row],[Tri 2]],6,31)</f>
        <v xml:space="preserve">RUE MANDAR                     </v>
      </c>
      <c r="E323" s="10" t="str">
        <f>MID(PARIS[[#This Row],[Données]],1,6)</f>
        <v>754002</v>
      </c>
      <c r="F323" s="10" t="str">
        <f>LEFT(PARIS[[#This Row],[Données]],2)</f>
        <v>75</v>
      </c>
      <c r="G323" s="10" t="str">
        <f>MID(PARIS[[#This Row],[Données]],1,6)</f>
        <v>754002</v>
      </c>
      <c r="H323" s="10" t="str">
        <f>LEFT(PARIS[[#This Row],[Tri 2]],5)</f>
        <v>5974Z</v>
      </c>
      <c r="I323" s="10" t="str">
        <f>LEFT(PARIS[[#This Row],[Tri 3]],3)</f>
        <v>RUE</v>
      </c>
      <c r="J32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3" s="10" t="str">
        <f>IF(AND(PARIS[[#This Row],[Nom de la Voie 1]]=0,PARIS[[#This Row],[Nom de la Voie 2]]=0,PARIS[[#This Row],[Nom de la Voie 3]]=0),PARIS[[#This Row],[Ville et Street]],"")</f>
        <v/>
      </c>
      <c r="N323" s="10" t="str">
        <f>MID(PARIS[[#This Row],[Tri 1]],10,50)</f>
        <v>MANDAR</v>
      </c>
      <c r="O32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3" s="10" t="str">
        <f>IF(PARIS[[#This Row],[Mot Clé Rue]]="","",IF(PARIS[[#This Row],[Ville]]="",PARIS[[#This Row],[Nom de la Voie]]&amp;" "&amp;MID(PARIS[[#This Row],[Tri 3]],5,50),PARIS[[#This Row],[Ville]]))</f>
        <v xml:space="preserve">Rue MANDAR                     </v>
      </c>
      <c r="R323" s="10" t="str">
        <f>IF(PARIS[[#This Row],[Nom de la Voie]]="","",IFERROR(PARIS[[#This Row],[Département]]&amp;RIGHT(PARIS[[#This Row],[N° INSEE]],3),""))</f>
        <v>75002</v>
      </c>
      <c r="S323" s="10" t="str">
        <f>IF(PARIS[[#This Row],[Ville]]="",PARIS[[#This Row],[Nom de la Voie]]&amp;" "&amp;MID(PARIS[[#This Row],[Tri 3]],5,50),"")</f>
        <v xml:space="preserve">Rue MANDAR                     </v>
      </c>
      <c r="T323" s="10" t="str">
        <f>IFERROR(TEXT(VLOOKUP(Tableau_Résultat75[Code Insee],Tableau_Référence75[],2,FALSE),"00000"),"")</f>
        <v/>
      </c>
      <c r="U323" s="10" t="str">
        <f>IFERROR(TEXT(VLOOKUP(Tableau_Résultat75[Code Insee],Tableau_Référence75[],4,FALSE),"00000"),"")</f>
        <v/>
      </c>
    </row>
    <row r="324" spans="1:21" x14ac:dyDescent="0.25">
      <c r="A324" s="4" t="s">
        <v>335</v>
      </c>
      <c r="B324" s="10" t="str">
        <f>MID(PARIS[[#This Row],[Données]],104,100)</f>
        <v>000881   STUART</v>
      </c>
      <c r="C324" s="10" t="str">
        <f>MID(PARIS[[#This Row],[Données]],7,36)</f>
        <v xml:space="preserve">6084URUE MARIE STUART               </v>
      </c>
      <c r="D324" s="10" t="str">
        <f>MID(PARIS[[#This Row],[Tri 2]],6,31)</f>
        <v xml:space="preserve">RUE MARIE STUART               </v>
      </c>
      <c r="E324" s="10" t="str">
        <f>MID(PARIS[[#This Row],[Données]],1,6)</f>
        <v>754002</v>
      </c>
      <c r="F324" s="10" t="str">
        <f>LEFT(PARIS[[#This Row],[Données]],2)</f>
        <v>75</v>
      </c>
      <c r="G324" s="10" t="str">
        <f>MID(PARIS[[#This Row],[Données]],1,6)</f>
        <v>754002</v>
      </c>
      <c r="H324" s="10" t="str">
        <f>LEFT(PARIS[[#This Row],[Tri 2]],5)</f>
        <v>6084U</v>
      </c>
      <c r="I324" s="10" t="str">
        <f>LEFT(PARIS[[#This Row],[Tri 3]],3)</f>
        <v>RUE</v>
      </c>
      <c r="J32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4" s="10" t="str">
        <f>IF(AND(PARIS[[#This Row],[Nom de la Voie 1]]=0,PARIS[[#This Row],[Nom de la Voie 2]]=0,PARIS[[#This Row],[Nom de la Voie 3]]=0),PARIS[[#This Row],[Ville et Street]],"")</f>
        <v/>
      </c>
      <c r="N324" s="10" t="str">
        <f>MID(PARIS[[#This Row],[Tri 1]],10,50)</f>
        <v>STUART</v>
      </c>
      <c r="O32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4" s="10" t="str">
        <f>IF(PARIS[[#This Row],[Mot Clé Rue]]="","",IF(PARIS[[#This Row],[Ville]]="",PARIS[[#This Row],[Nom de la Voie]]&amp;" "&amp;MID(PARIS[[#This Row],[Tri 3]],5,50),PARIS[[#This Row],[Ville]]))</f>
        <v xml:space="preserve">Rue MARIE STUART               </v>
      </c>
      <c r="R324" s="10" t="str">
        <f>IF(PARIS[[#This Row],[Nom de la Voie]]="","",IFERROR(PARIS[[#This Row],[Département]]&amp;RIGHT(PARIS[[#This Row],[N° INSEE]],3),""))</f>
        <v>75002</v>
      </c>
      <c r="S324" s="10" t="str">
        <f>IF(PARIS[[#This Row],[Ville]]="",PARIS[[#This Row],[Nom de la Voie]]&amp;" "&amp;MID(PARIS[[#This Row],[Tri 3]],5,50),"")</f>
        <v xml:space="preserve">Rue MARIE STUART               </v>
      </c>
      <c r="T324" s="10" t="str">
        <f>IFERROR(TEXT(VLOOKUP(Tableau_Résultat75[Code Insee],Tableau_Référence75[],2,FALSE),"00000"),"")</f>
        <v/>
      </c>
      <c r="U324" s="10" t="str">
        <f>IFERROR(TEXT(VLOOKUP(Tableau_Résultat75[Code Insee],Tableau_Référence75[],4,FALSE),"00000"),"")</f>
        <v/>
      </c>
    </row>
    <row r="325" spans="1:21" x14ac:dyDescent="0.25">
      <c r="A325" s="4" t="s">
        <v>336</v>
      </c>
      <c r="B325" s="10" t="str">
        <f>MID(PARIS[[#This Row],[Données]],104,100)</f>
        <v>000891   MARIVAUX</v>
      </c>
      <c r="C325" s="10" t="str">
        <f>MID(PARIS[[#This Row],[Données]],7,36)</f>
        <v xml:space="preserve">6100LRUE DE MARIVAUX                </v>
      </c>
      <c r="D325" s="10" t="str">
        <f>MID(PARIS[[#This Row],[Tri 2]],6,31)</f>
        <v xml:space="preserve">RUE DE MARIVAUX                </v>
      </c>
      <c r="E325" s="10" t="str">
        <f>MID(PARIS[[#This Row],[Données]],1,6)</f>
        <v>754002</v>
      </c>
      <c r="F325" s="10" t="str">
        <f>LEFT(PARIS[[#This Row],[Données]],2)</f>
        <v>75</v>
      </c>
      <c r="G325" s="10" t="str">
        <f>MID(PARIS[[#This Row],[Données]],1,6)</f>
        <v>754002</v>
      </c>
      <c r="H325" s="10" t="str">
        <f>LEFT(PARIS[[#This Row],[Tri 2]],5)</f>
        <v>6100L</v>
      </c>
      <c r="I325" s="10" t="str">
        <f>LEFT(PARIS[[#This Row],[Tri 3]],3)</f>
        <v>RUE</v>
      </c>
      <c r="J32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5" s="10" t="str">
        <f>IF(AND(PARIS[[#This Row],[Nom de la Voie 1]]=0,PARIS[[#This Row],[Nom de la Voie 2]]=0,PARIS[[#This Row],[Nom de la Voie 3]]=0),PARIS[[#This Row],[Ville et Street]],"")</f>
        <v/>
      </c>
      <c r="N325" s="10" t="str">
        <f>MID(PARIS[[#This Row],[Tri 1]],10,50)</f>
        <v>MARIVAUX</v>
      </c>
      <c r="O32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5" s="10" t="str">
        <f>IF(PARIS[[#This Row],[Mot Clé Rue]]="","",IF(PARIS[[#This Row],[Ville]]="",PARIS[[#This Row],[Nom de la Voie]]&amp;" "&amp;MID(PARIS[[#This Row],[Tri 3]],5,50),PARIS[[#This Row],[Ville]]))</f>
        <v xml:space="preserve">Rue DE MARIVAUX                </v>
      </c>
      <c r="R325" s="10" t="str">
        <f>IF(PARIS[[#This Row],[Nom de la Voie]]="","",IFERROR(PARIS[[#This Row],[Département]]&amp;RIGHT(PARIS[[#This Row],[N° INSEE]],3),""))</f>
        <v>75002</v>
      </c>
      <c r="S325" s="10" t="str">
        <f>IF(PARIS[[#This Row],[Ville]]="",PARIS[[#This Row],[Nom de la Voie]]&amp;" "&amp;MID(PARIS[[#This Row],[Tri 3]],5,50),"")</f>
        <v xml:space="preserve">Rue DE MARIVAUX                </v>
      </c>
      <c r="T325" s="10" t="str">
        <f>IFERROR(TEXT(VLOOKUP(Tableau_Résultat75[Code Insee],Tableau_Référence75[],2,FALSE),"00000"),"")</f>
        <v/>
      </c>
      <c r="U325" s="10" t="str">
        <f>IFERROR(TEXT(VLOOKUP(Tableau_Résultat75[Code Insee],Tableau_Référence75[],4,FALSE),"00000"),"")</f>
        <v/>
      </c>
    </row>
    <row r="326" spans="1:21" x14ac:dyDescent="0.25">
      <c r="A326" s="4" t="s">
        <v>337</v>
      </c>
      <c r="B326" s="10" t="str">
        <f>MID(PARIS[[#This Row],[Données]],104,100)</f>
        <v>000901   MARSOLLI</v>
      </c>
      <c r="C326" s="10" t="str">
        <f>MID(PARIS[[#This Row],[Données]],7,36)</f>
        <v xml:space="preserve">6124MRUE MARSOLLIER                 </v>
      </c>
      <c r="D326" s="10" t="str">
        <f>MID(PARIS[[#This Row],[Tri 2]],6,31)</f>
        <v xml:space="preserve">RUE MARSOLLIER                 </v>
      </c>
      <c r="E326" s="10" t="str">
        <f>MID(PARIS[[#This Row],[Données]],1,6)</f>
        <v>754002</v>
      </c>
      <c r="F326" s="10" t="str">
        <f>LEFT(PARIS[[#This Row],[Données]],2)</f>
        <v>75</v>
      </c>
      <c r="G326" s="10" t="str">
        <f>MID(PARIS[[#This Row],[Données]],1,6)</f>
        <v>754002</v>
      </c>
      <c r="H326" s="10" t="str">
        <f>LEFT(PARIS[[#This Row],[Tri 2]],5)</f>
        <v>6124M</v>
      </c>
      <c r="I326" s="10" t="str">
        <f>LEFT(PARIS[[#This Row],[Tri 3]],3)</f>
        <v>RUE</v>
      </c>
      <c r="J32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6" s="10" t="str">
        <f>IF(AND(PARIS[[#This Row],[Nom de la Voie 1]]=0,PARIS[[#This Row],[Nom de la Voie 2]]=0,PARIS[[#This Row],[Nom de la Voie 3]]=0),PARIS[[#This Row],[Ville et Street]],"")</f>
        <v/>
      </c>
      <c r="N326" s="10" t="str">
        <f>MID(PARIS[[#This Row],[Tri 1]],10,50)</f>
        <v>MARSOLLI</v>
      </c>
      <c r="O32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6" s="10" t="str">
        <f>IF(PARIS[[#This Row],[Mot Clé Rue]]="","",IF(PARIS[[#This Row],[Ville]]="",PARIS[[#This Row],[Nom de la Voie]]&amp;" "&amp;MID(PARIS[[#This Row],[Tri 3]],5,50),PARIS[[#This Row],[Ville]]))</f>
        <v xml:space="preserve">Rue MARSOLLIER                 </v>
      </c>
      <c r="R326" s="10" t="str">
        <f>IF(PARIS[[#This Row],[Nom de la Voie]]="","",IFERROR(PARIS[[#This Row],[Département]]&amp;RIGHT(PARIS[[#This Row],[N° INSEE]],3),""))</f>
        <v>75002</v>
      </c>
      <c r="S326" s="10" t="str">
        <f>IF(PARIS[[#This Row],[Ville]]="",PARIS[[#This Row],[Nom de la Voie]]&amp;" "&amp;MID(PARIS[[#This Row],[Tri 3]],5,50),"")</f>
        <v xml:space="preserve">Rue MARSOLLIER                 </v>
      </c>
      <c r="T326" s="10" t="str">
        <f>IFERROR(TEXT(VLOOKUP(Tableau_Résultat75[Code Insee],Tableau_Référence75[],2,FALSE),"00000"),"")</f>
        <v/>
      </c>
      <c r="U326" s="10" t="str">
        <f>IFERROR(TEXT(VLOOKUP(Tableau_Résultat75[Code Insee],Tableau_Référence75[],4,FALSE),"00000"),"")</f>
        <v/>
      </c>
    </row>
    <row r="327" spans="1:21" x14ac:dyDescent="0.25">
      <c r="A327" s="4" t="s">
        <v>338</v>
      </c>
      <c r="B327" s="10" t="str">
        <f>MID(PARIS[[#This Row],[Données]],104,100)</f>
        <v>000911   MEHUL</v>
      </c>
      <c r="C327" s="10" t="str">
        <f>MID(PARIS[[#This Row],[Données]],7,36)</f>
        <v xml:space="preserve">6251ARUE MEHUL                      </v>
      </c>
      <c r="D327" s="10" t="str">
        <f>MID(PARIS[[#This Row],[Tri 2]],6,31)</f>
        <v xml:space="preserve">RUE MEHUL                      </v>
      </c>
      <c r="E327" s="10" t="str">
        <f>MID(PARIS[[#This Row],[Données]],1,6)</f>
        <v>754002</v>
      </c>
      <c r="F327" s="10" t="str">
        <f>LEFT(PARIS[[#This Row],[Données]],2)</f>
        <v>75</v>
      </c>
      <c r="G327" s="10" t="str">
        <f>MID(PARIS[[#This Row],[Données]],1,6)</f>
        <v>754002</v>
      </c>
      <c r="H327" s="10" t="str">
        <f>LEFT(PARIS[[#This Row],[Tri 2]],5)</f>
        <v>6251A</v>
      </c>
      <c r="I327" s="10" t="str">
        <f>LEFT(PARIS[[#This Row],[Tri 3]],3)</f>
        <v>RUE</v>
      </c>
      <c r="J32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7" s="10" t="str">
        <f>IF(AND(PARIS[[#This Row],[Nom de la Voie 1]]=0,PARIS[[#This Row],[Nom de la Voie 2]]=0,PARIS[[#This Row],[Nom de la Voie 3]]=0),PARIS[[#This Row],[Ville et Street]],"")</f>
        <v/>
      </c>
      <c r="N327" s="10" t="str">
        <f>MID(PARIS[[#This Row],[Tri 1]],10,50)</f>
        <v>MEHUL</v>
      </c>
      <c r="O32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7" s="10" t="str">
        <f>IF(PARIS[[#This Row],[Mot Clé Rue]]="","",IF(PARIS[[#This Row],[Ville]]="",PARIS[[#This Row],[Nom de la Voie]]&amp;" "&amp;MID(PARIS[[#This Row],[Tri 3]],5,50),PARIS[[#This Row],[Ville]]))</f>
        <v xml:space="preserve">Rue MEHUL                      </v>
      </c>
      <c r="R327" s="10" t="str">
        <f>IF(PARIS[[#This Row],[Nom de la Voie]]="","",IFERROR(PARIS[[#This Row],[Département]]&amp;RIGHT(PARIS[[#This Row],[N° INSEE]],3),""))</f>
        <v>75002</v>
      </c>
      <c r="S327" s="10" t="str">
        <f>IF(PARIS[[#This Row],[Ville]]="",PARIS[[#This Row],[Nom de la Voie]]&amp;" "&amp;MID(PARIS[[#This Row],[Tri 3]],5,50),"")</f>
        <v xml:space="preserve">Rue MEHUL                      </v>
      </c>
      <c r="T327" s="10" t="str">
        <f>IFERROR(TEXT(VLOOKUP(Tableau_Résultat75[Code Insee],Tableau_Référence75[],2,FALSE),"00000"),"")</f>
        <v/>
      </c>
      <c r="U327" s="10" t="str">
        <f>IFERROR(TEXT(VLOOKUP(Tableau_Résultat75[Code Insee],Tableau_Référence75[],4,FALSE),"00000"),"")</f>
        <v/>
      </c>
    </row>
    <row r="328" spans="1:21" x14ac:dyDescent="0.25">
      <c r="A328" s="4" t="s">
        <v>339</v>
      </c>
      <c r="B328" s="10" t="str">
        <f>MID(PARIS[[#This Row],[Données]],104,100)</f>
        <v>000921   MENARS</v>
      </c>
      <c r="C328" s="10" t="str">
        <f>MID(PARIS[[#This Row],[Données]],7,36)</f>
        <v xml:space="preserve">6261LRUE MENARS                     </v>
      </c>
      <c r="D328" s="10" t="str">
        <f>MID(PARIS[[#This Row],[Tri 2]],6,31)</f>
        <v xml:space="preserve">RUE MENARS                     </v>
      </c>
      <c r="E328" s="10" t="str">
        <f>MID(PARIS[[#This Row],[Données]],1,6)</f>
        <v>754002</v>
      </c>
      <c r="F328" s="10" t="str">
        <f>LEFT(PARIS[[#This Row],[Données]],2)</f>
        <v>75</v>
      </c>
      <c r="G328" s="10" t="str">
        <f>MID(PARIS[[#This Row],[Données]],1,6)</f>
        <v>754002</v>
      </c>
      <c r="H328" s="10" t="str">
        <f>LEFT(PARIS[[#This Row],[Tri 2]],5)</f>
        <v>6261L</v>
      </c>
      <c r="I328" s="10" t="str">
        <f>LEFT(PARIS[[#This Row],[Tri 3]],3)</f>
        <v>RUE</v>
      </c>
      <c r="J32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2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28" s="10" t="str">
        <f>IF(AND(PARIS[[#This Row],[Nom de la Voie 1]]=0,PARIS[[#This Row],[Nom de la Voie 2]]=0,PARIS[[#This Row],[Nom de la Voie 3]]=0),PARIS[[#This Row],[Ville et Street]],"")</f>
        <v/>
      </c>
      <c r="N328" s="10" t="str">
        <f>MID(PARIS[[#This Row],[Tri 1]],10,50)</f>
        <v>MENARS</v>
      </c>
      <c r="O32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28" s="10" t="str">
        <f>IF(PARIS[[#This Row],[Mot Clé Rue]]="","",IF(PARIS[[#This Row],[Ville]]="",PARIS[[#This Row],[Nom de la Voie]]&amp;" "&amp;MID(PARIS[[#This Row],[Tri 3]],5,50),PARIS[[#This Row],[Ville]]))</f>
        <v xml:space="preserve">Rue MENARS                     </v>
      </c>
      <c r="R328" s="10" t="str">
        <f>IF(PARIS[[#This Row],[Nom de la Voie]]="","",IFERROR(PARIS[[#This Row],[Département]]&amp;RIGHT(PARIS[[#This Row],[N° INSEE]],3),""))</f>
        <v>75002</v>
      </c>
      <c r="S328" s="10" t="str">
        <f>IF(PARIS[[#This Row],[Ville]]="",PARIS[[#This Row],[Nom de la Voie]]&amp;" "&amp;MID(PARIS[[#This Row],[Tri 3]],5,50),"")</f>
        <v xml:space="preserve">Rue MENARS                     </v>
      </c>
      <c r="T328" s="10" t="str">
        <f>IFERROR(TEXT(VLOOKUP(Tableau_Résultat75[Code Insee],Tableau_Référence75[],2,FALSE),"00000"),"")</f>
        <v/>
      </c>
      <c r="U328" s="10" t="str">
        <f>IFERROR(TEXT(VLOOKUP(Tableau_Résultat75[Code Insee],Tableau_Référence75[],4,FALSE),"00000"),"")</f>
        <v/>
      </c>
    </row>
    <row r="329" spans="1:21" x14ac:dyDescent="0.25">
      <c r="A329" s="4" t="s">
        <v>340</v>
      </c>
      <c r="B329" s="10" t="str">
        <f>MID(PARIS[[#This Row],[Données]],104,100)</f>
        <v>000931   MONTMART</v>
      </c>
      <c r="C329" s="10" t="str">
        <f>MID(PARIS[[#This Row],[Données]],7,36)</f>
        <v xml:space="preserve">6298BGAL METRO MONTMARTRE           </v>
      </c>
      <c r="D329" s="10" t="str">
        <f>MID(PARIS[[#This Row],[Tri 2]],6,31)</f>
        <v xml:space="preserve">GAL METRO MONTMARTRE           </v>
      </c>
      <c r="E329" s="10" t="str">
        <f>MID(PARIS[[#This Row],[Données]],1,6)</f>
        <v>754002</v>
      </c>
      <c r="F329" s="10" t="str">
        <f>LEFT(PARIS[[#This Row],[Données]],2)</f>
        <v>75</v>
      </c>
      <c r="G329" s="10" t="str">
        <f>MID(PARIS[[#This Row],[Données]],1,6)</f>
        <v>754002</v>
      </c>
      <c r="H329" s="10" t="str">
        <f>LEFT(PARIS[[#This Row],[Tri 2]],5)</f>
        <v>6298B</v>
      </c>
      <c r="I329" s="10" t="str">
        <f>LEFT(PARIS[[#This Row],[Tri 3]],3)</f>
        <v>GAL</v>
      </c>
      <c r="J32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2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2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329" s="10" t="str">
        <f>IF(AND(PARIS[[#This Row],[Nom de la Voie 1]]=0,PARIS[[#This Row],[Nom de la Voie 2]]=0,PARIS[[#This Row],[Nom de la Voie 3]]=0),PARIS[[#This Row],[Ville et Street]],"")</f>
        <v/>
      </c>
      <c r="N329" s="10" t="str">
        <f>MID(PARIS[[#This Row],[Tri 1]],10,50)</f>
        <v>MONTMART</v>
      </c>
      <c r="O32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329" s="10" t="str">
        <f>IF(PARIS[[#This Row],[Mot Clé Rue]]="","",IF(PARIS[[#This Row],[Ville]]="",PARIS[[#This Row],[Nom de la Voie]]&amp;" "&amp;MID(PARIS[[#This Row],[Tri 3]],5,50),PARIS[[#This Row],[Ville]]))</f>
        <v xml:space="preserve">Galerie METRO MONTMARTRE           </v>
      </c>
      <c r="R329" s="10" t="str">
        <f>IF(PARIS[[#This Row],[Nom de la Voie]]="","",IFERROR(PARIS[[#This Row],[Département]]&amp;RIGHT(PARIS[[#This Row],[N° INSEE]],3),""))</f>
        <v>75002</v>
      </c>
      <c r="S329" s="10" t="str">
        <f>IF(PARIS[[#This Row],[Ville]]="",PARIS[[#This Row],[Nom de la Voie]]&amp;" "&amp;MID(PARIS[[#This Row],[Tri 3]],5,50),"")</f>
        <v xml:space="preserve">Galerie METRO MONTMARTRE           </v>
      </c>
      <c r="T329" s="10" t="str">
        <f>IFERROR(TEXT(VLOOKUP(Tableau_Résultat75[Code Insee],Tableau_Référence75[],2,FALSE),"00000"),"")</f>
        <v/>
      </c>
      <c r="U329" s="10" t="str">
        <f>IFERROR(TEXT(VLOOKUP(Tableau_Résultat75[Code Insee],Tableau_Référence75[],4,FALSE),"00000"),"")</f>
        <v/>
      </c>
    </row>
    <row r="330" spans="1:21" x14ac:dyDescent="0.25">
      <c r="A330" s="4" t="s">
        <v>341</v>
      </c>
      <c r="B330" s="10" t="str">
        <f>MID(PARIS[[#This Row],[Données]],104,100)</f>
        <v>000941   MONSIGNY</v>
      </c>
      <c r="C330" s="10" t="str">
        <f>MID(PARIS[[#This Row],[Données]],7,36)</f>
        <v xml:space="preserve">6446MRUE MONSIGNY                   </v>
      </c>
      <c r="D330" s="10" t="str">
        <f>MID(PARIS[[#This Row],[Tri 2]],6,31)</f>
        <v xml:space="preserve">RUE MONSIGNY                   </v>
      </c>
      <c r="E330" s="10" t="str">
        <f>MID(PARIS[[#This Row],[Données]],1,6)</f>
        <v>754002</v>
      </c>
      <c r="F330" s="10" t="str">
        <f>LEFT(PARIS[[#This Row],[Données]],2)</f>
        <v>75</v>
      </c>
      <c r="G330" s="10" t="str">
        <f>MID(PARIS[[#This Row],[Données]],1,6)</f>
        <v>754002</v>
      </c>
      <c r="H330" s="10" t="str">
        <f>LEFT(PARIS[[#This Row],[Tri 2]],5)</f>
        <v>6446M</v>
      </c>
      <c r="I330" s="10" t="str">
        <f>LEFT(PARIS[[#This Row],[Tri 3]],3)</f>
        <v>RUE</v>
      </c>
      <c r="J33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0" s="10" t="str">
        <f>IF(AND(PARIS[[#This Row],[Nom de la Voie 1]]=0,PARIS[[#This Row],[Nom de la Voie 2]]=0,PARIS[[#This Row],[Nom de la Voie 3]]=0),PARIS[[#This Row],[Ville et Street]],"")</f>
        <v/>
      </c>
      <c r="N330" s="10" t="str">
        <f>MID(PARIS[[#This Row],[Tri 1]],10,50)</f>
        <v>MONSIGNY</v>
      </c>
      <c r="O33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0" s="10" t="str">
        <f>IF(PARIS[[#This Row],[Mot Clé Rue]]="","",IF(PARIS[[#This Row],[Ville]]="",PARIS[[#This Row],[Nom de la Voie]]&amp;" "&amp;MID(PARIS[[#This Row],[Tri 3]],5,50),PARIS[[#This Row],[Ville]]))</f>
        <v xml:space="preserve">Rue MONSIGNY                   </v>
      </c>
      <c r="R330" s="10" t="str">
        <f>IF(PARIS[[#This Row],[Nom de la Voie]]="","",IFERROR(PARIS[[#This Row],[Département]]&amp;RIGHT(PARIS[[#This Row],[N° INSEE]],3),""))</f>
        <v>75002</v>
      </c>
      <c r="S330" s="10" t="str">
        <f>IF(PARIS[[#This Row],[Ville]]="",PARIS[[#This Row],[Nom de la Voie]]&amp;" "&amp;MID(PARIS[[#This Row],[Tri 3]],5,50),"")</f>
        <v xml:space="preserve">Rue MONSIGNY                   </v>
      </c>
      <c r="T330" s="10" t="str">
        <f>IFERROR(TEXT(VLOOKUP(Tableau_Résultat75[Code Insee],Tableau_Référence75[],2,FALSE),"00000"),"")</f>
        <v/>
      </c>
      <c r="U330" s="10" t="str">
        <f>IFERROR(TEXT(VLOOKUP(Tableau_Résultat75[Code Insee],Tableau_Référence75[],4,FALSE),"00000"),"")</f>
        <v/>
      </c>
    </row>
    <row r="331" spans="1:21" x14ac:dyDescent="0.25">
      <c r="A331" s="4" t="s">
        <v>342</v>
      </c>
      <c r="B331" s="10" t="str">
        <f>MID(PARIS[[#This Row],[Données]],104,100)</f>
        <v>000951   MONTMART</v>
      </c>
      <c r="C331" s="10" t="str">
        <f>MID(PARIS[[#This Row],[Données]],7,36)</f>
        <v xml:space="preserve">6510GBD  MONTMARTRE                 </v>
      </c>
      <c r="D331" s="10" t="str">
        <f>MID(PARIS[[#This Row],[Tri 2]],6,31)</f>
        <v xml:space="preserve">BD  MONTMARTRE                 </v>
      </c>
      <c r="E331" s="10" t="str">
        <f>MID(PARIS[[#This Row],[Données]],1,6)</f>
        <v>754002</v>
      </c>
      <c r="F331" s="10" t="str">
        <f>LEFT(PARIS[[#This Row],[Données]],2)</f>
        <v>75</v>
      </c>
      <c r="G331" s="10" t="str">
        <f>MID(PARIS[[#This Row],[Données]],1,6)</f>
        <v>754002</v>
      </c>
      <c r="H331" s="10" t="str">
        <f>LEFT(PARIS[[#This Row],[Tri 2]],5)</f>
        <v>6510G</v>
      </c>
      <c r="I331" s="10" t="str">
        <f>LEFT(PARIS[[#This Row],[Tri 3]],3)</f>
        <v xml:space="preserve">BD </v>
      </c>
      <c r="J33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3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331" s="10" t="str">
        <f>IF(AND(PARIS[[#This Row],[Nom de la Voie 1]]=0,PARIS[[#This Row],[Nom de la Voie 2]]=0,PARIS[[#This Row],[Nom de la Voie 3]]=0),PARIS[[#This Row],[Ville et Street]],"")</f>
        <v/>
      </c>
      <c r="N331" s="10" t="str">
        <f>MID(PARIS[[#This Row],[Tri 1]],10,50)</f>
        <v>MONTMART</v>
      </c>
      <c r="O33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331" s="10" t="str">
        <f>IF(PARIS[[#This Row],[Mot Clé Rue]]="","",IF(PARIS[[#This Row],[Ville]]="",PARIS[[#This Row],[Nom de la Voie]]&amp;" "&amp;MID(PARIS[[#This Row],[Tri 3]],5,50),PARIS[[#This Row],[Ville]]))</f>
        <v xml:space="preserve">Boulevard MONTMARTRE                 </v>
      </c>
      <c r="R331" s="10" t="str">
        <f>IF(PARIS[[#This Row],[Nom de la Voie]]="","",IFERROR(PARIS[[#This Row],[Département]]&amp;RIGHT(PARIS[[#This Row],[N° INSEE]],3),""))</f>
        <v>75002</v>
      </c>
      <c r="S331" s="10" t="str">
        <f>IF(PARIS[[#This Row],[Ville]]="",PARIS[[#This Row],[Nom de la Voie]]&amp;" "&amp;MID(PARIS[[#This Row],[Tri 3]],5,50),"")</f>
        <v xml:space="preserve">Boulevard MONTMARTRE                 </v>
      </c>
      <c r="T331" s="10" t="str">
        <f>IFERROR(TEXT(VLOOKUP(Tableau_Résultat75[Code Insee],Tableau_Référence75[],2,FALSE),"00000"),"")</f>
        <v/>
      </c>
      <c r="U331" s="10" t="str">
        <f>IFERROR(TEXT(VLOOKUP(Tableau_Résultat75[Code Insee],Tableau_Référence75[],4,FALSE),"00000"),"")</f>
        <v/>
      </c>
    </row>
    <row r="332" spans="1:21" x14ac:dyDescent="0.25">
      <c r="A332" s="4" t="s">
        <v>343</v>
      </c>
      <c r="B332" s="10" t="str">
        <f>MID(PARIS[[#This Row],[Données]],104,100)</f>
        <v>000961   MONTMART</v>
      </c>
      <c r="C332" s="10" t="str">
        <f>MID(PARIS[[#This Row],[Données]],7,36)</f>
        <v xml:space="preserve">6511HCITEMONTMARTRE                 </v>
      </c>
      <c r="D332" s="10" t="str">
        <f>MID(PARIS[[#This Row],[Tri 2]],6,31)</f>
        <v xml:space="preserve">CITEMONTMARTRE                 </v>
      </c>
      <c r="E332" s="10" t="str">
        <f>MID(PARIS[[#This Row],[Données]],1,6)</f>
        <v>754002</v>
      </c>
      <c r="F332" s="10" t="str">
        <f>LEFT(PARIS[[#This Row],[Données]],2)</f>
        <v>75</v>
      </c>
      <c r="G332" s="10" t="str">
        <f>MID(PARIS[[#This Row],[Données]],1,6)</f>
        <v>754002</v>
      </c>
      <c r="H332" s="10" t="str">
        <f>LEFT(PARIS[[#This Row],[Tri 2]],5)</f>
        <v>6511H</v>
      </c>
      <c r="I332" s="10" t="str">
        <f>LEFT(PARIS[[#This Row],[Tri 3]],3)</f>
        <v>CIT</v>
      </c>
      <c r="J33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3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Cité</v>
      </c>
      <c r="M332" s="10" t="str">
        <f>IF(AND(PARIS[[#This Row],[Nom de la Voie 1]]=0,PARIS[[#This Row],[Nom de la Voie 2]]=0,PARIS[[#This Row],[Nom de la Voie 3]]=0),PARIS[[#This Row],[Ville et Street]],"")</f>
        <v/>
      </c>
      <c r="N332" s="10" t="str">
        <f>MID(PARIS[[#This Row],[Tri 1]],10,50)</f>
        <v>MONTMART</v>
      </c>
      <c r="O33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Cité</v>
      </c>
      <c r="P332" s="10" t="str">
        <f>IF(PARIS[[#This Row],[Mot Clé Rue]]="","",IF(PARIS[[#This Row],[Ville]]="",PARIS[[#This Row],[Nom de la Voie]]&amp;" "&amp;MID(PARIS[[#This Row],[Tri 3]],5,50),PARIS[[#This Row],[Ville]]))</f>
        <v xml:space="preserve">Cité MONTMARTRE                 </v>
      </c>
      <c r="R332" s="10" t="str">
        <f>IF(PARIS[[#This Row],[Nom de la Voie]]="","",IFERROR(PARIS[[#This Row],[Département]]&amp;RIGHT(PARIS[[#This Row],[N° INSEE]],3),""))</f>
        <v>75002</v>
      </c>
      <c r="S332" s="10" t="str">
        <f>IF(PARIS[[#This Row],[Ville]]="",PARIS[[#This Row],[Nom de la Voie]]&amp;" "&amp;MID(PARIS[[#This Row],[Tri 3]],5,50),"")</f>
        <v xml:space="preserve">Cité MONTMARTRE                 </v>
      </c>
      <c r="T332" s="10" t="str">
        <f>IFERROR(TEXT(VLOOKUP(Tableau_Résultat75[Code Insee],Tableau_Référence75[],2,FALSE),"00000"),"")</f>
        <v/>
      </c>
      <c r="U332" s="10" t="str">
        <f>IFERROR(TEXT(VLOOKUP(Tableau_Résultat75[Code Insee],Tableau_Référence75[],4,FALSE),"00000"),"")</f>
        <v/>
      </c>
    </row>
    <row r="333" spans="1:21" x14ac:dyDescent="0.25">
      <c r="A333" s="4" t="s">
        <v>344</v>
      </c>
      <c r="B333" s="10" t="str">
        <f>MID(PARIS[[#This Row],[Données]],104,100)</f>
        <v>000971   MONTMART</v>
      </c>
      <c r="C333" s="10" t="str">
        <f>MID(PARIS[[#This Row],[Données]],7,36)</f>
        <v xml:space="preserve">6512JGAL MONTMARTRE                 </v>
      </c>
      <c r="D333" s="10" t="str">
        <f>MID(PARIS[[#This Row],[Tri 2]],6,31)</f>
        <v xml:space="preserve">GAL MONTMARTRE                 </v>
      </c>
      <c r="E333" s="10" t="str">
        <f>MID(PARIS[[#This Row],[Données]],1,6)</f>
        <v>754002</v>
      </c>
      <c r="F333" s="10" t="str">
        <f>LEFT(PARIS[[#This Row],[Données]],2)</f>
        <v>75</v>
      </c>
      <c r="G333" s="10" t="str">
        <f>MID(PARIS[[#This Row],[Données]],1,6)</f>
        <v>754002</v>
      </c>
      <c r="H333" s="10" t="str">
        <f>LEFT(PARIS[[#This Row],[Tri 2]],5)</f>
        <v>6512J</v>
      </c>
      <c r="I333" s="10" t="str">
        <f>LEFT(PARIS[[#This Row],[Tri 3]],3)</f>
        <v>GAL</v>
      </c>
      <c r="J33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3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333" s="10" t="str">
        <f>IF(AND(PARIS[[#This Row],[Nom de la Voie 1]]=0,PARIS[[#This Row],[Nom de la Voie 2]]=0,PARIS[[#This Row],[Nom de la Voie 3]]=0),PARIS[[#This Row],[Ville et Street]],"")</f>
        <v/>
      </c>
      <c r="N333" s="10" t="str">
        <f>MID(PARIS[[#This Row],[Tri 1]],10,50)</f>
        <v>MONTMART</v>
      </c>
      <c r="O33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333" s="10" t="str">
        <f>IF(PARIS[[#This Row],[Mot Clé Rue]]="","",IF(PARIS[[#This Row],[Ville]]="",PARIS[[#This Row],[Nom de la Voie]]&amp;" "&amp;MID(PARIS[[#This Row],[Tri 3]],5,50),PARIS[[#This Row],[Ville]]))</f>
        <v xml:space="preserve">Galerie MONTMARTRE                 </v>
      </c>
      <c r="R333" s="10" t="str">
        <f>IF(PARIS[[#This Row],[Nom de la Voie]]="","",IFERROR(PARIS[[#This Row],[Département]]&amp;RIGHT(PARIS[[#This Row],[N° INSEE]],3),""))</f>
        <v>75002</v>
      </c>
      <c r="S333" s="10" t="str">
        <f>IF(PARIS[[#This Row],[Ville]]="",PARIS[[#This Row],[Nom de la Voie]]&amp;" "&amp;MID(PARIS[[#This Row],[Tri 3]],5,50),"")</f>
        <v xml:space="preserve">Galerie MONTMARTRE                 </v>
      </c>
      <c r="T333" s="10" t="str">
        <f>IFERROR(TEXT(VLOOKUP(Tableau_Résultat75[Code Insee],Tableau_Référence75[],2,FALSE),"00000"),"")</f>
        <v/>
      </c>
      <c r="U333" s="10" t="str">
        <f>IFERROR(TEXT(VLOOKUP(Tableau_Résultat75[Code Insee],Tableau_Référence75[],4,FALSE),"00000"),"")</f>
        <v/>
      </c>
    </row>
    <row r="334" spans="1:21" x14ac:dyDescent="0.25">
      <c r="A334" s="4" t="s">
        <v>345</v>
      </c>
      <c r="B334" s="10" t="str">
        <f>MID(PARIS[[#This Row],[Données]],104,100)</f>
        <v>000981   MONTMART</v>
      </c>
      <c r="C334" s="10" t="str">
        <f>MID(PARIS[[#This Row],[Données]],7,36)</f>
        <v xml:space="preserve">6513KRUE MONTMARTRE                 </v>
      </c>
      <c r="D334" s="10" t="str">
        <f>MID(PARIS[[#This Row],[Tri 2]],6,31)</f>
        <v xml:space="preserve">RUE MONTMARTRE                 </v>
      </c>
      <c r="E334" s="10" t="str">
        <f>MID(PARIS[[#This Row],[Données]],1,6)</f>
        <v>754002</v>
      </c>
      <c r="F334" s="10" t="str">
        <f>LEFT(PARIS[[#This Row],[Données]],2)</f>
        <v>75</v>
      </c>
      <c r="G334" s="10" t="str">
        <f>MID(PARIS[[#This Row],[Données]],1,6)</f>
        <v>754002</v>
      </c>
      <c r="H334" s="10" t="str">
        <f>LEFT(PARIS[[#This Row],[Tri 2]],5)</f>
        <v>6513K</v>
      </c>
      <c r="I334" s="10" t="str">
        <f>LEFT(PARIS[[#This Row],[Tri 3]],3)</f>
        <v>RUE</v>
      </c>
      <c r="J33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4" s="10" t="str">
        <f>IF(AND(PARIS[[#This Row],[Nom de la Voie 1]]=0,PARIS[[#This Row],[Nom de la Voie 2]]=0,PARIS[[#This Row],[Nom de la Voie 3]]=0),PARIS[[#This Row],[Ville et Street]],"")</f>
        <v/>
      </c>
      <c r="N334" s="10" t="str">
        <f>MID(PARIS[[#This Row],[Tri 1]],10,50)</f>
        <v>MONTMART</v>
      </c>
      <c r="O33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4" s="10" t="str">
        <f>IF(PARIS[[#This Row],[Mot Clé Rue]]="","",IF(PARIS[[#This Row],[Ville]]="",PARIS[[#This Row],[Nom de la Voie]]&amp;" "&amp;MID(PARIS[[#This Row],[Tri 3]],5,50),PARIS[[#This Row],[Ville]]))</f>
        <v xml:space="preserve">Rue MONTMARTRE                 </v>
      </c>
      <c r="R334" s="10" t="str">
        <f>IF(PARIS[[#This Row],[Nom de la Voie]]="","",IFERROR(PARIS[[#This Row],[Département]]&amp;RIGHT(PARIS[[#This Row],[N° INSEE]],3),""))</f>
        <v>75002</v>
      </c>
      <c r="S334" s="10" t="str">
        <f>IF(PARIS[[#This Row],[Ville]]="",PARIS[[#This Row],[Nom de la Voie]]&amp;" "&amp;MID(PARIS[[#This Row],[Tri 3]],5,50),"")</f>
        <v xml:space="preserve">Rue MONTMARTRE                 </v>
      </c>
      <c r="T334" s="10" t="str">
        <f>IFERROR(TEXT(VLOOKUP(Tableau_Résultat75[Code Insee],Tableau_Référence75[],2,FALSE),"00000"),"")</f>
        <v/>
      </c>
      <c r="U334" s="10" t="str">
        <f>IFERROR(TEXT(VLOOKUP(Tableau_Résultat75[Code Insee],Tableau_Référence75[],4,FALSE),"00000"),"")</f>
        <v/>
      </c>
    </row>
    <row r="335" spans="1:21" x14ac:dyDescent="0.25">
      <c r="A335" s="4" t="s">
        <v>346</v>
      </c>
      <c r="B335" s="10" t="str">
        <f>MID(PARIS[[#This Row],[Données]],104,100)</f>
        <v>000991   MONTORGU</v>
      </c>
      <c r="C335" s="10" t="str">
        <f>MID(PARIS[[#This Row],[Données]],7,36)</f>
        <v xml:space="preserve">6520TRUE MONTORGUEIL                </v>
      </c>
      <c r="D335" s="10" t="str">
        <f>MID(PARIS[[#This Row],[Tri 2]],6,31)</f>
        <v xml:space="preserve">RUE MONTORGUEIL                </v>
      </c>
      <c r="E335" s="10" t="str">
        <f>MID(PARIS[[#This Row],[Données]],1,6)</f>
        <v>754002</v>
      </c>
      <c r="F335" s="10" t="str">
        <f>LEFT(PARIS[[#This Row],[Données]],2)</f>
        <v>75</v>
      </c>
      <c r="G335" s="10" t="str">
        <f>MID(PARIS[[#This Row],[Données]],1,6)</f>
        <v>754002</v>
      </c>
      <c r="H335" s="10" t="str">
        <f>LEFT(PARIS[[#This Row],[Tri 2]],5)</f>
        <v>6520T</v>
      </c>
      <c r="I335" s="10" t="str">
        <f>LEFT(PARIS[[#This Row],[Tri 3]],3)</f>
        <v>RUE</v>
      </c>
      <c r="J33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5" s="10" t="str">
        <f>IF(AND(PARIS[[#This Row],[Nom de la Voie 1]]=0,PARIS[[#This Row],[Nom de la Voie 2]]=0,PARIS[[#This Row],[Nom de la Voie 3]]=0),PARIS[[#This Row],[Ville et Street]],"")</f>
        <v/>
      </c>
      <c r="N335" s="10" t="str">
        <f>MID(PARIS[[#This Row],[Tri 1]],10,50)</f>
        <v>MONTORGU</v>
      </c>
      <c r="O33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5" s="10" t="str">
        <f>IF(PARIS[[#This Row],[Mot Clé Rue]]="","",IF(PARIS[[#This Row],[Ville]]="",PARIS[[#This Row],[Nom de la Voie]]&amp;" "&amp;MID(PARIS[[#This Row],[Tri 3]],5,50),PARIS[[#This Row],[Ville]]))</f>
        <v xml:space="preserve">Rue MONTORGUEIL                </v>
      </c>
      <c r="R335" s="10" t="str">
        <f>IF(PARIS[[#This Row],[Nom de la Voie]]="","",IFERROR(PARIS[[#This Row],[Département]]&amp;RIGHT(PARIS[[#This Row],[N° INSEE]],3),""))</f>
        <v>75002</v>
      </c>
      <c r="S335" s="10" t="str">
        <f>IF(PARIS[[#This Row],[Ville]]="",PARIS[[#This Row],[Nom de la Voie]]&amp;" "&amp;MID(PARIS[[#This Row],[Tri 3]],5,50),"")</f>
        <v xml:space="preserve">Rue MONTORGUEIL                </v>
      </c>
      <c r="T335" s="10" t="str">
        <f>IFERROR(TEXT(VLOOKUP(Tableau_Résultat75[Code Insee],Tableau_Référence75[],2,FALSE),"00000"),"")</f>
        <v/>
      </c>
      <c r="U335" s="10" t="str">
        <f>IFERROR(TEXT(VLOOKUP(Tableau_Résultat75[Code Insee],Tableau_Référence75[],4,FALSE),"00000"),"")</f>
        <v/>
      </c>
    </row>
    <row r="336" spans="1:21" x14ac:dyDescent="0.25">
      <c r="A336" s="4" t="s">
        <v>347</v>
      </c>
      <c r="B336" s="10" t="str">
        <f>MID(PARIS[[#This Row],[Données]],104,100)</f>
        <v>001001   MULHOUSE</v>
      </c>
      <c r="C336" s="10" t="str">
        <f>MID(PARIS[[#This Row],[Données]],7,36)</f>
        <v xml:space="preserve">6635TRUE DE MULHOUSE                </v>
      </c>
      <c r="D336" s="10" t="str">
        <f>MID(PARIS[[#This Row],[Tri 2]],6,31)</f>
        <v xml:space="preserve">RUE DE MULHOUSE                </v>
      </c>
      <c r="E336" s="10" t="str">
        <f>MID(PARIS[[#This Row],[Données]],1,6)</f>
        <v>754002</v>
      </c>
      <c r="F336" s="10" t="str">
        <f>LEFT(PARIS[[#This Row],[Données]],2)</f>
        <v>75</v>
      </c>
      <c r="G336" s="10" t="str">
        <f>MID(PARIS[[#This Row],[Données]],1,6)</f>
        <v>754002</v>
      </c>
      <c r="H336" s="10" t="str">
        <f>LEFT(PARIS[[#This Row],[Tri 2]],5)</f>
        <v>6635T</v>
      </c>
      <c r="I336" s="10" t="str">
        <f>LEFT(PARIS[[#This Row],[Tri 3]],3)</f>
        <v>RUE</v>
      </c>
      <c r="J33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6" s="10" t="str">
        <f>IF(AND(PARIS[[#This Row],[Nom de la Voie 1]]=0,PARIS[[#This Row],[Nom de la Voie 2]]=0,PARIS[[#This Row],[Nom de la Voie 3]]=0),PARIS[[#This Row],[Ville et Street]],"")</f>
        <v/>
      </c>
      <c r="N336" s="10" t="str">
        <f>MID(PARIS[[#This Row],[Tri 1]],10,50)</f>
        <v>MULHOUSE</v>
      </c>
      <c r="O33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6" s="10" t="str">
        <f>IF(PARIS[[#This Row],[Mot Clé Rue]]="","",IF(PARIS[[#This Row],[Ville]]="",PARIS[[#This Row],[Nom de la Voie]]&amp;" "&amp;MID(PARIS[[#This Row],[Tri 3]],5,50),PARIS[[#This Row],[Ville]]))</f>
        <v xml:space="preserve">Rue DE MULHOUSE                </v>
      </c>
      <c r="R336" s="10" t="str">
        <f>IF(PARIS[[#This Row],[Nom de la Voie]]="","",IFERROR(PARIS[[#This Row],[Département]]&amp;RIGHT(PARIS[[#This Row],[N° INSEE]],3),""))</f>
        <v>75002</v>
      </c>
      <c r="S336" s="10" t="str">
        <f>IF(PARIS[[#This Row],[Ville]]="",PARIS[[#This Row],[Nom de la Voie]]&amp;" "&amp;MID(PARIS[[#This Row],[Tri 3]],5,50),"")</f>
        <v xml:space="preserve">Rue DE MULHOUSE                </v>
      </c>
      <c r="T336" s="10" t="str">
        <f>IFERROR(TEXT(VLOOKUP(Tableau_Résultat75[Code Insee],Tableau_Référence75[],2,FALSE),"00000"),"")</f>
        <v/>
      </c>
      <c r="U336" s="10" t="str">
        <f>IFERROR(TEXT(VLOOKUP(Tableau_Résultat75[Code Insee],Tableau_Référence75[],4,FALSE),"00000"),"")</f>
        <v/>
      </c>
    </row>
    <row r="337" spans="1:21" x14ac:dyDescent="0.25">
      <c r="A337" s="4" t="s">
        <v>348</v>
      </c>
      <c r="B337" s="10" t="str">
        <f>MID(PARIS[[#This Row],[Données]],104,100)</f>
        <v>001011   NIL</v>
      </c>
      <c r="C337" s="10" t="str">
        <f>MID(PARIS[[#This Row],[Données]],7,36)</f>
        <v xml:space="preserve">6783DRUE DU NIL                     </v>
      </c>
      <c r="D337" s="10" t="str">
        <f>MID(PARIS[[#This Row],[Tri 2]],6,31)</f>
        <v xml:space="preserve">RUE DU NIL                     </v>
      </c>
      <c r="E337" s="10" t="str">
        <f>MID(PARIS[[#This Row],[Données]],1,6)</f>
        <v>754002</v>
      </c>
      <c r="F337" s="10" t="str">
        <f>LEFT(PARIS[[#This Row],[Données]],2)</f>
        <v>75</v>
      </c>
      <c r="G337" s="10" t="str">
        <f>MID(PARIS[[#This Row],[Données]],1,6)</f>
        <v>754002</v>
      </c>
      <c r="H337" s="10" t="str">
        <f>LEFT(PARIS[[#This Row],[Tri 2]],5)</f>
        <v>6783D</v>
      </c>
      <c r="I337" s="10" t="str">
        <f>LEFT(PARIS[[#This Row],[Tri 3]],3)</f>
        <v>RUE</v>
      </c>
      <c r="J33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7" s="10" t="str">
        <f>IF(AND(PARIS[[#This Row],[Nom de la Voie 1]]=0,PARIS[[#This Row],[Nom de la Voie 2]]=0,PARIS[[#This Row],[Nom de la Voie 3]]=0),PARIS[[#This Row],[Ville et Street]],"")</f>
        <v/>
      </c>
      <c r="N337" s="10" t="str">
        <f>MID(PARIS[[#This Row],[Tri 1]],10,50)</f>
        <v>NIL</v>
      </c>
      <c r="O33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7" s="10" t="str">
        <f>IF(PARIS[[#This Row],[Mot Clé Rue]]="","",IF(PARIS[[#This Row],[Ville]]="",PARIS[[#This Row],[Nom de la Voie]]&amp;" "&amp;MID(PARIS[[#This Row],[Tri 3]],5,50),PARIS[[#This Row],[Ville]]))</f>
        <v xml:space="preserve">Rue DU NIL                     </v>
      </c>
      <c r="R337" s="10" t="str">
        <f>IF(PARIS[[#This Row],[Nom de la Voie]]="","",IFERROR(PARIS[[#This Row],[Département]]&amp;RIGHT(PARIS[[#This Row],[N° INSEE]],3),""))</f>
        <v>75002</v>
      </c>
      <c r="S337" s="10" t="str">
        <f>IF(PARIS[[#This Row],[Ville]]="",PARIS[[#This Row],[Nom de la Voie]]&amp;" "&amp;MID(PARIS[[#This Row],[Tri 3]],5,50),"")</f>
        <v xml:space="preserve">Rue DU NIL                     </v>
      </c>
      <c r="T337" s="10" t="str">
        <f>IFERROR(TEXT(VLOOKUP(Tableau_Résultat75[Code Insee],Tableau_Référence75[],2,FALSE),"00000"),"")</f>
        <v/>
      </c>
      <c r="U337" s="10" t="str">
        <f>IFERROR(TEXT(VLOOKUP(Tableau_Résultat75[Code Insee],Tableau_Référence75[],4,FALSE),"00000"),"")</f>
        <v/>
      </c>
    </row>
    <row r="338" spans="1:21" x14ac:dyDescent="0.25">
      <c r="A338" s="4" t="s">
        <v>349</v>
      </c>
      <c r="B338" s="10" t="str">
        <f>MID(PARIS[[#This Row],[Données]],104,100)</f>
        <v>001021   NOUVELLE</v>
      </c>
      <c r="C338" s="10" t="str">
        <f>MID(PARIS[[#This Row],[Données]],7,36)</f>
        <v xml:space="preserve">6828CRUE N D DE BONNE NOUVELLE      </v>
      </c>
      <c r="D338" s="10" t="str">
        <f>MID(PARIS[[#This Row],[Tri 2]],6,31)</f>
        <v xml:space="preserve">RUE N D DE BONNE NOUVELLE      </v>
      </c>
      <c r="E338" s="10" t="str">
        <f>MID(PARIS[[#This Row],[Données]],1,6)</f>
        <v>754002</v>
      </c>
      <c r="F338" s="10" t="str">
        <f>LEFT(PARIS[[#This Row],[Données]],2)</f>
        <v>75</v>
      </c>
      <c r="G338" s="10" t="str">
        <f>MID(PARIS[[#This Row],[Données]],1,6)</f>
        <v>754002</v>
      </c>
      <c r="H338" s="10" t="str">
        <f>LEFT(PARIS[[#This Row],[Tri 2]],5)</f>
        <v>6828C</v>
      </c>
      <c r="I338" s="10" t="str">
        <f>LEFT(PARIS[[#This Row],[Tri 3]],3)</f>
        <v>RUE</v>
      </c>
      <c r="J33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8" s="10" t="str">
        <f>IF(AND(PARIS[[#This Row],[Nom de la Voie 1]]=0,PARIS[[#This Row],[Nom de la Voie 2]]=0,PARIS[[#This Row],[Nom de la Voie 3]]=0),PARIS[[#This Row],[Ville et Street]],"")</f>
        <v/>
      </c>
      <c r="N338" s="10" t="str">
        <f>MID(PARIS[[#This Row],[Tri 1]],10,50)</f>
        <v>NOUVELLE</v>
      </c>
      <c r="O33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8" s="10" t="str">
        <f>IF(PARIS[[#This Row],[Mot Clé Rue]]="","",IF(PARIS[[#This Row],[Ville]]="",PARIS[[#This Row],[Nom de la Voie]]&amp;" "&amp;MID(PARIS[[#This Row],[Tri 3]],5,50),PARIS[[#This Row],[Ville]]))</f>
        <v xml:space="preserve">Rue N D DE BONNE NOUVELLE      </v>
      </c>
      <c r="R338" s="10" t="str">
        <f>IF(PARIS[[#This Row],[Nom de la Voie]]="","",IFERROR(PARIS[[#This Row],[Département]]&amp;RIGHT(PARIS[[#This Row],[N° INSEE]],3),""))</f>
        <v>75002</v>
      </c>
      <c r="S338" s="10" t="str">
        <f>IF(PARIS[[#This Row],[Ville]]="",PARIS[[#This Row],[Nom de la Voie]]&amp;" "&amp;MID(PARIS[[#This Row],[Tri 3]],5,50),"")</f>
        <v xml:space="preserve">Rue N D DE BONNE NOUVELLE      </v>
      </c>
      <c r="T338" s="10" t="str">
        <f>IFERROR(TEXT(VLOOKUP(Tableau_Résultat75[Code Insee],Tableau_Référence75[],2,FALSE),"00000"),"")</f>
        <v/>
      </c>
      <c r="U338" s="10" t="str">
        <f>IFERROR(TEXT(VLOOKUP(Tableau_Résultat75[Code Insee],Tableau_Référence75[],4,FALSE),"00000"),"")</f>
        <v/>
      </c>
    </row>
    <row r="339" spans="1:21" x14ac:dyDescent="0.25">
      <c r="A339" s="4" t="s">
        <v>350</v>
      </c>
      <c r="B339" s="10" t="str">
        <f>MID(PARIS[[#This Row],[Données]],104,100)</f>
        <v>001031   RECOUVRA</v>
      </c>
      <c r="C339" s="10" t="str">
        <f>MID(PARIS[[#This Row],[Données]],7,36)</f>
        <v xml:space="preserve">6836LRUE NOTRE DAME DE RECOUVRANCE  </v>
      </c>
      <c r="D339" s="10" t="str">
        <f>MID(PARIS[[#This Row],[Tri 2]],6,31)</f>
        <v xml:space="preserve">RUE NOTRE DAME DE RECOUVRANCE  </v>
      </c>
      <c r="E339" s="10" t="str">
        <f>MID(PARIS[[#This Row],[Données]],1,6)</f>
        <v>754002</v>
      </c>
      <c r="F339" s="10" t="str">
        <f>LEFT(PARIS[[#This Row],[Données]],2)</f>
        <v>75</v>
      </c>
      <c r="G339" s="10" t="str">
        <f>MID(PARIS[[#This Row],[Données]],1,6)</f>
        <v>754002</v>
      </c>
      <c r="H339" s="10" t="str">
        <f>LEFT(PARIS[[#This Row],[Tri 2]],5)</f>
        <v>6836L</v>
      </c>
      <c r="I339" s="10" t="str">
        <f>LEFT(PARIS[[#This Row],[Tri 3]],3)</f>
        <v>RUE</v>
      </c>
      <c r="J33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3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3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39" s="10" t="str">
        <f>IF(AND(PARIS[[#This Row],[Nom de la Voie 1]]=0,PARIS[[#This Row],[Nom de la Voie 2]]=0,PARIS[[#This Row],[Nom de la Voie 3]]=0),PARIS[[#This Row],[Ville et Street]],"")</f>
        <v/>
      </c>
      <c r="N339" s="10" t="str">
        <f>MID(PARIS[[#This Row],[Tri 1]],10,50)</f>
        <v>RECOUVRA</v>
      </c>
      <c r="O33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39" s="10" t="str">
        <f>IF(PARIS[[#This Row],[Mot Clé Rue]]="","",IF(PARIS[[#This Row],[Ville]]="",PARIS[[#This Row],[Nom de la Voie]]&amp;" "&amp;MID(PARIS[[#This Row],[Tri 3]],5,50),PARIS[[#This Row],[Ville]]))</f>
        <v xml:space="preserve">Rue NOTRE DAME DE RECOUVRANCE  </v>
      </c>
      <c r="R339" s="10" t="str">
        <f>IF(PARIS[[#This Row],[Nom de la Voie]]="","",IFERROR(PARIS[[#This Row],[Département]]&amp;RIGHT(PARIS[[#This Row],[N° INSEE]],3),""))</f>
        <v>75002</v>
      </c>
      <c r="S339" s="10" t="str">
        <f>IF(PARIS[[#This Row],[Ville]]="",PARIS[[#This Row],[Nom de la Voie]]&amp;" "&amp;MID(PARIS[[#This Row],[Tri 3]],5,50),"")</f>
        <v xml:space="preserve">Rue NOTRE DAME DE RECOUVRANCE  </v>
      </c>
      <c r="T339" s="10" t="str">
        <f>IFERROR(TEXT(VLOOKUP(Tableau_Résultat75[Code Insee],Tableau_Référence75[],2,FALSE),"00000"),"")</f>
        <v/>
      </c>
      <c r="U339" s="10" t="str">
        <f>IFERROR(TEXT(VLOOKUP(Tableau_Résultat75[Code Insee],Tableau_Référence75[],4,FALSE),"00000"),"")</f>
        <v/>
      </c>
    </row>
    <row r="340" spans="1:21" x14ac:dyDescent="0.25">
      <c r="A340" s="4" t="s">
        <v>351</v>
      </c>
      <c r="B340" s="10" t="str">
        <f>MID(PARIS[[#This Row],[Données]],104,100)</f>
        <v>001041   VICTOIRE</v>
      </c>
      <c r="C340" s="10" t="str">
        <f>MID(PARIS[[#This Row],[Données]],7,36)</f>
        <v xml:space="preserve">6840RRUE NOTRE DAME DES VICTOIRES   </v>
      </c>
      <c r="D340" s="10" t="str">
        <f>MID(PARIS[[#This Row],[Tri 2]],6,31)</f>
        <v xml:space="preserve">RUE NOTRE DAME DES VICTOIRES   </v>
      </c>
      <c r="E340" s="10" t="str">
        <f>MID(PARIS[[#This Row],[Données]],1,6)</f>
        <v>754002</v>
      </c>
      <c r="F340" s="10" t="str">
        <f>LEFT(PARIS[[#This Row],[Données]],2)</f>
        <v>75</v>
      </c>
      <c r="G340" s="10" t="str">
        <f>MID(PARIS[[#This Row],[Données]],1,6)</f>
        <v>754002</v>
      </c>
      <c r="H340" s="10" t="str">
        <f>LEFT(PARIS[[#This Row],[Tri 2]],5)</f>
        <v>6840R</v>
      </c>
      <c r="I340" s="10" t="str">
        <f>LEFT(PARIS[[#This Row],[Tri 3]],3)</f>
        <v>RUE</v>
      </c>
      <c r="J34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4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0" s="10" t="str">
        <f>IF(AND(PARIS[[#This Row],[Nom de la Voie 1]]=0,PARIS[[#This Row],[Nom de la Voie 2]]=0,PARIS[[#This Row],[Nom de la Voie 3]]=0),PARIS[[#This Row],[Ville et Street]],"")</f>
        <v/>
      </c>
      <c r="N340" s="10" t="str">
        <f>MID(PARIS[[#This Row],[Tri 1]],10,50)</f>
        <v>VICTOIRE</v>
      </c>
      <c r="O34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40" s="10" t="str">
        <f>IF(PARIS[[#This Row],[Mot Clé Rue]]="","",IF(PARIS[[#This Row],[Ville]]="",PARIS[[#This Row],[Nom de la Voie]]&amp;" "&amp;MID(PARIS[[#This Row],[Tri 3]],5,50),PARIS[[#This Row],[Ville]]))</f>
        <v xml:space="preserve">Rue NOTRE DAME DES VICTOIRES   </v>
      </c>
      <c r="R340" s="10" t="str">
        <f>IF(PARIS[[#This Row],[Nom de la Voie]]="","",IFERROR(PARIS[[#This Row],[Département]]&amp;RIGHT(PARIS[[#This Row],[N° INSEE]],3),""))</f>
        <v>75002</v>
      </c>
      <c r="S340" s="10" t="str">
        <f>IF(PARIS[[#This Row],[Ville]]="",PARIS[[#This Row],[Nom de la Voie]]&amp;" "&amp;MID(PARIS[[#This Row],[Tri 3]],5,50),"")</f>
        <v xml:space="preserve">Rue NOTRE DAME DES VICTOIRES   </v>
      </c>
      <c r="T340" s="10" t="str">
        <f>IFERROR(TEXT(VLOOKUP(Tableau_Résultat75[Code Insee],Tableau_Référence75[],2,FALSE),"00000"),"")</f>
        <v/>
      </c>
      <c r="U340" s="10" t="str">
        <f>IFERROR(TEXT(VLOOKUP(Tableau_Résultat75[Code Insee],Tableau_Référence75[],4,FALSE),"00000"),"")</f>
        <v/>
      </c>
    </row>
    <row r="341" spans="1:21" x14ac:dyDescent="0.25">
      <c r="A341" s="4" t="s">
        <v>352</v>
      </c>
      <c r="B341" s="10" t="str">
        <f>MID(PARIS[[#This Row],[Données]],104,100)</f>
        <v>001051   OPERA</v>
      </c>
      <c r="C341" s="10" t="str">
        <f>MID(PARIS[[#This Row],[Données]],7,36)</f>
        <v xml:space="preserve">6904KAV  DE L OPERA                 </v>
      </c>
      <c r="D341" s="10" t="str">
        <f>MID(PARIS[[#This Row],[Tri 2]],6,31)</f>
        <v xml:space="preserve">AV  DE L OPERA                 </v>
      </c>
      <c r="E341" s="10" t="str">
        <f>MID(PARIS[[#This Row],[Données]],1,6)</f>
        <v>754002</v>
      </c>
      <c r="F341" s="10" t="str">
        <f>LEFT(PARIS[[#This Row],[Données]],2)</f>
        <v>75</v>
      </c>
      <c r="G341" s="10" t="str">
        <f>MID(PARIS[[#This Row],[Données]],1,6)</f>
        <v>754002</v>
      </c>
      <c r="H341" s="10" t="str">
        <f>LEFT(PARIS[[#This Row],[Tri 2]],5)</f>
        <v>6904K</v>
      </c>
      <c r="I341" s="10" t="str">
        <f>LEFT(PARIS[[#This Row],[Tri 3]],3)</f>
        <v xml:space="preserve">AV </v>
      </c>
      <c r="J34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4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1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Avenue</v>
      </c>
      <c r="M341" s="10" t="str">
        <f>IF(AND(PARIS[[#This Row],[Nom de la Voie 1]]=0,PARIS[[#This Row],[Nom de la Voie 2]]=0,PARIS[[#This Row],[Nom de la Voie 3]]=0),PARIS[[#This Row],[Ville et Street]],"")</f>
        <v/>
      </c>
      <c r="N341" s="10" t="str">
        <f>MID(PARIS[[#This Row],[Tri 1]],10,50)</f>
        <v>OPERA</v>
      </c>
      <c r="O34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Avenue</v>
      </c>
      <c r="P341" s="10" t="str">
        <f>IF(PARIS[[#This Row],[Mot Clé Rue]]="","",IF(PARIS[[#This Row],[Ville]]="",PARIS[[#This Row],[Nom de la Voie]]&amp;" "&amp;MID(PARIS[[#This Row],[Tri 3]],5,50),PARIS[[#This Row],[Ville]]))</f>
        <v xml:space="preserve">Avenue DE L OPERA                 </v>
      </c>
      <c r="R341" s="10" t="str">
        <f>IF(PARIS[[#This Row],[Nom de la Voie]]="","",IFERROR(PARIS[[#This Row],[Département]]&amp;RIGHT(PARIS[[#This Row],[N° INSEE]],3),""))</f>
        <v>75002</v>
      </c>
      <c r="S341" s="10" t="str">
        <f>IF(PARIS[[#This Row],[Ville]]="",PARIS[[#This Row],[Nom de la Voie]]&amp;" "&amp;MID(PARIS[[#This Row],[Tri 3]],5,50),"")</f>
        <v xml:space="preserve">Avenue DE L OPERA                 </v>
      </c>
      <c r="T341" s="10" t="str">
        <f>IFERROR(TEXT(VLOOKUP(Tableau_Résultat75[Code Insee],Tableau_Référence75[],2,FALSE),"00000"),"")</f>
        <v/>
      </c>
      <c r="U341" s="10" t="str">
        <f>IFERROR(TEXT(VLOOKUP(Tableau_Résultat75[Code Insee],Tableau_Référence75[],4,FALSE),"00000"),"")</f>
        <v/>
      </c>
    </row>
    <row r="342" spans="1:21" x14ac:dyDescent="0.25">
      <c r="A342" s="4" t="s">
        <v>353</v>
      </c>
      <c r="B342" s="10" t="str">
        <f>MID(PARIS[[#This Row],[Données]],104,100)</f>
        <v>001061   OPERA</v>
      </c>
      <c r="C342" s="10" t="str">
        <f>MID(PARIS[[#This Row],[Données]],7,36)</f>
        <v xml:space="preserve">6905LPL  DE L OPERA                 </v>
      </c>
      <c r="D342" s="10" t="str">
        <f>MID(PARIS[[#This Row],[Tri 2]],6,31)</f>
        <v xml:space="preserve">PL  DE L OPERA                 </v>
      </c>
      <c r="E342" s="10" t="str">
        <f>MID(PARIS[[#This Row],[Données]],1,6)</f>
        <v>754002</v>
      </c>
      <c r="F342" s="10" t="str">
        <f>LEFT(PARIS[[#This Row],[Données]],2)</f>
        <v>75</v>
      </c>
      <c r="G342" s="10" t="str">
        <f>MID(PARIS[[#This Row],[Données]],1,6)</f>
        <v>754002</v>
      </c>
      <c r="H342" s="10" t="str">
        <f>LEFT(PARIS[[#This Row],[Tri 2]],5)</f>
        <v>6905L</v>
      </c>
      <c r="I342" s="10" t="str">
        <f>LEFT(PARIS[[#This Row],[Tri 3]],3)</f>
        <v xml:space="preserve">PL </v>
      </c>
      <c r="J34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4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342" s="10" t="str">
        <f>IF(AND(PARIS[[#This Row],[Nom de la Voie 1]]=0,PARIS[[#This Row],[Nom de la Voie 2]]=0,PARIS[[#This Row],[Nom de la Voie 3]]=0),PARIS[[#This Row],[Ville et Street]],"")</f>
        <v/>
      </c>
      <c r="N342" s="10" t="str">
        <f>MID(PARIS[[#This Row],[Tri 1]],10,50)</f>
        <v>OPERA</v>
      </c>
      <c r="O34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342" s="10" t="str">
        <f>IF(PARIS[[#This Row],[Mot Clé Rue]]="","",IF(PARIS[[#This Row],[Ville]]="",PARIS[[#This Row],[Nom de la Voie]]&amp;" "&amp;MID(PARIS[[#This Row],[Tri 3]],5,50),PARIS[[#This Row],[Ville]]))</f>
        <v xml:space="preserve">Place DE L OPERA                 </v>
      </c>
      <c r="R342" s="10" t="str">
        <f>IF(PARIS[[#This Row],[Nom de la Voie]]="","",IFERROR(PARIS[[#This Row],[Département]]&amp;RIGHT(PARIS[[#This Row],[N° INSEE]],3),""))</f>
        <v>75002</v>
      </c>
      <c r="S342" s="10" t="str">
        <f>IF(PARIS[[#This Row],[Ville]]="",PARIS[[#This Row],[Nom de la Voie]]&amp;" "&amp;MID(PARIS[[#This Row],[Tri 3]],5,50),"")</f>
        <v xml:space="preserve">Place DE L OPERA                 </v>
      </c>
      <c r="T342" s="10" t="str">
        <f>IFERROR(TEXT(VLOOKUP(Tableau_Résultat75[Code Insee],Tableau_Référence75[],2,FALSE),"00000"),"")</f>
        <v/>
      </c>
      <c r="U342" s="10" t="str">
        <f>IFERROR(TEXT(VLOOKUP(Tableau_Résultat75[Code Insee],Tableau_Référence75[],4,FALSE),"00000"),"")</f>
        <v/>
      </c>
    </row>
    <row r="343" spans="1:21" x14ac:dyDescent="0.25">
      <c r="A343" s="4" t="s">
        <v>354</v>
      </c>
      <c r="B343" s="10" t="str">
        <f>MID(PARIS[[#This Row],[Données]],104,100)</f>
        <v>001071   PAIX</v>
      </c>
      <c r="C343" s="10" t="str">
        <f>MID(PARIS[[#This Row],[Données]],7,36)</f>
        <v xml:space="preserve">6998MRUE DE LA PAIX                 </v>
      </c>
      <c r="D343" s="10" t="str">
        <f>MID(PARIS[[#This Row],[Tri 2]],6,31)</f>
        <v xml:space="preserve">RUE DE LA PAIX                 </v>
      </c>
      <c r="E343" s="10" t="str">
        <f>MID(PARIS[[#This Row],[Données]],1,6)</f>
        <v>754002</v>
      </c>
      <c r="F343" s="10" t="str">
        <f>LEFT(PARIS[[#This Row],[Données]],2)</f>
        <v>75</v>
      </c>
      <c r="G343" s="10" t="str">
        <f>MID(PARIS[[#This Row],[Données]],1,6)</f>
        <v>754002</v>
      </c>
      <c r="H343" s="10" t="str">
        <f>LEFT(PARIS[[#This Row],[Tri 2]],5)</f>
        <v>6998M</v>
      </c>
      <c r="I343" s="10" t="str">
        <f>LEFT(PARIS[[#This Row],[Tri 3]],3)</f>
        <v>RUE</v>
      </c>
      <c r="J34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4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3" s="10" t="str">
        <f>IF(AND(PARIS[[#This Row],[Nom de la Voie 1]]=0,PARIS[[#This Row],[Nom de la Voie 2]]=0,PARIS[[#This Row],[Nom de la Voie 3]]=0),PARIS[[#This Row],[Ville et Street]],"")</f>
        <v/>
      </c>
      <c r="N343" s="10" t="str">
        <f>MID(PARIS[[#This Row],[Tri 1]],10,50)</f>
        <v>PAIX</v>
      </c>
      <c r="O34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43" s="10" t="str">
        <f>IF(PARIS[[#This Row],[Mot Clé Rue]]="","",IF(PARIS[[#This Row],[Ville]]="",PARIS[[#This Row],[Nom de la Voie]]&amp;" "&amp;MID(PARIS[[#This Row],[Tri 3]],5,50),PARIS[[#This Row],[Ville]]))</f>
        <v xml:space="preserve">Rue DE LA PAIX                 </v>
      </c>
      <c r="R343" s="10" t="str">
        <f>IF(PARIS[[#This Row],[Nom de la Voie]]="","",IFERROR(PARIS[[#This Row],[Département]]&amp;RIGHT(PARIS[[#This Row],[N° INSEE]],3),""))</f>
        <v>75002</v>
      </c>
      <c r="S343" s="10" t="str">
        <f>IF(PARIS[[#This Row],[Ville]]="",PARIS[[#This Row],[Nom de la Voie]]&amp;" "&amp;MID(PARIS[[#This Row],[Tri 3]],5,50),"")</f>
        <v xml:space="preserve">Rue DE LA PAIX                 </v>
      </c>
      <c r="T343" s="10" t="str">
        <f>IFERROR(TEXT(VLOOKUP(Tableau_Résultat75[Code Insee],Tableau_Référence75[],2,FALSE),"00000"),"")</f>
        <v/>
      </c>
      <c r="U343" s="10" t="str">
        <f>IFERROR(TEXT(VLOOKUP(Tableau_Résultat75[Code Insee],Tableau_Référence75[],4,FALSE),"00000"),"")</f>
        <v/>
      </c>
    </row>
    <row r="344" spans="1:21" x14ac:dyDescent="0.25">
      <c r="A344" s="4" t="s">
        <v>355</v>
      </c>
      <c r="B344" s="10" t="str">
        <f>MID(PARIS[[#This Row],[Données]],104,100)</f>
        <v>001081   PALESTRO</v>
      </c>
      <c r="C344" s="10" t="str">
        <f>MID(PARIS[[#This Row],[Données]],7,36)</f>
        <v xml:space="preserve">7018JRUE DE PALESTRO                </v>
      </c>
      <c r="D344" s="10" t="str">
        <f>MID(PARIS[[#This Row],[Tri 2]],6,31)</f>
        <v xml:space="preserve">RUE DE PALESTRO                </v>
      </c>
      <c r="E344" s="10" t="str">
        <f>MID(PARIS[[#This Row],[Données]],1,6)</f>
        <v>754002</v>
      </c>
      <c r="F344" s="10" t="str">
        <f>LEFT(PARIS[[#This Row],[Données]],2)</f>
        <v>75</v>
      </c>
      <c r="G344" s="10" t="str">
        <f>MID(PARIS[[#This Row],[Données]],1,6)</f>
        <v>754002</v>
      </c>
      <c r="H344" s="10" t="str">
        <f>LEFT(PARIS[[#This Row],[Tri 2]],5)</f>
        <v>7018J</v>
      </c>
      <c r="I344" s="10" t="str">
        <f>LEFT(PARIS[[#This Row],[Tri 3]],3)</f>
        <v>RUE</v>
      </c>
      <c r="J34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4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4" s="10" t="str">
        <f>IF(AND(PARIS[[#This Row],[Nom de la Voie 1]]=0,PARIS[[#This Row],[Nom de la Voie 2]]=0,PARIS[[#This Row],[Nom de la Voie 3]]=0),PARIS[[#This Row],[Ville et Street]],"")</f>
        <v/>
      </c>
      <c r="N344" s="10" t="str">
        <f>MID(PARIS[[#This Row],[Tri 1]],10,50)</f>
        <v>PALESTRO</v>
      </c>
      <c r="O34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44" s="10" t="str">
        <f>IF(PARIS[[#This Row],[Mot Clé Rue]]="","",IF(PARIS[[#This Row],[Ville]]="",PARIS[[#This Row],[Nom de la Voie]]&amp;" "&amp;MID(PARIS[[#This Row],[Tri 3]],5,50),PARIS[[#This Row],[Ville]]))</f>
        <v xml:space="preserve">Rue DE PALESTRO                </v>
      </c>
      <c r="R344" s="10" t="str">
        <f>IF(PARIS[[#This Row],[Nom de la Voie]]="","",IFERROR(PARIS[[#This Row],[Département]]&amp;RIGHT(PARIS[[#This Row],[N° INSEE]],3),""))</f>
        <v>75002</v>
      </c>
      <c r="S344" s="10" t="str">
        <f>IF(PARIS[[#This Row],[Ville]]="",PARIS[[#This Row],[Nom de la Voie]]&amp;" "&amp;MID(PARIS[[#This Row],[Tri 3]],5,50),"")</f>
        <v xml:space="preserve">Rue DE PALESTRO                </v>
      </c>
      <c r="T344" s="10" t="str">
        <f>IFERROR(TEXT(VLOOKUP(Tableau_Résultat75[Code Insee],Tableau_Référence75[],2,FALSE),"00000"),"")</f>
        <v/>
      </c>
      <c r="U344" s="10" t="str">
        <f>IFERROR(TEXT(VLOOKUP(Tableau_Résultat75[Code Insee],Tableau_Référence75[],4,FALSE),"00000"),"")</f>
        <v/>
      </c>
    </row>
    <row r="345" spans="1:21" x14ac:dyDescent="0.25">
      <c r="A345" s="4" t="s">
        <v>356</v>
      </c>
      <c r="B345" s="10" t="str">
        <f>MID(PARIS[[#This Row],[Données]],104,100)</f>
        <v>001091   PANORAMA</v>
      </c>
      <c r="C345" s="10" t="str">
        <f>MID(PARIS[[#This Row],[Données]],7,36)</f>
        <v xml:space="preserve">7028VPAS DES PANORAMAS              </v>
      </c>
      <c r="D345" s="10" t="str">
        <f>MID(PARIS[[#This Row],[Tri 2]],6,31)</f>
        <v xml:space="preserve">PAS DES PANORAMAS              </v>
      </c>
      <c r="E345" s="10" t="str">
        <f>MID(PARIS[[#This Row],[Données]],1,6)</f>
        <v>754002</v>
      </c>
      <c r="F345" s="10" t="str">
        <f>LEFT(PARIS[[#This Row],[Données]],2)</f>
        <v>75</v>
      </c>
      <c r="G345" s="10" t="str">
        <f>MID(PARIS[[#This Row],[Données]],1,6)</f>
        <v>754002</v>
      </c>
      <c r="H345" s="10" t="str">
        <f>LEFT(PARIS[[#This Row],[Tri 2]],5)</f>
        <v>7028V</v>
      </c>
      <c r="I345" s="10" t="str">
        <f>LEFT(PARIS[[#This Row],[Tri 3]],3)</f>
        <v>PAS</v>
      </c>
      <c r="J34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4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5" s="10" t="str">
        <f>IF(AND(PARIS[[#This Row],[Nom de la Voie 1]]=0,PARIS[[#This Row],[Nom de la Voie 2]]=0,PARIS[[#This Row],[Nom de la Voie 3]]=0),PARIS[[#This Row],[Ville et Street]],"")</f>
        <v/>
      </c>
      <c r="N345" s="10" t="str">
        <f>MID(PARIS[[#This Row],[Tri 1]],10,50)</f>
        <v>PANORAMA</v>
      </c>
      <c r="O34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45" s="10" t="str">
        <f>IF(PARIS[[#This Row],[Mot Clé Rue]]="","",IF(PARIS[[#This Row],[Ville]]="",PARIS[[#This Row],[Nom de la Voie]]&amp;" "&amp;MID(PARIS[[#This Row],[Tri 3]],5,50),PARIS[[#This Row],[Ville]]))</f>
        <v xml:space="preserve">Passage DES PANORAMAS              </v>
      </c>
      <c r="R345" s="10" t="str">
        <f>IF(PARIS[[#This Row],[Nom de la Voie]]="","",IFERROR(PARIS[[#This Row],[Département]]&amp;RIGHT(PARIS[[#This Row],[N° INSEE]],3),""))</f>
        <v>75002</v>
      </c>
      <c r="S345" s="10" t="str">
        <f>IF(PARIS[[#This Row],[Ville]]="",PARIS[[#This Row],[Nom de la Voie]]&amp;" "&amp;MID(PARIS[[#This Row],[Tri 3]],5,50),"")</f>
        <v xml:space="preserve">Passage DES PANORAMAS              </v>
      </c>
      <c r="T345" s="10" t="str">
        <f>IFERROR(TEXT(VLOOKUP(Tableau_Résultat75[Code Insee],Tableau_Référence75[],2,FALSE),"00000"),"")</f>
        <v/>
      </c>
      <c r="U345" s="10" t="str">
        <f>IFERROR(TEXT(VLOOKUP(Tableau_Résultat75[Code Insee],Tableau_Référence75[],4,FALSE),"00000"),"")</f>
        <v/>
      </c>
    </row>
    <row r="346" spans="1:21" x14ac:dyDescent="0.25">
      <c r="A346" s="4" t="s">
        <v>357</v>
      </c>
      <c r="B346" s="10" t="str">
        <f>MID(PARIS[[#This Row],[Données]],104,100)</f>
        <v>001101   PANORAMA</v>
      </c>
      <c r="C346" s="10" t="str">
        <f>MID(PARIS[[#This Row],[Données]],7,36)</f>
        <v xml:space="preserve">7029WRUE DES PANORAMAS              </v>
      </c>
      <c r="D346" s="10" t="str">
        <f>MID(PARIS[[#This Row],[Tri 2]],6,31)</f>
        <v xml:space="preserve">RUE DES PANORAMAS              </v>
      </c>
      <c r="E346" s="10" t="str">
        <f>MID(PARIS[[#This Row],[Données]],1,6)</f>
        <v>754002</v>
      </c>
      <c r="F346" s="10" t="str">
        <f>LEFT(PARIS[[#This Row],[Données]],2)</f>
        <v>75</v>
      </c>
      <c r="G346" s="10" t="str">
        <f>MID(PARIS[[#This Row],[Données]],1,6)</f>
        <v>754002</v>
      </c>
      <c r="H346" s="10" t="str">
        <f>LEFT(PARIS[[#This Row],[Tri 2]],5)</f>
        <v>7029W</v>
      </c>
      <c r="I346" s="10" t="str">
        <f>LEFT(PARIS[[#This Row],[Tri 3]],3)</f>
        <v>RUE</v>
      </c>
      <c r="J34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4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6" s="10" t="str">
        <f>IF(AND(PARIS[[#This Row],[Nom de la Voie 1]]=0,PARIS[[#This Row],[Nom de la Voie 2]]=0,PARIS[[#This Row],[Nom de la Voie 3]]=0),PARIS[[#This Row],[Ville et Street]],"")</f>
        <v/>
      </c>
      <c r="N346" s="10" t="str">
        <f>MID(PARIS[[#This Row],[Tri 1]],10,50)</f>
        <v>PANORAMA</v>
      </c>
      <c r="O34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46" s="10" t="str">
        <f>IF(PARIS[[#This Row],[Mot Clé Rue]]="","",IF(PARIS[[#This Row],[Ville]]="",PARIS[[#This Row],[Nom de la Voie]]&amp;" "&amp;MID(PARIS[[#This Row],[Tri 3]],5,50),PARIS[[#This Row],[Ville]]))</f>
        <v xml:space="preserve">Rue DES PANORAMAS              </v>
      </c>
      <c r="R346" s="10" t="str">
        <f>IF(PARIS[[#This Row],[Nom de la Voie]]="","",IFERROR(PARIS[[#This Row],[Département]]&amp;RIGHT(PARIS[[#This Row],[N° INSEE]],3),""))</f>
        <v>75002</v>
      </c>
      <c r="S346" s="10" t="str">
        <f>IF(PARIS[[#This Row],[Ville]]="",PARIS[[#This Row],[Nom de la Voie]]&amp;" "&amp;MID(PARIS[[#This Row],[Tri 3]],5,50),"")</f>
        <v xml:space="preserve">Rue DES PANORAMAS              </v>
      </c>
      <c r="T346" s="10" t="str">
        <f>IFERROR(TEXT(VLOOKUP(Tableau_Résultat75[Code Insee],Tableau_Référence75[],2,FALSE),"00000"),"")</f>
        <v/>
      </c>
      <c r="U346" s="10" t="str">
        <f>IFERROR(TEXT(VLOOKUP(Tableau_Résultat75[Code Insee],Tableau_Référence75[],4,FALSE),"00000"),"")</f>
        <v/>
      </c>
    </row>
    <row r="347" spans="1:21" x14ac:dyDescent="0.25">
      <c r="A347" s="4" t="s">
        <v>358</v>
      </c>
      <c r="B347" s="10" t="str">
        <f>MID(PARIS[[#This Row],[Données]],104,100)</f>
        <v>001111   LELONG</v>
      </c>
      <c r="C347" s="10" t="str">
        <f>MID(PARIS[[#This Row],[Données]],7,36)</f>
        <v xml:space="preserve">7167WRUE PAUL LELONG                </v>
      </c>
      <c r="D347" s="10" t="str">
        <f>MID(PARIS[[#This Row],[Tri 2]],6,31)</f>
        <v xml:space="preserve">RUE PAUL LELONG                </v>
      </c>
      <c r="E347" s="10" t="str">
        <f>MID(PARIS[[#This Row],[Données]],1,6)</f>
        <v>754002</v>
      </c>
      <c r="F347" s="10" t="str">
        <f>LEFT(PARIS[[#This Row],[Données]],2)</f>
        <v>75</v>
      </c>
      <c r="G347" s="10" t="str">
        <f>MID(PARIS[[#This Row],[Données]],1,6)</f>
        <v>754002</v>
      </c>
      <c r="H347" s="10" t="str">
        <f>LEFT(PARIS[[#This Row],[Tri 2]],5)</f>
        <v>7167W</v>
      </c>
      <c r="I347" s="10" t="str">
        <f>LEFT(PARIS[[#This Row],[Tri 3]],3)</f>
        <v>RUE</v>
      </c>
      <c r="J34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4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7" s="10" t="str">
        <f>IF(AND(PARIS[[#This Row],[Nom de la Voie 1]]=0,PARIS[[#This Row],[Nom de la Voie 2]]=0,PARIS[[#This Row],[Nom de la Voie 3]]=0),PARIS[[#This Row],[Ville et Street]],"")</f>
        <v/>
      </c>
      <c r="N347" s="10" t="str">
        <f>MID(PARIS[[#This Row],[Tri 1]],10,50)</f>
        <v>LELONG</v>
      </c>
      <c r="O34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47" s="10" t="str">
        <f>IF(PARIS[[#This Row],[Mot Clé Rue]]="","",IF(PARIS[[#This Row],[Ville]]="",PARIS[[#This Row],[Nom de la Voie]]&amp;" "&amp;MID(PARIS[[#This Row],[Tri 3]],5,50),PARIS[[#This Row],[Ville]]))</f>
        <v xml:space="preserve">Rue PAUL LELONG                </v>
      </c>
      <c r="R347" s="10" t="str">
        <f>IF(PARIS[[#This Row],[Nom de la Voie]]="","",IFERROR(PARIS[[#This Row],[Département]]&amp;RIGHT(PARIS[[#This Row],[N° INSEE]],3),""))</f>
        <v>75002</v>
      </c>
      <c r="S347" s="10" t="str">
        <f>IF(PARIS[[#This Row],[Ville]]="",PARIS[[#This Row],[Nom de la Voie]]&amp;" "&amp;MID(PARIS[[#This Row],[Tri 3]],5,50),"")</f>
        <v xml:space="preserve">Rue PAUL LELONG                </v>
      </c>
      <c r="T347" s="10" t="str">
        <f>IFERROR(TEXT(VLOOKUP(Tableau_Résultat75[Code Insee],Tableau_Référence75[],2,FALSE),"00000"),"")</f>
        <v/>
      </c>
      <c r="U347" s="10" t="str">
        <f>IFERROR(TEXT(VLOOKUP(Tableau_Résultat75[Code Insee],Tableau_Référence75[],4,FALSE),"00000"),"")</f>
        <v/>
      </c>
    </row>
    <row r="348" spans="1:21" x14ac:dyDescent="0.25">
      <c r="A348" s="4" t="s">
        <v>359</v>
      </c>
      <c r="B348" s="10" t="str">
        <f>MID(PARIS[[#This Row],[Données]],104,100)</f>
        <v>001121   PEINTRES</v>
      </c>
      <c r="C348" s="10" t="str">
        <f>MID(PARIS[[#This Row],[Données]],7,36)</f>
        <v xml:space="preserve">7218BIMP DES PEINTRES               </v>
      </c>
      <c r="D348" s="10" t="str">
        <f>MID(PARIS[[#This Row],[Tri 2]],6,31)</f>
        <v xml:space="preserve">IMP DES PEINTRES               </v>
      </c>
      <c r="E348" s="10" t="str">
        <f>MID(PARIS[[#This Row],[Données]],1,6)</f>
        <v>754002</v>
      </c>
      <c r="F348" s="10" t="str">
        <f>LEFT(PARIS[[#This Row],[Données]],2)</f>
        <v>75</v>
      </c>
      <c r="G348" s="10" t="str">
        <f>MID(PARIS[[#This Row],[Données]],1,6)</f>
        <v>754002</v>
      </c>
      <c r="H348" s="10" t="str">
        <f>LEFT(PARIS[[#This Row],[Tri 2]],5)</f>
        <v>7218B</v>
      </c>
      <c r="I348" s="10" t="str">
        <f>LEFT(PARIS[[#This Row],[Tri 3]],3)</f>
        <v>IMP</v>
      </c>
      <c r="J34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34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8" s="10" t="str">
        <f>IF(AND(PARIS[[#This Row],[Nom de la Voie 1]]=0,PARIS[[#This Row],[Nom de la Voie 2]]=0,PARIS[[#This Row],[Nom de la Voie 3]]=0),PARIS[[#This Row],[Ville et Street]],"")</f>
        <v/>
      </c>
      <c r="N348" s="10" t="str">
        <f>MID(PARIS[[#This Row],[Tri 1]],10,50)</f>
        <v>PEINTRES</v>
      </c>
      <c r="O34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348" s="10" t="str">
        <f>IF(PARIS[[#This Row],[Mot Clé Rue]]="","",IF(PARIS[[#This Row],[Ville]]="",PARIS[[#This Row],[Nom de la Voie]]&amp;" "&amp;MID(PARIS[[#This Row],[Tri 3]],5,50),PARIS[[#This Row],[Ville]]))</f>
        <v xml:space="preserve">Impasse DES PEINTRES               </v>
      </c>
      <c r="R348" s="10" t="str">
        <f>IF(PARIS[[#This Row],[Nom de la Voie]]="","",IFERROR(PARIS[[#This Row],[Département]]&amp;RIGHT(PARIS[[#This Row],[N° INSEE]],3),""))</f>
        <v>75002</v>
      </c>
      <c r="S348" s="10" t="str">
        <f>IF(PARIS[[#This Row],[Ville]]="",PARIS[[#This Row],[Nom de la Voie]]&amp;" "&amp;MID(PARIS[[#This Row],[Tri 3]],5,50),"")</f>
        <v xml:space="preserve">Impasse DES PEINTRES               </v>
      </c>
      <c r="T348" s="10" t="str">
        <f>IFERROR(TEXT(VLOOKUP(Tableau_Résultat75[Code Insee],Tableau_Référence75[],2,FALSE),"00000"),"")</f>
        <v/>
      </c>
      <c r="U348" s="10" t="str">
        <f>IFERROR(TEXT(VLOOKUP(Tableau_Résultat75[Code Insee],Tableau_Référence75[],4,FALSE),"00000"),"")</f>
        <v/>
      </c>
    </row>
    <row r="349" spans="1:21" x14ac:dyDescent="0.25">
      <c r="A349" s="4" t="s">
        <v>360</v>
      </c>
      <c r="B349" s="10" t="str">
        <f>MID(PARIS[[#This Row],[Données]],104,100)</f>
        <v>001131   CARREAUX</v>
      </c>
      <c r="C349" s="10" t="str">
        <f>MID(PARIS[[#This Row],[Données]],7,36)</f>
        <v xml:space="preserve">7346RRUE DES PETITS CARREAUX        </v>
      </c>
      <c r="D349" s="10" t="str">
        <f>MID(PARIS[[#This Row],[Tri 2]],6,31)</f>
        <v xml:space="preserve">RUE DES PETITS CARREAUX        </v>
      </c>
      <c r="E349" s="10" t="str">
        <f>MID(PARIS[[#This Row],[Données]],1,6)</f>
        <v>754002</v>
      </c>
      <c r="F349" s="10" t="str">
        <f>LEFT(PARIS[[#This Row],[Données]],2)</f>
        <v>75</v>
      </c>
      <c r="G349" s="10" t="str">
        <f>MID(PARIS[[#This Row],[Données]],1,6)</f>
        <v>754002</v>
      </c>
      <c r="H349" s="10" t="str">
        <f>LEFT(PARIS[[#This Row],[Tri 2]],5)</f>
        <v>7346R</v>
      </c>
      <c r="I349" s="10" t="str">
        <f>LEFT(PARIS[[#This Row],[Tri 3]],3)</f>
        <v>RUE</v>
      </c>
      <c r="J34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4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4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49" s="10" t="str">
        <f>IF(AND(PARIS[[#This Row],[Nom de la Voie 1]]=0,PARIS[[#This Row],[Nom de la Voie 2]]=0,PARIS[[#This Row],[Nom de la Voie 3]]=0),PARIS[[#This Row],[Ville et Street]],"")</f>
        <v/>
      </c>
      <c r="N349" s="10" t="str">
        <f>MID(PARIS[[#This Row],[Tri 1]],10,50)</f>
        <v>CARREAUX</v>
      </c>
      <c r="O34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49" s="10" t="str">
        <f>IF(PARIS[[#This Row],[Mot Clé Rue]]="","",IF(PARIS[[#This Row],[Ville]]="",PARIS[[#This Row],[Nom de la Voie]]&amp;" "&amp;MID(PARIS[[#This Row],[Tri 3]],5,50),PARIS[[#This Row],[Ville]]))</f>
        <v xml:space="preserve">Rue DES PETITS CARREAUX        </v>
      </c>
      <c r="R349" s="10" t="str">
        <f>IF(PARIS[[#This Row],[Nom de la Voie]]="","",IFERROR(PARIS[[#This Row],[Département]]&amp;RIGHT(PARIS[[#This Row],[N° INSEE]],3),""))</f>
        <v>75002</v>
      </c>
      <c r="S349" s="10" t="str">
        <f>IF(PARIS[[#This Row],[Ville]]="",PARIS[[#This Row],[Nom de la Voie]]&amp;" "&amp;MID(PARIS[[#This Row],[Tri 3]],5,50),"")</f>
        <v xml:space="preserve">Rue DES PETITS CARREAUX        </v>
      </c>
      <c r="T349" s="10" t="str">
        <f>IFERROR(TEXT(VLOOKUP(Tableau_Résultat75[Code Insee],Tableau_Référence75[],2,FALSE),"00000"),"")</f>
        <v/>
      </c>
      <c r="U349" s="10" t="str">
        <f>IFERROR(TEXT(VLOOKUP(Tableau_Résultat75[Code Insee],Tableau_Référence75[],4,FALSE),"00000"),"")</f>
        <v/>
      </c>
    </row>
    <row r="350" spans="1:21" x14ac:dyDescent="0.25">
      <c r="A350" s="4" t="s">
        <v>361</v>
      </c>
      <c r="B350" s="10" t="str">
        <f>MID(PARIS[[#This Row],[Données]],104,100)</f>
        <v>001141   CHAMPS</v>
      </c>
      <c r="C350" s="10" t="str">
        <f>MID(PARIS[[#This Row],[Données]],7,36)</f>
        <v xml:space="preserve">7348TRUE DES PETITS CHAMPS          </v>
      </c>
      <c r="D350" s="10" t="str">
        <f>MID(PARIS[[#This Row],[Tri 2]],6,31)</f>
        <v xml:space="preserve">RUE DES PETITS CHAMPS          </v>
      </c>
      <c r="E350" s="10" t="str">
        <f>MID(PARIS[[#This Row],[Données]],1,6)</f>
        <v>754002</v>
      </c>
      <c r="F350" s="10" t="str">
        <f>LEFT(PARIS[[#This Row],[Données]],2)</f>
        <v>75</v>
      </c>
      <c r="G350" s="10" t="str">
        <f>MID(PARIS[[#This Row],[Données]],1,6)</f>
        <v>754002</v>
      </c>
      <c r="H350" s="10" t="str">
        <f>LEFT(PARIS[[#This Row],[Tri 2]],5)</f>
        <v>7348T</v>
      </c>
      <c r="I350" s="10" t="str">
        <f>LEFT(PARIS[[#This Row],[Tri 3]],3)</f>
        <v>RUE</v>
      </c>
      <c r="J35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5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0" s="10" t="str">
        <f>IF(AND(PARIS[[#This Row],[Nom de la Voie 1]]=0,PARIS[[#This Row],[Nom de la Voie 2]]=0,PARIS[[#This Row],[Nom de la Voie 3]]=0),PARIS[[#This Row],[Ville et Street]],"")</f>
        <v/>
      </c>
      <c r="N350" s="10" t="str">
        <f>MID(PARIS[[#This Row],[Tri 1]],10,50)</f>
        <v>CHAMPS</v>
      </c>
      <c r="O35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50" s="10" t="str">
        <f>IF(PARIS[[#This Row],[Mot Clé Rue]]="","",IF(PARIS[[#This Row],[Ville]]="",PARIS[[#This Row],[Nom de la Voie]]&amp;" "&amp;MID(PARIS[[#This Row],[Tri 3]],5,50),PARIS[[#This Row],[Ville]]))</f>
        <v xml:space="preserve">Rue DES PETITS CHAMPS          </v>
      </c>
      <c r="R350" s="10" t="str">
        <f>IF(PARIS[[#This Row],[Nom de la Voie]]="","",IFERROR(PARIS[[#This Row],[Département]]&amp;RIGHT(PARIS[[#This Row],[N° INSEE]],3),""))</f>
        <v>75002</v>
      </c>
      <c r="S350" s="10" t="str">
        <f>IF(PARIS[[#This Row],[Ville]]="",PARIS[[#This Row],[Nom de la Voie]]&amp;" "&amp;MID(PARIS[[#This Row],[Tri 3]],5,50),"")</f>
        <v xml:space="preserve">Rue DES PETITS CHAMPS          </v>
      </c>
      <c r="T350" s="10" t="str">
        <f>IFERROR(TEXT(VLOOKUP(Tableau_Résultat75[Code Insee],Tableau_Référence75[],2,FALSE),"00000"),"")</f>
        <v/>
      </c>
      <c r="U350" s="10" t="str">
        <f>IFERROR(TEXT(VLOOKUP(Tableau_Résultat75[Code Insee],Tableau_Référence75[],4,FALSE),"00000"),"")</f>
        <v/>
      </c>
    </row>
    <row r="351" spans="1:21" x14ac:dyDescent="0.25">
      <c r="A351" s="4" t="s">
        <v>362</v>
      </c>
      <c r="B351" s="10" t="str">
        <f>MID(PARIS[[#This Row],[Données]],104,100)</f>
        <v>001151   PERES</v>
      </c>
      <c r="C351" s="10" t="str">
        <f>MID(PARIS[[#This Row],[Données]],7,36)</f>
        <v xml:space="preserve">7352XPAS DES PETITS PERES           </v>
      </c>
      <c r="D351" s="10" t="str">
        <f>MID(PARIS[[#This Row],[Tri 2]],6,31)</f>
        <v xml:space="preserve">PAS DES PETITS PERES           </v>
      </c>
      <c r="E351" s="10" t="str">
        <f>MID(PARIS[[#This Row],[Données]],1,6)</f>
        <v>754002</v>
      </c>
      <c r="F351" s="10" t="str">
        <f>LEFT(PARIS[[#This Row],[Données]],2)</f>
        <v>75</v>
      </c>
      <c r="G351" s="10" t="str">
        <f>MID(PARIS[[#This Row],[Données]],1,6)</f>
        <v>754002</v>
      </c>
      <c r="H351" s="10" t="str">
        <f>LEFT(PARIS[[#This Row],[Tri 2]],5)</f>
        <v>7352X</v>
      </c>
      <c r="I351" s="10" t="str">
        <f>LEFT(PARIS[[#This Row],[Tri 3]],3)</f>
        <v>PAS</v>
      </c>
      <c r="J35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5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1" s="10" t="str">
        <f>IF(AND(PARIS[[#This Row],[Nom de la Voie 1]]=0,PARIS[[#This Row],[Nom de la Voie 2]]=0,PARIS[[#This Row],[Nom de la Voie 3]]=0),PARIS[[#This Row],[Ville et Street]],"")</f>
        <v/>
      </c>
      <c r="N351" s="10" t="str">
        <f>MID(PARIS[[#This Row],[Tri 1]],10,50)</f>
        <v>PERES</v>
      </c>
      <c r="O35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51" s="10" t="str">
        <f>IF(PARIS[[#This Row],[Mot Clé Rue]]="","",IF(PARIS[[#This Row],[Ville]]="",PARIS[[#This Row],[Nom de la Voie]]&amp;" "&amp;MID(PARIS[[#This Row],[Tri 3]],5,50),PARIS[[#This Row],[Ville]]))</f>
        <v xml:space="preserve">Passage DES PETITS PERES           </v>
      </c>
      <c r="R351" s="10" t="str">
        <f>IF(PARIS[[#This Row],[Nom de la Voie]]="","",IFERROR(PARIS[[#This Row],[Département]]&amp;RIGHT(PARIS[[#This Row],[N° INSEE]],3),""))</f>
        <v>75002</v>
      </c>
      <c r="S351" s="10" t="str">
        <f>IF(PARIS[[#This Row],[Ville]]="",PARIS[[#This Row],[Nom de la Voie]]&amp;" "&amp;MID(PARIS[[#This Row],[Tri 3]],5,50),"")</f>
        <v xml:space="preserve">Passage DES PETITS PERES           </v>
      </c>
      <c r="T351" s="10" t="str">
        <f>IFERROR(TEXT(VLOOKUP(Tableau_Résultat75[Code Insee],Tableau_Référence75[],2,FALSE),"00000"),"")</f>
        <v/>
      </c>
      <c r="U351" s="10" t="str">
        <f>IFERROR(TEXT(VLOOKUP(Tableau_Résultat75[Code Insee],Tableau_Référence75[],4,FALSE),"00000"),"")</f>
        <v/>
      </c>
    </row>
    <row r="352" spans="1:21" x14ac:dyDescent="0.25">
      <c r="A352" s="4" t="s">
        <v>363</v>
      </c>
      <c r="B352" s="10" t="str">
        <f>MID(PARIS[[#This Row],[Données]],104,100)</f>
        <v>001161   PERES</v>
      </c>
      <c r="C352" s="10" t="str">
        <f>MID(PARIS[[#This Row],[Données]],7,36)</f>
        <v xml:space="preserve">7353YPL  DES PETITS PERES           </v>
      </c>
      <c r="D352" s="10" t="str">
        <f>MID(PARIS[[#This Row],[Tri 2]],6,31)</f>
        <v xml:space="preserve">PL  DES PETITS PERES           </v>
      </c>
      <c r="E352" s="10" t="str">
        <f>MID(PARIS[[#This Row],[Données]],1,6)</f>
        <v>754002</v>
      </c>
      <c r="F352" s="10" t="str">
        <f>LEFT(PARIS[[#This Row],[Données]],2)</f>
        <v>75</v>
      </c>
      <c r="G352" s="10" t="str">
        <f>MID(PARIS[[#This Row],[Données]],1,6)</f>
        <v>754002</v>
      </c>
      <c r="H352" s="10" t="str">
        <f>LEFT(PARIS[[#This Row],[Tri 2]],5)</f>
        <v>7353Y</v>
      </c>
      <c r="I352" s="10" t="str">
        <f>LEFT(PARIS[[#This Row],[Tri 3]],3)</f>
        <v xml:space="preserve">PL </v>
      </c>
      <c r="J35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5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352" s="10" t="str">
        <f>IF(AND(PARIS[[#This Row],[Nom de la Voie 1]]=0,PARIS[[#This Row],[Nom de la Voie 2]]=0,PARIS[[#This Row],[Nom de la Voie 3]]=0),PARIS[[#This Row],[Ville et Street]],"")</f>
        <v/>
      </c>
      <c r="N352" s="10" t="str">
        <f>MID(PARIS[[#This Row],[Tri 1]],10,50)</f>
        <v>PERES</v>
      </c>
      <c r="O35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352" s="10" t="str">
        <f>IF(PARIS[[#This Row],[Mot Clé Rue]]="","",IF(PARIS[[#This Row],[Ville]]="",PARIS[[#This Row],[Nom de la Voie]]&amp;" "&amp;MID(PARIS[[#This Row],[Tri 3]],5,50),PARIS[[#This Row],[Ville]]))</f>
        <v xml:space="preserve">Place DES PETITS PERES           </v>
      </c>
      <c r="R352" s="10" t="str">
        <f>IF(PARIS[[#This Row],[Nom de la Voie]]="","",IFERROR(PARIS[[#This Row],[Département]]&amp;RIGHT(PARIS[[#This Row],[N° INSEE]],3),""))</f>
        <v>75002</v>
      </c>
      <c r="S352" s="10" t="str">
        <f>IF(PARIS[[#This Row],[Ville]]="",PARIS[[#This Row],[Nom de la Voie]]&amp;" "&amp;MID(PARIS[[#This Row],[Tri 3]],5,50),"")</f>
        <v xml:space="preserve">Place DES PETITS PERES           </v>
      </c>
      <c r="T352" s="10" t="str">
        <f>IFERROR(TEXT(VLOOKUP(Tableau_Résultat75[Code Insee],Tableau_Référence75[],2,FALSE),"00000"),"")</f>
        <v/>
      </c>
      <c r="U352" s="10" t="str">
        <f>IFERROR(TEXT(VLOOKUP(Tableau_Résultat75[Code Insee],Tableau_Référence75[],4,FALSE),"00000"),"")</f>
        <v/>
      </c>
    </row>
    <row r="353" spans="1:21" x14ac:dyDescent="0.25">
      <c r="A353" s="4" t="s">
        <v>364</v>
      </c>
      <c r="B353" s="10" t="str">
        <f>MID(PARIS[[#This Row],[Données]],104,100)</f>
        <v>001171   PERES</v>
      </c>
      <c r="C353" s="10" t="str">
        <f>MID(PARIS[[#This Row],[Données]],7,36)</f>
        <v xml:space="preserve">7354ZRUE DES PETITS PERES           </v>
      </c>
      <c r="D353" s="10" t="str">
        <f>MID(PARIS[[#This Row],[Tri 2]],6,31)</f>
        <v xml:space="preserve">RUE DES PETITS PERES           </v>
      </c>
      <c r="E353" s="10" t="str">
        <f>MID(PARIS[[#This Row],[Données]],1,6)</f>
        <v>754002</v>
      </c>
      <c r="F353" s="10" t="str">
        <f>LEFT(PARIS[[#This Row],[Données]],2)</f>
        <v>75</v>
      </c>
      <c r="G353" s="10" t="str">
        <f>MID(PARIS[[#This Row],[Données]],1,6)</f>
        <v>754002</v>
      </c>
      <c r="H353" s="10" t="str">
        <f>LEFT(PARIS[[#This Row],[Tri 2]],5)</f>
        <v>7354Z</v>
      </c>
      <c r="I353" s="10" t="str">
        <f>LEFT(PARIS[[#This Row],[Tri 3]],3)</f>
        <v>RUE</v>
      </c>
      <c r="J35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5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3" s="10" t="str">
        <f>IF(AND(PARIS[[#This Row],[Nom de la Voie 1]]=0,PARIS[[#This Row],[Nom de la Voie 2]]=0,PARIS[[#This Row],[Nom de la Voie 3]]=0),PARIS[[#This Row],[Ville et Street]],"")</f>
        <v/>
      </c>
      <c r="N353" s="10" t="str">
        <f>MID(PARIS[[#This Row],[Tri 1]],10,50)</f>
        <v>PERES</v>
      </c>
      <c r="O35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53" s="10" t="str">
        <f>IF(PARIS[[#This Row],[Mot Clé Rue]]="","",IF(PARIS[[#This Row],[Ville]]="",PARIS[[#This Row],[Nom de la Voie]]&amp;" "&amp;MID(PARIS[[#This Row],[Tri 3]],5,50),PARIS[[#This Row],[Ville]]))</f>
        <v xml:space="preserve">Rue DES PETITS PERES           </v>
      </c>
      <c r="R353" s="10" t="str">
        <f>IF(PARIS[[#This Row],[Nom de la Voie]]="","",IFERROR(PARIS[[#This Row],[Département]]&amp;RIGHT(PARIS[[#This Row],[N° INSEE]],3),""))</f>
        <v>75002</v>
      </c>
      <c r="S353" s="10" t="str">
        <f>IF(PARIS[[#This Row],[Ville]]="",PARIS[[#This Row],[Nom de la Voie]]&amp;" "&amp;MID(PARIS[[#This Row],[Tri 3]],5,50),"")</f>
        <v xml:space="preserve">Rue DES PETITS PERES           </v>
      </c>
      <c r="T353" s="10" t="str">
        <f>IFERROR(TEXT(VLOOKUP(Tableau_Résultat75[Code Insee],Tableau_Référence75[],2,FALSE),"00000"),"")</f>
        <v/>
      </c>
      <c r="U353" s="10" t="str">
        <f>IFERROR(TEXT(VLOOKUP(Tableau_Résultat75[Code Insee],Tableau_Référence75[],4,FALSE),"00000"),"")</f>
        <v/>
      </c>
    </row>
    <row r="354" spans="1:21" x14ac:dyDescent="0.25">
      <c r="A354" s="4" t="s">
        <v>365</v>
      </c>
      <c r="B354" s="10" t="str">
        <f>MID(PARIS[[#This Row],[Données]],104,100)</f>
        <v>001651   LAZAREFF</v>
      </c>
      <c r="C354" s="10" t="str">
        <f>MID(PARIS[[#This Row],[Données]],7,36)</f>
        <v xml:space="preserve">7446ZALL PIERRE LAZAREFF            </v>
      </c>
      <c r="D354" s="10" t="str">
        <f>MID(PARIS[[#This Row],[Tri 2]],6,31)</f>
        <v xml:space="preserve">ALL PIERRE LAZAREFF            </v>
      </c>
      <c r="E354" s="10" t="str">
        <f>MID(PARIS[[#This Row],[Données]],1,6)</f>
        <v>754002</v>
      </c>
      <c r="F354" s="10" t="str">
        <f>LEFT(PARIS[[#This Row],[Données]],2)</f>
        <v>75</v>
      </c>
      <c r="G354" s="10" t="str">
        <f>MID(PARIS[[#This Row],[Données]],1,6)</f>
        <v>754002</v>
      </c>
      <c r="H354" s="10" t="str">
        <f>LEFT(PARIS[[#This Row],[Tri 2]],5)</f>
        <v>7446Z</v>
      </c>
      <c r="I354" s="10" t="str">
        <f>LEFT(PARIS[[#This Row],[Tri 3]],3)</f>
        <v>ALL</v>
      </c>
      <c r="J35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Allée</v>
      </c>
      <c r="K35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4" s="10" t="str">
        <f>IF(AND(PARIS[[#This Row],[Nom de la Voie 1]]=0,PARIS[[#This Row],[Nom de la Voie 2]]=0,PARIS[[#This Row],[Nom de la Voie 3]]=0),PARIS[[#This Row],[Ville et Street]],"")</f>
        <v/>
      </c>
      <c r="N354" s="10" t="str">
        <f>MID(PARIS[[#This Row],[Tri 1]],10,50)</f>
        <v>LAZAREFF</v>
      </c>
      <c r="O35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Allée</v>
      </c>
      <c r="P354" s="10" t="str">
        <f>IF(PARIS[[#This Row],[Mot Clé Rue]]="","",IF(PARIS[[#This Row],[Ville]]="",PARIS[[#This Row],[Nom de la Voie]]&amp;" "&amp;MID(PARIS[[#This Row],[Tri 3]],5,50),PARIS[[#This Row],[Ville]]))</f>
        <v xml:space="preserve">Allée PIERRE LAZAREFF            </v>
      </c>
      <c r="R354" s="10" t="str">
        <f>IF(PARIS[[#This Row],[Nom de la Voie]]="","",IFERROR(PARIS[[#This Row],[Département]]&amp;RIGHT(PARIS[[#This Row],[N° INSEE]],3),""))</f>
        <v>75002</v>
      </c>
      <c r="S354" s="10" t="str">
        <f>IF(PARIS[[#This Row],[Ville]]="",PARIS[[#This Row],[Nom de la Voie]]&amp;" "&amp;MID(PARIS[[#This Row],[Tri 3]],5,50),"")</f>
        <v xml:space="preserve">Allée PIERRE LAZAREFF            </v>
      </c>
      <c r="T354" s="10" t="str">
        <f>IFERROR(TEXT(VLOOKUP(Tableau_Résultat75[Code Insee],Tableau_Référence75[],2,FALSE),"00000"),"")</f>
        <v/>
      </c>
      <c r="U354" s="10" t="str">
        <f>IFERROR(TEXT(VLOOKUP(Tableau_Résultat75[Code Insee],Tableau_Référence75[],4,FALSE),"00000"),"")</f>
        <v/>
      </c>
    </row>
    <row r="355" spans="1:21" x14ac:dyDescent="0.25">
      <c r="A355" s="4" t="s">
        <v>366</v>
      </c>
      <c r="B355" s="10" t="str">
        <f>MID(PARIS[[#This Row],[Données]],104,100)</f>
        <v>001631   LAZAREFF</v>
      </c>
      <c r="C355" s="10" t="str">
        <f>MID(PARIS[[#This Row],[Données]],7,36)</f>
        <v xml:space="preserve">7458MPL  PIERRE LAZAREFF            </v>
      </c>
      <c r="D355" s="10" t="str">
        <f>MID(PARIS[[#This Row],[Tri 2]],6,31)</f>
        <v xml:space="preserve">PL  PIERRE LAZAREFF            </v>
      </c>
      <c r="E355" s="10" t="str">
        <f>MID(PARIS[[#This Row],[Données]],1,6)</f>
        <v>754002</v>
      </c>
      <c r="F355" s="10" t="str">
        <f>LEFT(PARIS[[#This Row],[Données]],2)</f>
        <v>75</v>
      </c>
      <c r="G355" s="10" t="str">
        <f>MID(PARIS[[#This Row],[Données]],1,6)</f>
        <v>754002</v>
      </c>
      <c r="H355" s="10" t="str">
        <f>LEFT(PARIS[[#This Row],[Tri 2]],5)</f>
        <v>7458M</v>
      </c>
      <c r="I355" s="10" t="str">
        <f>LEFT(PARIS[[#This Row],[Tri 3]],3)</f>
        <v xml:space="preserve">PL </v>
      </c>
      <c r="J35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5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5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355" s="10" t="str">
        <f>IF(AND(PARIS[[#This Row],[Nom de la Voie 1]]=0,PARIS[[#This Row],[Nom de la Voie 2]]=0,PARIS[[#This Row],[Nom de la Voie 3]]=0),PARIS[[#This Row],[Ville et Street]],"")</f>
        <v/>
      </c>
      <c r="N355" s="10" t="str">
        <f>MID(PARIS[[#This Row],[Tri 1]],10,50)</f>
        <v>LAZAREFF</v>
      </c>
      <c r="O35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355" s="10" t="str">
        <f>IF(PARIS[[#This Row],[Mot Clé Rue]]="","",IF(PARIS[[#This Row],[Ville]]="",PARIS[[#This Row],[Nom de la Voie]]&amp;" "&amp;MID(PARIS[[#This Row],[Tri 3]],5,50),PARIS[[#This Row],[Ville]]))</f>
        <v xml:space="preserve">Place PIERRE LAZAREFF            </v>
      </c>
      <c r="R355" s="10" t="str">
        <f>IF(PARIS[[#This Row],[Nom de la Voie]]="","",IFERROR(PARIS[[#This Row],[Département]]&amp;RIGHT(PARIS[[#This Row],[N° INSEE]],3),""))</f>
        <v>75002</v>
      </c>
      <c r="S355" s="10" t="str">
        <f>IF(PARIS[[#This Row],[Ville]]="",PARIS[[#This Row],[Nom de la Voie]]&amp;" "&amp;MID(PARIS[[#This Row],[Tri 3]],5,50),"")</f>
        <v xml:space="preserve">Place PIERRE LAZAREFF            </v>
      </c>
      <c r="T355" s="10" t="str">
        <f>IFERROR(TEXT(VLOOKUP(Tableau_Résultat75[Code Insee],Tableau_Référence75[],2,FALSE),"00000"),"")</f>
        <v/>
      </c>
      <c r="U355" s="10" t="str">
        <f>IFERROR(TEXT(VLOOKUP(Tableau_Résultat75[Code Insee],Tableau_Référence75[],4,FALSE),"00000"),"")</f>
        <v/>
      </c>
    </row>
    <row r="356" spans="1:21" x14ac:dyDescent="0.25">
      <c r="A356" s="4" t="s">
        <v>367</v>
      </c>
      <c r="B356" s="10" t="str">
        <f>MID(PARIS[[#This Row],[Données]],104,100)</f>
        <v>001181   POISSONN</v>
      </c>
      <c r="C356" s="10" t="str">
        <f>MID(PARIS[[#This Row],[Données]],7,36)</f>
        <v xml:space="preserve">7560YBD  POISSONNIERE               </v>
      </c>
      <c r="D356" s="10" t="str">
        <f>MID(PARIS[[#This Row],[Tri 2]],6,31)</f>
        <v xml:space="preserve">BD  POISSONNIERE               </v>
      </c>
      <c r="E356" s="10" t="str">
        <f>MID(PARIS[[#This Row],[Données]],1,6)</f>
        <v>754002</v>
      </c>
      <c r="F356" s="10" t="str">
        <f>LEFT(PARIS[[#This Row],[Données]],2)</f>
        <v>75</v>
      </c>
      <c r="G356" s="10" t="str">
        <f>MID(PARIS[[#This Row],[Données]],1,6)</f>
        <v>754002</v>
      </c>
      <c r="H356" s="10" t="str">
        <f>LEFT(PARIS[[#This Row],[Tri 2]],5)</f>
        <v>7560Y</v>
      </c>
      <c r="I356" s="10" t="str">
        <f>LEFT(PARIS[[#This Row],[Tri 3]],3)</f>
        <v xml:space="preserve">BD </v>
      </c>
      <c r="J35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5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356" s="10" t="str">
        <f>IF(AND(PARIS[[#This Row],[Nom de la Voie 1]]=0,PARIS[[#This Row],[Nom de la Voie 2]]=0,PARIS[[#This Row],[Nom de la Voie 3]]=0),PARIS[[#This Row],[Ville et Street]],"")</f>
        <v/>
      </c>
      <c r="N356" s="10" t="str">
        <f>MID(PARIS[[#This Row],[Tri 1]],10,50)</f>
        <v>POISSONN</v>
      </c>
      <c r="O35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356" s="10" t="str">
        <f>IF(PARIS[[#This Row],[Mot Clé Rue]]="","",IF(PARIS[[#This Row],[Ville]]="",PARIS[[#This Row],[Nom de la Voie]]&amp;" "&amp;MID(PARIS[[#This Row],[Tri 3]],5,50),PARIS[[#This Row],[Ville]]))</f>
        <v xml:space="preserve">Boulevard POISSONNIERE               </v>
      </c>
      <c r="R356" s="10" t="str">
        <f>IF(PARIS[[#This Row],[Nom de la Voie]]="","",IFERROR(PARIS[[#This Row],[Département]]&amp;RIGHT(PARIS[[#This Row],[N° INSEE]],3),""))</f>
        <v>75002</v>
      </c>
      <c r="S356" s="10" t="str">
        <f>IF(PARIS[[#This Row],[Ville]]="",PARIS[[#This Row],[Nom de la Voie]]&amp;" "&amp;MID(PARIS[[#This Row],[Tri 3]],5,50),"")</f>
        <v xml:space="preserve">Boulevard POISSONNIERE               </v>
      </c>
      <c r="T356" s="10" t="str">
        <f>IFERROR(TEXT(VLOOKUP(Tableau_Résultat75[Code Insee],Tableau_Référence75[],2,FALSE),"00000"),"")</f>
        <v/>
      </c>
      <c r="U356" s="10" t="str">
        <f>IFERROR(TEXT(VLOOKUP(Tableau_Résultat75[Code Insee],Tableau_Référence75[],4,FALSE),"00000"),"")</f>
        <v/>
      </c>
    </row>
    <row r="357" spans="1:21" x14ac:dyDescent="0.25">
      <c r="A357" s="4" t="s">
        <v>368</v>
      </c>
      <c r="B357" s="10" t="str">
        <f>MID(PARIS[[#This Row],[Données]],104,100)</f>
        <v>001191   POISSONN</v>
      </c>
      <c r="C357" s="10" t="str">
        <f>MID(PARIS[[#This Row],[Données]],7,36)</f>
        <v xml:space="preserve">7561ZRUE POISSONNIERE               </v>
      </c>
      <c r="D357" s="10" t="str">
        <f>MID(PARIS[[#This Row],[Tri 2]],6,31)</f>
        <v xml:space="preserve">RUE POISSONNIERE               </v>
      </c>
      <c r="E357" s="10" t="str">
        <f>MID(PARIS[[#This Row],[Données]],1,6)</f>
        <v>754002</v>
      </c>
      <c r="F357" s="10" t="str">
        <f>LEFT(PARIS[[#This Row],[Données]],2)</f>
        <v>75</v>
      </c>
      <c r="G357" s="10" t="str">
        <f>MID(PARIS[[#This Row],[Données]],1,6)</f>
        <v>754002</v>
      </c>
      <c r="H357" s="10" t="str">
        <f>LEFT(PARIS[[#This Row],[Tri 2]],5)</f>
        <v>7561Z</v>
      </c>
      <c r="I357" s="10" t="str">
        <f>LEFT(PARIS[[#This Row],[Tri 3]],3)</f>
        <v>RUE</v>
      </c>
      <c r="J35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5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7" s="10" t="str">
        <f>IF(AND(PARIS[[#This Row],[Nom de la Voie 1]]=0,PARIS[[#This Row],[Nom de la Voie 2]]=0,PARIS[[#This Row],[Nom de la Voie 3]]=0),PARIS[[#This Row],[Ville et Street]],"")</f>
        <v/>
      </c>
      <c r="N357" s="10" t="str">
        <f>MID(PARIS[[#This Row],[Tri 1]],10,50)</f>
        <v>POISSONN</v>
      </c>
      <c r="O35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57" s="10" t="str">
        <f>IF(PARIS[[#This Row],[Mot Clé Rue]]="","",IF(PARIS[[#This Row],[Ville]]="",PARIS[[#This Row],[Nom de la Voie]]&amp;" "&amp;MID(PARIS[[#This Row],[Tri 3]],5,50),PARIS[[#This Row],[Ville]]))</f>
        <v xml:space="preserve">Rue POISSONNIERE               </v>
      </c>
      <c r="R357" s="10" t="str">
        <f>IF(PARIS[[#This Row],[Nom de la Voie]]="","",IFERROR(PARIS[[#This Row],[Département]]&amp;RIGHT(PARIS[[#This Row],[N° INSEE]],3),""))</f>
        <v>75002</v>
      </c>
      <c r="S357" s="10" t="str">
        <f>IF(PARIS[[#This Row],[Ville]]="",PARIS[[#This Row],[Nom de la Voie]]&amp;" "&amp;MID(PARIS[[#This Row],[Tri 3]],5,50),"")</f>
        <v xml:space="preserve">Rue POISSONNIERE               </v>
      </c>
      <c r="T357" s="10" t="str">
        <f>IFERROR(TEXT(VLOOKUP(Tableau_Résultat75[Code Insee],Tableau_Référence75[],2,FALSE),"00000"),"")</f>
        <v/>
      </c>
      <c r="U357" s="10" t="str">
        <f>IFERROR(TEXT(VLOOKUP(Tableau_Résultat75[Code Insee],Tableau_Référence75[],4,FALSE),"00000"),"")</f>
        <v/>
      </c>
    </row>
    <row r="358" spans="1:21" x14ac:dyDescent="0.25">
      <c r="A358" s="4" t="s">
        <v>369</v>
      </c>
      <c r="B358" s="10" t="str">
        <f>MID(PARIS[[#This Row],[Données]],104,100)</f>
        <v>001201   PONCEAU</v>
      </c>
      <c r="C358" s="10" t="str">
        <f>MID(PARIS[[#This Row],[Données]],7,36)</f>
        <v xml:space="preserve">7589EPAS DU PONCEAU                 </v>
      </c>
      <c r="D358" s="10" t="str">
        <f>MID(PARIS[[#This Row],[Tri 2]],6,31)</f>
        <v xml:space="preserve">PAS DU PONCEAU                 </v>
      </c>
      <c r="E358" s="10" t="str">
        <f>MID(PARIS[[#This Row],[Données]],1,6)</f>
        <v>754002</v>
      </c>
      <c r="F358" s="10" t="str">
        <f>LEFT(PARIS[[#This Row],[Données]],2)</f>
        <v>75</v>
      </c>
      <c r="G358" s="10" t="str">
        <f>MID(PARIS[[#This Row],[Données]],1,6)</f>
        <v>754002</v>
      </c>
      <c r="H358" s="10" t="str">
        <f>LEFT(PARIS[[#This Row],[Tri 2]],5)</f>
        <v>7589E</v>
      </c>
      <c r="I358" s="10" t="str">
        <f>LEFT(PARIS[[#This Row],[Tri 3]],3)</f>
        <v>PAS</v>
      </c>
      <c r="J35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5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8" s="10" t="str">
        <f>IF(AND(PARIS[[#This Row],[Nom de la Voie 1]]=0,PARIS[[#This Row],[Nom de la Voie 2]]=0,PARIS[[#This Row],[Nom de la Voie 3]]=0),PARIS[[#This Row],[Ville et Street]],"")</f>
        <v/>
      </c>
      <c r="N358" s="10" t="str">
        <f>MID(PARIS[[#This Row],[Tri 1]],10,50)</f>
        <v>PONCEAU</v>
      </c>
      <c r="O35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58" s="10" t="str">
        <f>IF(PARIS[[#This Row],[Mot Clé Rue]]="","",IF(PARIS[[#This Row],[Ville]]="",PARIS[[#This Row],[Nom de la Voie]]&amp;" "&amp;MID(PARIS[[#This Row],[Tri 3]],5,50),PARIS[[#This Row],[Ville]]))</f>
        <v xml:space="preserve">Passage DU PONCEAU                 </v>
      </c>
      <c r="R358" s="10" t="str">
        <f>IF(PARIS[[#This Row],[Nom de la Voie]]="","",IFERROR(PARIS[[#This Row],[Département]]&amp;RIGHT(PARIS[[#This Row],[N° INSEE]],3),""))</f>
        <v>75002</v>
      </c>
      <c r="S358" s="10" t="str">
        <f>IF(PARIS[[#This Row],[Ville]]="",PARIS[[#This Row],[Nom de la Voie]]&amp;" "&amp;MID(PARIS[[#This Row],[Tri 3]],5,50),"")</f>
        <v xml:space="preserve">Passage DU PONCEAU                 </v>
      </c>
      <c r="T358" s="10" t="str">
        <f>IFERROR(TEXT(VLOOKUP(Tableau_Résultat75[Code Insee],Tableau_Référence75[],2,FALSE),"00000"),"")</f>
        <v/>
      </c>
      <c r="U358" s="10" t="str">
        <f>IFERROR(TEXT(VLOOKUP(Tableau_Résultat75[Code Insee],Tableau_Référence75[],4,FALSE),"00000"),"")</f>
        <v/>
      </c>
    </row>
    <row r="359" spans="1:21" x14ac:dyDescent="0.25">
      <c r="A359" s="4" t="s">
        <v>370</v>
      </c>
      <c r="B359" s="10" t="str">
        <f>MID(PARIS[[#This Row],[Données]],104,100)</f>
        <v>001211   PONCEAU</v>
      </c>
      <c r="C359" s="10" t="str">
        <f>MID(PARIS[[#This Row],[Données]],7,36)</f>
        <v xml:space="preserve">7590FRUE DU PONCEAU                 </v>
      </c>
      <c r="D359" s="10" t="str">
        <f>MID(PARIS[[#This Row],[Tri 2]],6,31)</f>
        <v xml:space="preserve">RUE DU PONCEAU                 </v>
      </c>
      <c r="E359" s="10" t="str">
        <f>MID(PARIS[[#This Row],[Données]],1,6)</f>
        <v>754002</v>
      </c>
      <c r="F359" s="10" t="str">
        <f>LEFT(PARIS[[#This Row],[Données]],2)</f>
        <v>75</v>
      </c>
      <c r="G359" s="10" t="str">
        <f>MID(PARIS[[#This Row],[Données]],1,6)</f>
        <v>754002</v>
      </c>
      <c r="H359" s="10" t="str">
        <f>LEFT(PARIS[[#This Row],[Tri 2]],5)</f>
        <v>7590F</v>
      </c>
      <c r="I359" s="10" t="str">
        <f>LEFT(PARIS[[#This Row],[Tri 3]],3)</f>
        <v>RUE</v>
      </c>
      <c r="J35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5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5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59" s="10" t="str">
        <f>IF(AND(PARIS[[#This Row],[Nom de la Voie 1]]=0,PARIS[[#This Row],[Nom de la Voie 2]]=0,PARIS[[#This Row],[Nom de la Voie 3]]=0),PARIS[[#This Row],[Ville et Street]],"")</f>
        <v/>
      </c>
      <c r="N359" s="10" t="str">
        <f>MID(PARIS[[#This Row],[Tri 1]],10,50)</f>
        <v>PONCEAU</v>
      </c>
      <c r="O35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59" s="10" t="str">
        <f>IF(PARIS[[#This Row],[Mot Clé Rue]]="","",IF(PARIS[[#This Row],[Ville]]="",PARIS[[#This Row],[Nom de la Voie]]&amp;" "&amp;MID(PARIS[[#This Row],[Tri 3]],5,50),PARIS[[#This Row],[Ville]]))</f>
        <v xml:space="preserve">Rue DU PONCEAU                 </v>
      </c>
      <c r="R359" s="10" t="str">
        <f>IF(PARIS[[#This Row],[Nom de la Voie]]="","",IFERROR(PARIS[[#This Row],[Département]]&amp;RIGHT(PARIS[[#This Row],[N° INSEE]],3),""))</f>
        <v>75002</v>
      </c>
      <c r="S359" s="10" t="str">
        <f>IF(PARIS[[#This Row],[Ville]]="",PARIS[[#This Row],[Nom de la Voie]]&amp;" "&amp;MID(PARIS[[#This Row],[Tri 3]],5,50),"")</f>
        <v xml:space="preserve">Rue DU PONCEAU                 </v>
      </c>
      <c r="T359" s="10" t="str">
        <f>IFERROR(TEXT(VLOOKUP(Tableau_Résultat75[Code Insee],Tableau_Référence75[],2,FALSE),"00000"),"")</f>
        <v/>
      </c>
      <c r="U359" s="10" t="str">
        <f>IFERROR(TEXT(VLOOKUP(Tableau_Résultat75[Code Insee],Tableau_Référence75[],4,FALSE),"00000"),"")</f>
        <v/>
      </c>
    </row>
    <row r="360" spans="1:21" x14ac:dyDescent="0.25">
      <c r="A360" s="4" t="s">
        <v>371</v>
      </c>
      <c r="B360" s="10" t="str">
        <f>MID(PARIS[[#This Row],[Données]],104,100)</f>
        <v>001221   MAHON</v>
      </c>
      <c r="C360" s="10" t="str">
        <f>MID(PARIS[[#This Row],[Données]],7,36)</f>
        <v xml:space="preserve">7738SRUE DE PORT MAHON              </v>
      </c>
      <c r="D360" s="10" t="str">
        <f>MID(PARIS[[#This Row],[Tri 2]],6,31)</f>
        <v xml:space="preserve">RUE DE PORT MAHON              </v>
      </c>
      <c r="E360" s="10" t="str">
        <f>MID(PARIS[[#This Row],[Données]],1,6)</f>
        <v>754002</v>
      </c>
      <c r="F360" s="10" t="str">
        <f>LEFT(PARIS[[#This Row],[Données]],2)</f>
        <v>75</v>
      </c>
      <c r="G360" s="10" t="str">
        <f>MID(PARIS[[#This Row],[Données]],1,6)</f>
        <v>754002</v>
      </c>
      <c r="H360" s="10" t="str">
        <f>LEFT(PARIS[[#This Row],[Tri 2]],5)</f>
        <v>7738S</v>
      </c>
      <c r="I360" s="10" t="str">
        <f>LEFT(PARIS[[#This Row],[Tri 3]],3)</f>
        <v>RUE</v>
      </c>
      <c r="J36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6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0" s="10" t="str">
        <f>IF(AND(PARIS[[#This Row],[Nom de la Voie 1]]=0,PARIS[[#This Row],[Nom de la Voie 2]]=0,PARIS[[#This Row],[Nom de la Voie 3]]=0),PARIS[[#This Row],[Ville et Street]],"")</f>
        <v/>
      </c>
      <c r="N360" s="10" t="str">
        <f>MID(PARIS[[#This Row],[Tri 1]],10,50)</f>
        <v>MAHON</v>
      </c>
      <c r="O36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60" s="10" t="str">
        <f>IF(PARIS[[#This Row],[Mot Clé Rue]]="","",IF(PARIS[[#This Row],[Ville]]="",PARIS[[#This Row],[Nom de la Voie]]&amp;" "&amp;MID(PARIS[[#This Row],[Tri 3]],5,50),PARIS[[#This Row],[Ville]]))</f>
        <v xml:space="preserve">Rue DE PORT MAHON              </v>
      </c>
      <c r="R360" s="10" t="str">
        <f>IF(PARIS[[#This Row],[Nom de la Voie]]="","",IFERROR(PARIS[[#This Row],[Département]]&amp;RIGHT(PARIS[[#This Row],[N° INSEE]],3),""))</f>
        <v>75002</v>
      </c>
      <c r="S360" s="10" t="str">
        <f>IF(PARIS[[#This Row],[Ville]]="",PARIS[[#This Row],[Nom de la Voie]]&amp;" "&amp;MID(PARIS[[#This Row],[Tri 3]],5,50),"")</f>
        <v xml:space="preserve">Rue DE PORT MAHON              </v>
      </c>
      <c r="T360" s="10" t="str">
        <f>IFERROR(TEXT(VLOOKUP(Tableau_Résultat75[Code Insee],Tableau_Référence75[],2,FALSE),"00000"),"")</f>
        <v/>
      </c>
      <c r="U360" s="10" t="str">
        <f>IFERROR(TEXT(VLOOKUP(Tableau_Résultat75[Code Insee],Tableau_Référence75[],4,FALSE),"00000"),"")</f>
        <v/>
      </c>
    </row>
    <row r="361" spans="1:21" x14ac:dyDescent="0.25">
      <c r="A361" s="4" t="s">
        <v>372</v>
      </c>
      <c r="B361" s="10" t="str">
        <f>MID(PARIS[[#This Row],[Données]],104,100)</f>
        <v>001231   PRINCES</v>
      </c>
      <c r="C361" s="10" t="str">
        <f>MID(PARIS[[#This Row],[Données]],7,36)</f>
        <v xml:space="preserve">7835XPAS DES PRINCES                </v>
      </c>
      <c r="D361" s="10" t="str">
        <f>MID(PARIS[[#This Row],[Tri 2]],6,31)</f>
        <v xml:space="preserve">PAS DES PRINCES                </v>
      </c>
      <c r="E361" s="10" t="str">
        <f>MID(PARIS[[#This Row],[Données]],1,6)</f>
        <v>754002</v>
      </c>
      <c r="F361" s="10" t="str">
        <f>LEFT(PARIS[[#This Row],[Données]],2)</f>
        <v>75</v>
      </c>
      <c r="G361" s="10" t="str">
        <f>MID(PARIS[[#This Row],[Données]],1,6)</f>
        <v>754002</v>
      </c>
      <c r="H361" s="10" t="str">
        <f>LEFT(PARIS[[#This Row],[Tri 2]],5)</f>
        <v>7835X</v>
      </c>
      <c r="I361" s="10" t="str">
        <f>LEFT(PARIS[[#This Row],[Tri 3]],3)</f>
        <v>PAS</v>
      </c>
      <c r="J36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6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1" s="10" t="str">
        <f>IF(AND(PARIS[[#This Row],[Nom de la Voie 1]]=0,PARIS[[#This Row],[Nom de la Voie 2]]=0,PARIS[[#This Row],[Nom de la Voie 3]]=0),PARIS[[#This Row],[Ville et Street]],"")</f>
        <v/>
      </c>
      <c r="N361" s="10" t="str">
        <f>MID(PARIS[[#This Row],[Tri 1]],10,50)</f>
        <v>PRINCES</v>
      </c>
      <c r="O36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61" s="10" t="str">
        <f>IF(PARIS[[#This Row],[Mot Clé Rue]]="","",IF(PARIS[[#This Row],[Ville]]="",PARIS[[#This Row],[Nom de la Voie]]&amp;" "&amp;MID(PARIS[[#This Row],[Tri 3]],5,50),PARIS[[#This Row],[Ville]]))</f>
        <v xml:space="preserve">Passage DES PRINCES                </v>
      </c>
      <c r="R361" s="10" t="str">
        <f>IF(PARIS[[#This Row],[Nom de la Voie]]="","",IFERROR(PARIS[[#This Row],[Département]]&amp;RIGHT(PARIS[[#This Row],[N° INSEE]],3),""))</f>
        <v>75002</v>
      </c>
      <c r="S361" s="10" t="str">
        <f>IF(PARIS[[#This Row],[Ville]]="",PARIS[[#This Row],[Nom de la Voie]]&amp;" "&amp;MID(PARIS[[#This Row],[Tri 3]],5,50),"")</f>
        <v xml:space="preserve">Passage DES PRINCES                </v>
      </c>
      <c r="T361" s="10" t="str">
        <f>IFERROR(TEXT(VLOOKUP(Tableau_Résultat75[Code Insee],Tableau_Référence75[],2,FALSE),"00000"),"")</f>
        <v/>
      </c>
      <c r="U361" s="10" t="str">
        <f>IFERROR(TEXT(VLOOKUP(Tableau_Résultat75[Code Insee],Tableau_Référence75[],4,FALSE),"00000"),"")</f>
        <v/>
      </c>
    </row>
    <row r="362" spans="1:21" x14ac:dyDescent="0.25">
      <c r="A362" s="4" t="s">
        <v>373</v>
      </c>
      <c r="B362" s="10" t="str">
        <f>MID(PARIS[[#This Row],[Données]],104,100)</f>
        <v>001241   SEPTEMBR</v>
      </c>
      <c r="C362" s="10" t="str">
        <f>MID(PARIS[[#This Row],[Données]],7,36)</f>
        <v xml:space="preserve">7930ARUE DU QUATRE SEPTEMBRE        </v>
      </c>
      <c r="D362" s="10" t="str">
        <f>MID(PARIS[[#This Row],[Tri 2]],6,31)</f>
        <v xml:space="preserve">RUE DU QUATRE SEPTEMBRE        </v>
      </c>
      <c r="E362" s="10" t="str">
        <f>MID(PARIS[[#This Row],[Données]],1,6)</f>
        <v>754002</v>
      </c>
      <c r="F362" s="10" t="str">
        <f>LEFT(PARIS[[#This Row],[Données]],2)</f>
        <v>75</v>
      </c>
      <c r="G362" s="10" t="str">
        <f>MID(PARIS[[#This Row],[Données]],1,6)</f>
        <v>754002</v>
      </c>
      <c r="H362" s="10" t="str">
        <f>LEFT(PARIS[[#This Row],[Tri 2]],5)</f>
        <v>7930A</v>
      </c>
      <c r="I362" s="10" t="str">
        <f>LEFT(PARIS[[#This Row],[Tri 3]],3)</f>
        <v>RUE</v>
      </c>
      <c r="J36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6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2" s="10" t="str">
        <f>IF(AND(PARIS[[#This Row],[Nom de la Voie 1]]=0,PARIS[[#This Row],[Nom de la Voie 2]]=0,PARIS[[#This Row],[Nom de la Voie 3]]=0),PARIS[[#This Row],[Ville et Street]],"")</f>
        <v/>
      </c>
      <c r="N362" s="10" t="str">
        <f>MID(PARIS[[#This Row],[Tri 1]],10,50)</f>
        <v>SEPTEMBR</v>
      </c>
      <c r="O36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62" s="10" t="str">
        <f>IF(PARIS[[#This Row],[Mot Clé Rue]]="","",IF(PARIS[[#This Row],[Ville]]="",PARIS[[#This Row],[Nom de la Voie]]&amp;" "&amp;MID(PARIS[[#This Row],[Tri 3]],5,50),PARIS[[#This Row],[Ville]]))</f>
        <v xml:space="preserve">Rue DU QUATRE SEPTEMBRE        </v>
      </c>
      <c r="R362" s="10" t="str">
        <f>IF(PARIS[[#This Row],[Nom de la Voie]]="","",IFERROR(PARIS[[#This Row],[Département]]&amp;RIGHT(PARIS[[#This Row],[N° INSEE]],3),""))</f>
        <v>75002</v>
      </c>
      <c r="S362" s="10" t="str">
        <f>IF(PARIS[[#This Row],[Ville]]="",PARIS[[#This Row],[Nom de la Voie]]&amp;" "&amp;MID(PARIS[[#This Row],[Tri 3]],5,50),"")</f>
        <v xml:space="preserve">Rue DU QUATRE SEPTEMBRE        </v>
      </c>
      <c r="T362" s="10" t="str">
        <f>IFERROR(TEXT(VLOOKUP(Tableau_Résultat75[Code Insee],Tableau_Référence75[],2,FALSE),"00000"),"")</f>
        <v/>
      </c>
      <c r="U362" s="10" t="str">
        <f>IFERROR(TEXT(VLOOKUP(Tableau_Résultat75[Code Insee],Tableau_Référence75[],4,FALSE),"00000"),"")</f>
        <v/>
      </c>
    </row>
    <row r="363" spans="1:21" x14ac:dyDescent="0.25">
      <c r="A363" s="4" t="s">
        <v>374</v>
      </c>
      <c r="B363" s="10" t="str">
        <f>MID(PARIS[[#This Row],[Données]],104,100)</f>
        <v>001251   RAMEAU</v>
      </c>
      <c r="C363" s="10" t="str">
        <f>MID(PARIS[[#This Row],[Données]],7,36)</f>
        <v xml:space="preserve">8011NRUE RAMEAU                     </v>
      </c>
      <c r="D363" s="10" t="str">
        <f>MID(PARIS[[#This Row],[Tri 2]],6,31)</f>
        <v xml:space="preserve">RUE RAMEAU                     </v>
      </c>
      <c r="E363" s="10" t="str">
        <f>MID(PARIS[[#This Row],[Données]],1,6)</f>
        <v>754002</v>
      </c>
      <c r="F363" s="10" t="str">
        <f>LEFT(PARIS[[#This Row],[Données]],2)</f>
        <v>75</v>
      </c>
      <c r="G363" s="10" t="str">
        <f>MID(PARIS[[#This Row],[Données]],1,6)</f>
        <v>754002</v>
      </c>
      <c r="H363" s="10" t="str">
        <f>LEFT(PARIS[[#This Row],[Tri 2]],5)</f>
        <v>8011N</v>
      </c>
      <c r="I363" s="10" t="str">
        <f>LEFT(PARIS[[#This Row],[Tri 3]],3)</f>
        <v>RUE</v>
      </c>
      <c r="J36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6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3" s="10" t="str">
        <f>IF(AND(PARIS[[#This Row],[Nom de la Voie 1]]=0,PARIS[[#This Row],[Nom de la Voie 2]]=0,PARIS[[#This Row],[Nom de la Voie 3]]=0),PARIS[[#This Row],[Ville et Street]],"")</f>
        <v/>
      </c>
      <c r="N363" s="10" t="str">
        <f>MID(PARIS[[#This Row],[Tri 1]],10,50)</f>
        <v>RAMEAU</v>
      </c>
      <c r="O36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63" s="10" t="str">
        <f>IF(PARIS[[#This Row],[Mot Clé Rue]]="","",IF(PARIS[[#This Row],[Ville]]="",PARIS[[#This Row],[Nom de la Voie]]&amp;" "&amp;MID(PARIS[[#This Row],[Tri 3]],5,50),PARIS[[#This Row],[Ville]]))</f>
        <v xml:space="preserve">Rue RAMEAU                     </v>
      </c>
      <c r="R363" s="10" t="str">
        <f>IF(PARIS[[#This Row],[Nom de la Voie]]="","",IFERROR(PARIS[[#This Row],[Département]]&amp;RIGHT(PARIS[[#This Row],[N° INSEE]],3),""))</f>
        <v>75002</v>
      </c>
      <c r="S363" s="10" t="str">
        <f>IF(PARIS[[#This Row],[Ville]]="",PARIS[[#This Row],[Nom de la Voie]]&amp;" "&amp;MID(PARIS[[#This Row],[Tri 3]],5,50),"")</f>
        <v xml:space="preserve">Rue RAMEAU                     </v>
      </c>
      <c r="T363" s="10" t="str">
        <f>IFERROR(TEXT(VLOOKUP(Tableau_Résultat75[Code Insee],Tableau_Référence75[],2,FALSE),"00000"),"")</f>
        <v/>
      </c>
      <c r="U363" s="10" t="str">
        <f>IFERROR(TEXT(VLOOKUP(Tableau_Résultat75[Code Insee],Tableau_Référence75[],4,FALSE),"00000"),"")</f>
        <v/>
      </c>
    </row>
    <row r="364" spans="1:21" x14ac:dyDescent="0.25">
      <c r="A364" s="4" t="s">
        <v>375</v>
      </c>
      <c r="B364" s="10" t="str">
        <f>MID(PARIS[[#This Row],[Données]],104,100)</f>
        <v>001261   REAUMUR</v>
      </c>
      <c r="C364" s="10" t="str">
        <f>MID(PARIS[[#This Row],[Données]],7,36)</f>
        <v xml:space="preserve">8073FRUE REAUMUR                    </v>
      </c>
      <c r="D364" s="10" t="str">
        <f>MID(PARIS[[#This Row],[Tri 2]],6,31)</f>
        <v xml:space="preserve">RUE REAUMUR                    </v>
      </c>
      <c r="E364" s="10" t="str">
        <f>MID(PARIS[[#This Row],[Données]],1,6)</f>
        <v>754002</v>
      </c>
      <c r="F364" s="10" t="str">
        <f>LEFT(PARIS[[#This Row],[Données]],2)</f>
        <v>75</v>
      </c>
      <c r="G364" s="10" t="str">
        <f>MID(PARIS[[#This Row],[Données]],1,6)</f>
        <v>754002</v>
      </c>
      <c r="H364" s="10" t="str">
        <f>LEFT(PARIS[[#This Row],[Tri 2]],5)</f>
        <v>8073F</v>
      </c>
      <c r="I364" s="10" t="str">
        <f>LEFT(PARIS[[#This Row],[Tri 3]],3)</f>
        <v>RUE</v>
      </c>
      <c r="J36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6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4" s="10" t="str">
        <f>IF(AND(PARIS[[#This Row],[Nom de la Voie 1]]=0,PARIS[[#This Row],[Nom de la Voie 2]]=0,PARIS[[#This Row],[Nom de la Voie 3]]=0),PARIS[[#This Row],[Ville et Street]],"")</f>
        <v/>
      </c>
      <c r="N364" s="10" t="str">
        <f>MID(PARIS[[#This Row],[Tri 1]],10,50)</f>
        <v>REAUMUR</v>
      </c>
      <c r="O36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64" s="10" t="str">
        <f>IF(PARIS[[#This Row],[Mot Clé Rue]]="","",IF(PARIS[[#This Row],[Ville]]="",PARIS[[#This Row],[Nom de la Voie]]&amp;" "&amp;MID(PARIS[[#This Row],[Tri 3]],5,50),PARIS[[#This Row],[Ville]]))</f>
        <v xml:space="preserve">Rue REAUMUR                    </v>
      </c>
      <c r="R364" s="10" t="str">
        <f>IF(PARIS[[#This Row],[Nom de la Voie]]="","",IFERROR(PARIS[[#This Row],[Département]]&amp;RIGHT(PARIS[[#This Row],[N° INSEE]],3),""))</f>
        <v>75002</v>
      </c>
      <c r="S364" s="10" t="str">
        <f>IF(PARIS[[#This Row],[Ville]]="",PARIS[[#This Row],[Nom de la Voie]]&amp;" "&amp;MID(PARIS[[#This Row],[Tri 3]],5,50),"")</f>
        <v xml:space="preserve">Rue REAUMUR                    </v>
      </c>
      <c r="T364" s="10" t="str">
        <f>IFERROR(TEXT(VLOOKUP(Tableau_Résultat75[Code Insee],Tableau_Référence75[],2,FALSE),"00000"),"")</f>
        <v/>
      </c>
      <c r="U364" s="10" t="str">
        <f>IFERROR(TEXT(VLOOKUP(Tableau_Résultat75[Code Insee],Tableau_Référence75[],4,FALSE),"00000"),"")</f>
        <v/>
      </c>
    </row>
    <row r="365" spans="1:21" x14ac:dyDescent="0.25">
      <c r="A365" s="4" t="s">
        <v>376</v>
      </c>
      <c r="B365" s="10" t="str">
        <f>MID(PARIS[[#This Row],[Données]],104,100)</f>
        <v>001271   RICHELIE</v>
      </c>
      <c r="C365" s="10" t="str">
        <f>MID(PARIS[[#This Row],[Données]],7,36)</f>
        <v xml:space="preserve">8212GRUE DE RICHELIEU               </v>
      </c>
      <c r="D365" s="10" t="str">
        <f>MID(PARIS[[#This Row],[Tri 2]],6,31)</f>
        <v xml:space="preserve">RUE DE RICHELIEU               </v>
      </c>
      <c r="E365" s="10" t="str">
        <f>MID(PARIS[[#This Row],[Données]],1,6)</f>
        <v>754002</v>
      </c>
      <c r="F365" s="10" t="str">
        <f>LEFT(PARIS[[#This Row],[Données]],2)</f>
        <v>75</v>
      </c>
      <c r="G365" s="10" t="str">
        <f>MID(PARIS[[#This Row],[Données]],1,6)</f>
        <v>754002</v>
      </c>
      <c r="H365" s="10" t="str">
        <f>LEFT(PARIS[[#This Row],[Tri 2]],5)</f>
        <v>8212G</v>
      </c>
      <c r="I365" s="10" t="str">
        <f>LEFT(PARIS[[#This Row],[Tri 3]],3)</f>
        <v>RUE</v>
      </c>
      <c r="J36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6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5" s="10" t="str">
        <f>IF(AND(PARIS[[#This Row],[Nom de la Voie 1]]=0,PARIS[[#This Row],[Nom de la Voie 2]]=0,PARIS[[#This Row],[Nom de la Voie 3]]=0),PARIS[[#This Row],[Ville et Street]],"")</f>
        <v/>
      </c>
      <c r="N365" s="10" t="str">
        <f>MID(PARIS[[#This Row],[Tri 1]],10,50)</f>
        <v>RICHELIE</v>
      </c>
      <c r="O36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65" s="10" t="str">
        <f>IF(PARIS[[#This Row],[Mot Clé Rue]]="","",IF(PARIS[[#This Row],[Ville]]="",PARIS[[#This Row],[Nom de la Voie]]&amp;" "&amp;MID(PARIS[[#This Row],[Tri 3]],5,50),PARIS[[#This Row],[Ville]]))</f>
        <v xml:space="preserve">Rue DE RICHELIEU               </v>
      </c>
      <c r="R365" s="10" t="str">
        <f>IF(PARIS[[#This Row],[Nom de la Voie]]="","",IFERROR(PARIS[[#This Row],[Département]]&amp;RIGHT(PARIS[[#This Row],[N° INSEE]],3),""))</f>
        <v>75002</v>
      </c>
      <c r="S365" s="10" t="str">
        <f>IF(PARIS[[#This Row],[Ville]]="",PARIS[[#This Row],[Nom de la Voie]]&amp;" "&amp;MID(PARIS[[#This Row],[Tri 3]],5,50),"")</f>
        <v xml:space="preserve">Rue DE RICHELIEU               </v>
      </c>
      <c r="T365" s="10" t="str">
        <f>IFERROR(TEXT(VLOOKUP(Tableau_Résultat75[Code Insee],Tableau_Référence75[],2,FALSE),"00000"),"")</f>
        <v/>
      </c>
      <c r="U365" s="10" t="str">
        <f>IFERROR(TEXT(VLOOKUP(Tableau_Résultat75[Code Insee],Tableau_Référence75[],4,FALSE),"00000"),"")</f>
        <v/>
      </c>
    </row>
    <row r="366" spans="1:21" x14ac:dyDescent="0.25">
      <c r="A366" s="4" t="s">
        <v>377</v>
      </c>
      <c r="B366" s="10" t="str">
        <f>MID(PARIS[[#This Row],[Données]],104,100)</f>
        <v>001281   FRANCOIS</v>
      </c>
      <c r="C366" s="10" t="str">
        <f>MID(PARIS[[#This Row],[Données]],7,36)</f>
        <v xml:space="preserve">8320ZCRS DU ROI FRANCOIS            </v>
      </c>
      <c r="D366" s="10" t="str">
        <f>MID(PARIS[[#This Row],[Tri 2]],6,31)</f>
        <v xml:space="preserve">CRS DU ROI FRANCOIS            </v>
      </c>
      <c r="E366" s="10" t="str">
        <f>MID(PARIS[[#This Row],[Données]],1,6)</f>
        <v>754002</v>
      </c>
      <c r="F366" s="10" t="str">
        <f>LEFT(PARIS[[#This Row],[Données]],2)</f>
        <v>75</v>
      </c>
      <c r="G366" s="10" t="str">
        <f>MID(PARIS[[#This Row],[Données]],1,6)</f>
        <v>754002</v>
      </c>
      <c r="H366" s="10" t="str">
        <f>LEFT(PARIS[[#This Row],[Tri 2]],5)</f>
        <v>8320Z</v>
      </c>
      <c r="I366" s="10" t="str">
        <f>LEFT(PARIS[[#This Row],[Tri 3]],3)</f>
        <v>CRS</v>
      </c>
      <c r="J36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Cours</v>
      </c>
      <c r="K36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6" s="10" t="str">
        <f>IF(AND(PARIS[[#This Row],[Nom de la Voie 1]]=0,PARIS[[#This Row],[Nom de la Voie 2]]=0,PARIS[[#This Row],[Nom de la Voie 3]]=0),PARIS[[#This Row],[Ville et Street]],"")</f>
        <v/>
      </c>
      <c r="N366" s="10" t="str">
        <f>MID(PARIS[[#This Row],[Tri 1]],10,50)</f>
        <v>FRANCOIS</v>
      </c>
      <c r="O36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Cours</v>
      </c>
      <c r="P366" s="10" t="str">
        <f>IF(PARIS[[#This Row],[Mot Clé Rue]]="","",IF(PARIS[[#This Row],[Ville]]="",PARIS[[#This Row],[Nom de la Voie]]&amp;" "&amp;MID(PARIS[[#This Row],[Tri 3]],5,50),PARIS[[#This Row],[Ville]]))</f>
        <v xml:space="preserve">Cours DU ROI FRANCOIS            </v>
      </c>
      <c r="R366" s="10" t="str">
        <f>IF(PARIS[[#This Row],[Nom de la Voie]]="","",IFERROR(PARIS[[#This Row],[Département]]&amp;RIGHT(PARIS[[#This Row],[N° INSEE]],3),""))</f>
        <v>75002</v>
      </c>
      <c r="S366" s="10" t="str">
        <f>IF(PARIS[[#This Row],[Ville]]="",PARIS[[#This Row],[Nom de la Voie]]&amp;" "&amp;MID(PARIS[[#This Row],[Tri 3]],5,50),"")</f>
        <v xml:space="preserve">Cours DU ROI FRANCOIS            </v>
      </c>
      <c r="T366" s="10" t="str">
        <f>IFERROR(TEXT(VLOOKUP(Tableau_Résultat75[Code Insee],Tableau_Référence75[],2,FALSE),"00000"),"")</f>
        <v/>
      </c>
      <c r="U366" s="10" t="str">
        <f>IFERROR(TEXT(VLOOKUP(Tableau_Résultat75[Code Insee],Tableau_Référence75[],4,FALSE),"00000"),"")</f>
        <v/>
      </c>
    </row>
    <row r="367" spans="1:21" x14ac:dyDescent="0.25">
      <c r="A367" s="4" t="s">
        <v>378</v>
      </c>
      <c r="B367" s="10" t="str">
        <f>MID(PARIS[[#This Row],[Données]],104,100)</f>
        <v>001291   AUGUSTIN</v>
      </c>
      <c r="C367" s="10" t="str">
        <f>MID(PARIS[[#This Row],[Données]],7,36)</f>
        <v xml:space="preserve">8493MRUE SAINT AUGUSTIN             </v>
      </c>
      <c r="D367" s="10" t="str">
        <f>MID(PARIS[[#This Row],[Tri 2]],6,31)</f>
        <v xml:space="preserve">RUE SAINT AUGUSTIN             </v>
      </c>
      <c r="E367" s="10" t="str">
        <f>MID(PARIS[[#This Row],[Données]],1,6)</f>
        <v>754002</v>
      </c>
      <c r="F367" s="10" t="str">
        <f>LEFT(PARIS[[#This Row],[Données]],2)</f>
        <v>75</v>
      </c>
      <c r="G367" s="10" t="str">
        <f>MID(PARIS[[#This Row],[Données]],1,6)</f>
        <v>754002</v>
      </c>
      <c r="H367" s="10" t="str">
        <f>LEFT(PARIS[[#This Row],[Tri 2]],5)</f>
        <v>8493M</v>
      </c>
      <c r="I367" s="10" t="str">
        <f>LEFT(PARIS[[#This Row],[Tri 3]],3)</f>
        <v>RUE</v>
      </c>
      <c r="J36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6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67" s="10" t="str">
        <f>IF(AND(PARIS[[#This Row],[Nom de la Voie 1]]=0,PARIS[[#This Row],[Nom de la Voie 2]]=0,PARIS[[#This Row],[Nom de la Voie 3]]=0),PARIS[[#This Row],[Ville et Street]],"")</f>
        <v/>
      </c>
      <c r="N367" s="10" t="str">
        <f>MID(PARIS[[#This Row],[Tri 1]],10,50)</f>
        <v>AUGUSTIN</v>
      </c>
      <c r="O36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67" s="10" t="str">
        <f>IF(PARIS[[#This Row],[Mot Clé Rue]]="","",IF(PARIS[[#This Row],[Ville]]="",PARIS[[#This Row],[Nom de la Voie]]&amp;" "&amp;MID(PARIS[[#This Row],[Tri 3]],5,50),PARIS[[#This Row],[Ville]]))</f>
        <v xml:space="preserve">Rue SAINT AUGUSTIN             </v>
      </c>
      <c r="R367" s="10" t="str">
        <f>IF(PARIS[[#This Row],[Nom de la Voie]]="","",IFERROR(PARIS[[#This Row],[Département]]&amp;RIGHT(PARIS[[#This Row],[N° INSEE]],3),""))</f>
        <v>75002</v>
      </c>
      <c r="S367" s="10" t="str">
        <f>IF(PARIS[[#This Row],[Ville]]="",PARIS[[#This Row],[Nom de la Voie]]&amp;" "&amp;MID(PARIS[[#This Row],[Tri 3]],5,50),"")</f>
        <v xml:space="preserve">Rue SAINT AUGUSTIN             </v>
      </c>
      <c r="T367" s="10" t="str">
        <f>IFERROR(TEXT(VLOOKUP(Tableau_Résultat75[Code Insee],Tableau_Référence75[],2,FALSE),"00000"),"")</f>
        <v/>
      </c>
      <c r="U367" s="10" t="str">
        <f>IFERROR(TEXT(VLOOKUP(Tableau_Résultat75[Code Insee],Tableau_Référence75[],4,FALSE),"00000"),"")</f>
        <v/>
      </c>
    </row>
    <row r="368" spans="1:21" x14ac:dyDescent="0.25">
      <c r="A368" s="4" t="s">
        <v>379</v>
      </c>
      <c r="B368" s="10" t="str">
        <f>MID(PARIS[[#This Row],[Données]],104,100)</f>
        <v>001301   DENIS</v>
      </c>
      <c r="C368" s="10" t="str">
        <f>MID(PARIS[[#This Row],[Données]],7,36)</f>
        <v xml:space="preserve">8522UBD  SAINT DENIS                </v>
      </c>
      <c r="D368" s="10" t="str">
        <f>MID(PARIS[[#This Row],[Tri 2]],6,31)</f>
        <v xml:space="preserve">BD  SAINT DENIS                </v>
      </c>
      <c r="E368" s="10" t="str">
        <f>MID(PARIS[[#This Row],[Données]],1,6)</f>
        <v>754002</v>
      </c>
      <c r="F368" s="10" t="str">
        <f>LEFT(PARIS[[#This Row],[Données]],2)</f>
        <v>75</v>
      </c>
      <c r="G368" s="10" t="str">
        <f>MID(PARIS[[#This Row],[Données]],1,6)</f>
        <v>754002</v>
      </c>
      <c r="H368" s="10" t="str">
        <f>LEFT(PARIS[[#This Row],[Tri 2]],5)</f>
        <v>8522U</v>
      </c>
      <c r="I368" s="10" t="str">
        <f>LEFT(PARIS[[#This Row],[Tri 3]],3)</f>
        <v xml:space="preserve">BD </v>
      </c>
      <c r="J36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6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368" s="10" t="str">
        <f>IF(AND(PARIS[[#This Row],[Nom de la Voie 1]]=0,PARIS[[#This Row],[Nom de la Voie 2]]=0,PARIS[[#This Row],[Nom de la Voie 3]]=0),PARIS[[#This Row],[Ville et Street]],"")</f>
        <v/>
      </c>
      <c r="N368" s="10" t="str">
        <f>MID(PARIS[[#This Row],[Tri 1]],10,50)</f>
        <v>DENIS</v>
      </c>
      <c r="O36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368" s="10" t="str">
        <f>IF(PARIS[[#This Row],[Mot Clé Rue]]="","",IF(PARIS[[#This Row],[Ville]]="",PARIS[[#This Row],[Nom de la Voie]]&amp;" "&amp;MID(PARIS[[#This Row],[Tri 3]],5,50),PARIS[[#This Row],[Ville]]))</f>
        <v xml:space="preserve">Boulevard SAINT DENIS                </v>
      </c>
      <c r="R368" s="10" t="str">
        <f>IF(PARIS[[#This Row],[Nom de la Voie]]="","",IFERROR(PARIS[[#This Row],[Département]]&amp;RIGHT(PARIS[[#This Row],[N° INSEE]],3),""))</f>
        <v>75002</v>
      </c>
      <c r="S368" s="10" t="str">
        <f>IF(PARIS[[#This Row],[Ville]]="",PARIS[[#This Row],[Nom de la Voie]]&amp;" "&amp;MID(PARIS[[#This Row],[Tri 3]],5,50),"")</f>
        <v xml:space="preserve">Boulevard SAINT DENIS                </v>
      </c>
      <c r="T368" s="10" t="str">
        <f>IFERROR(TEXT(VLOOKUP(Tableau_Résultat75[Code Insee],Tableau_Référence75[],2,FALSE),"00000"),"")</f>
        <v/>
      </c>
      <c r="U368" s="10" t="str">
        <f>IFERROR(TEXT(VLOOKUP(Tableau_Résultat75[Code Insee],Tableau_Référence75[],4,FALSE),"00000"),"")</f>
        <v/>
      </c>
    </row>
    <row r="369" spans="1:21" x14ac:dyDescent="0.25">
      <c r="A369" s="4" t="s">
        <v>380</v>
      </c>
      <c r="B369" s="10" t="str">
        <f>MID(PARIS[[#This Row],[Données]],104,100)</f>
        <v>001311   DENIS</v>
      </c>
      <c r="C369" s="10" t="str">
        <f>MID(PARIS[[#This Row],[Données]],7,36)</f>
        <v xml:space="preserve">8523VGAL SAINT DENIS                </v>
      </c>
      <c r="D369" s="10" t="str">
        <f>MID(PARIS[[#This Row],[Tri 2]],6,31)</f>
        <v xml:space="preserve">GAL SAINT DENIS                </v>
      </c>
      <c r="E369" s="10" t="str">
        <f>MID(PARIS[[#This Row],[Données]],1,6)</f>
        <v>754002</v>
      </c>
      <c r="F369" s="10" t="str">
        <f>LEFT(PARIS[[#This Row],[Données]],2)</f>
        <v>75</v>
      </c>
      <c r="G369" s="10" t="str">
        <f>MID(PARIS[[#This Row],[Données]],1,6)</f>
        <v>754002</v>
      </c>
      <c r="H369" s="10" t="str">
        <f>LEFT(PARIS[[#This Row],[Tri 2]],5)</f>
        <v>8523V</v>
      </c>
      <c r="I369" s="10" t="str">
        <f>LEFT(PARIS[[#This Row],[Tri 3]],3)</f>
        <v>GAL</v>
      </c>
      <c r="J36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6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6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369" s="10" t="str">
        <f>IF(AND(PARIS[[#This Row],[Nom de la Voie 1]]=0,PARIS[[#This Row],[Nom de la Voie 2]]=0,PARIS[[#This Row],[Nom de la Voie 3]]=0),PARIS[[#This Row],[Ville et Street]],"")</f>
        <v/>
      </c>
      <c r="N369" s="10" t="str">
        <f>MID(PARIS[[#This Row],[Tri 1]],10,50)</f>
        <v>DENIS</v>
      </c>
      <c r="O36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369" s="10" t="str">
        <f>IF(PARIS[[#This Row],[Mot Clé Rue]]="","",IF(PARIS[[#This Row],[Ville]]="",PARIS[[#This Row],[Nom de la Voie]]&amp;" "&amp;MID(PARIS[[#This Row],[Tri 3]],5,50),PARIS[[#This Row],[Ville]]))</f>
        <v xml:space="preserve">Galerie SAINT DENIS                </v>
      </c>
      <c r="R369" s="10" t="str">
        <f>IF(PARIS[[#This Row],[Nom de la Voie]]="","",IFERROR(PARIS[[#This Row],[Département]]&amp;RIGHT(PARIS[[#This Row],[N° INSEE]],3),""))</f>
        <v>75002</v>
      </c>
      <c r="S369" s="10" t="str">
        <f>IF(PARIS[[#This Row],[Ville]]="",PARIS[[#This Row],[Nom de la Voie]]&amp;" "&amp;MID(PARIS[[#This Row],[Tri 3]],5,50),"")</f>
        <v xml:space="preserve">Galerie SAINT DENIS                </v>
      </c>
      <c r="T369" s="10" t="str">
        <f>IFERROR(TEXT(VLOOKUP(Tableau_Résultat75[Code Insee],Tableau_Référence75[],2,FALSE),"00000"),"")</f>
        <v/>
      </c>
      <c r="U369" s="10" t="str">
        <f>IFERROR(TEXT(VLOOKUP(Tableau_Résultat75[Code Insee],Tableau_Référence75[],4,FALSE),"00000"),"")</f>
        <v/>
      </c>
    </row>
    <row r="370" spans="1:21" x14ac:dyDescent="0.25">
      <c r="A370" s="4" t="s">
        <v>381</v>
      </c>
      <c r="B370" s="10" t="str">
        <f>MID(PARIS[[#This Row],[Données]],104,100)</f>
        <v>001321   DENIS</v>
      </c>
      <c r="C370" s="10" t="str">
        <f>MID(PARIS[[#This Row],[Données]],7,36)</f>
        <v xml:space="preserve">8524WIMP SAINT DENIS                </v>
      </c>
      <c r="D370" s="10" t="str">
        <f>MID(PARIS[[#This Row],[Tri 2]],6,31)</f>
        <v xml:space="preserve">IMP SAINT DENIS                </v>
      </c>
      <c r="E370" s="10" t="str">
        <f>MID(PARIS[[#This Row],[Données]],1,6)</f>
        <v>754002</v>
      </c>
      <c r="F370" s="10" t="str">
        <f>LEFT(PARIS[[#This Row],[Données]],2)</f>
        <v>75</v>
      </c>
      <c r="G370" s="10" t="str">
        <f>MID(PARIS[[#This Row],[Données]],1,6)</f>
        <v>754002</v>
      </c>
      <c r="H370" s="10" t="str">
        <f>LEFT(PARIS[[#This Row],[Tri 2]],5)</f>
        <v>8524W</v>
      </c>
      <c r="I370" s="10" t="str">
        <f>LEFT(PARIS[[#This Row],[Tri 3]],3)</f>
        <v>IMP</v>
      </c>
      <c r="J37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37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0" s="10" t="str">
        <f>IF(AND(PARIS[[#This Row],[Nom de la Voie 1]]=0,PARIS[[#This Row],[Nom de la Voie 2]]=0,PARIS[[#This Row],[Nom de la Voie 3]]=0),PARIS[[#This Row],[Ville et Street]],"")</f>
        <v/>
      </c>
      <c r="N370" s="10" t="str">
        <f>MID(PARIS[[#This Row],[Tri 1]],10,50)</f>
        <v>DENIS</v>
      </c>
      <c r="O37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370" s="10" t="str">
        <f>IF(PARIS[[#This Row],[Mot Clé Rue]]="","",IF(PARIS[[#This Row],[Ville]]="",PARIS[[#This Row],[Nom de la Voie]]&amp;" "&amp;MID(PARIS[[#This Row],[Tri 3]],5,50),PARIS[[#This Row],[Ville]]))</f>
        <v xml:space="preserve">Impasse SAINT DENIS                </v>
      </c>
      <c r="R370" s="10" t="str">
        <f>IF(PARIS[[#This Row],[Nom de la Voie]]="","",IFERROR(PARIS[[#This Row],[Département]]&amp;RIGHT(PARIS[[#This Row],[N° INSEE]],3),""))</f>
        <v>75002</v>
      </c>
      <c r="S370" s="10" t="str">
        <f>IF(PARIS[[#This Row],[Ville]]="",PARIS[[#This Row],[Nom de la Voie]]&amp;" "&amp;MID(PARIS[[#This Row],[Tri 3]],5,50),"")</f>
        <v xml:space="preserve">Impasse SAINT DENIS                </v>
      </c>
      <c r="T370" s="10" t="str">
        <f>IFERROR(TEXT(VLOOKUP(Tableau_Résultat75[Code Insee],Tableau_Référence75[],2,FALSE),"00000"),"")</f>
        <v/>
      </c>
      <c r="U370" s="10" t="str">
        <f>IFERROR(TEXT(VLOOKUP(Tableau_Résultat75[Code Insee],Tableau_Référence75[],4,FALSE),"00000"),"")</f>
        <v/>
      </c>
    </row>
    <row r="371" spans="1:21" x14ac:dyDescent="0.25">
      <c r="A371" s="4" t="s">
        <v>382</v>
      </c>
      <c r="B371" s="10" t="str">
        <f>MID(PARIS[[#This Row],[Données]],104,100)</f>
        <v>001331   DENIS</v>
      </c>
      <c r="C371" s="10" t="str">
        <f>MID(PARIS[[#This Row],[Données]],7,36)</f>
        <v xml:space="preserve">8525XRUE SAINT DENIS                </v>
      </c>
      <c r="D371" s="10" t="str">
        <f>MID(PARIS[[#This Row],[Tri 2]],6,31)</f>
        <v xml:space="preserve">RUE SAINT DENIS                </v>
      </c>
      <c r="E371" s="10" t="str">
        <f>MID(PARIS[[#This Row],[Données]],1,6)</f>
        <v>754002</v>
      </c>
      <c r="F371" s="10" t="str">
        <f>LEFT(PARIS[[#This Row],[Données]],2)</f>
        <v>75</v>
      </c>
      <c r="G371" s="10" t="str">
        <f>MID(PARIS[[#This Row],[Données]],1,6)</f>
        <v>754002</v>
      </c>
      <c r="H371" s="10" t="str">
        <f>LEFT(PARIS[[#This Row],[Tri 2]],5)</f>
        <v>8525X</v>
      </c>
      <c r="I371" s="10" t="str">
        <f>LEFT(PARIS[[#This Row],[Tri 3]],3)</f>
        <v>RUE</v>
      </c>
      <c r="J37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7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1" s="10" t="str">
        <f>IF(AND(PARIS[[#This Row],[Nom de la Voie 1]]=0,PARIS[[#This Row],[Nom de la Voie 2]]=0,PARIS[[#This Row],[Nom de la Voie 3]]=0),PARIS[[#This Row],[Ville et Street]],"")</f>
        <v/>
      </c>
      <c r="N371" s="10" t="str">
        <f>MID(PARIS[[#This Row],[Tri 1]],10,50)</f>
        <v>DENIS</v>
      </c>
      <c r="O37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71" s="10" t="str">
        <f>IF(PARIS[[#This Row],[Mot Clé Rue]]="","",IF(PARIS[[#This Row],[Ville]]="",PARIS[[#This Row],[Nom de la Voie]]&amp;" "&amp;MID(PARIS[[#This Row],[Tri 3]],5,50),PARIS[[#This Row],[Ville]]))</f>
        <v xml:space="preserve">Rue SAINT DENIS                </v>
      </c>
      <c r="R371" s="10" t="str">
        <f>IF(PARIS[[#This Row],[Nom de la Voie]]="","",IFERROR(PARIS[[#This Row],[Département]]&amp;RIGHT(PARIS[[#This Row],[N° INSEE]],3),""))</f>
        <v>75002</v>
      </c>
      <c r="S371" s="10" t="str">
        <f>IF(PARIS[[#This Row],[Ville]]="",PARIS[[#This Row],[Nom de la Voie]]&amp;" "&amp;MID(PARIS[[#This Row],[Tri 3]],5,50),"")</f>
        <v xml:space="preserve">Rue SAINT DENIS                </v>
      </c>
      <c r="T371" s="10" t="str">
        <f>IFERROR(TEXT(VLOOKUP(Tableau_Résultat75[Code Insee],Tableau_Référence75[],2,FALSE),"00000"),"")</f>
        <v/>
      </c>
      <c r="U371" s="10" t="str">
        <f>IFERROR(TEXT(VLOOKUP(Tableau_Résultat75[Code Insee],Tableau_Référence75[],4,FALSE),"00000"),"")</f>
        <v/>
      </c>
    </row>
    <row r="372" spans="1:21" x14ac:dyDescent="0.25">
      <c r="A372" s="4" t="s">
        <v>383</v>
      </c>
      <c r="B372" s="10" t="str">
        <f>MID(PARIS[[#This Row],[Données]],104,100)</f>
        <v>001341   ANNE</v>
      </c>
      <c r="C372" s="10" t="str">
        <f>MID(PARIS[[#This Row],[Données]],7,36)</f>
        <v xml:space="preserve">8533FPAS SAINTE ANNE                </v>
      </c>
      <c r="D372" s="10" t="str">
        <f>MID(PARIS[[#This Row],[Tri 2]],6,31)</f>
        <v xml:space="preserve">PAS SAINTE ANNE                </v>
      </c>
      <c r="E372" s="10" t="str">
        <f>MID(PARIS[[#This Row],[Données]],1,6)</f>
        <v>754002</v>
      </c>
      <c r="F372" s="10" t="str">
        <f>LEFT(PARIS[[#This Row],[Données]],2)</f>
        <v>75</v>
      </c>
      <c r="G372" s="10" t="str">
        <f>MID(PARIS[[#This Row],[Données]],1,6)</f>
        <v>754002</v>
      </c>
      <c r="H372" s="10" t="str">
        <f>LEFT(PARIS[[#This Row],[Tri 2]],5)</f>
        <v>8533F</v>
      </c>
      <c r="I372" s="10" t="str">
        <f>LEFT(PARIS[[#This Row],[Tri 3]],3)</f>
        <v>PAS</v>
      </c>
      <c r="J37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7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2" s="10" t="str">
        <f>IF(AND(PARIS[[#This Row],[Nom de la Voie 1]]=0,PARIS[[#This Row],[Nom de la Voie 2]]=0,PARIS[[#This Row],[Nom de la Voie 3]]=0),PARIS[[#This Row],[Ville et Street]],"")</f>
        <v/>
      </c>
      <c r="N372" s="10" t="str">
        <f>MID(PARIS[[#This Row],[Tri 1]],10,50)</f>
        <v>ANNE</v>
      </c>
      <c r="O37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72" s="10" t="str">
        <f>IF(PARIS[[#This Row],[Mot Clé Rue]]="","",IF(PARIS[[#This Row],[Ville]]="",PARIS[[#This Row],[Nom de la Voie]]&amp;" "&amp;MID(PARIS[[#This Row],[Tri 3]],5,50),PARIS[[#This Row],[Ville]]))</f>
        <v xml:space="preserve">Passage SAINTE ANNE                </v>
      </c>
      <c r="R372" s="10" t="str">
        <f>IF(PARIS[[#This Row],[Nom de la Voie]]="","",IFERROR(PARIS[[#This Row],[Département]]&amp;RIGHT(PARIS[[#This Row],[N° INSEE]],3),""))</f>
        <v>75002</v>
      </c>
      <c r="S372" s="10" t="str">
        <f>IF(PARIS[[#This Row],[Ville]]="",PARIS[[#This Row],[Nom de la Voie]]&amp;" "&amp;MID(PARIS[[#This Row],[Tri 3]],5,50),"")</f>
        <v xml:space="preserve">Passage SAINTE ANNE                </v>
      </c>
      <c r="T372" s="10" t="str">
        <f>IFERROR(TEXT(VLOOKUP(Tableau_Résultat75[Code Insee],Tableau_Référence75[],2,FALSE),"00000"),"")</f>
        <v/>
      </c>
      <c r="U372" s="10" t="str">
        <f>IFERROR(TEXT(VLOOKUP(Tableau_Résultat75[Code Insee],Tableau_Référence75[],4,FALSE),"00000"),"")</f>
        <v/>
      </c>
    </row>
    <row r="373" spans="1:21" x14ac:dyDescent="0.25">
      <c r="A373" s="4" t="s">
        <v>384</v>
      </c>
      <c r="B373" s="10" t="str">
        <f>MID(PARIS[[#This Row],[Données]],104,100)</f>
        <v>001351   ANNE</v>
      </c>
      <c r="C373" s="10" t="str">
        <f>MID(PARIS[[#This Row],[Données]],7,36)</f>
        <v xml:space="preserve">8534GRUE SAINTE ANNE                </v>
      </c>
      <c r="D373" s="10" t="str">
        <f>MID(PARIS[[#This Row],[Tri 2]],6,31)</f>
        <v xml:space="preserve">RUE SAINTE ANNE                </v>
      </c>
      <c r="E373" s="10" t="str">
        <f>MID(PARIS[[#This Row],[Données]],1,6)</f>
        <v>754002</v>
      </c>
      <c r="F373" s="10" t="str">
        <f>LEFT(PARIS[[#This Row],[Données]],2)</f>
        <v>75</v>
      </c>
      <c r="G373" s="10" t="str">
        <f>MID(PARIS[[#This Row],[Données]],1,6)</f>
        <v>754002</v>
      </c>
      <c r="H373" s="10" t="str">
        <f>LEFT(PARIS[[#This Row],[Tri 2]],5)</f>
        <v>8534G</v>
      </c>
      <c r="I373" s="10" t="str">
        <f>LEFT(PARIS[[#This Row],[Tri 3]],3)</f>
        <v>RUE</v>
      </c>
      <c r="J37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7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3" s="10" t="str">
        <f>IF(AND(PARIS[[#This Row],[Nom de la Voie 1]]=0,PARIS[[#This Row],[Nom de la Voie 2]]=0,PARIS[[#This Row],[Nom de la Voie 3]]=0),PARIS[[#This Row],[Ville et Street]],"")</f>
        <v/>
      </c>
      <c r="N373" s="10" t="str">
        <f>MID(PARIS[[#This Row],[Tri 1]],10,50)</f>
        <v>ANNE</v>
      </c>
      <c r="O37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73" s="10" t="str">
        <f>IF(PARIS[[#This Row],[Mot Clé Rue]]="","",IF(PARIS[[#This Row],[Ville]]="",PARIS[[#This Row],[Nom de la Voie]]&amp;" "&amp;MID(PARIS[[#This Row],[Tri 3]],5,50),PARIS[[#This Row],[Ville]]))</f>
        <v xml:space="preserve">Rue SAINTE ANNE                </v>
      </c>
      <c r="R373" s="10" t="str">
        <f>IF(PARIS[[#This Row],[Nom de la Voie]]="","",IFERROR(PARIS[[#This Row],[Département]]&amp;RIGHT(PARIS[[#This Row],[N° INSEE]],3),""))</f>
        <v>75002</v>
      </c>
      <c r="S373" s="10" t="str">
        <f>IF(PARIS[[#This Row],[Ville]]="",PARIS[[#This Row],[Nom de la Voie]]&amp;" "&amp;MID(PARIS[[#This Row],[Tri 3]],5,50),"")</f>
        <v xml:space="preserve">Rue SAINTE ANNE                </v>
      </c>
      <c r="T373" s="10" t="str">
        <f>IFERROR(TEXT(VLOOKUP(Tableau_Résultat75[Code Insee],Tableau_Référence75[],2,FALSE),"00000"),"")</f>
        <v/>
      </c>
      <c r="U373" s="10" t="str">
        <f>IFERROR(TEXT(VLOOKUP(Tableau_Résultat75[Code Insee],Tableau_Référence75[],4,FALSE),"00000"),"")</f>
        <v/>
      </c>
    </row>
    <row r="374" spans="1:21" x14ac:dyDescent="0.25">
      <c r="A374" s="4" t="s">
        <v>385</v>
      </c>
      <c r="B374" s="10" t="str">
        <f>MID(PARIS[[#This Row],[Données]],104,100)</f>
        <v>001361   APOLLINE</v>
      </c>
      <c r="C374" s="10" t="str">
        <f>MID(PARIS[[#This Row],[Données]],7,36)</f>
        <v xml:space="preserve">8538LRUE SAINTE APOLLINE            </v>
      </c>
      <c r="D374" s="10" t="str">
        <f>MID(PARIS[[#This Row],[Tri 2]],6,31)</f>
        <v xml:space="preserve">RUE SAINTE APOLLINE            </v>
      </c>
      <c r="E374" s="10" t="str">
        <f>MID(PARIS[[#This Row],[Données]],1,6)</f>
        <v>754002</v>
      </c>
      <c r="F374" s="10" t="str">
        <f>LEFT(PARIS[[#This Row],[Données]],2)</f>
        <v>75</v>
      </c>
      <c r="G374" s="10" t="str">
        <f>MID(PARIS[[#This Row],[Données]],1,6)</f>
        <v>754002</v>
      </c>
      <c r="H374" s="10" t="str">
        <f>LEFT(PARIS[[#This Row],[Tri 2]],5)</f>
        <v>8538L</v>
      </c>
      <c r="I374" s="10" t="str">
        <f>LEFT(PARIS[[#This Row],[Tri 3]],3)</f>
        <v>RUE</v>
      </c>
      <c r="J37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7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4" s="10" t="str">
        <f>IF(AND(PARIS[[#This Row],[Nom de la Voie 1]]=0,PARIS[[#This Row],[Nom de la Voie 2]]=0,PARIS[[#This Row],[Nom de la Voie 3]]=0),PARIS[[#This Row],[Ville et Street]],"")</f>
        <v/>
      </c>
      <c r="N374" s="10" t="str">
        <f>MID(PARIS[[#This Row],[Tri 1]],10,50)</f>
        <v>APOLLINE</v>
      </c>
      <c r="O37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74" s="10" t="str">
        <f>IF(PARIS[[#This Row],[Mot Clé Rue]]="","",IF(PARIS[[#This Row],[Ville]]="",PARIS[[#This Row],[Nom de la Voie]]&amp;" "&amp;MID(PARIS[[#This Row],[Tri 3]],5,50),PARIS[[#This Row],[Ville]]))</f>
        <v xml:space="preserve">Rue SAINTE APOLLINE            </v>
      </c>
      <c r="R374" s="10" t="str">
        <f>IF(PARIS[[#This Row],[Nom de la Voie]]="","",IFERROR(PARIS[[#This Row],[Département]]&amp;RIGHT(PARIS[[#This Row],[N° INSEE]],3),""))</f>
        <v>75002</v>
      </c>
      <c r="S374" s="10" t="str">
        <f>IF(PARIS[[#This Row],[Ville]]="",PARIS[[#This Row],[Nom de la Voie]]&amp;" "&amp;MID(PARIS[[#This Row],[Tri 3]],5,50),"")</f>
        <v xml:space="preserve">Rue SAINTE APOLLINE            </v>
      </c>
      <c r="T374" s="10" t="str">
        <f>IFERROR(TEXT(VLOOKUP(Tableau_Résultat75[Code Insee],Tableau_Référence75[],2,FALSE),"00000"),"")</f>
        <v/>
      </c>
      <c r="U374" s="10" t="str">
        <f>IFERROR(TEXT(VLOOKUP(Tableau_Résultat75[Code Insee],Tableau_Référence75[],4,FALSE),"00000"),"")</f>
        <v/>
      </c>
    </row>
    <row r="375" spans="1:21" x14ac:dyDescent="0.25">
      <c r="A375" s="4" t="s">
        <v>386</v>
      </c>
      <c r="B375" s="10" t="str">
        <f>MID(PARIS[[#This Row],[Données]],104,100)</f>
        <v>001371   FOY</v>
      </c>
      <c r="C375" s="10" t="str">
        <f>MID(PARIS[[#This Row],[Données]],7,36)</f>
        <v xml:space="preserve">8559JGAL SAINTE FOY                 </v>
      </c>
      <c r="D375" s="10" t="str">
        <f>MID(PARIS[[#This Row],[Tri 2]],6,31)</f>
        <v xml:space="preserve">GAL SAINTE FOY                 </v>
      </c>
      <c r="E375" s="10" t="str">
        <f>MID(PARIS[[#This Row],[Données]],1,6)</f>
        <v>754002</v>
      </c>
      <c r="F375" s="10" t="str">
        <f>LEFT(PARIS[[#This Row],[Données]],2)</f>
        <v>75</v>
      </c>
      <c r="G375" s="10" t="str">
        <f>MID(PARIS[[#This Row],[Données]],1,6)</f>
        <v>754002</v>
      </c>
      <c r="H375" s="10" t="str">
        <f>LEFT(PARIS[[#This Row],[Tri 2]],5)</f>
        <v>8559J</v>
      </c>
      <c r="I375" s="10" t="str">
        <f>LEFT(PARIS[[#This Row],[Tri 3]],3)</f>
        <v>GAL</v>
      </c>
      <c r="J37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7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5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375" s="10" t="str">
        <f>IF(AND(PARIS[[#This Row],[Nom de la Voie 1]]=0,PARIS[[#This Row],[Nom de la Voie 2]]=0,PARIS[[#This Row],[Nom de la Voie 3]]=0),PARIS[[#This Row],[Ville et Street]],"")</f>
        <v/>
      </c>
      <c r="N375" s="10" t="str">
        <f>MID(PARIS[[#This Row],[Tri 1]],10,50)</f>
        <v>FOY</v>
      </c>
      <c r="O37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375" s="10" t="str">
        <f>IF(PARIS[[#This Row],[Mot Clé Rue]]="","",IF(PARIS[[#This Row],[Ville]]="",PARIS[[#This Row],[Nom de la Voie]]&amp;" "&amp;MID(PARIS[[#This Row],[Tri 3]],5,50),PARIS[[#This Row],[Ville]]))</f>
        <v xml:space="preserve">Galerie SAINTE FOY                 </v>
      </c>
      <c r="R375" s="10" t="str">
        <f>IF(PARIS[[#This Row],[Nom de la Voie]]="","",IFERROR(PARIS[[#This Row],[Département]]&amp;RIGHT(PARIS[[#This Row],[N° INSEE]],3),""))</f>
        <v>75002</v>
      </c>
      <c r="S375" s="10" t="str">
        <f>IF(PARIS[[#This Row],[Ville]]="",PARIS[[#This Row],[Nom de la Voie]]&amp;" "&amp;MID(PARIS[[#This Row],[Tri 3]],5,50),"")</f>
        <v xml:space="preserve">Galerie SAINTE FOY                 </v>
      </c>
      <c r="T375" s="10" t="str">
        <f>IFERROR(TEXT(VLOOKUP(Tableau_Résultat75[Code Insee],Tableau_Référence75[],2,FALSE),"00000"),"")</f>
        <v/>
      </c>
      <c r="U375" s="10" t="str">
        <f>IFERROR(TEXT(VLOOKUP(Tableau_Résultat75[Code Insee],Tableau_Référence75[],4,FALSE),"00000"),"")</f>
        <v/>
      </c>
    </row>
    <row r="376" spans="1:21" x14ac:dyDescent="0.25">
      <c r="A376" s="4" t="s">
        <v>387</v>
      </c>
      <c r="B376" s="10" t="str">
        <f>MID(PARIS[[#This Row],[Données]],104,100)</f>
        <v>001381   FOY</v>
      </c>
      <c r="C376" s="10" t="str">
        <f>MID(PARIS[[#This Row],[Données]],7,36)</f>
        <v xml:space="preserve">8560KPAS SAINTE FOY                 </v>
      </c>
      <c r="D376" s="10" t="str">
        <f>MID(PARIS[[#This Row],[Tri 2]],6,31)</f>
        <v xml:space="preserve">PAS SAINTE FOY                 </v>
      </c>
      <c r="E376" s="10" t="str">
        <f>MID(PARIS[[#This Row],[Données]],1,6)</f>
        <v>754002</v>
      </c>
      <c r="F376" s="10" t="str">
        <f>LEFT(PARIS[[#This Row],[Données]],2)</f>
        <v>75</v>
      </c>
      <c r="G376" s="10" t="str">
        <f>MID(PARIS[[#This Row],[Données]],1,6)</f>
        <v>754002</v>
      </c>
      <c r="H376" s="10" t="str">
        <f>LEFT(PARIS[[#This Row],[Tri 2]],5)</f>
        <v>8560K</v>
      </c>
      <c r="I376" s="10" t="str">
        <f>LEFT(PARIS[[#This Row],[Tri 3]],3)</f>
        <v>PAS</v>
      </c>
      <c r="J37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7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6" s="10" t="str">
        <f>IF(AND(PARIS[[#This Row],[Nom de la Voie 1]]=0,PARIS[[#This Row],[Nom de la Voie 2]]=0,PARIS[[#This Row],[Nom de la Voie 3]]=0),PARIS[[#This Row],[Ville et Street]],"")</f>
        <v/>
      </c>
      <c r="N376" s="10" t="str">
        <f>MID(PARIS[[#This Row],[Tri 1]],10,50)</f>
        <v>FOY</v>
      </c>
      <c r="O37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76" s="10" t="str">
        <f>IF(PARIS[[#This Row],[Mot Clé Rue]]="","",IF(PARIS[[#This Row],[Ville]]="",PARIS[[#This Row],[Nom de la Voie]]&amp;" "&amp;MID(PARIS[[#This Row],[Tri 3]],5,50),PARIS[[#This Row],[Ville]]))</f>
        <v xml:space="preserve">Passage SAINTE FOY                 </v>
      </c>
      <c r="R376" s="10" t="str">
        <f>IF(PARIS[[#This Row],[Nom de la Voie]]="","",IFERROR(PARIS[[#This Row],[Département]]&amp;RIGHT(PARIS[[#This Row],[N° INSEE]],3),""))</f>
        <v>75002</v>
      </c>
      <c r="S376" s="10" t="str">
        <f>IF(PARIS[[#This Row],[Ville]]="",PARIS[[#This Row],[Nom de la Voie]]&amp;" "&amp;MID(PARIS[[#This Row],[Tri 3]],5,50),"")</f>
        <v xml:space="preserve">Passage SAINTE FOY                 </v>
      </c>
      <c r="T376" s="10" t="str">
        <f>IFERROR(TEXT(VLOOKUP(Tableau_Résultat75[Code Insee],Tableau_Référence75[],2,FALSE),"00000"),"")</f>
        <v/>
      </c>
      <c r="U376" s="10" t="str">
        <f>IFERROR(TEXT(VLOOKUP(Tableau_Résultat75[Code Insee],Tableau_Référence75[],4,FALSE),"00000"),"")</f>
        <v/>
      </c>
    </row>
    <row r="377" spans="1:21" x14ac:dyDescent="0.25">
      <c r="A377" s="4" t="s">
        <v>388</v>
      </c>
      <c r="B377" s="10" t="str">
        <f>MID(PARIS[[#This Row],[Données]],104,100)</f>
        <v>001391   FOY</v>
      </c>
      <c r="C377" s="10" t="str">
        <f>MID(PARIS[[#This Row],[Données]],7,36)</f>
        <v xml:space="preserve">8561LRUE SAINTE FOY                 </v>
      </c>
      <c r="D377" s="10" t="str">
        <f>MID(PARIS[[#This Row],[Tri 2]],6,31)</f>
        <v xml:space="preserve">RUE SAINTE FOY                 </v>
      </c>
      <c r="E377" s="10" t="str">
        <f>MID(PARIS[[#This Row],[Données]],1,6)</f>
        <v>754002</v>
      </c>
      <c r="F377" s="10" t="str">
        <f>LEFT(PARIS[[#This Row],[Données]],2)</f>
        <v>75</v>
      </c>
      <c r="G377" s="10" t="str">
        <f>MID(PARIS[[#This Row],[Données]],1,6)</f>
        <v>754002</v>
      </c>
      <c r="H377" s="10" t="str">
        <f>LEFT(PARIS[[#This Row],[Tri 2]],5)</f>
        <v>8561L</v>
      </c>
      <c r="I377" s="10" t="str">
        <f>LEFT(PARIS[[#This Row],[Tri 3]],3)</f>
        <v>RUE</v>
      </c>
      <c r="J37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7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7" s="10" t="str">
        <f>IF(AND(PARIS[[#This Row],[Nom de la Voie 1]]=0,PARIS[[#This Row],[Nom de la Voie 2]]=0,PARIS[[#This Row],[Nom de la Voie 3]]=0),PARIS[[#This Row],[Ville et Street]],"")</f>
        <v/>
      </c>
      <c r="N377" s="10" t="str">
        <f>MID(PARIS[[#This Row],[Tri 1]],10,50)</f>
        <v>FOY</v>
      </c>
      <c r="O37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77" s="10" t="str">
        <f>IF(PARIS[[#This Row],[Mot Clé Rue]]="","",IF(PARIS[[#This Row],[Ville]]="",PARIS[[#This Row],[Nom de la Voie]]&amp;" "&amp;MID(PARIS[[#This Row],[Tri 3]],5,50),PARIS[[#This Row],[Ville]]))</f>
        <v xml:space="preserve">Rue SAINTE FOY                 </v>
      </c>
      <c r="R377" s="10" t="str">
        <f>IF(PARIS[[#This Row],[Nom de la Voie]]="","",IFERROR(PARIS[[#This Row],[Département]]&amp;RIGHT(PARIS[[#This Row],[N° INSEE]],3),""))</f>
        <v>75002</v>
      </c>
      <c r="S377" s="10" t="str">
        <f>IF(PARIS[[#This Row],[Ville]]="",PARIS[[#This Row],[Nom de la Voie]]&amp;" "&amp;MID(PARIS[[#This Row],[Tri 3]],5,50),"")</f>
        <v xml:space="preserve">Rue SAINTE FOY                 </v>
      </c>
      <c r="T377" s="10" t="str">
        <f>IFERROR(TEXT(VLOOKUP(Tableau_Résultat75[Code Insee],Tableau_Référence75[],2,FALSE),"00000"),"")</f>
        <v/>
      </c>
      <c r="U377" s="10" t="str">
        <f>IFERROR(TEXT(VLOOKUP(Tableau_Résultat75[Code Insee],Tableau_Référence75[],4,FALSE),"00000"),"")</f>
        <v/>
      </c>
    </row>
    <row r="378" spans="1:21" x14ac:dyDescent="0.25">
      <c r="A378" s="4" t="s">
        <v>389</v>
      </c>
      <c r="B378" s="10" t="str">
        <f>MID(PARIS[[#This Row],[Données]],104,100)</f>
        <v>001401   FIACRE</v>
      </c>
      <c r="C378" s="10" t="str">
        <f>MID(PARIS[[#This Row],[Données]],7,36)</f>
        <v xml:space="preserve">8609NRUE SAINT FIACRE               </v>
      </c>
      <c r="D378" s="10" t="str">
        <f>MID(PARIS[[#This Row],[Tri 2]],6,31)</f>
        <v xml:space="preserve">RUE SAINT FIACRE               </v>
      </c>
      <c r="E378" s="10" t="str">
        <f>MID(PARIS[[#This Row],[Données]],1,6)</f>
        <v>754002</v>
      </c>
      <c r="F378" s="10" t="str">
        <f>LEFT(PARIS[[#This Row],[Données]],2)</f>
        <v>75</v>
      </c>
      <c r="G378" s="10" t="str">
        <f>MID(PARIS[[#This Row],[Données]],1,6)</f>
        <v>754002</v>
      </c>
      <c r="H378" s="10" t="str">
        <f>LEFT(PARIS[[#This Row],[Tri 2]],5)</f>
        <v>8609N</v>
      </c>
      <c r="I378" s="10" t="str">
        <f>LEFT(PARIS[[#This Row],[Tri 3]],3)</f>
        <v>RUE</v>
      </c>
      <c r="J37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7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8" s="10" t="str">
        <f>IF(AND(PARIS[[#This Row],[Nom de la Voie 1]]=0,PARIS[[#This Row],[Nom de la Voie 2]]=0,PARIS[[#This Row],[Nom de la Voie 3]]=0),PARIS[[#This Row],[Ville et Street]],"")</f>
        <v/>
      </c>
      <c r="N378" s="10" t="str">
        <f>MID(PARIS[[#This Row],[Tri 1]],10,50)</f>
        <v>FIACRE</v>
      </c>
      <c r="O37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78" s="10" t="str">
        <f>IF(PARIS[[#This Row],[Mot Clé Rue]]="","",IF(PARIS[[#This Row],[Ville]]="",PARIS[[#This Row],[Nom de la Voie]]&amp;" "&amp;MID(PARIS[[#This Row],[Tri 3]],5,50),PARIS[[#This Row],[Ville]]))</f>
        <v xml:space="preserve">Rue SAINT FIACRE               </v>
      </c>
      <c r="R378" s="10" t="str">
        <f>IF(PARIS[[#This Row],[Nom de la Voie]]="","",IFERROR(PARIS[[#This Row],[Département]]&amp;RIGHT(PARIS[[#This Row],[N° INSEE]],3),""))</f>
        <v>75002</v>
      </c>
      <c r="S378" s="10" t="str">
        <f>IF(PARIS[[#This Row],[Ville]]="",PARIS[[#This Row],[Nom de la Voie]]&amp;" "&amp;MID(PARIS[[#This Row],[Tri 3]],5,50),"")</f>
        <v xml:space="preserve">Rue SAINT FIACRE               </v>
      </c>
      <c r="T378" s="10" t="str">
        <f>IFERROR(TEXT(VLOOKUP(Tableau_Résultat75[Code Insee],Tableau_Référence75[],2,FALSE),"00000"),"")</f>
        <v/>
      </c>
      <c r="U378" s="10" t="str">
        <f>IFERROR(TEXT(VLOOKUP(Tableau_Résultat75[Code Insee],Tableau_Référence75[],4,FALSE),"00000"),"")</f>
        <v/>
      </c>
    </row>
    <row r="379" spans="1:21" x14ac:dyDescent="0.25">
      <c r="A379" s="4" t="s">
        <v>390</v>
      </c>
      <c r="B379" s="10" t="str">
        <f>MID(PARIS[[#This Row],[Données]],104,100)</f>
        <v>001411   JOSEPH</v>
      </c>
      <c r="C379" s="10" t="str">
        <f>MID(PARIS[[#This Row],[Données]],7,36)</f>
        <v xml:space="preserve">8659TRUE SAINT JOSEPH               </v>
      </c>
      <c r="D379" s="10" t="str">
        <f>MID(PARIS[[#This Row],[Tri 2]],6,31)</f>
        <v xml:space="preserve">RUE SAINT JOSEPH               </v>
      </c>
      <c r="E379" s="10" t="str">
        <f>MID(PARIS[[#This Row],[Données]],1,6)</f>
        <v>754002</v>
      </c>
      <c r="F379" s="10" t="str">
        <f>LEFT(PARIS[[#This Row],[Données]],2)</f>
        <v>75</v>
      </c>
      <c r="G379" s="10" t="str">
        <f>MID(PARIS[[#This Row],[Données]],1,6)</f>
        <v>754002</v>
      </c>
      <c r="H379" s="10" t="str">
        <f>LEFT(PARIS[[#This Row],[Tri 2]],5)</f>
        <v>8659T</v>
      </c>
      <c r="I379" s="10" t="str">
        <f>LEFT(PARIS[[#This Row],[Tri 3]],3)</f>
        <v>RUE</v>
      </c>
      <c r="J37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7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7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79" s="10" t="str">
        <f>IF(AND(PARIS[[#This Row],[Nom de la Voie 1]]=0,PARIS[[#This Row],[Nom de la Voie 2]]=0,PARIS[[#This Row],[Nom de la Voie 3]]=0),PARIS[[#This Row],[Ville et Street]],"")</f>
        <v/>
      </c>
      <c r="N379" s="10" t="str">
        <f>MID(PARIS[[#This Row],[Tri 1]],10,50)</f>
        <v>JOSEPH</v>
      </c>
      <c r="O37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79" s="10" t="str">
        <f>IF(PARIS[[#This Row],[Mot Clé Rue]]="","",IF(PARIS[[#This Row],[Ville]]="",PARIS[[#This Row],[Nom de la Voie]]&amp;" "&amp;MID(PARIS[[#This Row],[Tri 3]],5,50),PARIS[[#This Row],[Ville]]))</f>
        <v xml:space="preserve">Rue SAINT JOSEPH               </v>
      </c>
      <c r="R379" s="10" t="str">
        <f>IF(PARIS[[#This Row],[Nom de la Voie]]="","",IFERROR(PARIS[[#This Row],[Département]]&amp;RIGHT(PARIS[[#This Row],[N° INSEE]],3),""))</f>
        <v>75002</v>
      </c>
      <c r="S379" s="10" t="str">
        <f>IF(PARIS[[#This Row],[Ville]]="",PARIS[[#This Row],[Nom de la Voie]]&amp;" "&amp;MID(PARIS[[#This Row],[Tri 3]],5,50),"")</f>
        <v xml:space="preserve">Rue SAINT JOSEPH               </v>
      </c>
      <c r="T379" s="10" t="str">
        <f>IFERROR(TEXT(VLOOKUP(Tableau_Résultat75[Code Insee],Tableau_Référence75[],2,FALSE),"00000"),"")</f>
        <v/>
      </c>
      <c r="U379" s="10" t="str">
        <f>IFERROR(TEXT(VLOOKUP(Tableau_Résultat75[Code Insee],Tableau_Référence75[],4,FALSE),"00000"),"")</f>
        <v/>
      </c>
    </row>
    <row r="380" spans="1:21" x14ac:dyDescent="0.25">
      <c r="A380" s="4" t="s">
        <v>391</v>
      </c>
      <c r="B380" s="10" t="str">
        <f>MID(PARIS[[#This Row],[Données]],104,100)</f>
        <v>001421   MARC</v>
      </c>
      <c r="C380" s="10" t="str">
        <f>MID(PARIS[[#This Row],[Données]],7,36)</f>
        <v xml:space="preserve">8685WGAL SAINT MARC                 </v>
      </c>
      <c r="D380" s="10" t="str">
        <f>MID(PARIS[[#This Row],[Tri 2]],6,31)</f>
        <v xml:space="preserve">GAL SAINT MARC                 </v>
      </c>
      <c r="E380" s="10" t="str">
        <f>MID(PARIS[[#This Row],[Données]],1,6)</f>
        <v>754002</v>
      </c>
      <c r="F380" s="10" t="str">
        <f>LEFT(PARIS[[#This Row],[Données]],2)</f>
        <v>75</v>
      </c>
      <c r="G380" s="10" t="str">
        <f>MID(PARIS[[#This Row],[Données]],1,6)</f>
        <v>754002</v>
      </c>
      <c r="H380" s="10" t="str">
        <f>LEFT(PARIS[[#This Row],[Tri 2]],5)</f>
        <v>8685W</v>
      </c>
      <c r="I380" s="10" t="str">
        <f>LEFT(PARIS[[#This Row],[Tri 3]],3)</f>
        <v>GAL</v>
      </c>
      <c r="J38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8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380" s="10" t="str">
        <f>IF(AND(PARIS[[#This Row],[Nom de la Voie 1]]=0,PARIS[[#This Row],[Nom de la Voie 2]]=0,PARIS[[#This Row],[Nom de la Voie 3]]=0),PARIS[[#This Row],[Ville et Street]],"")</f>
        <v/>
      </c>
      <c r="N380" s="10" t="str">
        <f>MID(PARIS[[#This Row],[Tri 1]],10,50)</f>
        <v>MARC</v>
      </c>
      <c r="O38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380" s="10" t="str">
        <f>IF(PARIS[[#This Row],[Mot Clé Rue]]="","",IF(PARIS[[#This Row],[Ville]]="",PARIS[[#This Row],[Nom de la Voie]]&amp;" "&amp;MID(PARIS[[#This Row],[Tri 3]],5,50),PARIS[[#This Row],[Ville]]))</f>
        <v xml:space="preserve">Galerie SAINT MARC                 </v>
      </c>
      <c r="R380" s="10" t="str">
        <f>IF(PARIS[[#This Row],[Nom de la Voie]]="","",IFERROR(PARIS[[#This Row],[Département]]&amp;RIGHT(PARIS[[#This Row],[N° INSEE]],3),""))</f>
        <v>75002</v>
      </c>
      <c r="S380" s="10" t="str">
        <f>IF(PARIS[[#This Row],[Ville]]="",PARIS[[#This Row],[Nom de la Voie]]&amp;" "&amp;MID(PARIS[[#This Row],[Tri 3]],5,50),"")</f>
        <v xml:space="preserve">Galerie SAINT MARC                 </v>
      </c>
      <c r="T380" s="10" t="str">
        <f>IFERROR(TEXT(VLOOKUP(Tableau_Résultat75[Code Insee],Tableau_Référence75[],2,FALSE),"00000"),"")</f>
        <v/>
      </c>
      <c r="U380" s="10" t="str">
        <f>IFERROR(TEXT(VLOOKUP(Tableau_Résultat75[Code Insee],Tableau_Référence75[],4,FALSE),"00000"),"")</f>
        <v/>
      </c>
    </row>
    <row r="381" spans="1:21" x14ac:dyDescent="0.25">
      <c r="A381" s="4" t="s">
        <v>392</v>
      </c>
      <c r="B381" s="10" t="str">
        <f>MID(PARIS[[#This Row],[Données]],104,100)</f>
        <v>001431   MARC</v>
      </c>
      <c r="C381" s="10" t="str">
        <f>MID(PARIS[[#This Row],[Données]],7,36)</f>
        <v xml:space="preserve">8686XRUE SAINT MARC                 </v>
      </c>
      <c r="D381" s="10" t="str">
        <f>MID(PARIS[[#This Row],[Tri 2]],6,31)</f>
        <v xml:space="preserve">RUE SAINT MARC                 </v>
      </c>
      <c r="E381" s="10" t="str">
        <f>MID(PARIS[[#This Row],[Données]],1,6)</f>
        <v>754002</v>
      </c>
      <c r="F381" s="10" t="str">
        <f>LEFT(PARIS[[#This Row],[Données]],2)</f>
        <v>75</v>
      </c>
      <c r="G381" s="10" t="str">
        <f>MID(PARIS[[#This Row],[Données]],1,6)</f>
        <v>754002</v>
      </c>
      <c r="H381" s="10" t="str">
        <f>LEFT(PARIS[[#This Row],[Tri 2]],5)</f>
        <v>8686X</v>
      </c>
      <c r="I381" s="10" t="str">
        <f>LEFT(PARIS[[#This Row],[Tri 3]],3)</f>
        <v>RUE</v>
      </c>
      <c r="J38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1" s="10" t="str">
        <f>IF(AND(PARIS[[#This Row],[Nom de la Voie 1]]=0,PARIS[[#This Row],[Nom de la Voie 2]]=0,PARIS[[#This Row],[Nom de la Voie 3]]=0),PARIS[[#This Row],[Ville et Street]],"")</f>
        <v/>
      </c>
      <c r="N381" s="10" t="str">
        <f>MID(PARIS[[#This Row],[Tri 1]],10,50)</f>
        <v>MARC</v>
      </c>
      <c r="O38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1" s="10" t="str">
        <f>IF(PARIS[[#This Row],[Mot Clé Rue]]="","",IF(PARIS[[#This Row],[Ville]]="",PARIS[[#This Row],[Nom de la Voie]]&amp;" "&amp;MID(PARIS[[#This Row],[Tri 3]],5,50),PARIS[[#This Row],[Ville]]))</f>
        <v xml:space="preserve">Rue SAINT MARC                 </v>
      </c>
      <c r="R381" s="10" t="str">
        <f>IF(PARIS[[#This Row],[Nom de la Voie]]="","",IFERROR(PARIS[[#This Row],[Département]]&amp;RIGHT(PARIS[[#This Row],[N° INSEE]],3),""))</f>
        <v>75002</v>
      </c>
      <c r="S381" s="10" t="str">
        <f>IF(PARIS[[#This Row],[Ville]]="",PARIS[[#This Row],[Nom de la Voie]]&amp;" "&amp;MID(PARIS[[#This Row],[Tri 3]],5,50),"")</f>
        <v xml:space="preserve">Rue SAINT MARC                 </v>
      </c>
      <c r="T381" s="10" t="str">
        <f>IFERROR(TEXT(VLOOKUP(Tableau_Résultat75[Code Insee],Tableau_Référence75[],2,FALSE),"00000"),"")</f>
        <v/>
      </c>
      <c r="U381" s="10" t="str">
        <f>IFERROR(TEXT(VLOOKUP(Tableau_Résultat75[Code Insee],Tableau_Référence75[],4,FALSE),"00000"),"")</f>
        <v/>
      </c>
    </row>
    <row r="382" spans="1:21" x14ac:dyDescent="0.25">
      <c r="A382" s="4" t="s">
        <v>393</v>
      </c>
      <c r="B382" s="10" t="str">
        <f>MID(PARIS[[#This Row],[Données]],104,100)</f>
        <v>001441   PHILIPPE</v>
      </c>
      <c r="C382" s="10" t="str">
        <f>MID(PARIS[[#This Row],[Données]],7,36)</f>
        <v xml:space="preserve">8725PRUE SAINT PHILIPPE             </v>
      </c>
      <c r="D382" s="10" t="str">
        <f>MID(PARIS[[#This Row],[Tri 2]],6,31)</f>
        <v xml:space="preserve">RUE SAINT PHILIPPE             </v>
      </c>
      <c r="E382" s="10" t="str">
        <f>MID(PARIS[[#This Row],[Données]],1,6)</f>
        <v>754002</v>
      </c>
      <c r="F382" s="10" t="str">
        <f>LEFT(PARIS[[#This Row],[Données]],2)</f>
        <v>75</v>
      </c>
      <c r="G382" s="10" t="str">
        <f>MID(PARIS[[#This Row],[Données]],1,6)</f>
        <v>754002</v>
      </c>
      <c r="H382" s="10" t="str">
        <f>LEFT(PARIS[[#This Row],[Tri 2]],5)</f>
        <v>8725P</v>
      </c>
      <c r="I382" s="10" t="str">
        <f>LEFT(PARIS[[#This Row],[Tri 3]],3)</f>
        <v>RUE</v>
      </c>
      <c r="J38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2" s="10" t="str">
        <f>IF(AND(PARIS[[#This Row],[Nom de la Voie 1]]=0,PARIS[[#This Row],[Nom de la Voie 2]]=0,PARIS[[#This Row],[Nom de la Voie 3]]=0),PARIS[[#This Row],[Ville et Street]],"")</f>
        <v/>
      </c>
      <c r="N382" s="10" t="str">
        <f>MID(PARIS[[#This Row],[Tri 1]],10,50)</f>
        <v>PHILIPPE</v>
      </c>
      <c r="O38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2" s="10" t="str">
        <f>IF(PARIS[[#This Row],[Mot Clé Rue]]="","",IF(PARIS[[#This Row],[Ville]]="",PARIS[[#This Row],[Nom de la Voie]]&amp;" "&amp;MID(PARIS[[#This Row],[Tri 3]],5,50),PARIS[[#This Row],[Ville]]))</f>
        <v xml:space="preserve">Rue SAINT PHILIPPE             </v>
      </c>
      <c r="R382" s="10" t="str">
        <f>IF(PARIS[[#This Row],[Nom de la Voie]]="","",IFERROR(PARIS[[#This Row],[Département]]&amp;RIGHT(PARIS[[#This Row],[N° INSEE]],3),""))</f>
        <v>75002</v>
      </c>
      <c r="S382" s="10" t="str">
        <f>IF(PARIS[[#This Row],[Ville]]="",PARIS[[#This Row],[Nom de la Voie]]&amp;" "&amp;MID(PARIS[[#This Row],[Tri 3]],5,50),"")</f>
        <v xml:space="preserve">Rue SAINT PHILIPPE             </v>
      </c>
      <c r="T382" s="10" t="str">
        <f>IFERROR(TEXT(VLOOKUP(Tableau_Résultat75[Code Insee],Tableau_Référence75[],2,FALSE),"00000"),"")</f>
        <v/>
      </c>
      <c r="U382" s="10" t="str">
        <f>IFERROR(TEXT(VLOOKUP(Tableau_Résultat75[Code Insee],Tableau_Référence75[],4,FALSE),"00000"),"")</f>
        <v/>
      </c>
    </row>
    <row r="383" spans="1:21" x14ac:dyDescent="0.25">
      <c r="A383" s="4" t="s">
        <v>394</v>
      </c>
      <c r="B383" s="10" t="str">
        <f>MID(PARIS[[#This Row],[Données]],104,100)</f>
        <v>001451   SAUVEUR</v>
      </c>
      <c r="C383" s="10" t="str">
        <f>MID(PARIS[[#This Row],[Données]],7,36)</f>
        <v xml:space="preserve">8752URUE SAINT SAUVEUR              </v>
      </c>
      <c r="D383" s="10" t="str">
        <f>MID(PARIS[[#This Row],[Tri 2]],6,31)</f>
        <v xml:space="preserve">RUE SAINT SAUVEUR              </v>
      </c>
      <c r="E383" s="10" t="str">
        <f>MID(PARIS[[#This Row],[Données]],1,6)</f>
        <v>754002</v>
      </c>
      <c r="F383" s="10" t="str">
        <f>LEFT(PARIS[[#This Row],[Données]],2)</f>
        <v>75</v>
      </c>
      <c r="G383" s="10" t="str">
        <f>MID(PARIS[[#This Row],[Données]],1,6)</f>
        <v>754002</v>
      </c>
      <c r="H383" s="10" t="str">
        <f>LEFT(PARIS[[#This Row],[Tri 2]],5)</f>
        <v>8752U</v>
      </c>
      <c r="I383" s="10" t="str">
        <f>LEFT(PARIS[[#This Row],[Tri 3]],3)</f>
        <v>RUE</v>
      </c>
      <c r="J38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3" s="10" t="str">
        <f>IF(AND(PARIS[[#This Row],[Nom de la Voie 1]]=0,PARIS[[#This Row],[Nom de la Voie 2]]=0,PARIS[[#This Row],[Nom de la Voie 3]]=0),PARIS[[#This Row],[Ville et Street]],"")</f>
        <v/>
      </c>
      <c r="N383" s="10" t="str">
        <f>MID(PARIS[[#This Row],[Tri 1]],10,50)</f>
        <v>SAUVEUR</v>
      </c>
      <c r="O38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3" s="10" t="str">
        <f>IF(PARIS[[#This Row],[Mot Clé Rue]]="","",IF(PARIS[[#This Row],[Ville]]="",PARIS[[#This Row],[Nom de la Voie]]&amp;" "&amp;MID(PARIS[[#This Row],[Tri 3]],5,50),PARIS[[#This Row],[Ville]]))</f>
        <v xml:space="preserve">Rue SAINT SAUVEUR              </v>
      </c>
      <c r="R383" s="10" t="str">
        <f>IF(PARIS[[#This Row],[Nom de la Voie]]="","",IFERROR(PARIS[[#This Row],[Département]]&amp;RIGHT(PARIS[[#This Row],[N° INSEE]],3),""))</f>
        <v>75002</v>
      </c>
      <c r="S383" s="10" t="str">
        <f>IF(PARIS[[#This Row],[Ville]]="",PARIS[[#This Row],[Nom de la Voie]]&amp;" "&amp;MID(PARIS[[#This Row],[Tri 3]],5,50),"")</f>
        <v xml:space="preserve">Rue SAINT SAUVEUR              </v>
      </c>
      <c r="T383" s="10" t="str">
        <f>IFERROR(TEXT(VLOOKUP(Tableau_Résultat75[Code Insee],Tableau_Référence75[],2,FALSE),"00000"),"")</f>
        <v/>
      </c>
      <c r="U383" s="10" t="str">
        <f>IFERROR(TEXT(VLOOKUP(Tableau_Résultat75[Code Insee],Tableau_Référence75[],4,FALSE),"00000"),"")</f>
        <v/>
      </c>
    </row>
    <row r="384" spans="1:21" x14ac:dyDescent="0.25">
      <c r="A384" s="4" t="s">
        <v>395</v>
      </c>
      <c r="B384" s="10" t="str">
        <f>MID(PARIS[[#This Row],[Données]],104,100)</f>
        <v>001461   SPIRE</v>
      </c>
      <c r="C384" s="10" t="str">
        <f>MID(PARIS[[#This Row],[Données]],7,36)</f>
        <v xml:space="preserve">8769MRUE SAINT SPIRE                </v>
      </c>
      <c r="D384" s="10" t="str">
        <f>MID(PARIS[[#This Row],[Tri 2]],6,31)</f>
        <v xml:space="preserve">RUE SAINT SPIRE                </v>
      </c>
      <c r="E384" s="10" t="str">
        <f>MID(PARIS[[#This Row],[Données]],1,6)</f>
        <v>754002</v>
      </c>
      <c r="F384" s="10" t="str">
        <f>LEFT(PARIS[[#This Row],[Données]],2)</f>
        <v>75</v>
      </c>
      <c r="G384" s="10" t="str">
        <f>MID(PARIS[[#This Row],[Données]],1,6)</f>
        <v>754002</v>
      </c>
      <c r="H384" s="10" t="str">
        <f>LEFT(PARIS[[#This Row],[Tri 2]],5)</f>
        <v>8769M</v>
      </c>
      <c r="I384" s="10" t="str">
        <f>LEFT(PARIS[[#This Row],[Tri 3]],3)</f>
        <v>RUE</v>
      </c>
      <c r="J38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4" s="10" t="str">
        <f>IF(AND(PARIS[[#This Row],[Nom de la Voie 1]]=0,PARIS[[#This Row],[Nom de la Voie 2]]=0,PARIS[[#This Row],[Nom de la Voie 3]]=0),PARIS[[#This Row],[Ville et Street]],"")</f>
        <v/>
      </c>
      <c r="N384" s="10" t="str">
        <f>MID(PARIS[[#This Row],[Tri 1]],10,50)</f>
        <v>SPIRE</v>
      </c>
      <c r="O38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4" s="10" t="str">
        <f>IF(PARIS[[#This Row],[Mot Clé Rue]]="","",IF(PARIS[[#This Row],[Ville]]="",PARIS[[#This Row],[Nom de la Voie]]&amp;" "&amp;MID(PARIS[[#This Row],[Tri 3]],5,50),PARIS[[#This Row],[Ville]]))</f>
        <v xml:space="preserve">Rue SAINT SPIRE                </v>
      </c>
      <c r="R384" s="10" t="str">
        <f>IF(PARIS[[#This Row],[Nom de la Voie]]="","",IFERROR(PARIS[[#This Row],[Département]]&amp;RIGHT(PARIS[[#This Row],[N° INSEE]],3),""))</f>
        <v>75002</v>
      </c>
      <c r="S384" s="10" t="str">
        <f>IF(PARIS[[#This Row],[Ville]]="",PARIS[[#This Row],[Nom de la Voie]]&amp;" "&amp;MID(PARIS[[#This Row],[Tri 3]],5,50),"")</f>
        <v xml:space="preserve">Rue SAINT SPIRE                </v>
      </c>
      <c r="T384" s="10" t="str">
        <f>IFERROR(TEXT(VLOOKUP(Tableau_Résultat75[Code Insee],Tableau_Référence75[],2,FALSE),"00000"),"")</f>
        <v/>
      </c>
      <c r="U384" s="10" t="str">
        <f>IFERROR(TEXT(VLOOKUP(Tableau_Résultat75[Code Insee],Tableau_Référence75[],4,FALSE),"00000"),"")</f>
        <v/>
      </c>
    </row>
    <row r="385" spans="1:21" x14ac:dyDescent="0.25">
      <c r="A385" s="4" t="s">
        <v>396</v>
      </c>
      <c r="B385" s="10" t="str">
        <f>MID(PARIS[[#This Row],[Données]],104,100)</f>
        <v>001471   SEBASTOP</v>
      </c>
      <c r="C385" s="10" t="str">
        <f>MID(PARIS[[#This Row],[Données]],7,36)</f>
        <v xml:space="preserve">8894YBD  DE SEBASTOPOL              </v>
      </c>
      <c r="D385" s="10" t="str">
        <f>MID(PARIS[[#This Row],[Tri 2]],6,31)</f>
        <v xml:space="preserve">BD  DE SEBASTOPOL              </v>
      </c>
      <c r="E385" s="10" t="str">
        <f>MID(PARIS[[#This Row],[Données]],1,6)</f>
        <v>754002</v>
      </c>
      <c r="F385" s="10" t="str">
        <f>LEFT(PARIS[[#This Row],[Données]],2)</f>
        <v>75</v>
      </c>
      <c r="G385" s="10" t="str">
        <f>MID(PARIS[[#This Row],[Données]],1,6)</f>
        <v>754002</v>
      </c>
      <c r="H385" s="10" t="str">
        <f>LEFT(PARIS[[#This Row],[Tri 2]],5)</f>
        <v>8894Y</v>
      </c>
      <c r="I385" s="10" t="str">
        <f>LEFT(PARIS[[#This Row],[Tri 3]],3)</f>
        <v xml:space="preserve">BD </v>
      </c>
      <c r="J385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8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5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385" s="10" t="str">
        <f>IF(AND(PARIS[[#This Row],[Nom de la Voie 1]]=0,PARIS[[#This Row],[Nom de la Voie 2]]=0,PARIS[[#This Row],[Nom de la Voie 3]]=0),PARIS[[#This Row],[Ville et Street]],"")</f>
        <v/>
      </c>
      <c r="N385" s="10" t="str">
        <f>MID(PARIS[[#This Row],[Tri 1]],10,50)</f>
        <v>SEBASTOP</v>
      </c>
      <c r="O38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385" s="10" t="str">
        <f>IF(PARIS[[#This Row],[Mot Clé Rue]]="","",IF(PARIS[[#This Row],[Ville]]="",PARIS[[#This Row],[Nom de la Voie]]&amp;" "&amp;MID(PARIS[[#This Row],[Tri 3]],5,50),PARIS[[#This Row],[Ville]]))</f>
        <v xml:space="preserve">Boulevard DE SEBASTOPOL              </v>
      </c>
      <c r="R385" s="10" t="str">
        <f>IF(PARIS[[#This Row],[Nom de la Voie]]="","",IFERROR(PARIS[[#This Row],[Département]]&amp;RIGHT(PARIS[[#This Row],[N° INSEE]],3),""))</f>
        <v>75002</v>
      </c>
      <c r="S385" s="10" t="str">
        <f>IF(PARIS[[#This Row],[Ville]]="",PARIS[[#This Row],[Nom de la Voie]]&amp;" "&amp;MID(PARIS[[#This Row],[Tri 3]],5,50),"")</f>
        <v xml:space="preserve">Boulevard DE SEBASTOPOL              </v>
      </c>
      <c r="T385" s="10" t="str">
        <f>IFERROR(TEXT(VLOOKUP(Tableau_Résultat75[Code Insee],Tableau_Référence75[],2,FALSE),"00000"),"")</f>
        <v/>
      </c>
      <c r="U385" s="10" t="str">
        <f>IFERROR(TEXT(VLOOKUP(Tableau_Résultat75[Code Insee],Tableau_Référence75[],4,FALSE),"00000"),"")</f>
        <v/>
      </c>
    </row>
    <row r="386" spans="1:21" x14ac:dyDescent="0.25">
      <c r="A386" s="4" t="s">
        <v>397</v>
      </c>
      <c r="B386" s="10" t="str">
        <f>MID(PARIS[[#This Row],[Données]],104,100)</f>
        <v>001481   SENTIER</v>
      </c>
      <c r="C386" s="10" t="str">
        <f>MID(PARIS[[#This Row],[Données]],7,36)</f>
        <v xml:space="preserve">8922DRUE DU SENTIER                 </v>
      </c>
      <c r="D386" s="10" t="str">
        <f>MID(PARIS[[#This Row],[Tri 2]],6,31)</f>
        <v xml:space="preserve">RUE DU SENTIER                 </v>
      </c>
      <c r="E386" s="10" t="str">
        <f>MID(PARIS[[#This Row],[Données]],1,6)</f>
        <v>754002</v>
      </c>
      <c r="F386" s="10" t="str">
        <f>LEFT(PARIS[[#This Row],[Données]],2)</f>
        <v>75</v>
      </c>
      <c r="G386" s="10" t="str">
        <f>MID(PARIS[[#This Row],[Données]],1,6)</f>
        <v>754002</v>
      </c>
      <c r="H386" s="10" t="str">
        <f>LEFT(PARIS[[#This Row],[Tri 2]],5)</f>
        <v>8922D</v>
      </c>
      <c r="I386" s="10" t="str">
        <f>LEFT(PARIS[[#This Row],[Tri 3]],3)</f>
        <v>RUE</v>
      </c>
      <c r="J38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6" s="10" t="str">
        <f>IF(AND(PARIS[[#This Row],[Nom de la Voie 1]]=0,PARIS[[#This Row],[Nom de la Voie 2]]=0,PARIS[[#This Row],[Nom de la Voie 3]]=0),PARIS[[#This Row],[Ville et Street]],"")</f>
        <v/>
      </c>
      <c r="N386" s="10" t="str">
        <f>MID(PARIS[[#This Row],[Tri 1]],10,50)</f>
        <v>SENTIER</v>
      </c>
      <c r="O38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6" s="10" t="str">
        <f>IF(PARIS[[#This Row],[Mot Clé Rue]]="","",IF(PARIS[[#This Row],[Ville]]="",PARIS[[#This Row],[Nom de la Voie]]&amp;" "&amp;MID(PARIS[[#This Row],[Tri 3]],5,50),PARIS[[#This Row],[Ville]]))</f>
        <v xml:space="preserve">Rue DU SENTIER                 </v>
      </c>
      <c r="R386" s="10" t="str">
        <f>IF(PARIS[[#This Row],[Nom de la Voie]]="","",IFERROR(PARIS[[#This Row],[Département]]&amp;RIGHT(PARIS[[#This Row],[N° INSEE]],3),""))</f>
        <v>75002</v>
      </c>
      <c r="S386" s="10" t="str">
        <f>IF(PARIS[[#This Row],[Ville]]="",PARIS[[#This Row],[Nom de la Voie]]&amp;" "&amp;MID(PARIS[[#This Row],[Tri 3]],5,50),"")</f>
        <v xml:space="preserve">Rue DU SENTIER                 </v>
      </c>
      <c r="T386" s="10" t="str">
        <f>IFERROR(TEXT(VLOOKUP(Tableau_Résultat75[Code Insee],Tableau_Référence75[],2,FALSE),"00000"),"")</f>
        <v/>
      </c>
      <c r="U386" s="10" t="str">
        <f>IFERROR(TEXT(VLOOKUP(Tableau_Résultat75[Code Insee],Tableau_Référence75[],4,FALSE),"00000"),"")</f>
        <v/>
      </c>
    </row>
    <row r="387" spans="1:21" x14ac:dyDescent="0.25">
      <c r="A387" s="4" t="s">
        <v>398</v>
      </c>
      <c r="B387" s="10" t="str">
        <f>MID(PARIS[[#This Row],[Données]],104,100)</f>
        <v>001491   THOREL</v>
      </c>
      <c r="C387" s="10" t="str">
        <f>MID(PARIS[[#This Row],[Données]],7,36)</f>
        <v xml:space="preserve">9293GRUE THOREL                     </v>
      </c>
      <c r="D387" s="10" t="str">
        <f>MID(PARIS[[#This Row],[Tri 2]],6,31)</f>
        <v xml:space="preserve">RUE THOREL                     </v>
      </c>
      <c r="E387" s="10" t="str">
        <f>MID(PARIS[[#This Row],[Données]],1,6)</f>
        <v>754002</v>
      </c>
      <c r="F387" s="10" t="str">
        <f>LEFT(PARIS[[#This Row],[Données]],2)</f>
        <v>75</v>
      </c>
      <c r="G387" s="10" t="str">
        <f>MID(PARIS[[#This Row],[Données]],1,6)</f>
        <v>754002</v>
      </c>
      <c r="H387" s="10" t="str">
        <f>LEFT(PARIS[[#This Row],[Tri 2]],5)</f>
        <v>9293G</v>
      </c>
      <c r="I387" s="10" t="str">
        <f>LEFT(PARIS[[#This Row],[Tri 3]],3)</f>
        <v>RUE</v>
      </c>
      <c r="J38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7" s="10" t="str">
        <f>IF(AND(PARIS[[#This Row],[Nom de la Voie 1]]=0,PARIS[[#This Row],[Nom de la Voie 2]]=0,PARIS[[#This Row],[Nom de la Voie 3]]=0),PARIS[[#This Row],[Ville et Street]],"")</f>
        <v/>
      </c>
      <c r="N387" s="10" t="str">
        <f>MID(PARIS[[#This Row],[Tri 1]],10,50)</f>
        <v>THOREL</v>
      </c>
      <c r="O38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7" s="10" t="str">
        <f>IF(PARIS[[#This Row],[Mot Clé Rue]]="","",IF(PARIS[[#This Row],[Ville]]="",PARIS[[#This Row],[Nom de la Voie]]&amp;" "&amp;MID(PARIS[[#This Row],[Tri 3]],5,50),PARIS[[#This Row],[Ville]]))</f>
        <v xml:space="preserve">Rue THOREL                     </v>
      </c>
      <c r="R387" s="10" t="str">
        <f>IF(PARIS[[#This Row],[Nom de la Voie]]="","",IFERROR(PARIS[[#This Row],[Département]]&amp;RIGHT(PARIS[[#This Row],[N° INSEE]],3),""))</f>
        <v>75002</v>
      </c>
      <c r="S387" s="10" t="str">
        <f>IF(PARIS[[#This Row],[Ville]]="",PARIS[[#This Row],[Nom de la Voie]]&amp;" "&amp;MID(PARIS[[#This Row],[Tri 3]],5,50),"")</f>
        <v xml:space="preserve">Rue THOREL                     </v>
      </c>
      <c r="T387" s="10" t="str">
        <f>IFERROR(TEXT(VLOOKUP(Tableau_Résultat75[Code Insee],Tableau_Référence75[],2,FALSE),"00000"),"")</f>
        <v/>
      </c>
      <c r="U387" s="10" t="str">
        <f>IFERROR(TEXT(VLOOKUP(Tableau_Résultat75[Code Insee],Tableau_Référence75[],4,FALSE),"00000"),"")</f>
        <v/>
      </c>
    </row>
    <row r="388" spans="1:21" x14ac:dyDescent="0.25">
      <c r="A388" s="4" t="s">
        <v>399</v>
      </c>
      <c r="B388" s="10" t="str">
        <f>MID(PARIS[[#This Row],[Données]],104,100)</f>
        <v>001501   TIQUETON</v>
      </c>
      <c r="C388" s="10" t="str">
        <f>MID(PARIS[[#This Row],[Données]],7,36)</f>
        <v xml:space="preserve">9318JRUE TIQUETONNE                 </v>
      </c>
      <c r="D388" s="10" t="str">
        <f>MID(PARIS[[#This Row],[Tri 2]],6,31)</f>
        <v xml:space="preserve">RUE TIQUETONNE                 </v>
      </c>
      <c r="E388" s="10" t="str">
        <f>MID(PARIS[[#This Row],[Données]],1,6)</f>
        <v>754002</v>
      </c>
      <c r="F388" s="10" t="str">
        <f>LEFT(PARIS[[#This Row],[Données]],2)</f>
        <v>75</v>
      </c>
      <c r="G388" s="10" t="str">
        <f>MID(PARIS[[#This Row],[Données]],1,6)</f>
        <v>754002</v>
      </c>
      <c r="H388" s="10" t="str">
        <f>LEFT(PARIS[[#This Row],[Tri 2]],5)</f>
        <v>9318J</v>
      </c>
      <c r="I388" s="10" t="str">
        <f>LEFT(PARIS[[#This Row],[Tri 3]],3)</f>
        <v>RUE</v>
      </c>
      <c r="J38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8" s="10" t="str">
        <f>IF(AND(PARIS[[#This Row],[Nom de la Voie 1]]=0,PARIS[[#This Row],[Nom de la Voie 2]]=0,PARIS[[#This Row],[Nom de la Voie 3]]=0),PARIS[[#This Row],[Ville et Street]],"")</f>
        <v/>
      </c>
      <c r="N388" s="10" t="str">
        <f>MID(PARIS[[#This Row],[Tri 1]],10,50)</f>
        <v>TIQUETON</v>
      </c>
      <c r="O38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8" s="10" t="str">
        <f>IF(PARIS[[#This Row],[Mot Clé Rue]]="","",IF(PARIS[[#This Row],[Ville]]="",PARIS[[#This Row],[Nom de la Voie]]&amp;" "&amp;MID(PARIS[[#This Row],[Tri 3]],5,50),PARIS[[#This Row],[Ville]]))</f>
        <v xml:space="preserve">Rue TIQUETONNE                 </v>
      </c>
      <c r="R388" s="10" t="str">
        <f>IF(PARIS[[#This Row],[Nom de la Voie]]="","",IFERROR(PARIS[[#This Row],[Département]]&amp;RIGHT(PARIS[[#This Row],[N° INSEE]],3),""))</f>
        <v>75002</v>
      </c>
      <c r="S388" s="10" t="str">
        <f>IF(PARIS[[#This Row],[Ville]]="",PARIS[[#This Row],[Nom de la Voie]]&amp;" "&amp;MID(PARIS[[#This Row],[Tri 3]],5,50),"")</f>
        <v xml:space="preserve">Rue TIQUETONNE                 </v>
      </c>
      <c r="T388" s="10" t="str">
        <f>IFERROR(TEXT(VLOOKUP(Tableau_Résultat75[Code Insee],Tableau_Référence75[],2,FALSE),"00000"),"")</f>
        <v/>
      </c>
      <c r="U388" s="10" t="str">
        <f>IFERROR(TEXT(VLOOKUP(Tableau_Résultat75[Code Insee],Tableau_Référence75[],4,FALSE),"00000"),"")</f>
        <v/>
      </c>
    </row>
    <row r="389" spans="1:21" x14ac:dyDescent="0.25">
      <c r="A389" s="4" t="s">
        <v>400</v>
      </c>
      <c r="B389" s="10" t="str">
        <f>MID(PARIS[[#This Row],[Données]],104,100)</f>
        <v>001511   TRACY</v>
      </c>
      <c r="C389" s="10" t="str">
        <f>MID(PARIS[[#This Row],[Données]],7,36)</f>
        <v xml:space="preserve">9408GRUE DE TRACY                   </v>
      </c>
      <c r="D389" s="10" t="str">
        <f>MID(PARIS[[#This Row],[Tri 2]],6,31)</f>
        <v xml:space="preserve">RUE DE TRACY                   </v>
      </c>
      <c r="E389" s="10" t="str">
        <f>MID(PARIS[[#This Row],[Données]],1,6)</f>
        <v>754002</v>
      </c>
      <c r="F389" s="10" t="str">
        <f>LEFT(PARIS[[#This Row],[Données]],2)</f>
        <v>75</v>
      </c>
      <c r="G389" s="10" t="str">
        <f>MID(PARIS[[#This Row],[Données]],1,6)</f>
        <v>754002</v>
      </c>
      <c r="H389" s="10" t="str">
        <f>LEFT(PARIS[[#This Row],[Tri 2]],5)</f>
        <v>9408G</v>
      </c>
      <c r="I389" s="10" t="str">
        <f>LEFT(PARIS[[#This Row],[Tri 3]],3)</f>
        <v>RUE</v>
      </c>
      <c r="J38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8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8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89" s="10" t="str">
        <f>IF(AND(PARIS[[#This Row],[Nom de la Voie 1]]=0,PARIS[[#This Row],[Nom de la Voie 2]]=0,PARIS[[#This Row],[Nom de la Voie 3]]=0),PARIS[[#This Row],[Ville et Street]],"")</f>
        <v/>
      </c>
      <c r="N389" s="10" t="str">
        <f>MID(PARIS[[#This Row],[Tri 1]],10,50)</f>
        <v>TRACY</v>
      </c>
      <c r="O38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89" s="10" t="str">
        <f>IF(PARIS[[#This Row],[Mot Clé Rue]]="","",IF(PARIS[[#This Row],[Ville]]="",PARIS[[#This Row],[Nom de la Voie]]&amp;" "&amp;MID(PARIS[[#This Row],[Tri 3]],5,50),PARIS[[#This Row],[Ville]]))</f>
        <v xml:space="preserve">Rue DE TRACY                   </v>
      </c>
      <c r="R389" s="10" t="str">
        <f>IF(PARIS[[#This Row],[Nom de la Voie]]="","",IFERROR(PARIS[[#This Row],[Département]]&amp;RIGHT(PARIS[[#This Row],[N° INSEE]],3),""))</f>
        <v>75002</v>
      </c>
      <c r="S389" s="10" t="str">
        <f>IF(PARIS[[#This Row],[Ville]]="",PARIS[[#This Row],[Nom de la Voie]]&amp;" "&amp;MID(PARIS[[#This Row],[Tri 3]],5,50),"")</f>
        <v xml:space="preserve">Rue DE TRACY                   </v>
      </c>
      <c r="T389" s="10" t="str">
        <f>IFERROR(TEXT(VLOOKUP(Tableau_Résultat75[Code Insee],Tableau_Référence75[],2,FALSE),"00000"),"")</f>
        <v/>
      </c>
      <c r="U389" s="10" t="str">
        <f>IFERROR(TEXT(VLOOKUP(Tableau_Résultat75[Code Insee],Tableau_Référence75[],4,FALSE),"00000"),"")</f>
        <v/>
      </c>
    </row>
    <row r="390" spans="1:21" x14ac:dyDescent="0.25">
      <c r="A390" s="4" t="s">
        <v>401</v>
      </c>
      <c r="B390" s="10" t="str">
        <f>MID(PARIS[[#This Row],[Données]],104,100)</f>
        <v>001521   TRINITE</v>
      </c>
      <c r="C390" s="10" t="str">
        <f>MID(PARIS[[#This Row],[Données]],7,36)</f>
        <v xml:space="preserve">9444WPAS DE LA TRINITE              </v>
      </c>
      <c r="D390" s="10" t="str">
        <f>MID(PARIS[[#This Row],[Tri 2]],6,31)</f>
        <v xml:space="preserve">PAS DE LA TRINITE              </v>
      </c>
      <c r="E390" s="10" t="str">
        <f>MID(PARIS[[#This Row],[Données]],1,6)</f>
        <v>754002</v>
      </c>
      <c r="F390" s="10" t="str">
        <f>LEFT(PARIS[[#This Row],[Données]],2)</f>
        <v>75</v>
      </c>
      <c r="G390" s="10" t="str">
        <f>MID(PARIS[[#This Row],[Données]],1,6)</f>
        <v>754002</v>
      </c>
      <c r="H390" s="10" t="str">
        <f>LEFT(PARIS[[#This Row],[Tri 2]],5)</f>
        <v>9444W</v>
      </c>
      <c r="I390" s="10" t="str">
        <f>LEFT(PARIS[[#This Row],[Tri 3]],3)</f>
        <v>PAS</v>
      </c>
      <c r="J39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39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0" s="10" t="str">
        <f>IF(AND(PARIS[[#This Row],[Nom de la Voie 1]]=0,PARIS[[#This Row],[Nom de la Voie 2]]=0,PARIS[[#This Row],[Nom de la Voie 3]]=0),PARIS[[#This Row],[Ville et Street]],"")</f>
        <v/>
      </c>
      <c r="N390" s="10" t="str">
        <f>MID(PARIS[[#This Row],[Tri 1]],10,50)</f>
        <v>TRINITE</v>
      </c>
      <c r="O39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390" s="10" t="str">
        <f>IF(PARIS[[#This Row],[Mot Clé Rue]]="","",IF(PARIS[[#This Row],[Ville]]="",PARIS[[#This Row],[Nom de la Voie]]&amp;" "&amp;MID(PARIS[[#This Row],[Tri 3]],5,50),PARIS[[#This Row],[Ville]]))</f>
        <v xml:space="preserve">Passage DE LA TRINITE              </v>
      </c>
      <c r="R390" s="10" t="str">
        <f>IF(PARIS[[#This Row],[Nom de la Voie]]="","",IFERROR(PARIS[[#This Row],[Département]]&amp;RIGHT(PARIS[[#This Row],[N° INSEE]],3),""))</f>
        <v>75002</v>
      </c>
      <c r="S390" s="10" t="str">
        <f>IF(PARIS[[#This Row],[Ville]]="",PARIS[[#This Row],[Nom de la Voie]]&amp;" "&amp;MID(PARIS[[#This Row],[Tri 3]],5,50),"")</f>
        <v xml:space="preserve">Passage DE LA TRINITE              </v>
      </c>
      <c r="T390" s="10" t="str">
        <f>IFERROR(TEXT(VLOOKUP(Tableau_Résultat75[Code Insee],Tableau_Référence75[],2,FALSE),"00000"),"")</f>
        <v/>
      </c>
      <c r="U390" s="10" t="str">
        <f>IFERROR(TEXT(VLOOKUP(Tableau_Résultat75[Code Insee],Tableau_Référence75[],4,FALSE),"00000"),"")</f>
        <v/>
      </c>
    </row>
    <row r="391" spans="1:21" x14ac:dyDescent="0.25">
      <c r="A391" s="4" t="s">
        <v>402</v>
      </c>
      <c r="B391" s="10" t="str">
        <f>MID(PARIS[[#This Row],[Données]],104,100)</f>
        <v>001531   TURBIGO</v>
      </c>
      <c r="C391" s="10" t="str">
        <f>MID(PARIS[[#This Row],[Données]],7,36)</f>
        <v xml:space="preserve">9504LRUE DE TURBIGO                 </v>
      </c>
      <c r="D391" s="10" t="str">
        <f>MID(PARIS[[#This Row],[Tri 2]],6,31)</f>
        <v xml:space="preserve">RUE DE TURBIGO                 </v>
      </c>
      <c r="E391" s="10" t="str">
        <f>MID(PARIS[[#This Row],[Données]],1,6)</f>
        <v>754002</v>
      </c>
      <c r="F391" s="10" t="str">
        <f>LEFT(PARIS[[#This Row],[Données]],2)</f>
        <v>75</v>
      </c>
      <c r="G391" s="10" t="str">
        <f>MID(PARIS[[#This Row],[Données]],1,6)</f>
        <v>754002</v>
      </c>
      <c r="H391" s="10" t="str">
        <f>LEFT(PARIS[[#This Row],[Tri 2]],5)</f>
        <v>9504L</v>
      </c>
      <c r="I391" s="10" t="str">
        <f>LEFT(PARIS[[#This Row],[Tri 3]],3)</f>
        <v>RUE</v>
      </c>
      <c r="J39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9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1" s="10" t="str">
        <f>IF(AND(PARIS[[#This Row],[Nom de la Voie 1]]=0,PARIS[[#This Row],[Nom de la Voie 2]]=0,PARIS[[#This Row],[Nom de la Voie 3]]=0),PARIS[[#This Row],[Ville et Street]],"")</f>
        <v/>
      </c>
      <c r="N391" s="10" t="str">
        <f>MID(PARIS[[#This Row],[Tri 1]],10,50)</f>
        <v>TURBIGO</v>
      </c>
      <c r="O39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91" s="10" t="str">
        <f>IF(PARIS[[#This Row],[Mot Clé Rue]]="","",IF(PARIS[[#This Row],[Ville]]="",PARIS[[#This Row],[Nom de la Voie]]&amp;" "&amp;MID(PARIS[[#This Row],[Tri 3]],5,50),PARIS[[#This Row],[Ville]]))</f>
        <v xml:space="preserve">Rue DE TURBIGO                 </v>
      </c>
      <c r="R391" s="10" t="str">
        <f>IF(PARIS[[#This Row],[Nom de la Voie]]="","",IFERROR(PARIS[[#This Row],[Département]]&amp;RIGHT(PARIS[[#This Row],[N° INSEE]],3),""))</f>
        <v>75002</v>
      </c>
      <c r="S391" s="10" t="str">
        <f>IF(PARIS[[#This Row],[Ville]]="",PARIS[[#This Row],[Nom de la Voie]]&amp;" "&amp;MID(PARIS[[#This Row],[Tri 3]],5,50),"")</f>
        <v xml:space="preserve">Rue DE TURBIGO                 </v>
      </c>
      <c r="T391" s="10" t="str">
        <f>IFERROR(TEXT(VLOOKUP(Tableau_Résultat75[Code Insee],Tableau_Référence75[],2,FALSE),"00000"),"")</f>
        <v/>
      </c>
      <c r="U391" s="10" t="str">
        <f>IFERROR(TEXT(VLOOKUP(Tableau_Résultat75[Code Insee],Tableau_Référence75[],4,FALSE),"00000"),"")</f>
        <v/>
      </c>
    </row>
    <row r="392" spans="1:21" x14ac:dyDescent="0.25">
      <c r="A392" s="4" t="s">
        <v>403</v>
      </c>
      <c r="B392" s="10" t="str">
        <f>MID(PARIS[[#This Row],[Données]],104,100)</f>
        <v>001541   UZES</v>
      </c>
      <c r="C392" s="10" t="str">
        <f>MID(PARIS[[#This Row],[Données]],7,36)</f>
        <v xml:space="preserve">9535VRUE D UZES                     </v>
      </c>
      <c r="D392" s="10" t="str">
        <f>MID(PARIS[[#This Row],[Tri 2]],6,31)</f>
        <v xml:space="preserve">RUE D UZES                     </v>
      </c>
      <c r="E392" s="10" t="str">
        <f>MID(PARIS[[#This Row],[Données]],1,6)</f>
        <v>754002</v>
      </c>
      <c r="F392" s="10" t="str">
        <f>LEFT(PARIS[[#This Row],[Données]],2)</f>
        <v>75</v>
      </c>
      <c r="G392" s="10" t="str">
        <f>MID(PARIS[[#This Row],[Données]],1,6)</f>
        <v>754002</v>
      </c>
      <c r="H392" s="10" t="str">
        <f>LEFT(PARIS[[#This Row],[Tri 2]],5)</f>
        <v>9535V</v>
      </c>
      <c r="I392" s="10" t="str">
        <f>LEFT(PARIS[[#This Row],[Tri 3]],3)</f>
        <v>RUE</v>
      </c>
      <c r="J39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9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2" s="10" t="str">
        <f>IF(AND(PARIS[[#This Row],[Nom de la Voie 1]]=0,PARIS[[#This Row],[Nom de la Voie 2]]=0,PARIS[[#This Row],[Nom de la Voie 3]]=0),PARIS[[#This Row],[Ville et Street]],"")</f>
        <v/>
      </c>
      <c r="N392" s="10" t="str">
        <f>MID(PARIS[[#This Row],[Tri 1]],10,50)</f>
        <v>UZES</v>
      </c>
      <c r="O39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92" s="10" t="str">
        <f>IF(PARIS[[#This Row],[Mot Clé Rue]]="","",IF(PARIS[[#This Row],[Ville]]="",PARIS[[#This Row],[Nom de la Voie]]&amp;" "&amp;MID(PARIS[[#This Row],[Tri 3]],5,50),PARIS[[#This Row],[Ville]]))</f>
        <v xml:space="preserve">Rue D UZES                     </v>
      </c>
      <c r="R392" s="10" t="str">
        <f>IF(PARIS[[#This Row],[Nom de la Voie]]="","",IFERROR(PARIS[[#This Row],[Département]]&amp;RIGHT(PARIS[[#This Row],[N° INSEE]],3),""))</f>
        <v>75002</v>
      </c>
      <c r="S392" s="10" t="str">
        <f>IF(PARIS[[#This Row],[Ville]]="",PARIS[[#This Row],[Nom de la Voie]]&amp;" "&amp;MID(PARIS[[#This Row],[Tri 3]],5,50),"")</f>
        <v xml:space="preserve">Rue D UZES                     </v>
      </c>
      <c r="T392" s="10" t="str">
        <f>IFERROR(TEXT(VLOOKUP(Tableau_Résultat75[Code Insee],Tableau_Référence75[],2,FALSE),"00000"),"")</f>
        <v/>
      </c>
      <c r="U392" s="10" t="str">
        <f>IFERROR(TEXT(VLOOKUP(Tableau_Résultat75[Code Insee],Tableau_Référence75[],4,FALSE),"00000"),"")</f>
        <v/>
      </c>
    </row>
    <row r="393" spans="1:21" x14ac:dyDescent="0.25">
      <c r="A393" s="4" t="s">
        <v>404</v>
      </c>
      <c r="B393" s="10" t="str">
        <f>MID(PARIS[[#This Row],[Données]],104,100)</f>
        <v>001551   VARIETES</v>
      </c>
      <c r="C393" s="10" t="str">
        <f>MID(PARIS[[#This Row],[Données]],7,36)</f>
        <v xml:space="preserve">9601SGAL DES VARIETES               </v>
      </c>
      <c r="D393" s="10" t="str">
        <f>MID(PARIS[[#This Row],[Tri 2]],6,31)</f>
        <v xml:space="preserve">GAL DES VARIETES               </v>
      </c>
      <c r="E393" s="10" t="str">
        <f>MID(PARIS[[#This Row],[Données]],1,6)</f>
        <v>754002</v>
      </c>
      <c r="F393" s="10" t="str">
        <f>LEFT(PARIS[[#This Row],[Données]],2)</f>
        <v>75</v>
      </c>
      <c r="G393" s="10" t="str">
        <f>MID(PARIS[[#This Row],[Données]],1,6)</f>
        <v>754002</v>
      </c>
      <c r="H393" s="10" t="str">
        <f>LEFT(PARIS[[#This Row],[Tri 2]],5)</f>
        <v>9601S</v>
      </c>
      <c r="I393" s="10" t="str">
        <f>LEFT(PARIS[[#This Row],[Tri 3]],3)</f>
        <v>GAL</v>
      </c>
      <c r="J39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9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393" s="10" t="str">
        <f>IF(AND(PARIS[[#This Row],[Nom de la Voie 1]]=0,PARIS[[#This Row],[Nom de la Voie 2]]=0,PARIS[[#This Row],[Nom de la Voie 3]]=0),PARIS[[#This Row],[Ville et Street]],"")</f>
        <v/>
      </c>
      <c r="N393" s="10" t="str">
        <f>MID(PARIS[[#This Row],[Tri 1]],10,50)</f>
        <v>VARIETES</v>
      </c>
      <c r="O39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393" s="10" t="str">
        <f>IF(PARIS[[#This Row],[Mot Clé Rue]]="","",IF(PARIS[[#This Row],[Ville]]="",PARIS[[#This Row],[Nom de la Voie]]&amp;" "&amp;MID(PARIS[[#This Row],[Tri 3]],5,50),PARIS[[#This Row],[Ville]]))</f>
        <v xml:space="preserve">Galerie DES VARIETES               </v>
      </c>
      <c r="R393" s="10" t="str">
        <f>IF(PARIS[[#This Row],[Nom de la Voie]]="","",IFERROR(PARIS[[#This Row],[Département]]&amp;RIGHT(PARIS[[#This Row],[N° INSEE]],3),""))</f>
        <v>75002</v>
      </c>
      <c r="S393" s="10" t="str">
        <f>IF(PARIS[[#This Row],[Ville]]="",PARIS[[#This Row],[Nom de la Voie]]&amp;" "&amp;MID(PARIS[[#This Row],[Tri 3]],5,50),"")</f>
        <v xml:space="preserve">Galerie DES VARIETES               </v>
      </c>
      <c r="T393" s="10" t="str">
        <f>IFERROR(TEXT(VLOOKUP(Tableau_Résultat75[Code Insee],Tableau_Référence75[],2,FALSE),"00000"),"")</f>
        <v/>
      </c>
      <c r="U393" s="10" t="str">
        <f>IFERROR(TEXT(VLOOKUP(Tableau_Résultat75[Code Insee],Tableau_Référence75[],4,FALSE),"00000"),"")</f>
        <v/>
      </c>
    </row>
    <row r="394" spans="1:21" x14ac:dyDescent="0.25">
      <c r="A394" s="4" t="s">
        <v>405</v>
      </c>
      <c r="B394" s="10" t="str">
        <f>MID(PARIS[[#This Row],[Données]],104,100)</f>
        <v>001561   VICTOIRE</v>
      </c>
      <c r="C394" s="10" t="str">
        <f>MID(PARIS[[#This Row],[Données]],7,36)</f>
        <v xml:space="preserve">9741UPL  DES VICTOIRES              </v>
      </c>
      <c r="D394" s="10" t="str">
        <f>MID(PARIS[[#This Row],[Tri 2]],6,31)</f>
        <v xml:space="preserve">PL  DES VICTOIRES              </v>
      </c>
      <c r="E394" s="10" t="str">
        <f>MID(PARIS[[#This Row],[Données]],1,6)</f>
        <v>754002</v>
      </c>
      <c r="F394" s="10" t="str">
        <f>LEFT(PARIS[[#This Row],[Données]],2)</f>
        <v>75</v>
      </c>
      <c r="G394" s="10" t="str">
        <f>MID(PARIS[[#This Row],[Données]],1,6)</f>
        <v>754002</v>
      </c>
      <c r="H394" s="10" t="str">
        <f>LEFT(PARIS[[#This Row],[Tri 2]],5)</f>
        <v>9741U</v>
      </c>
      <c r="I394" s="10" t="str">
        <f>LEFT(PARIS[[#This Row],[Tri 3]],3)</f>
        <v xml:space="preserve">PL </v>
      </c>
      <c r="J39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9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394" s="10" t="str">
        <f>IF(AND(PARIS[[#This Row],[Nom de la Voie 1]]=0,PARIS[[#This Row],[Nom de la Voie 2]]=0,PARIS[[#This Row],[Nom de la Voie 3]]=0),PARIS[[#This Row],[Ville et Street]],"")</f>
        <v/>
      </c>
      <c r="N394" s="10" t="str">
        <f>MID(PARIS[[#This Row],[Tri 1]],10,50)</f>
        <v>VICTOIRE</v>
      </c>
      <c r="O39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394" s="10" t="str">
        <f>IF(PARIS[[#This Row],[Mot Clé Rue]]="","",IF(PARIS[[#This Row],[Ville]]="",PARIS[[#This Row],[Nom de la Voie]]&amp;" "&amp;MID(PARIS[[#This Row],[Tri 3]],5,50),PARIS[[#This Row],[Ville]]))</f>
        <v xml:space="preserve">Place DES VICTOIRES              </v>
      </c>
      <c r="R394" s="10" t="str">
        <f>IF(PARIS[[#This Row],[Nom de la Voie]]="","",IFERROR(PARIS[[#This Row],[Département]]&amp;RIGHT(PARIS[[#This Row],[N° INSEE]],3),""))</f>
        <v>75002</v>
      </c>
      <c r="S394" s="10" t="str">
        <f>IF(PARIS[[#This Row],[Ville]]="",PARIS[[#This Row],[Nom de la Voie]]&amp;" "&amp;MID(PARIS[[#This Row],[Tri 3]],5,50),"")</f>
        <v xml:space="preserve">Place DES VICTOIRES              </v>
      </c>
      <c r="T394" s="10" t="str">
        <f>IFERROR(TEXT(VLOOKUP(Tableau_Résultat75[Code Insee],Tableau_Référence75[],2,FALSE),"00000"),"")</f>
        <v/>
      </c>
      <c r="U394" s="10" t="str">
        <f>IFERROR(TEXT(VLOOKUP(Tableau_Résultat75[Code Insee],Tableau_Référence75[],4,FALSE),"00000"),"")</f>
        <v/>
      </c>
    </row>
    <row r="395" spans="1:21" x14ac:dyDescent="0.25">
      <c r="A395" s="4" t="s">
        <v>406</v>
      </c>
      <c r="B395" s="10" t="str">
        <f>MID(PARIS[[#This Row],[Données]],104,100)</f>
        <v>001571   GOUSSET</v>
      </c>
      <c r="C395" s="10" t="str">
        <f>MID(PARIS[[#This Row],[Données]],7,36)</f>
        <v xml:space="preserve">9779KRUE VIDE GOUSSET               </v>
      </c>
      <c r="D395" s="10" t="str">
        <f>MID(PARIS[[#This Row],[Tri 2]],6,31)</f>
        <v xml:space="preserve">RUE VIDE GOUSSET               </v>
      </c>
      <c r="E395" s="10" t="str">
        <f>MID(PARIS[[#This Row],[Données]],1,6)</f>
        <v>754002</v>
      </c>
      <c r="F395" s="10" t="str">
        <f>LEFT(PARIS[[#This Row],[Données]],2)</f>
        <v>75</v>
      </c>
      <c r="G395" s="10" t="str">
        <f>MID(PARIS[[#This Row],[Données]],1,6)</f>
        <v>754002</v>
      </c>
      <c r="H395" s="10" t="str">
        <f>LEFT(PARIS[[#This Row],[Tri 2]],5)</f>
        <v>9779K</v>
      </c>
      <c r="I395" s="10" t="str">
        <f>LEFT(PARIS[[#This Row],[Tri 3]],3)</f>
        <v>RUE</v>
      </c>
      <c r="J39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9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5" s="10" t="str">
        <f>IF(AND(PARIS[[#This Row],[Nom de la Voie 1]]=0,PARIS[[#This Row],[Nom de la Voie 2]]=0,PARIS[[#This Row],[Nom de la Voie 3]]=0),PARIS[[#This Row],[Ville et Street]],"")</f>
        <v/>
      </c>
      <c r="N395" s="10" t="str">
        <f>MID(PARIS[[#This Row],[Tri 1]],10,50)</f>
        <v>GOUSSET</v>
      </c>
      <c r="O39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95" s="10" t="str">
        <f>IF(PARIS[[#This Row],[Mot Clé Rue]]="","",IF(PARIS[[#This Row],[Ville]]="",PARIS[[#This Row],[Nom de la Voie]]&amp;" "&amp;MID(PARIS[[#This Row],[Tri 3]],5,50),PARIS[[#This Row],[Ville]]))</f>
        <v xml:space="preserve">Rue VIDE GOUSSET               </v>
      </c>
      <c r="R395" s="10" t="str">
        <f>IF(PARIS[[#This Row],[Nom de la Voie]]="","",IFERROR(PARIS[[#This Row],[Département]]&amp;RIGHT(PARIS[[#This Row],[N° INSEE]],3),""))</f>
        <v>75002</v>
      </c>
      <c r="S395" s="10" t="str">
        <f>IF(PARIS[[#This Row],[Ville]]="",PARIS[[#This Row],[Nom de la Voie]]&amp;" "&amp;MID(PARIS[[#This Row],[Tri 3]],5,50),"")</f>
        <v xml:space="preserve">Rue VIDE GOUSSET               </v>
      </c>
      <c r="T395" s="10" t="str">
        <f>IFERROR(TEXT(VLOOKUP(Tableau_Résultat75[Code Insee],Tableau_Référence75[],2,FALSE),"00000"),"")</f>
        <v/>
      </c>
      <c r="U395" s="10" t="str">
        <f>IFERROR(TEXT(VLOOKUP(Tableau_Résultat75[Code Insee],Tableau_Référence75[],4,FALSE),"00000"),"")</f>
        <v/>
      </c>
    </row>
    <row r="396" spans="1:21" x14ac:dyDescent="0.25">
      <c r="A396" s="4" t="s">
        <v>407</v>
      </c>
      <c r="B396" s="10" t="str">
        <f>MID(PARIS[[#This Row],[Données]],104,100)</f>
        <v>001581   NEUVE</v>
      </c>
      <c r="C396" s="10" t="str">
        <f>MID(PARIS[[#This Row],[Données]],7,36)</f>
        <v xml:space="preserve">9834VRUE DE LA VILLE NEUVE          </v>
      </c>
      <c r="D396" s="10" t="str">
        <f>MID(PARIS[[#This Row],[Tri 2]],6,31)</f>
        <v xml:space="preserve">RUE DE LA VILLE NEUVE          </v>
      </c>
      <c r="E396" s="10" t="str">
        <f>MID(PARIS[[#This Row],[Données]],1,6)</f>
        <v>754002</v>
      </c>
      <c r="F396" s="10" t="str">
        <f>LEFT(PARIS[[#This Row],[Données]],2)</f>
        <v>75</v>
      </c>
      <c r="G396" s="10" t="str">
        <f>MID(PARIS[[#This Row],[Données]],1,6)</f>
        <v>754002</v>
      </c>
      <c r="H396" s="10" t="str">
        <f>LEFT(PARIS[[#This Row],[Tri 2]],5)</f>
        <v>9834V</v>
      </c>
      <c r="I396" s="10" t="str">
        <f>LEFT(PARIS[[#This Row],[Tri 3]],3)</f>
        <v>RUE</v>
      </c>
      <c r="J39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9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6" s="10" t="str">
        <f>IF(AND(PARIS[[#This Row],[Nom de la Voie 1]]=0,PARIS[[#This Row],[Nom de la Voie 2]]=0,PARIS[[#This Row],[Nom de la Voie 3]]=0),PARIS[[#This Row],[Ville et Street]],"")</f>
        <v/>
      </c>
      <c r="N396" s="10" t="str">
        <f>MID(PARIS[[#This Row],[Tri 1]],10,50)</f>
        <v>NEUVE</v>
      </c>
      <c r="O39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96" s="10" t="str">
        <f>IF(PARIS[[#This Row],[Mot Clé Rue]]="","",IF(PARIS[[#This Row],[Ville]]="",PARIS[[#This Row],[Nom de la Voie]]&amp;" "&amp;MID(PARIS[[#This Row],[Tri 3]],5,50),PARIS[[#This Row],[Ville]]))</f>
        <v xml:space="preserve">Rue DE LA VILLE NEUVE          </v>
      </c>
      <c r="R396" s="10" t="str">
        <f>IF(PARIS[[#This Row],[Nom de la Voie]]="","",IFERROR(PARIS[[#This Row],[Département]]&amp;RIGHT(PARIS[[#This Row],[N° INSEE]],3),""))</f>
        <v>75002</v>
      </c>
      <c r="S396" s="10" t="str">
        <f>IF(PARIS[[#This Row],[Ville]]="",PARIS[[#This Row],[Nom de la Voie]]&amp;" "&amp;MID(PARIS[[#This Row],[Tri 3]],5,50),"")</f>
        <v xml:space="preserve">Rue DE LA VILLE NEUVE          </v>
      </c>
      <c r="T396" s="10" t="str">
        <f>IFERROR(TEXT(VLOOKUP(Tableau_Résultat75[Code Insee],Tableau_Référence75[],2,FALSE),"00000"),"")</f>
        <v/>
      </c>
      <c r="U396" s="10" t="str">
        <f>IFERROR(TEXT(VLOOKUP(Tableau_Résultat75[Code Insee],Tableau_Référence75[],4,FALSE),"00000"),"")</f>
        <v/>
      </c>
    </row>
    <row r="397" spans="1:21" x14ac:dyDescent="0.25">
      <c r="A397" s="4" t="s">
        <v>408</v>
      </c>
      <c r="B397" s="10" t="str">
        <f>MID(PARIS[[#This Row],[Données]],104,100)</f>
        <v>001591   VIVIENNE</v>
      </c>
      <c r="C397" s="10" t="str">
        <f>MID(PARIS[[#This Row],[Données]],7,36)</f>
        <v xml:space="preserve">9892HGAL VIVIENNE                   </v>
      </c>
      <c r="D397" s="10" t="str">
        <f>MID(PARIS[[#This Row],[Tri 2]],6,31)</f>
        <v xml:space="preserve">GAL VIVIENNE                   </v>
      </c>
      <c r="E397" s="10" t="str">
        <f>MID(PARIS[[#This Row],[Données]],1,6)</f>
        <v>754002</v>
      </c>
      <c r="F397" s="10" t="str">
        <f>LEFT(PARIS[[#This Row],[Données]],2)</f>
        <v>75</v>
      </c>
      <c r="G397" s="10" t="str">
        <f>MID(PARIS[[#This Row],[Données]],1,6)</f>
        <v>754002</v>
      </c>
      <c r="H397" s="10" t="str">
        <f>LEFT(PARIS[[#This Row],[Tri 2]],5)</f>
        <v>9892H</v>
      </c>
      <c r="I397" s="10" t="str">
        <f>LEFT(PARIS[[#This Row],[Tri 3]],3)</f>
        <v>GAL</v>
      </c>
      <c r="J39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39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Galerie</v>
      </c>
      <c r="M397" s="10" t="str">
        <f>IF(AND(PARIS[[#This Row],[Nom de la Voie 1]]=0,PARIS[[#This Row],[Nom de la Voie 2]]=0,PARIS[[#This Row],[Nom de la Voie 3]]=0),PARIS[[#This Row],[Ville et Street]],"")</f>
        <v/>
      </c>
      <c r="N397" s="10" t="str">
        <f>MID(PARIS[[#This Row],[Tri 1]],10,50)</f>
        <v>VIVIENNE</v>
      </c>
      <c r="O39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Galerie</v>
      </c>
      <c r="P397" s="10" t="str">
        <f>IF(PARIS[[#This Row],[Mot Clé Rue]]="","",IF(PARIS[[#This Row],[Ville]]="",PARIS[[#This Row],[Nom de la Voie]]&amp;" "&amp;MID(PARIS[[#This Row],[Tri 3]],5,50),PARIS[[#This Row],[Ville]]))</f>
        <v xml:space="preserve">Galerie VIVIENNE                   </v>
      </c>
      <c r="R397" s="10" t="str">
        <f>IF(PARIS[[#This Row],[Nom de la Voie]]="","",IFERROR(PARIS[[#This Row],[Département]]&amp;RIGHT(PARIS[[#This Row],[N° INSEE]],3),""))</f>
        <v>75002</v>
      </c>
      <c r="S397" s="10" t="str">
        <f>IF(PARIS[[#This Row],[Ville]]="",PARIS[[#This Row],[Nom de la Voie]]&amp;" "&amp;MID(PARIS[[#This Row],[Tri 3]],5,50),"")</f>
        <v xml:space="preserve">Galerie VIVIENNE                   </v>
      </c>
      <c r="T397" s="10" t="str">
        <f>IFERROR(TEXT(VLOOKUP(Tableau_Résultat75[Code Insee],Tableau_Référence75[],2,FALSE),"00000"),"")</f>
        <v/>
      </c>
      <c r="U397" s="10" t="str">
        <f>IFERROR(TEXT(VLOOKUP(Tableau_Résultat75[Code Insee],Tableau_Référence75[],4,FALSE),"00000"),"")</f>
        <v/>
      </c>
    </row>
    <row r="398" spans="1:21" x14ac:dyDescent="0.25">
      <c r="A398" s="4" t="s">
        <v>409</v>
      </c>
      <c r="B398" s="10" t="str">
        <f>MID(PARIS[[#This Row],[Données]],104,100)</f>
        <v>001601   VIVIENNE</v>
      </c>
      <c r="C398" s="10" t="str">
        <f>MID(PARIS[[#This Row],[Données]],7,36)</f>
        <v xml:space="preserve">9893JRUE VIVIENNE                   </v>
      </c>
      <c r="D398" s="10" t="str">
        <f>MID(PARIS[[#This Row],[Tri 2]],6,31)</f>
        <v xml:space="preserve">RUE VIVIENNE                   </v>
      </c>
      <c r="E398" s="10" t="str">
        <f>MID(PARIS[[#This Row],[Données]],1,6)</f>
        <v>754002</v>
      </c>
      <c r="F398" s="10" t="str">
        <f>LEFT(PARIS[[#This Row],[Données]],2)</f>
        <v>75</v>
      </c>
      <c r="G398" s="10" t="str">
        <f>MID(PARIS[[#This Row],[Données]],1,6)</f>
        <v>754002</v>
      </c>
      <c r="H398" s="10" t="str">
        <f>LEFT(PARIS[[#This Row],[Tri 2]],5)</f>
        <v>9893J</v>
      </c>
      <c r="I398" s="10" t="str">
        <f>LEFT(PARIS[[#This Row],[Tri 3]],3)</f>
        <v>RUE</v>
      </c>
      <c r="J39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9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8" s="10" t="str">
        <f>IF(AND(PARIS[[#This Row],[Nom de la Voie 1]]=0,PARIS[[#This Row],[Nom de la Voie 2]]=0,PARIS[[#This Row],[Nom de la Voie 3]]=0),PARIS[[#This Row],[Ville et Street]],"")</f>
        <v/>
      </c>
      <c r="N398" s="10" t="str">
        <f>MID(PARIS[[#This Row],[Tri 1]],10,50)</f>
        <v>VIVIENNE</v>
      </c>
      <c r="O39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98" s="10" t="str">
        <f>IF(PARIS[[#This Row],[Mot Clé Rue]]="","",IF(PARIS[[#This Row],[Ville]]="",PARIS[[#This Row],[Nom de la Voie]]&amp;" "&amp;MID(PARIS[[#This Row],[Tri 3]],5,50),PARIS[[#This Row],[Ville]]))</f>
        <v xml:space="preserve">Rue VIVIENNE                   </v>
      </c>
      <c r="R398" s="10" t="str">
        <f>IF(PARIS[[#This Row],[Nom de la Voie]]="","",IFERROR(PARIS[[#This Row],[Département]]&amp;RIGHT(PARIS[[#This Row],[N° INSEE]],3),""))</f>
        <v>75002</v>
      </c>
      <c r="S398" s="10" t="str">
        <f>IF(PARIS[[#This Row],[Ville]]="",PARIS[[#This Row],[Nom de la Voie]]&amp;" "&amp;MID(PARIS[[#This Row],[Tri 3]],5,50),"")</f>
        <v xml:space="preserve">Rue VIVIENNE                   </v>
      </c>
      <c r="T398" s="10" t="str">
        <f>IFERROR(TEXT(VLOOKUP(Tableau_Résultat75[Code Insee],Tableau_Référence75[],2,FALSE),"00000"),"")</f>
        <v/>
      </c>
      <c r="U398" s="10" t="str">
        <f>IFERROR(TEXT(VLOOKUP(Tableau_Résultat75[Code Insee],Tableau_Référence75[],4,FALSE),"00000"),"")</f>
        <v/>
      </c>
    </row>
    <row r="399" spans="1:21" x14ac:dyDescent="0.25">
      <c r="A399" s="4" t="s">
        <v>410</v>
      </c>
      <c r="B399" s="10" t="str">
        <f>MID(PARIS[[#This Row],[Données]],104,100)</f>
        <v>001611   VOLNEY</v>
      </c>
      <c r="C399" s="10" t="str">
        <f>MID(PARIS[[#This Row],[Données]],7,36)</f>
        <v xml:space="preserve">9900SRUE VOLNEY                     </v>
      </c>
      <c r="D399" s="10" t="str">
        <f>MID(PARIS[[#This Row],[Tri 2]],6,31)</f>
        <v xml:space="preserve">RUE VOLNEY                     </v>
      </c>
      <c r="E399" s="10" t="str">
        <f>MID(PARIS[[#This Row],[Données]],1,6)</f>
        <v>754002</v>
      </c>
      <c r="F399" s="10" t="str">
        <f>LEFT(PARIS[[#This Row],[Données]],2)</f>
        <v>75</v>
      </c>
      <c r="G399" s="10" t="str">
        <f>MID(PARIS[[#This Row],[Données]],1,6)</f>
        <v>754002</v>
      </c>
      <c r="H399" s="10" t="str">
        <f>LEFT(PARIS[[#This Row],[Tri 2]],5)</f>
        <v>9900S</v>
      </c>
      <c r="I399" s="10" t="str">
        <f>LEFT(PARIS[[#This Row],[Tri 3]],3)</f>
        <v>RUE</v>
      </c>
      <c r="J39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39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39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399" s="10" t="str">
        <f>IF(AND(PARIS[[#This Row],[Nom de la Voie 1]]=0,PARIS[[#This Row],[Nom de la Voie 2]]=0,PARIS[[#This Row],[Nom de la Voie 3]]=0),PARIS[[#This Row],[Ville et Street]],"")</f>
        <v/>
      </c>
      <c r="N399" s="10" t="str">
        <f>MID(PARIS[[#This Row],[Tri 1]],10,50)</f>
        <v>VOLNEY</v>
      </c>
      <c r="O39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399" s="10" t="str">
        <f>IF(PARIS[[#This Row],[Mot Clé Rue]]="","",IF(PARIS[[#This Row],[Ville]]="",PARIS[[#This Row],[Nom de la Voie]]&amp;" "&amp;MID(PARIS[[#This Row],[Tri 3]],5,50),PARIS[[#This Row],[Ville]]))</f>
        <v xml:space="preserve">Rue VOLNEY                     </v>
      </c>
      <c r="R399" s="10" t="str">
        <f>IF(PARIS[[#This Row],[Nom de la Voie]]="","",IFERROR(PARIS[[#This Row],[Département]]&amp;RIGHT(PARIS[[#This Row],[N° INSEE]],3),""))</f>
        <v>75002</v>
      </c>
      <c r="S399" s="10" t="str">
        <f>IF(PARIS[[#This Row],[Ville]]="",PARIS[[#This Row],[Nom de la Voie]]&amp;" "&amp;MID(PARIS[[#This Row],[Tri 3]],5,50),"")</f>
        <v xml:space="preserve">Rue VOLNEY                     </v>
      </c>
      <c r="T399" s="10" t="str">
        <f>IFERROR(TEXT(VLOOKUP(Tableau_Résultat75[Code Insee],Tableau_Référence75[],2,FALSE),"00000"),"")</f>
        <v/>
      </c>
      <c r="U399" s="10" t="str">
        <f>IFERROR(TEXT(VLOOKUP(Tableau_Résultat75[Code Insee],Tableau_Référence75[],4,FALSE),"00000"),"")</f>
        <v/>
      </c>
    </row>
    <row r="400" spans="1:21" x14ac:dyDescent="0.25">
      <c r="A400" s="4" t="s">
        <v>411</v>
      </c>
      <c r="B400" s="10" t="str">
        <f>MID(PARIS[[#This Row],[Données]],104,100)</f>
        <v/>
      </c>
      <c r="C400" s="10" t="str">
        <f>MID(PARIS[[#This Row],[Données]],7,36)</f>
        <v xml:space="preserve">    UPARIS 03                       </v>
      </c>
      <c r="D400" s="10" t="str">
        <f>MID(PARIS[[#This Row],[Tri 2]],6,31)</f>
        <v xml:space="preserve">PARIS 03                       </v>
      </c>
      <c r="E400" s="10" t="str">
        <f>MID(PARIS[[#This Row],[Données]],1,6)</f>
        <v>754003</v>
      </c>
      <c r="F400" s="10" t="str">
        <f>LEFT(PARIS[[#This Row],[Données]],2)</f>
        <v>75</v>
      </c>
      <c r="G400" s="10" t="str">
        <f>MID(PARIS[[#This Row],[Données]],1,6)</f>
        <v>754003</v>
      </c>
      <c r="H400" s="10" t="str">
        <f>LEFT(PARIS[[#This Row],[Tri 2]],5)</f>
        <v xml:space="preserve">    U</v>
      </c>
      <c r="I400" s="10" t="str">
        <f>LEFT(PARIS[[#This Row],[Tri 3]],3)</f>
        <v>PAR</v>
      </c>
      <c r="J40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0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0" s="10" t="str">
        <f>IF(AND(PARIS[[#This Row],[Nom de la Voie 1]]=0,PARIS[[#This Row],[Nom de la Voie 2]]=0,PARIS[[#This Row],[Nom de la Voie 3]]=0),PARIS[[#This Row],[Ville et Street]],"")</f>
        <v>PAR</v>
      </c>
      <c r="N400" s="10" t="str">
        <f>MID(PARIS[[#This Row],[Tri 1]],10,50)</f>
        <v/>
      </c>
      <c r="O40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400" s="10" t="str">
        <f>IF(PARIS[[#This Row],[Mot Clé Rue]]="","",IF(PARIS[[#This Row],[Ville]]="",PARIS[[#This Row],[Nom de la Voie]]&amp;" "&amp;MID(PARIS[[#This Row],[Tri 3]],5,50),PARIS[[#This Row],[Ville]]))</f>
        <v/>
      </c>
      <c r="R400" s="10" t="str">
        <f>IF(PARIS[[#This Row],[Nom de la Voie]]="","",IFERROR(PARIS[[#This Row],[Département]]&amp;RIGHT(PARIS[[#This Row],[N° INSEE]],3),""))</f>
        <v/>
      </c>
      <c r="S400" s="10" t="str">
        <f>IF(PARIS[[#This Row],[Ville]]="",PARIS[[#This Row],[Nom de la Voie]]&amp;" "&amp;MID(PARIS[[#This Row],[Tri 3]],5,50),"")</f>
        <v/>
      </c>
      <c r="T400" s="10" t="str">
        <f>IFERROR(TEXT(VLOOKUP(Tableau_Résultat75[Code Insee],Tableau_Référence75[],2,FALSE),"00000"),"")</f>
        <v/>
      </c>
      <c r="U400" s="10" t="str">
        <f>IFERROR(TEXT(VLOOKUP(Tableau_Résultat75[Code Insee],Tableau_Référence75[],4,FALSE),"00000"),"")</f>
        <v/>
      </c>
    </row>
    <row r="401" spans="1:21" x14ac:dyDescent="0.25">
      <c r="A401" s="4" t="s">
        <v>412</v>
      </c>
      <c r="B401" s="10" t="str">
        <f>MID(PARIS[[#This Row],[Données]],104,100)</f>
        <v>0000130  METIERS</v>
      </c>
      <c r="C401" s="10" t="str">
        <f>MID(PARIS[[#This Row],[Données]],7,36)</f>
        <v xml:space="preserve">S014R    ARTS ET METIERS            </v>
      </c>
      <c r="D401" s="10" t="str">
        <f>MID(PARIS[[#This Row],[Tri 2]],6,31)</f>
        <v xml:space="preserve">    ARTS ET METIERS            </v>
      </c>
      <c r="E401" s="10" t="str">
        <f>MID(PARIS[[#This Row],[Données]],1,6)</f>
        <v>754003</v>
      </c>
      <c r="F401" s="10" t="str">
        <f>LEFT(PARIS[[#This Row],[Données]],2)</f>
        <v>75</v>
      </c>
      <c r="G401" s="10" t="str">
        <f>MID(PARIS[[#This Row],[Données]],1,6)</f>
        <v>754003</v>
      </c>
      <c r="H401" s="10" t="str">
        <f>LEFT(PARIS[[#This Row],[Tri 2]],5)</f>
        <v>S014R</v>
      </c>
      <c r="I401" s="10" t="str">
        <f>LEFT(PARIS[[#This Row],[Tri 3]],3)</f>
        <v xml:space="preserve">   </v>
      </c>
      <c r="J401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0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1" s="10" t="str">
        <f>IF(AND(PARIS[[#This Row],[Nom de la Voie 1]]=0,PARIS[[#This Row],[Nom de la Voie 2]]=0,PARIS[[#This Row],[Nom de la Voie 3]]=0),PARIS[[#This Row],[Ville et Street]],"")</f>
        <v xml:space="preserve">   </v>
      </c>
      <c r="N401" s="10" t="str">
        <f>MID(PARIS[[#This Row],[Tri 1]],10,50)</f>
        <v>METIERS</v>
      </c>
      <c r="O40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401" s="10" t="str">
        <f>IF(PARIS[[#This Row],[Mot Clé Rue]]="","",IF(PARIS[[#This Row],[Ville]]="",PARIS[[#This Row],[Nom de la Voie]]&amp;" "&amp;MID(PARIS[[#This Row],[Tri 3]],5,50),PARIS[[#This Row],[Ville]]))</f>
        <v xml:space="preserve">   </v>
      </c>
      <c r="R401" s="10" t="str">
        <f>IF(PARIS[[#This Row],[Nom de la Voie]]="","",IFERROR(PARIS[[#This Row],[Département]]&amp;RIGHT(PARIS[[#This Row],[N° INSEE]],3),""))</f>
        <v/>
      </c>
      <c r="S401" s="10" t="str">
        <f>IF(PARIS[[#This Row],[Ville]]="",PARIS[[#This Row],[Nom de la Voie]]&amp;" "&amp;MID(PARIS[[#This Row],[Tri 3]],5,50),"")</f>
        <v/>
      </c>
      <c r="T401" s="10" t="str">
        <f>IFERROR(TEXT(VLOOKUP(Tableau_Résultat75[Code Insee],Tableau_Référence75[],2,FALSE),"00000"),"")</f>
        <v/>
      </c>
      <c r="U401" s="10" t="str">
        <f>IFERROR(TEXT(VLOOKUP(Tableau_Résultat75[Code Insee],Tableau_Référence75[],4,FALSE),"00000"),"")</f>
        <v/>
      </c>
    </row>
    <row r="402" spans="1:21" x14ac:dyDescent="0.25">
      <c r="A402" s="4" t="s">
        <v>413</v>
      </c>
      <c r="B402" s="10" t="str">
        <f>MID(PARIS[[#This Row],[Données]],104,100)</f>
        <v>0000231  RAMBUTEA</v>
      </c>
      <c r="C402" s="10" t="str">
        <f>MID(PARIS[[#This Row],[Données]],7,36)</f>
        <v xml:space="preserve">S481Y    METRO RAMBUTEAU            </v>
      </c>
      <c r="D402" s="10" t="str">
        <f>MID(PARIS[[#This Row],[Tri 2]],6,31)</f>
        <v xml:space="preserve">    METRO RAMBUTEAU            </v>
      </c>
      <c r="E402" s="10" t="str">
        <f>MID(PARIS[[#This Row],[Données]],1,6)</f>
        <v>754003</v>
      </c>
      <c r="F402" s="10" t="str">
        <f>LEFT(PARIS[[#This Row],[Données]],2)</f>
        <v>75</v>
      </c>
      <c r="G402" s="10" t="str">
        <f>MID(PARIS[[#This Row],[Données]],1,6)</f>
        <v>754003</v>
      </c>
      <c r="H402" s="10" t="str">
        <f>LEFT(PARIS[[#This Row],[Tri 2]],5)</f>
        <v>S481Y</v>
      </c>
      <c r="I402" s="10" t="str">
        <f>LEFT(PARIS[[#This Row],[Tri 3]],3)</f>
        <v xml:space="preserve">   </v>
      </c>
      <c r="J40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0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2" s="10" t="str">
        <f>IF(AND(PARIS[[#This Row],[Nom de la Voie 1]]=0,PARIS[[#This Row],[Nom de la Voie 2]]=0,PARIS[[#This Row],[Nom de la Voie 3]]=0),PARIS[[#This Row],[Ville et Street]],"")</f>
        <v xml:space="preserve">   </v>
      </c>
      <c r="N402" s="10" t="str">
        <f>MID(PARIS[[#This Row],[Tri 1]],10,50)</f>
        <v>RAMBUTEA</v>
      </c>
      <c r="O40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402" s="10" t="str">
        <f>IF(PARIS[[#This Row],[Mot Clé Rue]]="","",IF(PARIS[[#This Row],[Ville]]="",PARIS[[#This Row],[Nom de la Voie]]&amp;" "&amp;MID(PARIS[[#This Row],[Tri 3]],5,50),PARIS[[#This Row],[Ville]]))</f>
        <v xml:space="preserve">   </v>
      </c>
      <c r="R402" s="10" t="str">
        <f>IF(PARIS[[#This Row],[Nom de la Voie]]="","",IFERROR(PARIS[[#This Row],[Département]]&amp;RIGHT(PARIS[[#This Row],[N° INSEE]],3),""))</f>
        <v/>
      </c>
      <c r="S402" s="10" t="str">
        <f>IF(PARIS[[#This Row],[Ville]]="",PARIS[[#This Row],[Nom de la Voie]]&amp;" "&amp;MID(PARIS[[#This Row],[Tri 3]],5,50),"")</f>
        <v/>
      </c>
      <c r="T402" s="10" t="str">
        <f>IFERROR(TEXT(VLOOKUP(Tableau_Résultat75[Code Insee],Tableau_Référence75[],2,FALSE),"00000"),"")</f>
        <v/>
      </c>
      <c r="U402" s="10" t="str">
        <f>IFERROR(TEXT(VLOOKUP(Tableau_Résultat75[Code Insee],Tableau_Référence75[],4,FALSE),"00000"),"")</f>
        <v/>
      </c>
    </row>
    <row r="403" spans="1:21" x14ac:dyDescent="0.25">
      <c r="A403" s="4" t="s">
        <v>414</v>
      </c>
      <c r="B403" s="10" t="str">
        <f>MID(PARIS[[#This Row],[Données]],104,100)</f>
        <v>0000330  TEMPLE</v>
      </c>
      <c r="C403" s="10" t="str">
        <f>MID(PARIS[[#This Row],[Données]],7,36)</f>
        <v xml:space="preserve">S562L    METRO TEMPLE               </v>
      </c>
      <c r="D403" s="10" t="str">
        <f>MID(PARIS[[#This Row],[Tri 2]],6,31)</f>
        <v xml:space="preserve">    METRO TEMPLE               </v>
      </c>
      <c r="E403" s="10" t="str">
        <f>MID(PARIS[[#This Row],[Données]],1,6)</f>
        <v>754003</v>
      </c>
      <c r="F403" s="10" t="str">
        <f>LEFT(PARIS[[#This Row],[Données]],2)</f>
        <v>75</v>
      </c>
      <c r="G403" s="10" t="str">
        <f>MID(PARIS[[#This Row],[Données]],1,6)</f>
        <v>754003</v>
      </c>
      <c r="H403" s="10" t="str">
        <f>LEFT(PARIS[[#This Row],[Tri 2]],5)</f>
        <v>S562L</v>
      </c>
      <c r="I403" s="10" t="str">
        <f>LEFT(PARIS[[#This Row],[Tri 3]],3)</f>
        <v xml:space="preserve">   </v>
      </c>
      <c r="J40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0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3" s="10" t="str">
        <f>IF(AND(PARIS[[#This Row],[Nom de la Voie 1]]=0,PARIS[[#This Row],[Nom de la Voie 2]]=0,PARIS[[#This Row],[Nom de la Voie 3]]=0),PARIS[[#This Row],[Ville et Street]],"")</f>
        <v xml:space="preserve">   </v>
      </c>
      <c r="N403" s="10" t="str">
        <f>MID(PARIS[[#This Row],[Tri 1]],10,50)</f>
        <v>TEMPLE</v>
      </c>
      <c r="O40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403" s="10" t="str">
        <f>IF(PARIS[[#This Row],[Mot Clé Rue]]="","",IF(PARIS[[#This Row],[Ville]]="",PARIS[[#This Row],[Nom de la Voie]]&amp;" "&amp;MID(PARIS[[#This Row],[Tri 3]],5,50),PARIS[[#This Row],[Ville]]))</f>
        <v xml:space="preserve">   </v>
      </c>
      <c r="R403" s="10" t="str">
        <f>IF(PARIS[[#This Row],[Nom de la Voie]]="","",IFERROR(PARIS[[#This Row],[Département]]&amp;RIGHT(PARIS[[#This Row],[N° INSEE]],3),""))</f>
        <v/>
      </c>
      <c r="S403" s="10" t="str">
        <f>IF(PARIS[[#This Row],[Ville]]="",PARIS[[#This Row],[Nom de la Voie]]&amp;" "&amp;MID(PARIS[[#This Row],[Tri 3]],5,50),"")</f>
        <v/>
      </c>
      <c r="T403" s="10" t="str">
        <f>IFERROR(TEXT(VLOOKUP(Tableau_Résultat75[Code Insee],Tableau_Référence75[],2,FALSE),"00000"),"")</f>
        <v/>
      </c>
      <c r="U403" s="10" t="str">
        <f>IFERROR(TEXT(VLOOKUP(Tableau_Résultat75[Code Insee],Tableau_Référence75[],4,FALSE),"00000"),"")</f>
        <v/>
      </c>
    </row>
    <row r="404" spans="1:21" x14ac:dyDescent="0.25">
      <c r="A404" s="4" t="s">
        <v>415</v>
      </c>
      <c r="B404" s="10" t="str">
        <f>MID(PARIS[[#This Row],[Données]],104,100)</f>
        <v>001374   COMMUN</v>
      </c>
      <c r="C404" s="10" t="str">
        <f>MID(PARIS[[#This Row],[Données]],7,36)</f>
        <v xml:space="preserve">X123UPAS COMMUN B 3                 </v>
      </c>
      <c r="D404" s="10" t="str">
        <f>MID(PARIS[[#This Row],[Tri 2]],6,31)</f>
        <v xml:space="preserve">PAS COMMUN B 3                 </v>
      </c>
      <c r="E404" s="10" t="str">
        <f>MID(PARIS[[#This Row],[Données]],1,6)</f>
        <v>754003</v>
      </c>
      <c r="F404" s="10" t="str">
        <f>LEFT(PARIS[[#This Row],[Données]],2)</f>
        <v>75</v>
      </c>
      <c r="G404" s="10" t="str">
        <f>MID(PARIS[[#This Row],[Données]],1,6)</f>
        <v>754003</v>
      </c>
      <c r="H404" s="10" t="str">
        <f>LEFT(PARIS[[#This Row],[Tri 2]],5)</f>
        <v>X123U</v>
      </c>
      <c r="I404" s="10" t="str">
        <f>LEFT(PARIS[[#This Row],[Tri 3]],3)</f>
        <v>PAS</v>
      </c>
      <c r="J40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0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4" s="10" t="str">
        <f>IF(AND(PARIS[[#This Row],[Nom de la Voie 1]]=0,PARIS[[#This Row],[Nom de la Voie 2]]=0,PARIS[[#This Row],[Nom de la Voie 3]]=0),PARIS[[#This Row],[Ville et Street]],"")</f>
        <v/>
      </c>
      <c r="N404" s="10" t="str">
        <f>MID(PARIS[[#This Row],[Tri 1]],10,50)</f>
        <v>COMMUN</v>
      </c>
      <c r="O40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04" s="10" t="str">
        <f>IF(PARIS[[#This Row],[Mot Clé Rue]]="","",IF(PARIS[[#This Row],[Ville]]="",PARIS[[#This Row],[Nom de la Voie]]&amp;" "&amp;MID(PARIS[[#This Row],[Tri 3]],5,50),PARIS[[#This Row],[Ville]]))</f>
        <v xml:space="preserve">Passage COMMUN B 3                 </v>
      </c>
      <c r="R404" s="10" t="str">
        <f>IF(PARIS[[#This Row],[Nom de la Voie]]="","",IFERROR(PARIS[[#This Row],[Département]]&amp;RIGHT(PARIS[[#This Row],[N° INSEE]],3),""))</f>
        <v>75003</v>
      </c>
      <c r="S404" s="10" t="str">
        <f>IF(PARIS[[#This Row],[Ville]]="",PARIS[[#This Row],[Nom de la Voie]]&amp;" "&amp;MID(PARIS[[#This Row],[Tri 3]],5,50),"")</f>
        <v xml:space="preserve">Passage COMMUN B 3                 </v>
      </c>
      <c r="T404" s="10" t="str">
        <f>IFERROR(TEXT(VLOOKUP(Tableau_Résultat75[Code Insee],Tableau_Référence75[],2,FALSE),"00000"),"")</f>
        <v/>
      </c>
      <c r="U404" s="10" t="str">
        <f>IFERROR(TEXT(VLOOKUP(Tableau_Résultat75[Code Insee],Tableau_Référence75[],4,FALSE),"00000"),"")</f>
        <v/>
      </c>
    </row>
    <row r="405" spans="1:21" x14ac:dyDescent="0.25">
      <c r="A405" s="4" t="s">
        <v>416</v>
      </c>
      <c r="B405" s="10" t="str">
        <f>MID(PARIS[[#This Row],[Données]],104,100)</f>
        <v>999995   COMMUN</v>
      </c>
      <c r="C405" s="10" t="str">
        <f>MID(PARIS[[#This Row],[Données]],7,36)</f>
        <v xml:space="preserve">Y123FPAS COMMUN B 3                 </v>
      </c>
      <c r="D405" s="10" t="str">
        <f>MID(PARIS[[#This Row],[Tri 2]],6,31)</f>
        <v xml:space="preserve">PAS COMMUN B 3                 </v>
      </c>
      <c r="E405" s="10" t="str">
        <f>MID(PARIS[[#This Row],[Données]],1,6)</f>
        <v>754003</v>
      </c>
      <c r="F405" s="10" t="str">
        <f>LEFT(PARIS[[#This Row],[Données]],2)</f>
        <v>75</v>
      </c>
      <c r="G405" s="10" t="str">
        <f>MID(PARIS[[#This Row],[Données]],1,6)</f>
        <v>754003</v>
      </c>
      <c r="H405" s="10" t="str">
        <f>LEFT(PARIS[[#This Row],[Tri 2]],5)</f>
        <v>Y123F</v>
      </c>
      <c r="I405" s="10" t="str">
        <f>LEFT(PARIS[[#This Row],[Tri 3]],3)</f>
        <v>PAS</v>
      </c>
      <c r="J40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0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5" s="10" t="str">
        <f>IF(AND(PARIS[[#This Row],[Nom de la Voie 1]]=0,PARIS[[#This Row],[Nom de la Voie 2]]=0,PARIS[[#This Row],[Nom de la Voie 3]]=0),PARIS[[#This Row],[Ville et Street]],"")</f>
        <v/>
      </c>
      <c r="N405" s="10" t="str">
        <f>MID(PARIS[[#This Row],[Tri 1]],10,50)</f>
        <v>COMMUN</v>
      </c>
      <c r="O40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05" s="10" t="str">
        <f>IF(PARIS[[#This Row],[Mot Clé Rue]]="","",IF(PARIS[[#This Row],[Ville]]="",PARIS[[#This Row],[Nom de la Voie]]&amp;" "&amp;MID(PARIS[[#This Row],[Tri 3]],5,50),PARIS[[#This Row],[Ville]]))</f>
        <v xml:space="preserve">Passage COMMUN B 3                 </v>
      </c>
      <c r="R405" s="10" t="str">
        <f>IF(PARIS[[#This Row],[Nom de la Voie]]="","",IFERROR(PARIS[[#This Row],[Département]]&amp;RIGHT(PARIS[[#This Row],[N° INSEE]],3),""))</f>
        <v>75003</v>
      </c>
      <c r="S405" s="10" t="str">
        <f>IF(PARIS[[#This Row],[Ville]]="",PARIS[[#This Row],[Nom de la Voie]]&amp;" "&amp;MID(PARIS[[#This Row],[Tri 3]],5,50),"")</f>
        <v xml:space="preserve">Passage COMMUN B 3                 </v>
      </c>
      <c r="T405" s="10" t="str">
        <f>IFERROR(TEXT(VLOOKUP(Tableau_Résultat75[Code Insee],Tableau_Référence75[],2,FALSE),"00000"),"")</f>
        <v/>
      </c>
      <c r="U405" s="10" t="str">
        <f>IFERROR(TEXT(VLOOKUP(Tableau_Résultat75[Code Insee],Tableau_Référence75[],4,FALSE),"00000"),"")</f>
        <v/>
      </c>
    </row>
    <row r="406" spans="1:21" x14ac:dyDescent="0.25">
      <c r="A406" s="4" t="s">
        <v>417</v>
      </c>
      <c r="B406" s="10" t="str">
        <f>MID(PARIS[[#This Row],[Données]],104,100)</f>
        <v>000051   ALOMBERT</v>
      </c>
      <c r="C406" s="10" t="str">
        <f>MID(PARIS[[#This Row],[Données]],7,36)</f>
        <v xml:space="preserve">0220RPAS ALOMBERT                   </v>
      </c>
      <c r="D406" s="10" t="str">
        <f>MID(PARIS[[#This Row],[Tri 2]],6,31)</f>
        <v xml:space="preserve">PAS ALOMBERT                   </v>
      </c>
      <c r="E406" s="10" t="str">
        <f>MID(PARIS[[#This Row],[Données]],1,6)</f>
        <v>754003</v>
      </c>
      <c r="F406" s="10" t="str">
        <f>LEFT(PARIS[[#This Row],[Données]],2)</f>
        <v>75</v>
      </c>
      <c r="G406" s="10" t="str">
        <f>MID(PARIS[[#This Row],[Données]],1,6)</f>
        <v>754003</v>
      </c>
      <c r="H406" s="10" t="str">
        <f>LEFT(PARIS[[#This Row],[Tri 2]],5)</f>
        <v>0220R</v>
      </c>
      <c r="I406" s="10" t="str">
        <f>LEFT(PARIS[[#This Row],[Tri 3]],3)</f>
        <v>PAS</v>
      </c>
      <c r="J40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0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6" s="10" t="str">
        <f>IF(AND(PARIS[[#This Row],[Nom de la Voie 1]]=0,PARIS[[#This Row],[Nom de la Voie 2]]=0,PARIS[[#This Row],[Nom de la Voie 3]]=0),PARIS[[#This Row],[Ville et Street]],"")</f>
        <v/>
      </c>
      <c r="N406" s="10" t="str">
        <f>MID(PARIS[[#This Row],[Tri 1]],10,50)</f>
        <v>ALOMBERT</v>
      </c>
      <c r="O40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06" s="10" t="str">
        <f>IF(PARIS[[#This Row],[Mot Clé Rue]]="","",IF(PARIS[[#This Row],[Ville]]="",PARIS[[#This Row],[Nom de la Voie]]&amp;" "&amp;MID(PARIS[[#This Row],[Tri 3]],5,50),PARIS[[#This Row],[Ville]]))</f>
        <v xml:space="preserve">Passage ALOMBERT                   </v>
      </c>
      <c r="R406" s="10" t="str">
        <f>IF(PARIS[[#This Row],[Nom de la Voie]]="","",IFERROR(PARIS[[#This Row],[Département]]&amp;RIGHT(PARIS[[#This Row],[N° INSEE]],3),""))</f>
        <v>75003</v>
      </c>
      <c r="S406" s="10" t="str">
        <f>IF(PARIS[[#This Row],[Ville]]="",PARIS[[#This Row],[Nom de la Voie]]&amp;" "&amp;MID(PARIS[[#This Row],[Tri 3]],5,50),"")</f>
        <v xml:space="preserve">Passage ALOMBERT                   </v>
      </c>
      <c r="T406" s="10" t="str">
        <f>IFERROR(TEXT(VLOOKUP(Tableau_Résultat75[Code Insee],Tableau_Référence75[],2,FALSE),"00000"),"")</f>
        <v/>
      </c>
      <c r="U406" s="10" t="str">
        <f>IFERROR(TEXT(VLOOKUP(Tableau_Résultat75[Code Insee],Tableau_Référence75[],4,FALSE),"00000"),"")</f>
        <v/>
      </c>
    </row>
    <row r="407" spans="1:21" x14ac:dyDescent="0.25">
      <c r="A407" s="4" t="s">
        <v>418</v>
      </c>
      <c r="B407" s="10" t="str">
        <f>MID(PARIS[[#This Row],[Données]],104,100)</f>
        <v>000061   ANCRE</v>
      </c>
      <c r="C407" s="10" t="str">
        <f>MID(PARIS[[#This Row],[Données]],7,36)</f>
        <v xml:space="preserve">0311PPAS DE L ANCRE                 </v>
      </c>
      <c r="D407" s="10" t="str">
        <f>MID(PARIS[[#This Row],[Tri 2]],6,31)</f>
        <v xml:space="preserve">PAS DE L ANCRE                 </v>
      </c>
      <c r="E407" s="10" t="str">
        <f>MID(PARIS[[#This Row],[Données]],1,6)</f>
        <v>754003</v>
      </c>
      <c r="F407" s="10" t="str">
        <f>LEFT(PARIS[[#This Row],[Données]],2)</f>
        <v>75</v>
      </c>
      <c r="G407" s="10" t="str">
        <f>MID(PARIS[[#This Row],[Données]],1,6)</f>
        <v>754003</v>
      </c>
      <c r="H407" s="10" t="str">
        <f>LEFT(PARIS[[#This Row],[Tri 2]],5)</f>
        <v>0311P</v>
      </c>
      <c r="I407" s="10" t="str">
        <f>LEFT(PARIS[[#This Row],[Tri 3]],3)</f>
        <v>PAS</v>
      </c>
      <c r="J40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0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7" s="10" t="str">
        <f>IF(AND(PARIS[[#This Row],[Nom de la Voie 1]]=0,PARIS[[#This Row],[Nom de la Voie 2]]=0,PARIS[[#This Row],[Nom de la Voie 3]]=0),PARIS[[#This Row],[Ville et Street]],"")</f>
        <v/>
      </c>
      <c r="N407" s="10" t="str">
        <f>MID(PARIS[[#This Row],[Tri 1]],10,50)</f>
        <v>ANCRE</v>
      </c>
      <c r="O40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07" s="10" t="str">
        <f>IF(PARIS[[#This Row],[Mot Clé Rue]]="","",IF(PARIS[[#This Row],[Ville]]="",PARIS[[#This Row],[Nom de la Voie]]&amp;" "&amp;MID(PARIS[[#This Row],[Tri 3]],5,50),PARIS[[#This Row],[Ville]]))</f>
        <v xml:space="preserve">Passage DE L ANCRE                 </v>
      </c>
      <c r="R407" s="10" t="str">
        <f>IF(PARIS[[#This Row],[Nom de la Voie]]="","",IFERROR(PARIS[[#This Row],[Département]]&amp;RIGHT(PARIS[[#This Row],[N° INSEE]],3),""))</f>
        <v>75003</v>
      </c>
      <c r="S407" s="10" t="str">
        <f>IF(PARIS[[#This Row],[Ville]]="",PARIS[[#This Row],[Nom de la Voie]]&amp;" "&amp;MID(PARIS[[#This Row],[Tri 3]],5,50),"")</f>
        <v xml:space="preserve">Passage DE L ANCRE                 </v>
      </c>
      <c r="T407" s="10" t="str">
        <f>IFERROR(TEXT(VLOOKUP(Tableau_Résultat75[Code Insee],Tableau_Référence75[],2,FALSE),"00000"),"")</f>
        <v/>
      </c>
      <c r="U407" s="10" t="str">
        <f>IFERROR(TEXT(VLOOKUP(Tableau_Résultat75[Code Insee],Tableau_Référence75[],4,FALSE),"00000"),"")</f>
        <v/>
      </c>
    </row>
    <row r="408" spans="1:21" x14ac:dyDescent="0.25">
      <c r="A408" s="4" t="s">
        <v>419</v>
      </c>
      <c r="B408" s="10" t="str">
        <f>MID(PARIS[[#This Row],[Données]],104,100)</f>
        <v>000071   ARCHIVES</v>
      </c>
      <c r="C408" s="10" t="str">
        <f>MID(PARIS[[#This Row],[Données]],7,36)</f>
        <v xml:space="preserve">0420HRUE DES ARCHIVES               </v>
      </c>
      <c r="D408" s="10" t="str">
        <f>MID(PARIS[[#This Row],[Tri 2]],6,31)</f>
        <v xml:space="preserve">RUE DES ARCHIVES               </v>
      </c>
      <c r="E408" s="10" t="str">
        <f>MID(PARIS[[#This Row],[Données]],1,6)</f>
        <v>754003</v>
      </c>
      <c r="F408" s="10" t="str">
        <f>LEFT(PARIS[[#This Row],[Données]],2)</f>
        <v>75</v>
      </c>
      <c r="G408" s="10" t="str">
        <f>MID(PARIS[[#This Row],[Données]],1,6)</f>
        <v>754003</v>
      </c>
      <c r="H408" s="10" t="str">
        <f>LEFT(PARIS[[#This Row],[Tri 2]],5)</f>
        <v>0420H</v>
      </c>
      <c r="I408" s="10" t="str">
        <f>LEFT(PARIS[[#This Row],[Tri 3]],3)</f>
        <v>RUE</v>
      </c>
      <c r="J40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0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8" s="10" t="str">
        <f>IF(AND(PARIS[[#This Row],[Nom de la Voie 1]]=0,PARIS[[#This Row],[Nom de la Voie 2]]=0,PARIS[[#This Row],[Nom de la Voie 3]]=0),PARIS[[#This Row],[Ville et Street]],"")</f>
        <v/>
      </c>
      <c r="N408" s="10" t="str">
        <f>MID(PARIS[[#This Row],[Tri 1]],10,50)</f>
        <v>ARCHIVES</v>
      </c>
      <c r="O40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08" s="10" t="str">
        <f>IF(PARIS[[#This Row],[Mot Clé Rue]]="","",IF(PARIS[[#This Row],[Ville]]="",PARIS[[#This Row],[Nom de la Voie]]&amp;" "&amp;MID(PARIS[[#This Row],[Tri 3]],5,50),PARIS[[#This Row],[Ville]]))</f>
        <v xml:space="preserve">Rue DES ARCHIVES               </v>
      </c>
      <c r="R408" s="10" t="str">
        <f>IF(PARIS[[#This Row],[Nom de la Voie]]="","",IFERROR(PARIS[[#This Row],[Département]]&amp;RIGHT(PARIS[[#This Row],[N° INSEE]],3),""))</f>
        <v>75003</v>
      </c>
      <c r="S408" s="10" t="str">
        <f>IF(PARIS[[#This Row],[Ville]]="",PARIS[[#This Row],[Nom de la Voie]]&amp;" "&amp;MID(PARIS[[#This Row],[Tri 3]],5,50),"")</f>
        <v xml:space="preserve">Rue DES ARCHIVES               </v>
      </c>
      <c r="T408" s="10" t="str">
        <f>IFERROR(TEXT(VLOOKUP(Tableau_Résultat75[Code Insee],Tableau_Référence75[],2,FALSE),"00000"),"")</f>
        <v/>
      </c>
      <c r="U408" s="10" t="str">
        <f>IFERROR(TEXT(VLOOKUP(Tableau_Résultat75[Code Insee],Tableau_Référence75[],4,FALSE),"00000"),"")</f>
        <v/>
      </c>
    </row>
    <row r="409" spans="1:21" x14ac:dyDescent="0.25">
      <c r="A409" s="4" t="s">
        <v>420</v>
      </c>
      <c r="B409" s="10" t="str">
        <f>MID(PARIS[[#This Row],[Données]],104,100)</f>
        <v>000081   ARQUEBUS</v>
      </c>
      <c r="C409" s="10" t="str">
        <f>MID(PARIS[[#This Row],[Données]],7,36)</f>
        <v xml:space="preserve">0465GRUE DES ARQUEBUSIERS           </v>
      </c>
      <c r="D409" s="10" t="str">
        <f>MID(PARIS[[#This Row],[Tri 2]],6,31)</f>
        <v xml:space="preserve">RUE DES ARQUEBUSIERS           </v>
      </c>
      <c r="E409" s="10" t="str">
        <f>MID(PARIS[[#This Row],[Données]],1,6)</f>
        <v>754003</v>
      </c>
      <c r="F409" s="10" t="str">
        <f>LEFT(PARIS[[#This Row],[Données]],2)</f>
        <v>75</v>
      </c>
      <c r="G409" s="10" t="str">
        <f>MID(PARIS[[#This Row],[Données]],1,6)</f>
        <v>754003</v>
      </c>
      <c r="H409" s="10" t="str">
        <f>LEFT(PARIS[[#This Row],[Tri 2]],5)</f>
        <v>0465G</v>
      </c>
      <c r="I409" s="10" t="str">
        <f>LEFT(PARIS[[#This Row],[Tri 3]],3)</f>
        <v>RUE</v>
      </c>
      <c r="J40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0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0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09" s="10" t="str">
        <f>IF(AND(PARIS[[#This Row],[Nom de la Voie 1]]=0,PARIS[[#This Row],[Nom de la Voie 2]]=0,PARIS[[#This Row],[Nom de la Voie 3]]=0),PARIS[[#This Row],[Ville et Street]],"")</f>
        <v/>
      </c>
      <c r="N409" s="10" t="str">
        <f>MID(PARIS[[#This Row],[Tri 1]],10,50)</f>
        <v>ARQUEBUS</v>
      </c>
      <c r="O40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09" s="10" t="str">
        <f>IF(PARIS[[#This Row],[Mot Clé Rue]]="","",IF(PARIS[[#This Row],[Ville]]="",PARIS[[#This Row],[Nom de la Voie]]&amp;" "&amp;MID(PARIS[[#This Row],[Tri 3]],5,50),PARIS[[#This Row],[Ville]]))</f>
        <v xml:space="preserve">Rue DES ARQUEBUSIERS           </v>
      </c>
      <c r="R409" s="10" t="str">
        <f>IF(PARIS[[#This Row],[Nom de la Voie]]="","",IFERROR(PARIS[[#This Row],[Département]]&amp;RIGHT(PARIS[[#This Row],[N° INSEE]],3),""))</f>
        <v>75003</v>
      </c>
      <c r="S409" s="10" t="str">
        <f>IF(PARIS[[#This Row],[Ville]]="",PARIS[[#This Row],[Nom de la Voie]]&amp;" "&amp;MID(PARIS[[#This Row],[Tri 3]],5,50),"")</f>
        <v xml:space="preserve">Rue DES ARQUEBUSIERS           </v>
      </c>
      <c r="T409" s="10" t="str">
        <f>IFERROR(TEXT(VLOOKUP(Tableau_Résultat75[Code Insee],Tableau_Référence75[],2,FALSE),"00000"),"")</f>
        <v/>
      </c>
      <c r="U409" s="10" t="str">
        <f>IFERROR(TEXT(VLOOKUP(Tableau_Résultat75[Code Insee],Tableau_Référence75[],4,FALSE),"00000"),"")</f>
        <v/>
      </c>
    </row>
    <row r="410" spans="1:21" x14ac:dyDescent="0.25">
      <c r="A410" s="4" t="s">
        <v>421</v>
      </c>
      <c r="B410" s="10" t="str">
        <f>MID(PARIS[[#This Row],[Données]],104,100)</f>
        <v>000091   BAILLY</v>
      </c>
      <c r="C410" s="10" t="str">
        <f>MID(PARIS[[#This Row],[Données]],7,36)</f>
        <v xml:space="preserve">0636TRUE BAILLY                     </v>
      </c>
      <c r="D410" s="10" t="str">
        <f>MID(PARIS[[#This Row],[Tri 2]],6,31)</f>
        <v xml:space="preserve">RUE BAILLY                     </v>
      </c>
      <c r="E410" s="10" t="str">
        <f>MID(PARIS[[#This Row],[Données]],1,6)</f>
        <v>754003</v>
      </c>
      <c r="F410" s="10" t="str">
        <f>LEFT(PARIS[[#This Row],[Données]],2)</f>
        <v>75</v>
      </c>
      <c r="G410" s="10" t="str">
        <f>MID(PARIS[[#This Row],[Données]],1,6)</f>
        <v>754003</v>
      </c>
      <c r="H410" s="10" t="str">
        <f>LEFT(PARIS[[#This Row],[Tri 2]],5)</f>
        <v>0636T</v>
      </c>
      <c r="I410" s="10" t="str">
        <f>LEFT(PARIS[[#This Row],[Tri 3]],3)</f>
        <v>RUE</v>
      </c>
      <c r="J41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0" s="10" t="str">
        <f>IF(AND(PARIS[[#This Row],[Nom de la Voie 1]]=0,PARIS[[#This Row],[Nom de la Voie 2]]=0,PARIS[[#This Row],[Nom de la Voie 3]]=0),PARIS[[#This Row],[Ville et Street]],"")</f>
        <v/>
      </c>
      <c r="N410" s="10" t="str">
        <f>MID(PARIS[[#This Row],[Tri 1]],10,50)</f>
        <v>BAILLY</v>
      </c>
      <c r="O41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0" s="10" t="str">
        <f>IF(PARIS[[#This Row],[Mot Clé Rue]]="","",IF(PARIS[[#This Row],[Ville]]="",PARIS[[#This Row],[Nom de la Voie]]&amp;" "&amp;MID(PARIS[[#This Row],[Tri 3]],5,50),PARIS[[#This Row],[Ville]]))</f>
        <v xml:space="preserve">Rue BAILLY                     </v>
      </c>
      <c r="R410" s="10" t="str">
        <f>IF(PARIS[[#This Row],[Nom de la Voie]]="","",IFERROR(PARIS[[#This Row],[Département]]&amp;RIGHT(PARIS[[#This Row],[N° INSEE]],3),""))</f>
        <v>75003</v>
      </c>
      <c r="S410" s="10" t="str">
        <f>IF(PARIS[[#This Row],[Ville]]="",PARIS[[#This Row],[Nom de la Voie]]&amp;" "&amp;MID(PARIS[[#This Row],[Tri 3]],5,50),"")</f>
        <v xml:space="preserve">Rue BAILLY                     </v>
      </c>
      <c r="T410" s="10" t="str">
        <f>IFERROR(TEXT(VLOOKUP(Tableau_Résultat75[Code Insee],Tableau_Référence75[],2,FALSE),"00000"),"")</f>
        <v/>
      </c>
      <c r="U410" s="10" t="str">
        <f>IFERROR(TEXT(VLOOKUP(Tableau_Résultat75[Code Insee],Tableau_Référence75[],4,FALSE),"00000"),"")</f>
        <v/>
      </c>
    </row>
    <row r="411" spans="1:21" x14ac:dyDescent="0.25">
      <c r="A411" s="4" t="s">
        <v>422</v>
      </c>
      <c r="B411" s="10" t="str">
        <f>MID(PARIS[[#This Row],[Données]],104,100)</f>
        <v>000101   BARBETTE</v>
      </c>
      <c r="C411" s="10" t="str">
        <f>MID(PARIS[[#This Row],[Données]],7,36)</f>
        <v xml:space="preserve">0666ARUE BARBETTE                   </v>
      </c>
      <c r="D411" s="10" t="str">
        <f>MID(PARIS[[#This Row],[Tri 2]],6,31)</f>
        <v xml:space="preserve">RUE BARBETTE                   </v>
      </c>
      <c r="E411" s="10" t="str">
        <f>MID(PARIS[[#This Row],[Données]],1,6)</f>
        <v>754003</v>
      </c>
      <c r="F411" s="10" t="str">
        <f>LEFT(PARIS[[#This Row],[Données]],2)</f>
        <v>75</v>
      </c>
      <c r="G411" s="10" t="str">
        <f>MID(PARIS[[#This Row],[Données]],1,6)</f>
        <v>754003</v>
      </c>
      <c r="H411" s="10" t="str">
        <f>LEFT(PARIS[[#This Row],[Tri 2]],5)</f>
        <v>0666A</v>
      </c>
      <c r="I411" s="10" t="str">
        <f>LEFT(PARIS[[#This Row],[Tri 3]],3)</f>
        <v>RUE</v>
      </c>
      <c r="J41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1" s="10" t="str">
        <f>IF(AND(PARIS[[#This Row],[Nom de la Voie 1]]=0,PARIS[[#This Row],[Nom de la Voie 2]]=0,PARIS[[#This Row],[Nom de la Voie 3]]=0),PARIS[[#This Row],[Ville et Street]],"")</f>
        <v/>
      </c>
      <c r="N411" s="10" t="str">
        <f>MID(PARIS[[#This Row],[Tri 1]],10,50)</f>
        <v>BARBETTE</v>
      </c>
      <c r="O41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1" s="10" t="str">
        <f>IF(PARIS[[#This Row],[Mot Clé Rue]]="","",IF(PARIS[[#This Row],[Ville]]="",PARIS[[#This Row],[Nom de la Voie]]&amp;" "&amp;MID(PARIS[[#This Row],[Tri 3]],5,50),PARIS[[#This Row],[Ville]]))</f>
        <v xml:space="preserve">Rue BARBETTE                   </v>
      </c>
      <c r="R411" s="10" t="str">
        <f>IF(PARIS[[#This Row],[Nom de la Voie]]="","",IFERROR(PARIS[[#This Row],[Département]]&amp;RIGHT(PARIS[[#This Row],[N° INSEE]],3),""))</f>
        <v>75003</v>
      </c>
      <c r="S411" s="10" t="str">
        <f>IF(PARIS[[#This Row],[Ville]]="",PARIS[[#This Row],[Nom de la Voie]]&amp;" "&amp;MID(PARIS[[#This Row],[Tri 3]],5,50),"")</f>
        <v xml:space="preserve">Rue BARBETTE                   </v>
      </c>
      <c r="T411" s="10" t="str">
        <f>IFERROR(TEXT(VLOOKUP(Tableau_Résultat75[Code Insee],Tableau_Référence75[],2,FALSE),"00000"),"")</f>
        <v/>
      </c>
      <c r="U411" s="10" t="str">
        <f>IFERROR(TEXT(VLOOKUP(Tableau_Résultat75[Code Insee],Tableau_Référence75[],4,FALSE),"00000"),"")</f>
        <v/>
      </c>
    </row>
    <row r="412" spans="1:21" x14ac:dyDescent="0.25">
      <c r="A412" s="4" t="s">
        <v>423</v>
      </c>
      <c r="B412" s="10" t="str">
        <f>MID(PARIS[[#This Row],[Données]],104,100)</f>
        <v>000111   BARROIS</v>
      </c>
      <c r="C412" s="10" t="str">
        <f>MID(PARIS[[#This Row],[Données]],7,36)</f>
        <v xml:space="preserve">0689APAS BARROIS                    </v>
      </c>
      <c r="D412" s="10" t="str">
        <f>MID(PARIS[[#This Row],[Tri 2]],6,31)</f>
        <v xml:space="preserve">PAS BARROIS                    </v>
      </c>
      <c r="E412" s="10" t="str">
        <f>MID(PARIS[[#This Row],[Données]],1,6)</f>
        <v>754003</v>
      </c>
      <c r="F412" s="10" t="str">
        <f>LEFT(PARIS[[#This Row],[Données]],2)</f>
        <v>75</v>
      </c>
      <c r="G412" s="10" t="str">
        <f>MID(PARIS[[#This Row],[Données]],1,6)</f>
        <v>754003</v>
      </c>
      <c r="H412" s="10" t="str">
        <f>LEFT(PARIS[[#This Row],[Tri 2]],5)</f>
        <v>0689A</v>
      </c>
      <c r="I412" s="10" t="str">
        <f>LEFT(PARIS[[#This Row],[Tri 3]],3)</f>
        <v>PAS</v>
      </c>
      <c r="J41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1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2" s="10" t="str">
        <f>IF(AND(PARIS[[#This Row],[Nom de la Voie 1]]=0,PARIS[[#This Row],[Nom de la Voie 2]]=0,PARIS[[#This Row],[Nom de la Voie 3]]=0),PARIS[[#This Row],[Ville et Street]],"")</f>
        <v/>
      </c>
      <c r="N412" s="10" t="str">
        <f>MID(PARIS[[#This Row],[Tri 1]],10,50)</f>
        <v>BARROIS</v>
      </c>
      <c r="O41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12" s="10" t="str">
        <f>IF(PARIS[[#This Row],[Mot Clé Rue]]="","",IF(PARIS[[#This Row],[Ville]]="",PARIS[[#This Row],[Nom de la Voie]]&amp;" "&amp;MID(PARIS[[#This Row],[Tri 3]],5,50),PARIS[[#This Row],[Ville]]))</f>
        <v xml:space="preserve">Passage BARROIS                    </v>
      </c>
      <c r="R412" s="10" t="str">
        <f>IF(PARIS[[#This Row],[Nom de la Voie]]="","",IFERROR(PARIS[[#This Row],[Département]]&amp;RIGHT(PARIS[[#This Row],[N° INSEE]],3),""))</f>
        <v>75003</v>
      </c>
      <c r="S412" s="10" t="str">
        <f>IF(PARIS[[#This Row],[Ville]]="",PARIS[[#This Row],[Nom de la Voie]]&amp;" "&amp;MID(PARIS[[#This Row],[Tri 3]],5,50),"")</f>
        <v xml:space="preserve">Passage BARROIS                    </v>
      </c>
      <c r="T412" s="10" t="str">
        <f>IFERROR(TEXT(VLOOKUP(Tableau_Résultat75[Code Insee],Tableau_Référence75[],2,FALSE),"00000"),"")</f>
        <v/>
      </c>
      <c r="U412" s="10" t="str">
        <f>IFERROR(TEXT(VLOOKUP(Tableau_Résultat75[Code Insee],Tableau_Référence75[],4,FALSE),"00000"),"")</f>
        <v/>
      </c>
    </row>
    <row r="413" spans="1:21" x14ac:dyDescent="0.25">
      <c r="A413" s="4" t="s">
        <v>424</v>
      </c>
      <c r="B413" s="10" t="str">
        <f>MID(PARIS[[#This Row],[Données]],104,100)</f>
        <v>000121   BEARN</v>
      </c>
      <c r="C413" s="10" t="str">
        <f>MID(PARIS[[#This Row],[Données]],7,36)</f>
        <v xml:space="preserve">0756YRUE DE BEARN                   </v>
      </c>
      <c r="D413" s="10" t="str">
        <f>MID(PARIS[[#This Row],[Tri 2]],6,31)</f>
        <v xml:space="preserve">RUE DE BEARN                   </v>
      </c>
      <c r="E413" s="10" t="str">
        <f>MID(PARIS[[#This Row],[Données]],1,6)</f>
        <v>754003</v>
      </c>
      <c r="F413" s="10" t="str">
        <f>LEFT(PARIS[[#This Row],[Données]],2)</f>
        <v>75</v>
      </c>
      <c r="G413" s="10" t="str">
        <f>MID(PARIS[[#This Row],[Données]],1,6)</f>
        <v>754003</v>
      </c>
      <c r="H413" s="10" t="str">
        <f>LEFT(PARIS[[#This Row],[Tri 2]],5)</f>
        <v>0756Y</v>
      </c>
      <c r="I413" s="10" t="str">
        <f>LEFT(PARIS[[#This Row],[Tri 3]],3)</f>
        <v>RUE</v>
      </c>
      <c r="J41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3" s="10" t="str">
        <f>IF(AND(PARIS[[#This Row],[Nom de la Voie 1]]=0,PARIS[[#This Row],[Nom de la Voie 2]]=0,PARIS[[#This Row],[Nom de la Voie 3]]=0),PARIS[[#This Row],[Ville et Street]],"")</f>
        <v/>
      </c>
      <c r="N413" s="10" t="str">
        <f>MID(PARIS[[#This Row],[Tri 1]],10,50)</f>
        <v>BEARN</v>
      </c>
      <c r="O41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3" s="10" t="str">
        <f>IF(PARIS[[#This Row],[Mot Clé Rue]]="","",IF(PARIS[[#This Row],[Ville]]="",PARIS[[#This Row],[Nom de la Voie]]&amp;" "&amp;MID(PARIS[[#This Row],[Tri 3]],5,50),PARIS[[#This Row],[Ville]]))</f>
        <v xml:space="preserve">Rue DE BEARN                   </v>
      </c>
      <c r="R413" s="10" t="str">
        <f>IF(PARIS[[#This Row],[Nom de la Voie]]="","",IFERROR(PARIS[[#This Row],[Département]]&amp;RIGHT(PARIS[[#This Row],[N° INSEE]],3),""))</f>
        <v>75003</v>
      </c>
      <c r="S413" s="10" t="str">
        <f>IF(PARIS[[#This Row],[Ville]]="",PARIS[[#This Row],[Nom de la Voie]]&amp;" "&amp;MID(PARIS[[#This Row],[Tri 3]],5,50),"")</f>
        <v xml:space="preserve">Rue DE BEARN                   </v>
      </c>
      <c r="T413" s="10" t="str">
        <f>IFERROR(TEXT(VLOOKUP(Tableau_Résultat75[Code Insee],Tableau_Référence75[],2,FALSE),"00000"),"")</f>
        <v/>
      </c>
      <c r="U413" s="10" t="str">
        <f>IFERROR(TEXT(VLOOKUP(Tableau_Résultat75[Code Insee],Tableau_Référence75[],4,FALSE),"00000"),"")</f>
        <v/>
      </c>
    </row>
    <row r="414" spans="1:21" x14ac:dyDescent="0.25">
      <c r="A414" s="4" t="s">
        <v>425</v>
      </c>
      <c r="B414" s="10" t="str">
        <f>MID(PARIS[[#This Row],[Données]],104,100)</f>
        <v>000131   BEAUBOUR</v>
      </c>
      <c r="C414" s="10" t="str">
        <f>MID(PARIS[[#This Row],[Données]],7,36)</f>
        <v xml:space="preserve">0758AIMP BEAUBOURG                  </v>
      </c>
      <c r="D414" s="10" t="str">
        <f>MID(PARIS[[#This Row],[Tri 2]],6,31)</f>
        <v xml:space="preserve">IMP BEAUBOURG                  </v>
      </c>
      <c r="E414" s="10" t="str">
        <f>MID(PARIS[[#This Row],[Données]],1,6)</f>
        <v>754003</v>
      </c>
      <c r="F414" s="10" t="str">
        <f>LEFT(PARIS[[#This Row],[Données]],2)</f>
        <v>75</v>
      </c>
      <c r="G414" s="10" t="str">
        <f>MID(PARIS[[#This Row],[Données]],1,6)</f>
        <v>754003</v>
      </c>
      <c r="H414" s="10" t="str">
        <f>LEFT(PARIS[[#This Row],[Tri 2]],5)</f>
        <v>0758A</v>
      </c>
      <c r="I414" s="10" t="str">
        <f>LEFT(PARIS[[#This Row],[Tri 3]],3)</f>
        <v>IMP</v>
      </c>
      <c r="J41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41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4" s="10" t="str">
        <f>IF(AND(PARIS[[#This Row],[Nom de la Voie 1]]=0,PARIS[[#This Row],[Nom de la Voie 2]]=0,PARIS[[#This Row],[Nom de la Voie 3]]=0),PARIS[[#This Row],[Ville et Street]],"")</f>
        <v/>
      </c>
      <c r="N414" s="10" t="str">
        <f>MID(PARIS[[#This Row],[Tri 1]],10,50)</f>
        <v>BEAUBOUR</v>
      </c>
      <c r="O41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414" s="10" t="str">
        <f>IF(PARIS[[#This Row],[Mot Clé Rue]]="","",IF(PARIS[[#This Row],[Ville]]="",PARIS[[#This Row],[Nom de la Voie]]&amp;" "&amp;MID(PARIS[[#This Row],[Tri 3]],5,50),PARIS[[#This Row],[Ville]]))</f>
        <v xml:space="preserve">Impasse BEAUBOURG                  </v>
      </c>
      <c r="R414" s="10" t="str">
        <f>IF(PARIS[[#This Row],[Nom de la Voie]]="","",IFERROR(PARIS[[#This Row],[Département]]&amp;RIGHT(PARIS[[#This Row],[N° INSEE]],3),""))</f>
        <v>75003</v>
      </c>
      <c r="S414" s="10" t="str">
        <f>IF(PARIS[[#This Row],[Ville]]="",PARIS[[#This Row],[Nom de la Voie]]&amp;" "&amp;MID(PARIS[[#This Row],[Tri 3]],5,50),"")</f>
        <v xml:space="preserve">Impasse BEAUBOURG                  </v>
      </c>
      <c r="T414" s="10" t="str">
        <f>IFERROR(TEXT(VLOOKUP(Tableau_Résultat75[Code Insee],Tableau_Référence75[],2,FALSE),"00000"),"")</f>
        <v/>
      </c>
      <c r="U414" s="10" t="str">
        <f>IFERROR(TEXT(VLOOKUP(Tableau_Résultat75[Code Insee],Tableau_Référence75[],4,FALSE),"00000"),"")</f>
        <v/>
      </c>
    </row>
    <row r="415" spans="1:21" x14ac:dyDescent="0.25">
      <c r="A415" s="4" t="s">
        <v>426</v>
      </c>
      <c r="B415" s="10" t="str">
        <f>MID(PARIS[[#This Row],[Données]],104,100)</f>
        <v>000141   BEAUBOUR</v>
      </c>
      <c r="C415" s="10" t="str">
        <f>MID(PARIS[[#This Row],[Données]],7,36)</f>
        <v xml:space="preserve">0759BRUE BEAUBOURG                  </v>
      </c>
      <c r="D415" s="10" t="str">
        <f>MID(PARIS[[#This Row],[Tri 2]],6,31)</f>
        <v xml:space="preserve">RUE BEAUBOURG                  </v>
      </c>
      <c r="E415" s="10" t="str">
        <f>MID(PARIS[[#This Row],[Données]],1,6)</f>
        <v>754003</v>
      </c>
      <c r="F415" s="10" t="str">
        <f>LEFT(PARIS[[#This Row],[Données]],2)</f>
        <v>75</v>
      </c>
      <c r="G415" s="10" t="str">
        <f>MID(PARIS[[#This Row],[Données]],1,6)</f>
        <v>754003</v>
      </c>
      <c r="H415" s="10" t="str">
        <f>LEFT(PARIS[[#This Row],[Tri 2]],5)</f>
        <v>0759B</v>
      </c>
      <c r="I415" s="10" t="str">
        <f>LEFT(PARIS[[#This Row],[Tri 3]],3)</f>
        <v>RUE</v>
      </c>
      <c r="J41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5" s="10" t="str">
        <f>IF(AND(PARIS[[#This Row],[Nom de la Voie 1]]=0,PARIS[[#This Row],[Nom de la Voie 2]]=0,PARIS[[#This Row],[Nom de la Voie 3]]=0),PARIS[[#This Row],[Ville et Street]],"")</f>
        <v/>
      </c>
      <c r="N415" s="10" t="str">
        <f>MID(PARIS[[#This Row],[Tri 1]],10,50)</f>
        <v>BEAUBOUR</v>
      </c>
      <c r="O41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5" s="10" t="str">
        <f>IF(PARIS[[#This Row],[Mot Clé Rue]]="","",IF(PARIS[[#This Row],[Ville]]="",PARIS[[#This Row],[Nom de la Voie]]&amp;" "&amp;MID(PARIS[[#This Row],[Tri 3]],5,50),PARIS[[#This Row],[Ville]]))</f>
        <v xml:space="preserve">Rue BEAUBOURG                  </v>
      </c>
      <c r="R415" s="10" t="str">
        <f>IF(PARIS[[#This Row],[Nom de la Voie]]="","",IFERROR(PARIS[[#This Row],[Département]]&amp;RIGHT(PARIS[[#This Row],[N° INSEE]],3),""))</f>
        <v>75003</v>
      </c>
      <c r="S415" s="10" t="str">
        <f>IF(PARIS[[#This Row],[Ville]]="",PARIS[[#This Row],[Nom de la Voie]]&amp;" "&amp;MID(PARIS[[#This Row],[Tri 3]],5,50),"")</f>
        <v xml:space="preserve">Rue BEAUBOURG                  </v>
      </c>
      <c r="T415" s="10" t="str">
        <f>IFERROR(TEXT(VLOOKUP(Tableau_Résultat75[Code Insee],Tableau_Référence75[],2,FALSE),"00000"),"")</f>
        <v/>
      </c>
      <c r="U415" s="10" t="str">
        <f>IFERROR(TEXT(VLOOKUP(Tableau_Résultat75[Code Insee],Tableau_Référence75[],4,FALSE),"00000"),"")</f>
        <v/>
      </c>
    </row>
    <row r="416" spans="1:21" x14ac:dyDescent="0.25">
      <c r="A416" s="4" t="s">
        <v>427</v>
      </c>
      <c r="B416" s="10" t="str">
        <f>MID(PARIS[[#This Row],[Données]],104,100)</f>
        <v>000151   BEAUCE</v>
      </c>
      <c r="C416" s="10" t="str">
        <f>MID(PARIS[[#This Row],[Données]],7,36)</f>
        <v xml:space="preserve">0761DRUE DE BEAUCE                  </v>
      </c>
      <c r="D416" s="10" t="str">
        <f>MID(PARIS[[#This Row],[Tri 2]],6,31)</f>
        <v xml:space="preserve">RUE DE BEAUCE                  </v>
      </c>
      <c r="E416" s="10" t="str">
        <f>MID(PARIS[[#This Row],[Données]],1,6)</f>
        <v>754003</v>
      </c>
      <c r="F416" s="10" t="str">
        <f>LEFT(PARIS[[#This Row],[Données]],2)</f>
        <v>75</v>
      </c>
      <c r="G416" s="10" t="str">
        <f>MID(PARIS[[#This Row],[Données]],1,6)</f>
        <v>754003</v>
      </c>
      <c r="H416" s="10" t="str">
        <f>LEFT(PARIS[[#This Row],[Tri 2]],5)</f>
        <v>0761D</v>
      </c>
      <c r="I416" s="10" t="str">
        <f>LEFT(PARIS[[#This Row],[Tri 3]],3)</f>
        <v>RUE</v>
      </c>
      <c r="J41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6" s="10" t="str">
        <f>IF(AND(PARIS[[#This Row],[Nom de la Voie 1]]=0,PARIS[[#This Row],[Nom de la Voie 2]]=0,PARIS[[#This Row],[Nom de la Voie 3]]=0),PARIS[[#This Row],[Ville et Street]],"")</f>
        <v/>
      </c>
      <c r="N416" s="10" t="str">
        <f>MID(PARIS[[#This Row],[Tri 1]],10,50)</f>
        <v>BEAUCE</v>
      </c>
      <c r="O41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6" s="10" t="str">
        <f>IF(PARIS[[#This Row],[Mot Clé Rue]]="","",IF(PARIS[[#This Row],[Ville]]="",PARIS[[#This Row],[Nom de la Voie]]&amp;" "&amp;MID(PARIS[[#This Row],[Tri 3]],5,50),PARIS[[#This Row],[Ville]]))</f>
        <v xml:space="preserve">Rue DE BEAUCE                  </v>
      </c>
      <c r="R416" s="10" t="str">
        <f>IF(PARIS[[#This Row],[Nom de la Voie]]="","",IFERROR(PARIS[[#This Row],[Département]]&amp;RIGHT(PARIS[[#This Row],[N° INSEE]],3),""))</f>
        <v>75003</v>
      </c>
      <c r="S416" s="10" t="str">
        <f>IF(PARIS[[#This Row],[Ville]]="",PARIS[[#This Row],[Nom de la Voie]]&amp;" "&amp;MID(PARIS[[#This Row],[Tri 3]],5,50),"")</f>
        <v xml:space="preserve">Rue DE BEAUCE                  </v>
      </c>
      <c r="T416" s="10" t="str">
        <f>IFERROR(TEXT(VLOOKUP(Tableau_Résultat75[Code Insee],Tableau_Référence75[],2,FALSE),"00000"),"")</f>
        <v/>
      </c>
      <c r="U416" s="10" t="str">
        <f>IFERROR(TEXT(VLOOKUP(Tableau_Résultat75[Code Insee],Tableau_Référence75[],4,FALSE),"00000"),"")</f>
        <v/>
      </c>
    </row>
    <row r="417" spans="1:21" x14ac:dyDescent="0.25">
      <c r="A417" s="4" t="s">
        <v>428</v>
      </c>
      <c r="B417" s="10" t="str">
        <f>MID(PARIS[[#This Row],[Données]],104,100)</f>
        <v>000161   BEAUMARC</v>
      </c>
      <c r="C417" s="10" t="str">
        <f>MID(PARIS[[#This Row],[Données]],7,36)</f>
        <v xml:space="preserve">0783CBD  BEAUMARCHAIS               </v>
      </c>
      <c r="D417" s="10" t="str">
        <f>MID(PARIS[[#This Row],[Tri 2]],6,31)</f>
        <v xml:space="preserve">BD  BEAUMARCHAIS               </v>
      </c>
      <c r="E417" s="10" t="str">
        <f>MID(PARIS[[#This Row],[Données]],1,6)</f>
        <v>754003</v>
      </c>
      <c r="F417" s="10" t="str">
        <f>LEFT(PARIS[[#This Row],[Données]],2)</f>
        <v>75</v>
      </c>
      <c r="G417" s="10" t="str">
        <f>MID(PARIS[[#This Row],[Données]],1,6)</f>
        <v>754003</v>
      </c>
      <c r="H417" s="10" t="str">
        <f>LEFT(PARIS[[#This Row],[Tri 2]],5)</f>
        <v>0783C</v>
      </c>
      <c r="I417" s="10" t="str">
        <f>LEFT(PARIS[[#This Row],[Tri 3]],3)</f>
        <v xml:space="preserve">BD </v>
      </c>
      <c r="J41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1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417" s="10" t="str">
        <f>IF(AND(PARIS[[#This Row],[Nom de la Voie 1]]=0,PARIS[[#This Row],[Nom de la Voie 2]]=0,PARIS[[#This Row],[Nom de la Voie 3]]=0),PARIS[[#This Row],[Ville et Street]],"")</f>
        <v/>
      </c>
      <c r="N417" s="10" t="str">
        <f>MID(PARIS[[#This Row],[Tri 1]],10,50)</f>
        <v>BEAUMARC</v>
      </c>
      <c r="O41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417" s="10" t="str">
        <f>IF(PARIS[[#This Row],[Mot Clé Rue]]="","",IF(PARIS[[#This Row],[Ville]]="",PARIS[[#This Row],[Nom de la Voie]]&amp;" "&amp;MID(PARIS[[#This Row],[Tri 3]],5,50),PARIS[[#This Row],[Ville]]))</f>
        <v xml:space="preserve">Boulevard BEAUMARCHAIS               </v>
      </c>
      <c r="R417" s="10" t="str">
        <f>IF(PARIS[[#This Row],[Nom de la Voie]]="","",IFERROR(PARIS[[#This Row],[Département]]&amp;RIGHT(PARIS[[#This Row],[N° INSEE]],3),""))</f>
        <v>75003</v>
      </c>
      <c r="S417" s="10" t="str">
        <f>IF(PARIS[[#This Row],[Ville]]="",PARIS[[#This Row],[Nom de la Voie]]&amp;" "&amp;MID(PARIS[[#This Row],[Tri 3]],5,50),"")</f>
        <v xml:space="preserve">Boulevard BEAUMARCHAIS               </v>
      </c>
      <c r="T417" s="10" t="str">
        <f>IFERROR(TEXT(VLOOKUP(Tableau_Résultat75[Code Insee],Tableau_Référence75[],2,FALSE),"00000"),"")</f>
        <v/>
      </c>
      <c r="U417" s="10" t="str">
        <f>IFERROR(TEXT(VLOOKUP(Tableau_Résultat75[Code Insee],Tableau_Référence75[],4,FALSE),"00000"),"")</f>
        <v/>
      </c>
    </row>
    <row r="418" spans="1:21" x14ac:dyDescent="0.25">
      <c r="A418" s="4" t="s">
        <v>429</v>
      </c>
      <c r="B418" s="10" t="str">
        <f>MID(PARIS[[#This Row],[Données]],104,100)</f>
        <v>000171   BERANGER</v>
      </c>
      <c r="C418" s="10" t="str">
        <f>MID(PARIS[[#This Row],[Données]],7,36)</f>
        <v xml:space="preserve">0871YRUE BERANGER                   </v>
      </c>
      <c r="D418" s="10" t="str">
        <f>MID(PARIS[[#This Row],[Tri 2]],6,31)</f>
        <v xml:space="preserve">RUE BERANGER                   </v>
      </c>
      <c r="E418" s="10" t="str">
        <f>MID(PARIS[[#This Row],[Données]],1,6)</f>
        <v>754003</v>
      </c>
      <c r="F418" s="10" t="str">
        <f>LEFT(PARIS[[#This Row],[Données]],2)</f>
        <v>75</v>
      </c>
      <c r="G418" s="10" t="str">
        <f>MID(PARIS[[#This Row],[Données]],1,6)</f>
        <v>754003</v>
      </c>
      <c r="H418" s="10" t="str">
        <f>LEFT(PARIS[[#This Row],[Tri 2]],5)</f>
        <v>0871Y</v>
      </c>
      <c r="I418" s="10" t="str">
        <f>LEFT(PARIS[[#This Row],[Tri 3]],3)</f>
        <v>RUE</v>
      </c>
      <c r="J41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8" s="10" t="str">
        <f>IF(AND(PARIS[[#This Row],[Nom de la Voie 1]]=0,PARIS[[#This Row],[Nom de la Voie 2]]=0,PARIS[[#This Row],[Nom de la Voie 3]]=0),PARIS[[#This Row],[Ville et Street]],"")</f>
        <v/>
      </c>
      <c r="N418" s="10" t="str">
        <f>MID(PARIS[[#This Row],[Tri 1]],10,50)</f>
        <v>BERANGER</v>
      </c>
      <c r="O41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8" s="10" t="str">
        <f>IF(PARIS[[#This Row],[Mot Clé Rue]]="","",IF(PARIS[[#This Row],[Ville]]="",PARIS[[#This Row],[Nom de la Voie]]&amp;" "&amp;MID(PARIS[[#This Row],[Tri 3]],5,50),PARIS[[#This Row],[Ville]]))</f>
        <v xml:space="preserve">Rue BERANGER                   </v>
      </c>
      <c r="R418" s="10" t="str">
        <f>IF(PARIS[[#This Row],[Nom de la Voie]]="","",IFERROR(PARIS[[#This Row],[Département]]&amp;RIGHT(PARIS[[#This Row],[N° INSEE]],3),""))</f>
        <v>75003</v>
      </c>
      <c r="S418" s="10" t="str">
        <f>IF(PARIS[[#This Row],[Ville]]="",PARIS[[#This Row],[Nom de la Voie]]&amp;" "&amp;MID(PARIS[[#This Row],[Tri 3]],5,50),"")</f>
        <v xml:space="preserve">Rue BERANGER                   </v>
      </c>
      <c r="T418" s="10" t="str">
        <f>IFERROR(TEXT(VLOOKUP(Tableau_Résultat75[Code Insee],Tableau_Référence75[],2,FALSE),"00000"),"")</f>
        <v/>
      </c>
      <c r="U418" s="10" t="str">
        <f>IFERROR(TEXT(VLOOKUP(Tableau_Résultat75[Code Insee],Tableau_Référence75[],4,FALSE),"00000"),"")</f>
        <v/>
      </c>
    </row>
    <row r="419" spans="1:21" x14ac:dyDescent="0.25">
      <c r="A419" s="4" t="s">
        <v>430</v>
      </c>
      <c r="B419" s="10" t="str">
        <f>MID(PARIS[[#This Row],[Données]],104,100)</f>
        <v>000181   CLAIRVAU</v>
      </c>
      <c r="C419" s="10" t="str">
        <f>MID(PARIS[[#This Row],[Données]],7,36)</f>
        <v xml:space="preserve">0895ZRUE BERNARD DE CLAIRVAUX       </v>
      </c>
      <c r="D419" s="10" t="str">
        <f>MID(PARIS[[#This Row],[Tri 2]],6,31)</f>
        <v xml:space="preserve">RUE BERNARD DE CLAIRVAUX       </v>
      </c>
      <c r="E419" s="10" t="str">
        <f>MID(PARIS[[#This Row],[Données]],1,6)</f>
        <v>754003</v>
      </c>
      <c r="F419" s="10" t="str">
        <f>LEFT(PARIS[[#This Row],[Données]],2)</f>
        <v>75</v>
      </c>
      <c r="G419" s="10" t="str">
        <f>MID(PARIS[[#This Row],[Données]],1,6)</f>
        <v>754003</v>
      </c>
      <c r="H419" s="10" t="str">
        <f>LEFT(PARIS[[#This Row],[Tri 2]],5)</f>
        <v>0895Z</v>
      </c>
      <c r="I419" s="10" t="str">
        <f>LEFT(PARIS[[#This Row],[Tri 3]],3)</f>
        <v>RUE</v>
      </c>
      <c r="J41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1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1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19" s="10" t="str">
        <f>IF(AND(PARIS[[#This Row],[Nom de la Voie 1]]=0,PARIS[[#This Row],[Nom de la Voie 2]]=0,PARIS[[#This Row],[Nom de la Voie 3]]=0),PARIS[[#This Row],[Ville et Street]],"")</f>
        <v/>
      </c>
      <c r="N419" s="10" t="str">
        <f>MID(PARIS[[#This Row],[Tri 1]],10,50)</f>
        <v>CLAIRVAU</v>
      </c>
      <c r="O41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19" s="10" t="str">
        <f>IF(PARIS[[#This Row],[Mot Clé Rue]]="","",IF(PARIS[[#This Row],[Ville]]="",PARIS[[#This Row],[Nom de la Voie]]&amp;" "&amp;MID(PARIS[[#This Row],[Tri 3]],5,50),PARIS[[#This Row],[Ville]]))</f>
        <v xml:space="preserve">Rue BERNARD DE CLAIRVAUX       </v>
      </c>
      <c r="R419" s="10" t="str">
        <f>IF(PARIS[[#This Row],[Nom de la Voie]]="","",IFERROR(PARIS[[#This Row],[Département]]&amp;RIGHT(PARIS[[#This Row],[N° INSEE]],3),""))</f>
        <v>75003</v>
      </c>
      <c r="S419" s="10" t="str">
        <f>IF(PARIS[[#This Row],[Ville]]="",PARIS[[#This Row],[Nom de la Voie]]&amp;" "&amp;MID(PARIS[[#This Row],[Tri 3]],5,50),"")</f>
        <v xml:space="preserve">Rue BERNARD DE CLAIRVAUX       </v>
      </c>
      <c r="T419" s="10" t="str">
        <f>IFERROR(TEXT(VLOOKUP(Tableau_Résultat75[Code Insee],Tableau_Référence75[],2,FALSE),"00000"),"")</f>
        <v/>
      </c>
      <c r="U419" s="10" t="str">
        <f>IFERROR(TEXT(VLOOKUP(Tableau_Résultat75[Code Insee],Tableau_Référence75[],4,FALSE),"00000"),"")</f>
        <v/>
      </c>
    </row>
    <row r="420" spans="1:21" x14ac:dyDescent="0.25">
      <c r="A420" s="4" t="s">
        <v>431</v>
      </c>
      <c r="B420" s="10" t="str">
        <f>MID(PARIS[[#This Row],[Données]],104,100)</f>
        <v>000191   BERTHAUD</v>
      </c>
      <c r="C420" s="10" t="str">
        <f>MID(PARIS[[#This Row],[Données]],7,36)</f>
        <v xml:space="preserve">0909PIMP BERTHAUD                   </v>
      </c>
      <c r="D420" s="10" t="str">
        <f>MID(PARIS[[#This Row],[Tri 2]],6,31)</f>
        <v xml:space="preserve">IMP BERTHAUD                   </v>
      </c>
      <c r="E420" s="10" t="str">
        <f>MID(PARIS[[#This Row],[Données]],1,6)</f>
        <v>754003</v>
      </c>
      <c r="F420" s="10" t="str">
        <f>LEFT(PARIS[[#This Row],[Données]],2)</f>
        <v>75</v>
      </c>
      <c r="G420" s="10" t="str">
        <f>MID(PARIS[[#This Row],[Données]],1,6)</f>
        <v>754003</v>
      </c>
      <c r="H420" s="10" t="str">
        <f>LEFT(PARIS[[#This Row],[Tri 2]],5)</f>
        <v>0909P</v>
      </c>
      <c r="I420" s="10" t="str">
        <f>LEFT(PARIS[[#This Row],[Tri 3]],3)</f>
        <v>IMP</v>
      </c>
      <c r="J42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42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0" s="10" t="str">
        <f>IF(AND(PARIS[[#This Row],[Nom de la Voie 1]]=0,PARIS[[#This Row],[Nom de la Voie 2]]=0,PARIS[[#This Row],[Nom de la Voie 3]]=0),PARIS[[#This Row],[Ville et Street]],"")</f>
        <v/>
      </c>
      <c r="N420" s="10" t="str">
        <f>MID(PARIS[[#This Row],[Tri 1]],10,50)</f>
        <v>BERTHAUD</v>
      </c>
      <c r="O42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420" s="10" t="str">
        <f>IF(PARIS[[#This Row],[Mot Clé Rue]]="","",IF(PARIS[[#This Row],[Ville]]="",PARIS[[#This Row],[Nom de la Voie]]&amp;" "&amp;MID(PARIS[[#This Row],[Tri 3]],5,50),PARIS[[#This Row],[Ville]]))</f>
        <v xml:space="preserve">Impasse BERTHAUD                   </v>
      </c>
      <c r="R420" s="10" t="str">
        <f>IF(PARIS[[#This Row],[Nom de la Voie]]="","",IFERROR(PARIS[[#This Row],[Département]]&amp;RIGHT(PARIS[[#This Row],[N° INSEE]],3),""))</f>
        <v>75003</v>
      </c>
      <c r="S420" s="10" t="str">
        <f>IF(PARIS[[#This Row],[Ville]]="",PARIS[[#This Row],[Nom de la Voie]]&amp;" "&amp;MID(PARIS[[#This Row],[Tri 3]],5,50),"")</f>
        <v xml:space="preserve">Impasse BERTHAUD                   </v>
      </c>
      <c r="T420" s="10" t="str">
        <f>IFERROR(TEXT(VLOOKUP(Tableau_Résultat75[Code Insee],Tableau_Référence75[],2,FALSE),"00000"),"")</f>
        <v/>
      </c>
      <c r="U420" s="10" t="str">
        <f>IFERROR(TEXT(VLOOKUP(Tableau_Résultat75[Code Insee],Tableau_Référence75[],4,FALSE),"00000"),"")</f>
        <v/>
      </c>
    </row>
    <row r="421" spans="1:21" x14ac:dyDescent="0.25">
      <c r="A421" s="4" t="s">
        <v>432</v>
      </c>
      <c r="B421" s="10" t="str">
        <f>MID(PARIS[[#This Row],[Données]],104,100)</f>
        <v>000201   BLONDEL</v>
      </c>
      <c r="C421" s="10" t="str">
        <f>MID(PARIS[[#This Row],[Données]],7,36)</f>
        <v xml:space="preserve">1021LRUE BLONDEL                    </v>
      </c>
      <c r="D421" s="10" t="str">
        <f>MID(PARIS[[#This Row],[Tri 2]],6,31)</f>
        <v xml:space="preserve">RUE BLONDEL                    </v>
      </c>
      <c r="E421" s="10" t="str">
        <f>MID(PARIS[[#This Row],[Données]],1,6)</f>
        <v>754003</v>
      </c>
      <c r="F421" s="10" t="str">
        <f>LEFT(PARIS[[#This Row],[Données]],2)</f>
        <v>75</v>
      </c>
      <c r="G421" s="10" t="str">
        <f>MID(PARIS[[#This Row],[Données]],1,6)</f>
        <v>754003</v>
      </c>
      <c r="H421" s="10" t="str">
        <f>LEFT(PARIS[[#This Row],[Tri 2]],5)</f>
        <v>1021L</v>
      </c>
      <c r="I421" s="10" t="str">
        <f>LEFT(PARIS[[#This Row],[Tri 3]],3)</f>
        <v>RUE</v>
      </c>
      <c r="J42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1" s="10" t="str">
        <f>IF(AND(PARIS[[#This Row],[Nom de la Voie 1]]=0,PARIS[[#This Row],[Nom de la Voie 2]]=0,PARIS[[#This Row],[Nom de la Voie 3]]=0),PARIS[[#This Row],[Ville et Street]],"")</f>
        <v/>
      </c>
      <c r="N421" s="10" t="str">
        <f>MID(PARIS[[#This Row],[Tri 1]],10,50)</f>
        <v>BLONDEL</v>
      </c>
      <c r="O42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1" s="10" t="str">
        <f>IF(PARIS[[#This Row],[Mot Clé Rue]]="","",IF(PARIS[[#This Row],[Ville]]="",PARIS[[#This Row],[Nom de la Voie]]&amp;" "&amp;MID(PARIS[[#This Row],[Tri 3]],5,50),PARIS[[#This Row],[Ville]]))</f>
        <v xml:space="preserve">Rue BLONDEL                    </v>
      </c>
      <c r="R421" s="10" t="str">
        <f>IF(PARIS[[#This Row],[Nom de la Voie]]="","",IFERROR(PARIS[[#This Row],[Département]]&amp;RIGHT(PARIS[[#This Row],[N° INSEE]],3),""))</f>
        <v>75003</v>
      </c>
      <c r="S421" s="10" t="str">
        <f>IF(PARIS[[#This Row],[Ville]]="",PARIS[[#This Row],[Nom de la Voie]]&amp;" "&amp;MID(PARIS[[#This Row],[Tri 3]],5,50),"")</f>
        <v xml:space="preserve">Rue BLONDEL                    </v>
      </c>
      <c r="T421" s="10" t="str">
        <f>IFERROR(TEXT(VLOOKUP(Tableau_Résultat75[Code Insee],Tableau_Référence75[],2,FALSE),"00000"),"")</f>
        <v/>
      </c>
      <c r="U421" s="10" t="str">
        <f>IFERROR(TEXT(VLOOKUP(Tableau_Résultat75[Code Insee],Tableau_Référence75[],4,FALSE),"00000"),"")</f>
        <v/>
      </c>
    </row>
    <row r="422" spans="1:21" x14ac:dyDescent="0.25">
      <c r="A422" s="4" t="s">
        <v>433</v>
      </c>
      <c r="B422" s="10" t="str">
        <f>MID(PARIS[[#This Row],[Données]],104,100)</f>
        <v>000211   BORDA</v>
      </c>
      <c r="C422" s="10" t="str">
        <f>MID(PARIS[[#This Row],[Données]],7,36)</f>
        <v xml:space="preserve">1107ERUE BORDA                      </v>
      </c>
      <c r="D422" s="10" t="str">
        <f>MID(PARIS[[#This Row],[Tri 2]],6,31)</f>
        <v xml:space="preserve">RUE BORDA                      </v>
      </c>
      <c r="E422" s="10" t="str">
        <f>MID(PARIS[[#This Row],[Données]],1,6)</f>
        <v>754003</v>
      </c>
      <c r="F422" s="10" t="str">
        <f>LEFT(PARIS[[#This Row],[Données]],2)</f>
        <v>75</v>
      </c>
      <c r="G422" s="10" t="str">
        <f>MID(PARIS[[#This Row],[Données]],1,6)</f>
        <v>754003</v>
      </c>
      <c r="H422" s="10" t="str">
        <f>LEFT(PARIS[[#This Row],[Tri 2]],5)</f>
        <v>1107E</v>
      </c>
      <c r="I422" s="10" t="str">
        <f>LEFT(PARIS[[#This Row],[Tri 3]],3)</f>
        <v>RUE</v>
      </c>
      <c r="J42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2" s="10" t="str">
        <f>IF(AND(PARIS[[#This Row],[Nom de la Voie 1]]=0,PARIS[[#This Row],[Nom de la Voie 2]]=0,PARIS[[#This Row],[Nom de la Voie 3]]=0),PARIS[[#This Row],[Ville et Street]],"")</f>
        <v/>
      </c>
      <c r="N422" s="10" t="str">
        <f>MID(PARIS[[#This Row],[Tri 1]],10,50)</f>
        <v>BORDA</v>
      </c>
      <c r="O42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2" s="10" t="str">
        <f>IF(PARIS[[#This Row],[Mot Clé Rue]]="","",IF(PARIS[[#This Row],[Ville]]="",PARIS[[#This Row],[Nom de la Voie]]&amp;" "&amp;MID(PARIS[[#This Row],[Tri 3]],5,50),PARIS[[#This Row],[Ville]]))</f>
        <v xml:space="preserve">Rue BORDA                      </v>
      </c>
      <c r="R422" s="10" t="str">
        <f>IF(PARIS[[#This Row],[Nom de la Voie]]="","",IFERROR(PARIS[[#This Row],[Département]]&amp;RIGHT(PARIS[[#This Row],[N° INSEE]],3),""))</f>
        <v>75003</v>
      </c>
      <c r="S422" s="10" t="str">
        <f>IF(PARIS[[#This Row],[Ville]]="",PARIS[[#This Row],[Nom de la Voie]]&amp;" "&amp;MID(PARIS[[#This Row],[Tri 3]],5,50),"")</f>
        <v xml:space="preserve">Rue BORDA                      </v>
      </c>
      <c r="T422" s="10" t="str">
        <f>IFERROR(TEXT(VLOOKUP(Tableau_Résultat75[Code Insee],Tableau_Référence75[],2,FALSE),"00000"),"")</f>
        <v/>
      </c>
      <c r="U422" s="10" t="str">
        <f>IFERROR(TEXT(VLOOKUP(Tableau_Résultat75[Code Insee],Tableau_Référence75[],4,FALSE),"00000"),"")</f>
        <v/>
      </c>
    </row>
    <row r="423" spans="1:21" x14ac:dyDescent="0.25">
      <c r="A423" s="4" t="s">
        <v>434</v>
      </c>
      <c r="B423" s="10" t="str">
        <f>MID(PARIS[[#This Row],[Données]],104,100)</f>
        <v>000221   ABBE</v>
      </c>
      <c r="C423" s="10" t="str">
        <f>MID(PARIS[[#This Row],[Données]],7,36)</f>
        <v xml:space="preserve">1200FRUE DU BOURG L ABBE            </v>
      </c>
      <c r="D423" s="10" t="str">
        <f>MID(PARIS[[#This Row],[Tri 2]],6,31)</f>
        <v xml:space="preserve">RUE DU BOURG L ABBE            </v>
      </c>
      <c r="E423" s="10" t="str">
        <f>MID(PARIS[[#This Row],[Données]],1,6)</f>
        <v>754003</v>
      </c>
      <c r="F423" s="10" t="str">
        <f>LEFT(PARIS[[#This Row],[Données]],2)</f>
        <v>75</v>
      </c>
      <c r="G423" s="10" t="str">
        <f>MID(PARIS[[#This Row],[Données]],1,6)</f>
        <v>754003</v>
      </c>
      <c r="H423" s="10" t="str">
        <f>LEFT(PARIS[[#This Row],[Tri 2]],5)</f>
        <v>1200F</v>
      </c>
      <c r="I423" s="10" t="str">
        <f>LEFT(PARIS[[#This Row],[Tri 3]],3)</f>
        <v>RUE</v>
      </c>
      <c r="J42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3" s="10" t="str">
        <f>IF(AND(PARIS[[#This Row],[Nom de la Voie 1]]=0,PARIS[[#This Row],[Nom de la Voie 2]]=0,PARIS[[#This Row],[Nom de la Voie 3]]=0),PARIS[[#This Row],[Ville et Street]],"")</f>
        <v/>
      </c>
      <c r="N423" s="10" t="str">
        <f>MID(PARIS[[#This Row],[Tri 1]],10,50)</f>
        <v>ABBE</v>
      </c>
      <c r="O42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3" s="10" t="str">
        <f>IF(PARIS[[#This Row],[Mot Clé Rue]]="","",IF(PARIS[[#This Row],[Ville]]="",PARIS[[#This Row],[Nom de la Voie]]&amp;" "&amp;MID(PARIS[[#This Row],[Tri 3]],5,50),PARIS[[#This Row],[Ville]]))</f>
        <v xml:space="preserve">Rue DU BOURG L ABBE            </v>
      </c>
      <c r="R423" s="10" t="str">
        <f>IF(PARIS[[#This Row],[Nom de la Voie]]="","",IFERROR(PARIS[[#This Row],[Département]]&amp;RIGHT(PARIS[[#This Row],[N° INSEE]],3),""))</f>
        <v>75003</v>
      </c>
      <c r="S423" s="10" t="str">
        <f>IF(PARIS[[#This Row],[Ville]]="",PARIS[[#This Row],[Nom de la Voie]]&amp;" "&amp;MID(PARIS[[#This Row],[Tri 3]],5,50),"")</f>
        <v xml:space="preserve">Rue DU BOURG L ABBE            </v>
      </c>
      <c r="T423" s="10" t="str">
        <f>IFERROR(TEXT(VLOOKUP(Tableau_Résultat75[Code Insee],Tableau_Référence75[],2,FALSE),"00000"),"")</f>
        <v/>
      </c>
      <c r="U423" s="10" t="str">
        <f>IFERROR(TEXT(VLOOKUP(Tableau_Résultat75[Code Insee],Tableau_Référence75[],4,FALSE),"00000"),"")</f>
        <v/>
      </c>
    </row>
    <row r="424" spans="1:21" x14ac:dyDescent="0.25">
      <c r="A424" s="4" t="s">
        <v>435</v>
      </c>
      <c r="B424" s="10" t="str">
        <f>MID(PARIS[[#This Row],[Données]],104,100)</f>
        <v>000231   BRANTOME</v>
      </c>
      <c r="C424" s="10" t="str">
        <f>MID(PARIS[[#This Row],[Données]],7,36)</f>
        <v xml:space="preserve">1259VRUE BRANTOME                   </v>
      </c>
      <c r="D424" s="10" t="str">
        <f>MID(PARIS[[#This Row],[Tri 2]],6,31)</f>
        <v xml:space="preserve">RUE BRANTOME                   </v>
      </c>
      <c r="E424" s="10" t="str">
        <f>MID(PARIS[[#This Row],[Données]],1,6)</f>
        <v>754003</v>
      </c>
      <c r="F424" s="10" t="str">
        <f>LEFT(PARIS[[#This Row],[Données]],2)</f>
        <v>75</v>
      </c>
      <c r="G424" s="10" t="str">
        <f>MID(PARIS[[#This Row],[Données]],1,6)</f>
        <v>754003</v>
      </c>
      <c r="H424" s="10" t="str">
        <f>LEFT(PARIS[[#This Row],[Tri 2]],5)</f>
        <v>1259V</v>
      </c>
      <c r="I424" s="10" t="str">
        <f>LEFT(PARIS[[#This Row],[Tri 3]],3)</f>
        <v>RUE</v>
      </c>
      <c r="J42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4" s="10" t="str">
        <f>IF(AND(PARIS[[#This Row],[Nom de la Voie 1]]=0,PARIS[[#This Row],[Nom de la Voie 2]]=0,PARIS[[#This Row],[Nom de la Voie 3]]=0),PARIS[[#This Row],[Ville et Street]],"")</f>
        <v/>
      </c>
      <c r="N424" s="10" t="str">
        <f>MID(PARIS[[#This Row],[Tri 1]],10,50)</f>
        <v>BRANTOME</v>
      </c>
      <c r="O42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4" s="10" t="str">
        <f>IF(PARIS[[#This Row],[Mot Clé Rue]]="","",IF(PARIS[[#This Row],[Ville]]="",PARIS[[#This Row],[Nom de la Voie]]&amp;" "&amp;MID(PARIS[[#This Row],[Tri 3]],5,50),PARIS[[#This Row],[Ville]]))</f>
        <v xml:space="preserve">Rue BRANTOME                   </v>
      </c>
      <c r="R424" s="10" t="str">
        <f>IF(PARIS[[#This Row],[Nom de la Voie]]="","",IFERROR(PARIS[[#This Row],[Département]]&amp;RIGHT(PARIS[[#This Row],[N° INSEE]],3),""))</f>
        <v>75003</v>
      </c>
      <c r="S424" s="10" t="str">
        <f>IF(PARIS[[#This Row],[Ville]]="",PARIS[[#This Row],[Nom de la Voie]]&amp;" "&amp;MID(PARIS[[#This Row],[Tri 3]],5,50),"")</f>
        <v xml:space="preserve">Rue BRANTOME                   </v>
      </c>
      <c r="T424" s="10" t="str">
        <f>IFERROR(TEXT(VLOOKUP(Tableau_Résultat75[Code Insee],Tableau_Référence75[],2,FALSE),"00000"),"")</f>
        <v/>
      </c>
      <c r="U424" s="10" t="str">
        <f>IFERROR(TEXT(VLOOKUP(Tableau_Résultat75[Code Insee],Tableau_Référence75[],4,FALSE),"00000"),"")</f>
        <v/>
      </c>
    </row>
    <row r="425" spans="1:21" x14ac:dyDescent="0.25">
      <c r="A425" s="4" t="s">
        <v>436</v>
      </c>
      <c r="B425" s="10" t="str">
        <f>MID(PARIS[[#This Row],[Données]],104,100)</f>
        <v>000241   BRANTOME</v>
      </c>
      <c r="C425" s="10" t="str">
        <f>MID(PARIS[[#This Row],[Données]],7,36)</f>
        <v xml:space="preserve">1260WPAS BRANTOME                   </v>
      </c>
      <c r="D425" s="10" t="str">
        <f>MID(PARIS[[#This Row],[Tri 2]],6,31)</f>
        <v xml:space="preserve">PAS BRANTOME                   </v>
      </c>
      <c r="E425" s="10" t="str">
        <f>MID(PARIS[[#This Row],[Données]],1,6)</f>
        <v>754003</v>
      </c>
      <c r="F425" s="10" t="str">
        <f>LEFT(PARIS[[#This Row],[Données]],2)</f>
        <v>75</v>
      </c>
      <c r="G425" s="10" t="str">
        <f>MID(PARIS[[#This Row],[Données]],1,6)</f>
        <v>754003</v>
      </c>
      <c r="H425" s="10" t="str">
        <f>LEFT(PARIS[[#This Row],[Tri 2]],5)</f>
        <v>1260W</v>
      </c>
      <c r="I425" s="10" t="str">
        <f>LEFT(PARIS[[#This Row],[Tri 3]],3)</f>
        <v>PAS</v>
      </c>
      <c r="J42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2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5" s="10" t="str">
        <f>IF(AND(PARIS[[#This Row],[Nom de la Voie 1]]=0,PARIS[[#This Row],[Nom de la Voie 2]]=0,PARIS[[#This Row],[Nom de la Voie 3]]=0),PARIS[[#This Row],[Ville et Street]],"")</f>
        <v/>
      </c>
      <c r="N425" s="10" t="str">
        <f>MID(PARIS[[#This Row],[Tri 1]],10,50)</f>
        <v>BRANTOME</v>
      </c>
      <c r="O42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25" s="10" t="str">
        <f>IF(PARIS[[#This Row],[Mot Clé Rue]]="","",IF(PARIS[[#This Row],[Ville]]="",PARIS[[#This Row],[Nom de la Voie]]&amp;" "&amp;MID(PARIS[[#This Row],[Tri 3]],5,50),PARIS[[#This Row],[Ville]]))</f>
        <v xml:space="preserve">Passage BRANTOME                   </v>
      </c>
      <c r="R425" s="10" t="str">
        <f>IF(PARIS[[#This Row],[Nom de la Voie]]="","",IFERROR(PARIS[[#This Row],[Département]]&amp;RIGHT(PARIS[[#This Row],[N° INSEE]],3),""))</f>
        <v>75003</v>
      </c>
      <c r="S425" s="10" t="str">
        <f>IF(PARIS[[#This Row],[Ville]]="",PARIS[[#This Row],[Nom de la Voie]]&amp;" "&amp;MID(PARIS[[#This Row],[Tri 3]],5,50),"")</f>
        <v xml:space="preserve">Passage BRANTOME                   </v>
      </c>
      <c r="T425" s="10" t="str">
        <f>IFERROR(TEXT(VLOOKUP(Tableau_Résultat75[Code Insee],Tableau_Référence75[],2,FALSE),"00000"),"")</f>
        <v/>
      </c>
      <c r="U425" s="10" t="str">
        <f>IFERROR(TEXT(VLOOKUP(Tableau_Résultat75[Code Insee],Tableau_Référence75[],4,FALSE),"00000"),"")</f>
        <v/>
      </c>
    </row>
    <row r="426" spans="1:21" x14ac:dyDescent="0.25">
      <c r="A426" s="4" t="s">
        <v>437</v>
      </c>
      <c r="B426" s="10" t="str">
        <f>MID(PARIS[[#This Row],[Données]],104,100)</f>
        <v>000251   BRAQUE</v>
      </c>
      <c r="C426" s="10" t="str">
        <f>MID(PARIS[[#This Row],[Données]],7,36)</f>
        <v xml:space="preserve">1261XRUE DE BRAQUE                  </v>
      </c>
      <c r="D426" s="10" t="str">
        <f>MID(PARIS[[#This Row],[Tri 2]],6,31)</f>
        <v xml:space="preserve">RUE DE BRAQUE                  </v>
      </c>
      <c r="E426" s="10" t="str">
        <f>MID(PARIS[[#This Row],[Données]],1,6)</f>
        <v>754003</v>
      </c>
      <c r="F426" s="10" t="str">
        <f>LEFT(PARIS[[#This Row],[Données]],2)</f>
        <v>75</v>
      </c>
      <c r="G426" s="10" t="str">
        <f>MID(PARIS[[#This Row],[Données]],1,6)</f>
        <v>754003</v>
      </c>
      <c r="H426" s="10" t="str">
        <f>LEFT(PARIS[[#This Row],[Tri 2]],5)</f>
        <v>1261X</v>
      </c>
      <c r="I426" s="10" t="str">
        <f>LEFT(PARIS[[#This Row],[Tri 3]],3)</f>
        <v>RUE</v>
      </c>
      <c r="J42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6" s="10" t="str">
        <f>IF(AND(PARIS[[#This Row],[Nom de la Voie 1]]=0,PARIS[[#This Row],[Nom de la Voie 2]]=0,PARIS[[#This Row],[Nom de la Voie 3]]=0),PARIS[[#This Row],[Ville et Street]],"")</f>
        <v/>
      </c>
      <c r="N426" s="10" t="str">
        <f>MID(PARIS[[#This Row],[Tri 1]],10,50)</f>
        <v>BRAQUE</v>
      </c>
      <c r="O42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6" s="10" t="str">
        <f>IF(PARIS[[#This Row],[Mot Clé Rue]]="","",IF(PARIS[[#This Row],[Ville]]="",PARIS[[#This Row],[Nom de la Voie]]&amp;" "&amp;MID(PARIS[[#This Row],[Tri 3]],5,50),PARIS[[#This Row],[Ville]]))</f>
        <v xml:space="preserve">Rue DE BRAQUE                  </v>
      </c>
      <c r="R426" s="10" t="str">
        <f>IF(PARIS[[#This Row],[Nom de la Voie]]="","",IFERROR(PARIS[[#This Row],[Département]]&amp;RIGHT(PARIS[[#This Row],[N° INSEE]],3),""))</f>
        <v>75003</v>
      </c>
      <c r="S426" s="10" t="str">
        <f>IF(PARIS[[#This Row],[Ville]]="",PARIS[[#This Row],[Nom de la Voie]]&amp;" "&amp;MID(PARIS[[#This Row],[Tri 3]],5,50),"")</f>
        <v xml:space="preserve">Rue DE BRAQUE                  </v>
      </c>
      <c r="T426" s="10" t="str">
        <f>IFERROR(TEXT(VLOOKUP(Tableau_Résultat75[Code Insee],Tableau_Référence75[],2,FALSE),"00000"),"")</f>
        <v/>
      </c>
      <c r="U426" s="10" t="str">
        <f>IFERROR(TEXT(VLOOKUP(Tableau_Résultat75[Code Insee],Tableau_Référence75[],4,FALSE),"00000"),"")</f>
        <v/>
      </c>
    </row>
    <row r="427" spans="1:21" x14ac:dyDescent="0.25">
      <c r="A427" s="4" t="s">
        <v>438</v>
      </c>
      <c r="B427" s="10" t="str">
        <f>MID(PARIS[[#This Row],[Données]],104,100)</f>
        <v>000261   BRETAGNE</v>
      </c>
      <c r="C427" s="10" t="str">
        <f>MID(PARIS[[#This Row],[Données]],7,36)</f>
        <v xml:space="preserve">1275MRUE DE BRETAGNE                </v>
      </c>
      <c r="D427" s="10" t="str">
        <f>MID(PARIS[[#This Row],[Tri 2]],6,31)</f>
        <v xml:space="preserve">RUE DE BRETAGNE                </v>
      </c>
      <c r="E427" s="10" t="str">
        <f>MID(PARIS[[#This Row],[Données]],1,6)</f>
        <v>754003</v>
      </c>
      <c r="F427" s="10" t="str">
        <f>LEFT(PARIS[[#This Row],[Données]],2)</f>
        <v>75</v>
      </c>
      <c r="G427" s="10" t="str">
        <f>MID(PARIS[[#This Row],[Données]],1,6)</f>
        <v>754003</v>
      </c>
      <c r="H427" s="10" t="str">
        <f>LEFT(PARIS[[#This Row],[Tri 2]],5)</f>
        <v>1275M</v>
      </c>
      <c r="I427" s="10" t="str">
        <f>LEFT(PARIS[[#This Row],[Tri 3]],3)</f>
        <v>RUE</v>
      </c>
      <c r="J42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7" s="10" t="str">
        <f>IF(AND(PARIS[[#This Row],[Nom de la Voie 1]]=0,PARIS[[#This Row],[Nom de la Voie 2]]=0,PARIS[[#This Row],[Nom de la Voie 3]]=0),PARIS[[#This Row],[Ville et Street]],"")</f>
        <v/>
      </c>
      <c r="N427" s="10" t="str">
        <f>MID(PARIS[[#This Row],[Tri 1]],10,50)</f>
        <v>BRETAGNE</v>
      </c>
      <c r="O42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7" s="10" t="str">
        <f>IF(PARIS[[#This Row],[Mot Clé Rue]]="","",IF(PARIS[[#This Row],[Ville]]="",PARIS[[#This Row],[Nom de la Voie]]&amp;" "&amp;MID(PARIS[[#This Row],[Tri 3]],5,50),PARIS[[#This Row],[Ville]]))</f>
        <v xml:space="preserve">Rue DE BRETAGNE                </v>
      </c>
      <c r="R427" s="10" t="str">
        <f>IF(PARIS[[#This Row],[Nom de la Voie]]="","",IFERROR(PARIS[[#This Row],[Département]]&amp;RIGHT(PARIS[[#This Row],[N° INSEE]],3),""))</f>
        <v>75003</v>
      </c>
      <c r="S427" s="10" t="str">
        <f>IF(PARIS[[#This Row],[Ville]]="",PARIS[[#This Row],[Nom de la Voie]]&amp;" "&amp;MID(PARIS[[#This Row],[Tri 3]],5,50),"")</f>
        <v xml:space="preserve">Rue DE BRETAGNE                </v>
      </c>
      <c r="T427" s="10" t="str">
        <f>IFERROR(TEXT(VLOOKUP(Tableau_Résultat75[Code Insee],Tableau_Référence75[],2,FALSE),"00000"),"")</f>
        <v/>
      </c>
      <c r="U427" s="10" t="str">
        <f>IFERROR(TEXT(VLOOKUP(Tableau_Résultat75[Code Insee],Tableau_Référence75[],4,FALSE),"00000"),"")</f>
        <v/>
      </c>
    </row>
    <row r="428" spans="1:21" x14ac:dyDescent="0.25">
      <c r="A428" s="4" t="s">
        <v>439</v>
      </c>
      <c r="B428" s="10" t="str">
        <f>MID(PARIS[[#This Row],[Données]],104,100)</f>
        <v>000271   CAFFAREL</v>
      </c>
      <c r="C428" s="10" t="str">
        <f>MID(PARIS[[#This Row],[Données]],7,36)</f>
        <v xml:space="preserve">1413MRUE CAFFARELLI                 </v>
      </c>
      <c r="D428" s="10" t="str">
        <f>MID(PARIS[[#This Row],[Tri 2]],6,31)</f>
        <v xml:space="preserve">RUE CAFFARELLI                 </v>
      </c>
      <c r="E428" s="10" t="str">
        <f>MID(PARIS[[#This Row],[Données]],1,6)</f>
        <v>754003</v>
      </c>
      <c r="F428" s="10" t="str">
        <f>LEFT(PARIS[[#This Row],[Données]],2)</f>
        <v>75</v>
      </c>
      <c r="G428" s="10" t="str">
        <f>MID(PARIS[[#This Row],[Données]],1,6)</f>
        <v>754003</v>
      </c>
      <c r="H428" s="10" t="str">
        <f>LEFT(PARIS[[#This Row],[Tri 2]],5)</f>
        <v>1413M</v>
      </c>
      <c r="I428" s="10" t="str">
        <f>LEFT(PARIS[[#This Row],[Tri 3]],3)</f>
        <v>RUE</v>
      </c>
      <c r="J42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8" s="10" t="str">
        <f>IF(AND(PARIS[[#This Row],[Nom de la Voie 1]]=0,PARIS[[#This Row],[Nom de la Voie 2]]=0,PARIS[[#This Row],[Nom de la Voie 3]]=0),PARIS[[#This Row],[Ville et Street]],"")</f>
        <v/>
      </c>
      <c r="N428" s="10" t="str">
        <f>MID(PARIS[[#This Row],[Tri 1]],10,50)</f>
        <v>CAFFAREL</v>
      </c>
      <c r="O42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8" s="10" t="str">
        <f>IF(PARIS[[#This Row],[Mot Clé Rue]]="","",IF(PARIS[[#This Row],[Ville]]="",PARIS[[#This Row],[Nom de la Voie]]&amp;" "&amp;MID(PARIS[[#This Row],[Tri 3]],5,50),PARIS[[#This Row],[Ville]]))</f>
        <v xml:space="preserve">Rue CAFFARELLI                 </v>
      </c>
      <c r="R428" s="10" t="str">
        <f>IF(PARIS[[#This Row],[Nom de la Voie]]="","",IFERROR(PARIS[[#This Row],[Département]]&amp;RIGHT(PARIS[[#This Row],[N° INSEE]],3),""))</f>
        <v>75003</v>
      </c>
      <c r="S428" s="10" t="str">
        <f>IF(PARIS[[#This Row],[Ville]]="",PARIS[[#This Row],[Nom de la Voie]]&amp;" "&amp;MID(PARIS[[#This Row],[Tri 3]],5,50),"")</f>
        <v xml:space="preserve">Rue CAFFARELLI                 </v>
      </c>
      <c r="T428" s="10" t="str">
        <f>IFERROR(TEXT(VLOOKUP(Tableau_Résultat75[Code Insee],Tableau_Référence75[],2,FALSE),"00000"),"")</f>
        <v/>
      </c>
      <c r="U428" s="10" t="str">
        <f>IFERROR(TEXT(VLOOKUP(Tableau_Résultat75[Code Insee],Tableau_Référence75[],4,FALSE),"00000"),"")</f>
        <v/>
      </c>
    </row>
    <row r="429" spans="1:21" x14ac:dyDescent="0.25">
      <c r="A429" s="4" t="s">
        <v>440</v>
      </c>
      <c r="B429" s="10" t="str">
        <f>MID(PARIS[[#This Row],[Données]],104,100)</f>
        <v>000281   CHAPON</v>
      </c>
      <c r="C429" s="10" t="str">
        <f>MID(PARIS[[#This Row],[Données]],7,36)</f>
        <v xml:space="preserve">1771BRUE CHAPON                     </v>
      </c>
      <c r="D429" s="10" t="str">
        <f>MID(PARIS[[#This Row],[Tri 2]],6,31)</f>
        <v xml:space="preserve">RUE CHAPON                     </v>
      </c>
      <c r="E429" s="10" t="str">
        <f>MID(PARIS[[#This Row],[Données]],1,6)</f>
        <v>754003</v>
      </c>
      <c r="F429" s="10" t="str">
        <f>LEFT(PARIS[[#This Row],[Données]],2)</f>
        <v>75</v>
      </c>
      <c r="G429" s="10" t="str">
        <f>MID(PARIS[[#This Row],[Données]],1,6)</f>
        <v>754003</v>
      </c>
      <c r="H429" s="10" t="str">
        <f>LEFT(PARIS[[#This Row],[Tri 2]],5)</f>
        <v>1771B</v>
      </c>
      <c r="I429" s="10" t="str">
        <f>LEFT(PARIS[[#This Row],[Tri 3]],3)</f>
        <v>RUE</v>
      </c>
      <c r="J42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2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2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29" s="10" t="str">
        <f>IF(AND(PARIS[[#This Row],[Nom de la Voie 1]]=0,PARIS[[#This Row],[Nom de la Voie 2]]=0,PARIS[[#This Row],[Nom de la Voie 3]]=0),PARIS[[#This Row],[Ville et Street]],"")</f>
        <v/>
      </c>
      <c r="N429" s="10" t="str">
        <f>MID(PARIS[[#This Row],[Tri 1]],10,50)</f>
        <v>CHAPON</v>
      </c>
      <c r="O42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29" s="10" t="str">
        <f>IF(PARIS[[#This Row],[Mot Clé Rue]]="","",IF(PARIS[[#This Row],[Ville]]="",PARIS[[#This Row],[Nom de la Voie]]&amp;" "&amp;MID(PARIS[[#This Row],[Tri 3]],5,50),PARIS[[#This Row],[Ville]]))</f>
        <v xml:space="preserve">Rue CHAPON                     </v>
      </c>
      <c r="R429" s="10" t="str">
        <f>IF(PARIS[[#This Row],[Nom de la Voie]]="","",IFERROR(PARIS[[#This Row],[Département]]&amp;RIGHT(PARIS[[#This Row],[N° INSEE]],3),""))</f>
        <v>75003</v>
      </c>
      <c r="S429" s="10" t="str">
        <f>IF(PARIS[[#This Row],[Ville]]="",PARIS[[#This Row],[Nom de la Voie]]&amp;" "&amp;MID(PARIS[[#This Row],[Tri 3]],5,50),"")</f>
        <v xml:space="preserve">Rue CHAPON                     </v>
      </c>
      <c r="T429" s="10" t="str">
        <f>IFERROR(TEXT(VLOOKUP(Tableau_Résultat75[Code Insee],Tableau_Référence75[],2,FALSE),"00000"),"")</f>
        <v/>
      </c>
      <c r="U429" s="10" t="str">
        <f>IFERROR(TEXT(VLOOKUP(Tableau_Résultat75[Code Insee],Tableau_Référence75[],4,FALSE),"00000"),"")</f>
        <v/>
      </c>
    </row>
    <row r="430" spans="1:21" x14ac:dyDescent="0.25">
      <c r="A430" s="4" t="s">
        <v>441</v>
      </c>
      <c r="B430" s="10" t="str">
        <f>MID(PARIS[[#This Row],[Données]],104,100)</f>
        <v>000291   CHARLOT</v>
      </c>
      <c r="C430" s="10" t="str">
        <f>MID(PARIS[[#This Row],[Données]],7,36)</f>
        <v xml:space="preserve">1880VRUE CHARLOT                    </v>
      </c>
      <c r="D430" s="10" t="str">
        <f>MID(PARIS[[#This Row],[Tri 2]],6,31)</f>
        <v xml:space="preserve">RUE CHARLOT                    </v>
      </c>
      <c r="E430" s="10" t="str">
        <f>MID(PARIS[[#This Row],[Données]],1,6)</f>
        <v>754003</v>
      </c>
      <c r="F430" s="10" t="str">
        <f>LEFT(PARIS[[#This Row],[Données]],2)</f>
        <v>75</v>
      </c>
      <c r="G430" s="10" t="str">
        <f>MID(PARIS[[#This Row],[Données]],1,6)</f>
        <v>754003</v>
      </c>
      <c r="H430" s="10" t="str">
        <f>LEFT(PARIS[[#This Row],[Tri 2]],5)</f>
        <v>1880V</v>
      </c>
      <c r="I430" s="10" t="str">
        <f>LEFT(PARIS[[#This Row],[Tri 3]],3)</f>
        <v>RUE</v>
      </c>
      <c r="J43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0" s="10" t="str">
        <f>IF(AND(PARIS[[#This Row],[Nom de la Voie 1]]=0,PARIS[[#This Row],[Nom de la Voie 2]]=0,PARIS[[#This Row],[Nom de la Voie 3]]=0),PARIS[[#This Row],[Ville et Street]],"")</f>
        <v/>
      </c>
      <c r="N430" s="10" t="str">
        <f>MID(PARIS[[#This Row],[Tri 1]],10,50)</f>
        <v>CHARLOT</v>
      </c>
      <c r="O43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0" s="10" t="str">
        <f>IF(PARIS[[#This Row],[Mot Clé Rue]]="","",IF(PARIS[[#This Row],[Ville]]="",PARIS[[#This Row],[Nom de la Voie]]&amp;" "&amp;MID(PARIS[[#This Row],[Tri 3]],5,50),PARIS[[#This Row],[Ville]]))</f>
        <v xml:space="preserve">Rue CHARLOT                    </v>
      </c>
      <c r="R430" s="10" t="str">
        <f>IF(PARIS[[#This Row],[Nom de la Voie]]="","",IFERROR(PARIS[[#This Row],[Département]]&amp;RIGHT(PARIS[[#This Row],[N° INSEE]],3),""))</f>
        <v>75003</v>
      </c>
      <c r="S430" s="10" t="str">
        <f>IF(PARIS[[#This Row],[Ville]]="",PARIS[[#This Row],[Nom de la Voie]]&amp;" "&amp;MID(PARIS[[#This Row],[Tri 3]],5,50),"")</f>
        <v xml:space="preserve">Rue CHARLOT                    </v>
      </c>
      <c r="T430" s="10" t="str">
        <f>IFERROR(TEXT(VLOOKUP(Tableau_Résultat75[Code Insee],Tableau_Référence75[],2,FALSE),"00000"),"")</f>
        <v/>
      </c>
      <c r="U430" s="10" t="str">
        <f>IFERROR(TEXT(VLOOKUP(Tableau_Résultat75[Code Insee],Tableau_Référence75[],4,FALSE),"00000"),"")</f>
        <v/>
      </c>
    </row>
    <row r="431" spans="1:21" x14ac:dyDescent="0.25">
      <c r="A431" s="4" t="s">
        <v>442</v>
      </c>
      <c r="B431" s="10" t="str">
        <f>MID(PARIS[[#This Row],[Données]],104,100)</f>
        <v>000301   COMMINES</v>
      </c>
      <c r="C431" s="10" t="str">
        <f>MID(PARIS[[#This Row],[Données]],7,36)</f>
        <v xml:space="preserve">2249WRUE COMMINES                   </v>
      </c>
      <c r="D431" s="10" t="str">
        <f>MID(PARIS[[#This Row],[Tri 2]],6,31)</f>
        <v xml:space="preserve">RUE COMMINES                   </v>
      </c>
      <c r="E431" s="10" t="str">
        <f>MID(PARIS[[#This Row],[Données]],1,6)</f>
        <v>754003</v>
      </c>
      <c r="F431" s="10" t="str">
        <f>LEFT(PARIS[[#This Row],[Données]],2)</f>
        <v>75</v>
      </c>
      <c r="G431" s="10" t="str">
        <f>MID(PARIS[[#This Row],[Données]],1,6)</f>
        <v>754003</v>
      </c>
      <c r="H431" s="10" t="str">
        <f>LEFT(PARIS[[#This Row],[Tri 2]],5)</f>
        <v>2249W</v>
      </c>
      <c r="I431" s="10" t="str">
        <f>LEFT(PARIS[[#This Row],[Tri 3]],3)</f>
        <v>RUE</v>
      </c>
      <c r="J43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1" s="10" t="str">
        <f>IF(AND(PARIS[[#This Row],[Nom de la Voie 1]]=0,PARIS[[#This Row],[Nom de la Voie 2]]=0,PARIS[[#This Row],[Nom de la Voie 3]]=0),PARIS[[#This Row],[Ville et Street]],"")</f>
        <v/>
      </c>
      <c r="N431" s="10" t="str">
        <f>MID(PARIS[[#This Row],[Tri 1]],10,50)</f>
        <v>COMMINES</v>
      </c>
      <c r="O43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1" s="10" t="str">
        <f>IF(PARIS[[#This Row],[Mot Clé Rue]]="","",IF(PARIS[[#This Row],[Ville]]="",PARIS[[#This Row],[Nom de la Voie]]&amp;" "&amp;MID(PARIS[[#This Row],[Tri 3]],5,50),PARIS[[#This Row],[Ville]]))</f>
        <v xml:space="preserve">Rue COMMINES                   </v>
      </c>
      <c r="R431" s="10" t="str">
        <f>IF(PARIS[[#This Row],[Nom de la Voie]]="","",IFERROR(PARIS[[#This Row],[Département]]&amp;RIGHT(PARIS[[#This Row],[N° INSEE]],3),""))</f>
        <v>75003</v>
      </c>
      <c r="S431" s="10" t="str">
        <f>IF(PARIS[[#This Row],[Ville]]="",PARIS[[#This Row],[Nom de la Voie]]&amp;" "&amp;MID(PARIS[[#This Row],[Tri 3]],5,50),"")</f>
        <v xml:space="preserve">Rue COMMINES                   </v>
      </c>
      <c r="T431" s="10" t="str">
        <f>IFERROR(TEXT(VLOOKUP(Tableau_Résultat75[Code Insee],Tableau_Référence75[],2,FALSE),"00000"),"")</f>
        <v/>
      </c>
      <c r="U431" s="10" t="str">
        <f>IFERROR(TEXT(VLOOKUP(Tableau_Résultat75[Code Insee],Tableau_Référence75[],4,FALSE),"00000"),"")</f>
        <v/>
      </c>
    </row>
    <row r="432" spans="1:21" x14ac:dyDescent="0.25">
      <c r="A432" s="4" t="s">
        <v>443</v>
      </c>
      <c r="B432" s="10" t="str">
        <f>MID(PARIS[[#This Row],[Données]],104,100)</f>
        <v>000311   MARTIN</v>
      </c>
      <c r="C432" s="10" t="str">
        <f>MID(PARIS[[#This Row],[Données]],7,36)</f>
        <v xml:space="preserve">2254BPAS DU COMMERCE SAINT MARTIN   </v>
      </c>
      <c r="D432" s="10" t="str">
        <f>MID(PARIS[[#This Row],[Tri 2]],6,31)</f>
        <v xml:space="preserve">PAS DU COMMERCE SAINT MARTIN   </v>
      </c>
      <c r="E432" s="10" t="str">
        <f>MID(PARIS[[#This Row],[Données]],1,6)</f>
        <v>754003</v>
      </c>
      <c r="F432" s="10" t="str">
        <f>LEFT(PARIS[[#This Row],[Données]],2)</f>
        <v>75</v>
      </c>
      <c r="G432" s="10" t="str">
        <f>MID(PARIS[[#This Row],[Données]],1,6)</f>
        <v>754003</v>
      </c>
      <c r="H432" s="10" t="str">
        <f>LEFT(PARIS[[#This Row],[Tri 2]],5)</f>
        <v>2254B</v>
      </c>
      <c r="I432" s="10" t="str">
        <f>LEFT(PARIS[[#This Row],[Tri 3]],3)</f>
        <v>PAS</v>
      </c>
      <c r="J43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3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2" s="10" t="str">
        <f>IF(AND(PARIS[[#This Row],[Nom de la Voie 1]]=0,PARIS[[#This Row],[Nom de la Voie 2]]=0,PARIS[[#This Row],[Nom de la Voie 3]]=0),PARIS[[#This Row],[Ville et Street]],"")</f>
        <v/>
      </c>
      <c r="N432" s="10" t="str">
        <f>MID(PARIS[[#This Row],[Tri 1]],10,50)</f>
        <v>MARTIN</v>
      </c>
      <c r="O43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32" s="10" t="str">
        <f>IF(PARIS[[#This Row],[Mot Clé Rue]]="","",IF(PARIS[[#This Row],[Ville]]="",PARIS[[#This Row],[Nom de la Voie]]&amp;" "&amp;MID(PARIS[[#This Row],[Tri 3]],5,50),PARIS[[#This Row],[Ville]]))</f>
        <v xml:space="preserve">Passage DU COMMERCE SAINT MARTIN   </v>
      </c>
      <c r="R432" s="10" t="str">
        <f>IF(PARIS[[#This Row],[Nom de la Voie]]="","",IFERROR(PARIS[[#This Row],[Département]]&amp;RIGHT(PARIS[[#This Row],[N° INSEE]],3),""))</f>
        <v>75003</v>
      </c>
      <c r="S432" s="10" t="str">
        <f>IF(PARIS[[#This Row],[Ville]]="",PARIS[[#This Row],[Nom de la Voie]]&amp;" "&amp;MID(PARIS[[#This Row],[Tri 3]],5,50),"")</f>
        <v xml:space="preserve">Passage DU COMMERCE SAINT MARTIN   </v>
      </c>
      <c r="T432" s="10" t="str">
        <f>IFERROR(TEXT(VLOOKUP(Tableau_Résultat75[Code Insee],Tableau_Référence75[],2,FALSE),"00000"),"")</f>
        <v/>
      </c>
      <c r="U432" s="10" t="str">
        <f>IFERROR(TEXT(VLOOKUP(Tableau_Résultat75[Code Insee],Tableau_Référence75[],4,FALSE),"00000"),"")</f>
        <v/>
      </c>
    </row>
    <row r="433" spans="1:21" x14ac:dyDescent="0.25">
      <c r="A433" s="4" t="s">
        <v>444</v>
      </c>
      <c r="B433" s="10" t="str">
        <f>MID(PARIS[[#This Row],[Données]],104,100)</f>
        <v>000321   CONTE</v>
      </c>
      <c r="C433" s="10" t="str">
        <f>MID(PARIS[[#This Row],[Données]],7,36)</f>
        <v xml:space="preserve">2293URUE CONTE                      </v>
      </c>
      <c r="D433" s="10" t="str">
        <f>MID(PARIS[[#This Row],[Tri 2]],6,31)</f>
        <v xml:space="preserve">RUE CONTE                      </v>
      </c>
      <c r="E433" s="10" t="str">
        <f>MID(PARIS[[#This Row],[Données]],1,6)</f>
        <v>754003</v>
      </c>
      <c r="F433" s="10" t="str">
        <f>LEFT(PARIS[[#This Row],[Données]],2)</f>
        <v>75</v>
      </c>
      <c r="G433" s="10" t="str">
        <f>MID(PARIS[[#This Row],[Données]],1,6)</f>
        <v>754003</v>
      </c>
      <c r="H433" s="10" t="str">
        <f>LEFT(PARIS[[#This Row],[Tri 2]],5)</f>
        <v>2293U</v>
      </c>
      <c r="I433" s="10" t="str">
        <f>LEFT(PARIS[[#This Row],[Tri 3]],3)</f>
        <v>RUE</v>
      </c>
      <c r="J43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3" s="10" t="str">
        <f>IF(AND(PARIS[[#This Row],[Nom de la Voie 1]]=0,PARIS[[#This Row],[Nom de la Voie 2]]=0,PARIS[[#This Row],[Nom de la Voie 3]]=0),PARIS[[#This Row],[Ville et Street]],"")</f>
        <v/>
      </c>
      <c r="N433" s="10" t="str">
        <f>MID(PARIS[[#This Row],[Tri 1]],10,50)</f>
        <v>CONTE</v>
      </c>
      <c r="O43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3" s="10" t="str">
        <f>IF(PARIS[[#This Row],[Mot Clé Rue]]="","",IF(PARIS[[#This Row],[Ville]]="",PARIS[[#This Row],[Nom de la Voie]]&amp;" "&amp;MID(PARIS[[#This Row],[Tri 3]],5,50),PARIS[[#This Row],[Ville]]))</f>
        <v xml:space="preserve">Rue CONTE                      </v>
      </c>
      <c r="R433" s="10" t="str">
        <f>IF(PARIS[[#This Row],[Nom de la Voie]]="","",IFERROR(PARIS[[#This Row],[Département]]&amp;RIGHT(PARIS[[#This Row],[N° INSEE]],3),""))</f>
        <v>75003</v>
      </c>
      <c r="S433" s="10" t="str">
        <f>IF(PARIS[[#This Row],[Ville]]="",PARIS[[#This Row],[Nom de la Voie]]&amp;" "&amp;MID(PARIS[[#This Row],[Tri 3]],5,50),"")</f>
        <v xml:space="preserve">Rue CONTE                      </v>
      </c>
      <c r="T433" s="10" t="str">
        <f>IFERROR(TEXT(VLOOKUP(Tableau_Résultat75[Code Insee],Tableau_Référence75[],2,FALSE),"00000"),"")</f>
        <v/>
      </c>
      <c r="U433" s="10" t="str">
        <f>IFERROR(TEXT(VLOOKUP(Tableau_Résultat75[Code Insee],Tableau_Référence75[],4,FALSE),"00000"),"")</f>
        <v/>
      </c>
    </row>
    <row r="434" spans="1:21" x14ac:dyDescent="0.25">
      <c r="A434" s="4" t="s">
        <v>445</v>
      </c>
      <c r="B434" s="10" t="str">
        <f>MID(PARIS[[#This Row],[Données]],104,100)</f>
        <v>000331   CORDERIE</v>
      </c>
      <c r="C434" s="10" t="str">
        <f>MID(PARIS[[#This Row],[Données]],7,36)</f>
        <v xml:space="preserve">2330JRUE DE LA CORDERIE             </v>
      </c>
      <c r="D434" s="10" t="str">
        <f>MID(PARIS[[#This Row],[Tri 2]],6,31)</f>
        <v xml:space="preserve">RUE DE LA CORDERIE             </v>
      </c>
      <c r="E434" s="10" t="str">
        <f>MID(PARIS[[#This Row],[Données]],1,6)</f>
        <v>754003</v>
      </c>
      <c r="F434" s="10" t="str">
        <f>LEFT(PARIS[[#This Row],[Données]],2)</f>
        <v>75</v>
      </c>
      <c r="G434" s="10" t="str">
        <f>MID(PARIS[[#This Row],[Données]],1,6)</f>
        <v>754003</v>
      </c>
      <c r="H434" s="10" t="str">
        <f>LEFT(PARIS[[#This Row],[Tri 2]],5)</f>
        <v>2330J</v>
      </c>
      <c r="I434" s="10" t="str">
        <f>LEFT(PARIS[[#This Row],[Tri 3]],3)</f>
        <v>RUE</v>
      </c>
      <c r="J43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4" s="10" t="str">
        <f>IF(AND(PARIS[[#This Row],[Nom de la Voie 1]]=0,PARIS[[#This Row],[Nom de la Voie 2]]=0,PARIS[[#This Row],[Nom de la Voie 3]]=0),PARIS[[#This Row],[Ville et Street]],"")</f>
        <v/>
      </c>
      <c r="N434" s="10" t="str">
        <f>MID(PARIS[[#This Row],[Tri 1]],10,50)</f>
        <v>CORDERIE</v>
      </c>
      <c r="O43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4" s="10" t="str">
        <f>IF(PARIS[[#This Row],[Mot Clé Rue]]="","",IF(PARIS[[#This Row],[Ville]]="",PARIS[[#This Row],[Nom de la Voie]]&amp;" "&amp;MID(PARIS[[#This Row],[Tri 3]],5,50),PARIS[[#This Row],[Ville]]))</f>
        <v xml:space="preserve">Rue DE LA CORDERIE             </v>
      </c>
      <c r="R434" s="10" t="str">
        <f>IF(PARIS[[#This Row],[Nom de la Voie]]="","",IFERROR(PARIS[[#This Row],[Département]]&amp;RIGHT(PARIS[[#This Row],[N° INSEE]],3),""))</f>
        <v>75003</v>
      </c>
      <c r="S434" s="10" t="str">
        <f>IF(PARIS[[#This Row],[Ville]]="",PARIS[[#This Row],[Nom de la Voie]]&amp;" "&amp;MID(PARIS[[#This Row],[Tri 3]],5,50),"")</f>
        <v xml:space="preserve">Rue DE LA CORDERIE             </v>
      </c>
      <c r="T434" s="10" t="str">
        <f>IFERROR(TEXT(VLOOKUP(Tableau_Résultat75[Code Insee],Tableau_Référence75[],2,FALSE),"00000"),"")</f>
        <v/>
      </c>
      <c r="U434" s="10" t="str">
        <f>IFERROR(TEXT(VLOOKUP(Tableau_Résultat75[Code Insee],Tableau_Référence75[],4,FALSE),"00000"),"")</f>
        <v/>
      </c>
    </row>
    <row r="435" spans="1:21" x14ac:dyDescent="0.25">
      <c r="A435" s="4" t="s">
        <v>446</v>
      </c>
      <c r="B435" s="10" t="str">
        <f>MID(PARIS[[#This Row],[Données]],104,100)</f>
        <v>000341   GERVAIS</v>
      </c>
      <c r="C435" s="10" t="str">
        <f>MID(PARIS[[#This Row],[Données]],7,36)</f>
        <v xml:space="preserve">2412YRUE DES COUTURES SAINT GERVAIS </v>
      </c>
      <c r="D435" s="10" t="str">
        <f>MID(PARIS[[#This Row],[Tri 2]],6,31)</f>
        <v xml:space="preserve">RUE DES COUTURES SAINT GERVAIS </v>
      </c>
      <c r="E435" s="10" t="str">
        <f>MID(PARIS[[#This Row],[Données]],1,6)</f>
        <v>754003</v>
      </c>
      <c r="F435" s="10" t="str">
        <f>LEFT(PARIS[[#This Row],[Données]],2)</f>
        <v>75</v>
      </c>
      <c r="G435" s="10" t="str">
        <f>MID(PARIS[[#This Row],[Données]],1,6)</f>
        <v>754003</v>
      </c>
      <c r="H435" s="10" t="str">
        <f>LEFT(PARIS[[#This Row],[Tri 2]],5)</f>
        <v>2412Y</v>
      </c>
      <c r="I435" s="10" t="str">
        <f>LEFT(PARIS[[#This Row],[Tri 3]],3)</f>
        <v>RUE</v>
      </c>
      <c r="J43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5" s="10" t="str">
        <f>IF(AND(PARIS[[#This Row],[Nom de la Voie 1]]=0,PARIS[[#This Row],[Nom de la Voie 2]]=0,PARIS[[#This Row],[Nom de la Voie 3]]=0),PARIS[[#This Row],[Ville et Street]],"")</f>
        <v/>
      </c>
      <c r="N435" s="10" t="str">
        <f>MID(PARIS[[#This Row],[Tri 1]],10,50)</f>
        <v>GERVAIS</v>
      </c>
      <c r="O43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5" s="10" t="str">
        <f>IF(PARIS[[#This Row],[Mot Clé Rue]]="","",IF(PARIS[[#This Row],[Ville]]="",PARIS[[#This Row],[Nom de la Voie]]&amp;" "&amp;MID(PARIS[[#This Row],[Tri 3]],5,50),PARIS[[#This Row],[Ville]]))</f>
        <v xml:space="preserve">Rue DES COUTURES SAINT GERVAIS </v>
      </c>
      <c r="R435" s="10" t="str">
        <f>IF(PARIS[[#This Row],[Nom de la Voie]]="","",IFERROR(PARIS[[#This Row],[Département]]&amp;RIGHT(PARIS[[#This Row],[N° INSEE]],3),""))</f>
        <v>75003</v>
      </c>
      <c r="S435" s="10" t="str">
        <f>IF(PARIS[[#This Row],[Ville]]="",PARIS[[#This Row],[Nom de la Voie]]&amp;" "&amp;MID(PARIS[[#This Row],[Tri 3]],5,50),"")</f>
        <v xml:space="preserve">Rue DES COUTURES SAINT GERVAIS </v>
      </c>
      <c r="T435" s="10" t="str">
        <f>IFERROR(TEXT(VLOOKUP(Tableau_Résultat75[Code Insee],Tableau_Référence75[],2,FALSE),"00000"),"")</f>
        <v/>
      </c>
      <c r="U435" s="10" t="str">
        <f>IFERROR(TEXT(VLOOKUP(Tableau_Résultat75[Code Insee],Tableau_Référence75[],4,FALSE),"00000"),"")</f>
        <v/>
      </c>
    </row>
    <row r="436" spans="1:21" x14ac:dyDescent="0.25">
      <c r="A436" s="4" t="s">
        <v>447</v>
      </c>
      <c r="B436" s="10" t="str">
        <f>MID(PARIS[[#This Row],[Données]],104,100)</f>
        <v>000351   GRIDAINE</v>
      </c>
      <c r="C436" s="10" t="str">
        <f>MID(PARIS[[#This Row],[Données]],7,36)</f>
        <v xml:space="preserve">2489GRUE CUNIN GRIDAINE             </v>
      </c>
      <c r="D436" s="10" t="str">
        <f>MID(PARIS[[#This Row],[Tri 2]],6,31)</f>
        <v xml:space="preserve">RUE CUNIN GRIDAINE             </v>
      </c>
      <c r="E436" s="10" t="str">
        <f>MID(PARIS[[#This Row],[Données]],1,6)</f>
        <v>754003</v>
      </c>
      <c r="F436" s="10" t="str">
        <f>LEFT(PARIS[[#This Row],[Données]],2)</f>
        <v>75</v>
      </c>
      <c r="G436" s="10" t="str">
        <f>MID(PARIS[[#This Row],[Données]],1,6)</f>
        <v>754003</v>
      </c>
      <c r="H436" s="10" t="str">
        <f>LEFT(PARIS[[#This Row],[Tri 2]],5)</f>
        <v>2489G</v>
      </c>
      <c r="I436" s="10" t="str">
        <f>LEFT(PARIS[[#This Row],[Tri 3]],3)</f>
        <v>RUE</v>
      </c>
      <c r="J43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6" s="10" t="str">
        <f>IF(AND(PARIS[[#This Row],[Nom de la Voie 1]]=0,PARIS[[#This Row],[Nom de la Voie 2]]=0,PARIS[[#This Row],[Nom de la Voie 3]]=0),PARIS[[#This Row],[Ville et Street]],"")</f>
        <v/>
      </c>
      <c r="N436" s="10" t="str">
        <f>MID(PARIS[[#This Row],[Tri 1]],10,50)</f>
        <v>GRIDAINE</v>
      </c>
      <c r="O43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6" s="10" t="str">
        <f>IF(PARIS[[#This Row],[Mot Clé Rue]]="","",IF(PARIS[[#This Row],[Ville]]="",PARIS[[#This Row],[Nom de la Voie]]&amp;" "&amp;MID(PARIS[[#This Row],[Tri 3]],5,50),PARIS[[#This Row],[Ville]]))</f>
        <v xml:space="preserve">Rue CUNIN GRIDAINE             </v>
      </c>
      <c r="R436" s="10" t="str">
        <f>IF(PARIS[[#This Row],[Nom de la Voie]]="","",IFERROR(PARIS[[#This Row],[Département]]&amp;RIGHT(PARIS[[#This Row],[N° INSEE]],3),""))</f>
        <v>75003</v>
      </c>
      <c r="S436" s="10" t="str">
        <f>IF(PARIS[[#This Row],[Ville]]="",PARIS[[#This Row],[Nom de la Voie]]&amp;" "&amp;MID(PARIS[[#This Row],[Tri 3]],5,50),"")</f>
        <v xml:space="preserve">Rue CUNIN GRIDAINE             </v>
      </c>
      <c r="T436" s="10" t="str">
        <f>IFERROR(TEXT(VLOOKUP(Tableau_Résultat75[Code Insee],Tableau_Référence75[],2,FALSE),"00000"),"")</f>
        <v/>
      </c>
      <c r="U436" s="10" t="str">
        <f>IFERROR(TEXT(VLOOKUP(Tableau_Résultat75[Code Insee],Tableau_Référence75[],4,FALSE),"00000"),"")</f>
        <v/>
      </c>
    </row>
    <row r="437" spans="1:21" x14ac:dyDescent="0.25">
      <c r="A437" s="4" t="s">
        <v>448</v>
      </c>
      <c r="B437" s="10" t="str">
        <f>MID(PARIS[[#This Row],[Données]],104,100)</f>
        <v>000361   DEBELLEY</v>
      </c>
      <c r="C437" s="10" t="str">
        <f>MID(PARIS[[#This Row],[Données]],7,36)</f>
        <v xml:space="preserve">2616VRUE DEBELLEYME                 </v>
      </c>
      <c r="D437" s="10" t="str">
        <f>MID(PARIS[[#This Row],[Tri 2]],6,31)</f>
        <v xml:space="preserve">RUE DEBELLEYME                 </v>
      </c>
      <c r="E437" s="10" t="str">
        <f>MID(PARIS[[#This Row],[Données]],1,6)</f>
        <v>754003</v>
      </c>
      <c r="F437" s="10" t="str">
        <f>LEFT(PARIS[[#This Row],[Données]],2)</f>
        <v>75</v>
      </c>
      <c r="G437" s="10" t="str">
        <f>MID(PARIS[[#This Row],[Données]],1,6)</f>
        <v>754003</v>
      </c>
      <c r="H437" s="10" t="str">
        <f>LEFT(PARIS[[#This Row],[Tri 2]],5)</f>
        <v>2616V</v>
      </c>
      <c r="I437" s="10" t="str">
        <f>LEFT(PARIS[[#This Row],[Tri 3]],3)</f>
        <v>RUE</v>
      </c>
      <c r="J43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7" s="10" t="str">
        <f>IF(AND(PARIS[[#This Row],[Nom de la Voie 1]]=0,PARIS[[#This Row],[Nom de la Voie 2]]=0,PARIS[[#This Row],[Nom de la Voie 3]]=0),PARIS[[#This Row],[Ville et Street]],"")</f>
        <v/>
      </c>
      <c r="N437" s="10" t="str">
        <f>MID(PARIS[[#This Row],[Tri 1]],10,50)</f>
        <v>DEBELLEY</v>
      </c>
      <c r="O43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7" s="10" t="str">
        <f>IF(PARIS[[#This Row],[Mot Clé Rue]]="","",IF(PARIS[[#This Row],[Ville]]="",PARIS[[#This Row],[Nom de la Voie]]&amp;" "&amp;MID(PARIS[[#This Row],[Tri 3]],5,50),PARIS[[#This Row],[Ville]]))</f>
        <v xml:space="preserve">Rue DEBELLEYME                 </v>
      </c>
      <c r="R437" s="10" t="str">
        <f>IF(PARIS[[#This Row],[Nom de la Voie]]="","",IFERROR(PARIS[[#This Row],[Département]]&amp;RIGHT(PARIS[[#This Row],[N° INSEE]],3),""))</f>
        <v>75003</v>
      </c>
      <c r="S437" s="10" t="str">
        <f>IF(PARIS[[#This Row],[Ville]]="",PARIS[[#This Row],[Nom de la Voie]]&amp;" "&amp;MID(PARIS[[#This Row],[Tri 3]],5,50),"")</f>
        <v xml:space="preserve">Rue DEBELLEYME                 </v>
      </c>
      <c r="T437" s="10" t="str">
        <f>IFERROR(TEXT(VLOOKUP(Tableau_Résultat75[Code Insee],Tableau_Référence75[],2,FALSE),"00000"),"")</f>
        <v/>
      </c>
      <c r="U437" s="10" t="str">
        <f>IFERROR(TEXT(VLOOKUP(Tableau_Résultat75[Code Insee],Tableau_Référence75[],4,FALSE),"00000"),"")</f>
        <v/>
      </c>
    </row>
    <row r="438" spans="1:21" x14ac:dyDescent="0.25">
      <c r="A438" s="4" t="s">
        <v>449</v>
      </c>
      <c r="B438" s="10" t="str">
        <f>MID(PARIS[[#This Row],[Données]],104,100)</f>
        <v>000371   THOUARS</v>
      </c>
      <c r="C438" s="10" t="str">
        <f>MID(PARIS[[#This Row],[Données]],7,36)</f>
        <v xml:space="preserve">2996HCITEDUPETIT THOUARS            </v>
      </c>
      <c r="D438" s="10" t="str">
        <f>MID(PARIS[[#This Row],[Tri 2]],6,31)</f>
        <v xml:space="preserve">CITEDUPETIT THOUARS            </v>
      </c>
      <c r="E438" s="10" t="str">
        <f>MID(PARIS[[#This Row],[Données]],1,6)</f>
        <v>754003</v>
      </c>
      <c r="F438" s="10" t="str">
        <f>LEFT(PARIS[[#This Row],[Données]],2)</f>
        <v>75</v>
      </c>
      <c r="G438" s="10" t="str">
        <f>MID(PARIS[[#This Row],[Données]],1,6)</f>
        <v>754003</v>
      </c>
      <c r="H438" s="10" t="str">
        <f>LEFT(PARIS[[#This Row],[Tri 2]],5)</f>
        <v>2996H</v>
      </c>
      <c r="I438" s="10" t="str">
        <f>LEFT(PARIS[[#This Row],[Tri 3]],3)</f>
        <v>CIT</v>
      </c>
      <c r="J438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3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8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Cité</v>
      </c>
      <c r="M438" s="10" t="str">
        <f>IF(AND(PARIS[[#This Row],[Nom de la Voie 1]]=0,PARIS[[#This Row],[Nom de la Voie 2]]=0,PARIS[[#This Row],[Nom de la Voie 3]]=0),PARIS[[#This Row],[Ville et Street]],"")</f>
        <v/>
      </c>
      <c r="N438" s="10" t="str">
        <f>MID(PARIS[[#This Row],[Tri 1]],10,50)</f>
        <v>THOUARS</v>
      </c>
      <c r="O43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Cité</v>
      </c>
      <c r="P438" s="10" t="str">
        <f>IF(PARIS[[#This Row],[Mot Clé Rue]]="","",IF(PARIS[[#This Row],[Ville]]="",PARIS[[#This Row],[Nom de la Voie]]&amp;" "&amp;MID(PARIS[[#This Row],[Tri 3]],5,50),PARIS[[#This Row],[Ville]]))</f>
        <v xml:space="preserve">Cité DUPETIT THOUARS            </v>
      </c>
      <c r="R438" s="10" t="str">
        <f>IF(PARIS[[#This Row],[Nom de la Voie]]="","",IFERROR(PARIS[[#This Row],[Département]]&amp;RIGHT(PARIS[[#This Row],[N° INSEE]],3),""))</f>
        <v>75003</v>
      </c>
      <c r="S438" s="10" t="str">
        <f>IF(PARIS[[#This Row],[Ville]]="",PARIS[[#This Row],[Nom de la Voie]]&amp;" "&amp;MID(PARIS[[#This Row],[Tri 3]],5,50),"")</f>
        <v xml:space="preserve">Cité DUPETIT THOUARS            </v>
      </c>
      <c r="T438" s="10" t="str">
        <f>IFERROR(TEXT(VLOOKUP(Tableau_Résultat75[Code Insee],Tableau_Référence75[],2,FALSE),"00000"),"")</f>
        <v/>
      </c>
      <c r="U438" s="10" t="str">
        <f>IFERROR(TEXT(VLOOKUP(Tableau_Résultat75[Code Insee],Tableau_Référence75[],4,FALSE),"00000"),"")</f>
        <v/>
      </c>
    </row>
    <row r="439" spans="1:21" x14ac:dyDescent="0.25">
      <c r="A439" s="4" t="s">
        <v>450</v>
      </c>
      <c r="B439" s="10" t="str">
        <f>MID(PARIS[[#This Row],[Données]],104,100)</f>
        <v>000381   THOUARS</v>
      </c>
      <c r="C439" s="10" t="str">
        <f>MID(PARIS[[#This Row],[Données]],7,36)</f>
        <v xml:space="preserve">2997JRUE DUPETIT THOUARS            </v>
      </c>
      <c r="D439" s="10" t="str">
        <f>MID(PARIS[[#This Row],[Tri 2]],6,31)</f>
        <v xml:space="preserve">RUE DUPETIT THOUARS            </v>
      </c>
      <c r="E439" s="10" t="str">
        <f>MID(PARIS[[#This Row],[Données]],1,6)</f>
        <v>754003</v>
      </c>
      <c r="F439" s="10" t="str">
        <f>LEFT(PARIS[[#This Row],[Données]],2)</f>
        <v>75</v>
      </c>
      <c r="G439" s="10" t="str">
        <f>MID(PARIS[[#This Row],[Données]],1,6)</f>
        <v>754003</v>
      </c>
      <c r="H439" s="10" t="str">
        <f>LEFT(PARIS[[#This Row],[Tri 2]],5)</f>
        <v>2997J</v>
      </c>
      <c r="I439" s="10" t="str">
        <f>LEFT(PARIS[[#This Row],[Tri 3]],3)</f>
        <v>RUE</v>
      </c>
      <c r="J43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3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3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39" s="10" t="str">
        <f>IF(AND(PARIS[[#This Row],[Nom de la Voie 1]]=0,PARIS[[#This Row],[Nom de la Voie 2]]=0,PARIS[[#This Row],[Nom de la Voie 3]]=0),PARIS[[#This Row],[Ville et Street]],"")</f>
        <v/>
      </c>
      <c r="N439" s="10" t="str">
        <f>MID(PARIS[[#This Row],[Tri 1]],10,50)</f>
        <v>THOUARS</v>
      </c>
      <c r="O43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39" s="10" t="str">
        <f>IF(PARIS[[#This Row],[Mot Clé Rue]]="","",IF(PARIS[[#This Row],[Ville]]="",PARIS[[#This Row],[Nom de la Voie]]&amp;" "&amp;MID(PARIS[[#This Row],[Tri 3]],5,50),PARIS[[#This Row],[Ville]]))</f>
        <v xml:space="preserve">Rue DUPETIT THOUARS            </v>
      </c>
      <c r="R439" s="10" t="str">
        <f>IF(PARIS[[#This Row],[Nom de la Voie]]="","",IFERROR(PARIS[[#This Row],[Département]]&amp;RIGHT(PARIS[[#This Row],[N° INSEE]],3),""))</f>
        <v>75003</v>
      </c>
      <c r="S439" s="10" t="str">
        <f>IF(PARIS[[#This Row],[Ville]]="",PARIS[[#This Row],[Nom de la Voie]]&amp;" "&amp;MID(PARIS[[#This Row],[Tri 3]],5,50),"")</f>
        <v xml:space="preserve">Rue DUPETIT THOUARS            </v>
      </c>
      <c r="T439" s="10" t="str">
        <f>IFERROR(TEXT(VLOOKUP(Tableau_Résultat75[Code Insee],Tableau_Référence75[],2,FALSE),"00000"),"")</f>
        <v/>
      </c>
      <c r="U439" s="10" t="str">
        <f>IFERROR(TEXT(VLOOKUP(Tableau_Résultat75[Code Insee],Tableau_Référence75[],4,FALSE),"00000"),"")</f>
        <v/>
      </c>
    </row>
    <row r="440" spans="1:21" x14ac:dyDescent="0.25">
      <c r="A440" s="4" t="s">
        <v>451</v>
      </c>
      <c r="B440" s="10" t="str">
        <f>MID(PARIS[[#This Row],[Données]],104,100)</f>
        <v>000391   DUPUIS</v>
      </c>
      <c r="C440" s="10" t="str">
        <f>MID(PARIS[[#This Row],[Données]],7,36)</f>
        <v xml:space="preserve">3015DRUE DUPUIS                     </v>
      </c>
      <c r="D440" s="10" t="str">
        <f>MID(PARIS[[#This Row],[Tri 2]],6,31)</f>
        <v xml:space="preserve">RUE DUPUIS                     </v>
      </c>
      <c r="E440" s="10" t="str">
        <f>MID(PARIS[[#This Row],[Données]],1,6)</f>
        <v>754003</v>
      </c>
      <c r="F440" s="10" t="str">
        <f>LEFT(PARIS[[#This Row],[Données]],2)</f>
        <v>75</v>
      </c>
      <c r="G440" s="10" t="str">
        <f>MID(PARIS[[#This Row],[Données]],1,6)</f>
        <v>754003</v>
      </c>
      <c r="H440" s="10" t="str">
        <f>LEFT(PARIS[[#This Row],[Tri 2]],5)</f>
        <v>3015D</v>
      </c>
      <c r="I440" s="10" t="str">
        <f>LEFT(PARIS[[#This Row],[Tri 3]],3)</f>
        <v>RUE</v>
      </c>
      <c r="J44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0" s="10" t="str">
        <f>IF(AND(PARIS[[#This Row],[Nom de la Voie 1]]=0,PARIS[[#This Row],[Nom de la Voie 2]]=0,PARIS[[#This Row],[Nom de la Voie 3]]=0),PARIS[[#This Row],[Ville et Street]],"")</f>
        <v/>
      </c>
      <c r="N440" s="10" t="str">
        <f>MID(PARIS[[#This Row],[Tri 1]],10,50)</f>
        <v>DUPUIS</v>
      </c>
      <c r="O44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0" s="10" t="str">
        <f>IF(PARIS[[#This Row],[Mot Clé Rue]]="","",IF(PARIS[[#This Row],[Ville]]="",PARIS[[#This Row],[Nom de la Voie]]&amp;" "&amp;MID(PARIS[[#This Row],[Tri 3]],5,50),PARIS[[#This Row],[Ville]]))</f>
        <v xml:space="preserve">Rue DUPUIS                     </v>
      </c>
      <c r="R440" s="10" t="str">
        <f>IF(PARIS[[#This Row],[Nom de la Voie]]="","",IFERROR(PARIS[[#This Row],[Département]]&amp;RIGHT(PARIS[[#This Row],[N° INSEE]],3),""))</f>
        <v>75003</v>
      </c>
      <c r="S440" s="10" t="str">
        <f>IF(PARIS[[#This Row],[Ville]]="",PARIS[[#This Row],[Nom de la Voie]]&amp;" "&amp;MID(PARIS[[#This Row],[Tri 3]],5,50),"")</f>
        <v xml:space="preserve">Rue DUPUIS                     </v>
      </c>
      <c r="T440" s="10" t="str">
        <f>IFERROR(TEXT(VLOOKUP(Tableau_Résultat75[Code Insee],Tableau_Référence75[],2,FALSE),"00000"),"")</f>
        <v/>
      </c>
      <c r="U440" s="10" t="str">
        <f>IFERROR(TEXT(VLOOKUP(Tableau_Résultat75[Code Insee],Tableau_Référence75[],4,FALSE),"00000"),"")</f>
        <v/>
      </c>
    </row>
    <row r="441" spans="1:21" x14ac:dyDescent="0.25">
      <c r="A441" s="4" t="s">
        <v>452</v>
      </c>
      <c r="B441" s="10" t="str">
        <f>MID(PARIS[[#This Row],[Données]],104,100)</f>
        <v>000401   ELZEVIR</v>
      </c>
      <c r="C441" s="10" t="str">
        <f>MID(PARIS[[#This Row],[Données]],7,36)</f>
        <v xml:space="preserve">3196ARUE ELZEVIR                    </v>
      </c>
      <c r="D441" s="10" t="str">
        <f>MID(PARIS[[#This Row],[Tri 2]],6,31)</f>
        <v xml:space="preserve">RUE ELZEVIR                    </v>
      </c>
      <c r="E441" s="10" t="str">
        <f>MID(PARIS[[#This Row],[Données]],1,6)</f>
        <v>754003</v>
      </c>
      <c r="F441" s="10" t="str">
        <f>LEFT(PARIS[[#This Row],[Données]],2)</f>
        <v>75</v>
      </c>
      <c r="G441" s="10" t="str">
        <f>MID(PARIS[[#This Row],[Données]],1,6)</f>
        <v>754003</v>
      </c>
      <c r="H441" s="10" t="str">
        <f>LEFT(PARIS[[#This Row],[Tri 2]],5)</f>
        <v>3196A</v>
      </c>
      <c r="I441" s="10" t="str">
        <f>LEFT(PARIS[[#This Row],[Tri 3]],3)</f>
        <v>RUE</v>
      </c>
      <c r="J44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1" s="10" t="str">
        <f>IF(AND(PARIS[[#This Row],[Nom de la Voie 1]]=0,PARIS[[#This Row],[Nom de la Voie 2]]=0,PARIS[[#This Row],[Nom de la Voie 3]]=0),PARIS[[#This Row],[Ville et Street]],"")</f>
        <v/>
      </c>
      <c r="N441" s="10" t="str">
        <f>MID(PARIS[[#This Row],[Tri 1]],10,50)</f>
        <v>ELZEVIR</v>
      </c>
      <c r="O44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1" s="10" t="str">
        <f>IF(PARIS[[#This Row],[Mot Clé Rue]]="","",IF(PARIS[[#This Row],[Ville]]="",PARIS[[#This Row],[Nom de la Voie]]&amp;" "&amp;MID(PARIS[[#This Row],[Tri 3]],5,50),PARIS[[#This Row],[Ville]]))</f>
        <v xml:space="preserve">Rue ELZEVIR                    </v>
      </c>
      <c r="R441" s="10" t="str">
        <f>IF(PARIS[[#This Row],[Nom de la Voie]]="","",IFERROR(PARIS[[#This Row],[Département]]&amp;RIGHT(PARIS[[#This Row],[N° INSEE]],3),""))</f>
        <v>75003</v>
      </c>
      <c r="S441" s="10" t="str">
        <f>IF(PARIS[[#This Row],[Ville]]="",PARIS[[#This Row],[Nom de la Voie]]&amp;" "&amp;MID(PARIS[[#This Row],[Tri 3]],5,50),"")</f>
        <v xml:space="preserve">Rue ELZEVIR                    </v>
      </c>
      <c r="T441" s="10" t="str">
        <f>IFERROR(TEXT(VLOOKUP(Tableau_Résultat75[Code Insee],Tableau_Référence75[],2,FALSE),"00000"),"")</f>
        <v/>
      </c>
      <c r="U441" s="10" t="str">
        <f>IFERROR(TEXT(VLOOKUP(Tableau_Résultat75[Code Insee],Tableau_Référence75[],4,FALSE),"00000"),"")</f>
        <v/>
      </c>
    </row>
    <row r="442" spans="1:21" x14ac:dyDescent="0.25">
      <c r="A442" s="4" t="s">
        <v>453</v>
      </c>
      <c r="B442" s="10" t="str">
        <f>MID(PARIS[[#This Row],[Données]],104,100)</f>
        <v>000411   CHAUTEMP</v>
      </c>
      <c r="C442" s="10" t="str">
        <f>MID(PARIS[[#This Row],[Données]],7,36)</f>
        <v xml:space="preserve">3216XSQ  EMILE CHAUTEMPS            </v>
      </c>
      <c r="D442" s="10" t="str">
        <f>MID(PARIS[[#This Row],[Tri 2]],6,31)</f>
        <v xml:space="preserve">SQ  EMILE CHAUTEMPS            </v>
      </c>
      <c r="E442" s="10" t="str">
        <f>MID(PARIS[[#This Row],[Données]],1,6)</f>
        <v>754003</v>
      </c>
      <c r="F442" s="10" t="str">
        <f>LEFT(PARIS[[#This Row],[Données]],2)</f>
        <v>75</v>
      </c>
      <c r="G442" s="10" t="str">
        <f>MID(PARIS[[#This Row],[Données]],1,6)</f>
        <v>754003</v>
      </c>
      <c r="H442" s="10" t="str">
        <f>LEFT(PARIS[[#This Row],[Tri 2]],5)</f>
        <v>3216X</v>
      </c>
      <c r="I442" s="10" t="str">
        <f>LEFT(PARIS[[#This Row],[Tri 3]],3)</f>
        <v xml:space="preserve">SQ </v>
      </c>
      <c r="J44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4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2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Square</v>
      </c>
      <c r="M442" s="10" t="str">
        <f>IF(AND(PARIS[[#This Row],[Nom de la Voie 1]]=0,PARIS[[#This Row],[Nom de la Voie 2]]=0,PARIS[[#This Row],[Nom de la Voie 3]]=0),PARIS[[#This Row],[Ville et Street]],"")</f>
        <v/>
      </c>
      <c r="N442" s="10" t="str">
        <f>MID(PARIS[[#This Row],[Tri 1]],10,50)</f>
        <v>CHAUTEMP</v>
      </c>
      <c r="O44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Square</v>
      </c>
      <c r="P442" s="10" t="str">
        <f>IF(PARIS[[#This Row],[Mot Clé Rue]]="","",IF(PARIS[[#This Row],[Ville]]="",PARIS[[#This Row],[Nom de la Voie]]&amp;" "&amp;MID(PARIS[[#This Row],[Tri 3]],5,50),PARIS[[#This Row],[Ville]]))</f>
        <v xml:space="preserve">Square EMILE CHAUTEMPS            </v>
      </c>
      <c r="R442" s="10" t="str">
        <f>IF(PARIS[[#This Row],[Nom de la Voie]]="","",IFERROR(PARIS[[#This Row],[Département]]&amp;RIGHT(PARIS[[#This Row],[N° INSEE]],3),""))</f>
        <v>75003</v>
      </c>
      <c r="S442" s="10" t="str">
        <f>IF(PARIS[[#This Row],[Ville]]="",PARIS[[#This Row],[Nom de la Voie]]&amp;" "&amp;MID(PARIS[[#This Row],[Tri 3]],5,50),"")</f>
        <v xml:space="preserve">Square EMILE CHAUTEMPS            </v>
      </c>
      <c r="T442" s="10" t="str">
        <f>IFERROR(TEXT(VLOOKUP(Tableau_Résultat75[Code Insee],Tableau_Référence75[],2,FALSE),"00000"),"")</f>
        <v/>
      </c>
      <c r="U442" s="10" t="str">
        <f>IFERROR(TEXT(VLOOKUP(Tableau_Résultat75[Code Insee],Tableau_Référence75[],4,FALSE),"00000"),"")</f>
        <v/>
      </c>
    </row>
    <row r="443" spans="1:21" x14ac:dyDescent="0.25">
      <c r="A443" s="4" t="s">
        <v>454</v>
      </c>
      <c r="B443" s="10" t="str">
        <f>MID(PARIS[[#This Row],[Données]],104,100)</f>
        <v>000421   SPULLER</v>
      </c>
      <c r="C443" s="10" t="str">
        <f>MID(PARIS[[#This Row],[Données]],7,36)</f>
        <v xml:space="preserve">3438NRUE EUGENE SPULLER             </v>
      </c>
      <c r="D443" s="10" t="str">
        <f>MID(PARIS[[#This Row],[Tri 2]],6,31)</f>
        <v xml:space="preserve">RUE EUGENE SPULLER             </v>
      </c>
      <c r="E443" s="10" t="str">
        <f>MID(PARIS[[#This Row],[Données]],1,6)</f>
        <v>754003</v>
      </c>
      <c r="F443" s="10" t="str">
        <f>LEFT(PARIS[[#This Row],[Données]],2)</f>
        <v>75</v>
      </c>
      <c r="G443" s="10" t="str">
        <f>MID(PARIS[[#This Row],[Données]],1,6)</f>
        <v>754003</v>
      </c>
      <c r="H443" s="10" t="str">
        <f>LEFT(PARIS[[#This Row],[Tri 2]],5)</f>
        <v>3438N</v>
      </c>
      <c r="I443" s="10" t="str">
        <f>LEFT(PARIS[[#This Row],[Tri 3]],3)</f>
        <v>RUE</v>
      </c>
      <c r="J44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3" s="10" t="str">
        <f>IF(AND(PARIS[[#This Row],[Nom de la Voie 1]]=0,PARIS[[#This Row],[Nom de la Voie 2]]=0,PARIS[[#This Row],[Nom de la Voie 3]]=0),PARIS[[#This Row],[Ville et Street]],"")</f>
        <v/>
      </c>
      <c r="N443" s="10" t="str">
        <f>MID(PARIS[[#This Row],[Tri 1]],10,50)</f>
        <v>SPULLER</v>
      </c>
      <c r="O44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3" s="10" t="str">
        <f>IF(PARIS[[#This Row],[Mot Clé Rue]]="","",IF(PARIS[[#This Row],[Ville]]="",PARIS[[#This Row],[Nom de la Voie]]&amp;" "&amp;MID(PARIS[[#This Row],[Tri 3]],5,50),PARIS[[#This Row],[Ville]]))</f>
        <v xml:space="preserve">Rue EUGENE SPULLER             </v>
      </c>
      <c r="R443" s="10" t="str">
        <f>IF(PARIS[[#This Row],[Nom de la Voie]]="","",IFERROR(PARIS[[#This Row],[Département]]&amp;RIGHT(PARIS[[#This Row],[N° INSEE]],3),""))</f>
        <v>75003</v>
      </c>
      <c r="S443" s="10" t="str">
        <f>IF(PARIS[[#This Row],[Ville]]="",PARIS[[#This Row],[Nom de la Voie]]&amp;" "&amp;MID(PARIS[[#This Row],[Tri 3]],5,50),"")</f>
        <v xml:space="preserve">Rue EUGENE SPULLER             </v>
      </c>
      <c r="T443" s="10" t="str">
        <f>IFERROR(TEXT(VLOOKUP(Tableau_Résultat75[Code Insee],Tableau_Référence75[],2,FALSE),"00000"),"")</f>
        <v/>
      </c>
      <c r="U443" s="10" t="str">
        <f>IFERROR(TEXT(VLOOKUP(Tableau_Résultat75[Code Insee],Tableau_Référence75[],4,FALSE),"00000"),"")</f>
        <v/>
      </c>
    </row>
    <row r="444" spans="1:21" x14ac:dyDescent="0.25">
      <c r="A444" s="4" t="s">
        <v>455</v>
      </c>
      <c r="B444" s="10" t="str">
        <f>MID(PARIS[[#This Row],[Données]],104,100)</f>
        <v>000431   CALVAIRE</v>
      </c>
      <c r="C444" s="10" t="str">
        <f>MID(PARIS[[#This Row],[Données]],7,36)</f>
        <v xml:space="preserve">3642KBD  DES FILLES DU CALVAIRE     </v>
      </c>
      <c r="D444" s="10" t="str">
        <f>MID(PARIS[[#This Row],[Tri 2]],6,31)</f>
        <v xml:space="preserve">BD  DES FILLES DU CALVAIRE     </v>
      </c>
      <c r="E444" s="10" t="str">
        <f>MID(PARIS[[#This Row],[Données]],1,6)</f>
        <v>754003</v>
      </c>
      <c r="F444" s="10" t="str">
        <f>LEFT(PARIS[[#This Row],[Données]],2)</f>
        <v>75</v>
      </c>
      <c r="G444" s="10" t="str">
        <f>MID(PARIS[[#This Row],[Données]],1,6)</f>
        <v>754003</v>
      </c>
      <c r="H444" s="10" t="str">
        <f>LEFT(PARIS[[#This Row],[Tri 2]],5)</f>
        <v>3642K</v>
      </c>
      <c r="I444" s="10" t="str">
        <f>LEFT(PARIS[[#This Row],[Tri 3]],3)</f>
        <v xml:space="preserve">BD </v>
      </c>
      <c r="J44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4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444" s="10" t="str">
        <f>IF(AND(PARIS[[#This Row],[Nom de la Voie 1]]=0,PARIS[[#This Row],[Nom de la Voie 2]]=0,PARIS[[#This Row],[Nom de la Voie 3]]=0),PARIS[[#This Row],[Ville et Street]],"")</f>
        <v/>
      </c>
      <c r="N444" s="10" t="str">
        <f>MID(PARIS[[#This Row],[Tri 1]],10,50)</f>
        <v>CALVAIRE</v>
      </c>
      <c r="O44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444" s="10" t="str">
        <f>IF(PARIS[[#This Row],[Mot Clé Rue]]="","",IF(PARIS[[#This Row],[Ville]]="",PARIS[[#This Row],[Nom de la Voie]]&amp;" "&amp;MID(PARIS[[#This Row],[Tri 3]],5,50),PARIS[[#This Row],[Ville]]))</f>
        <v xml:space="preserve">Boulevard DES FILLES DU CALVAIRE     </v>
      </c>
      <c r="R444" s="10" t="str">
        <f>IF(PARIS[[#This Row],[Nom de la Voie]]="","",IFERROR(PARIS[[#This Row],[Département]]&amp;RIGHT(PARIS[[#This Row],[N° INSEE]],3),""))</f>
        <v>75003</v>
      </c>
      <c r="S444" s="10" t="str">
        <f>IF(PARIS[[#This Row],[Ville]]="",PARIS[[#This Row],[Nom de la Voie]]&amp;" "&amp;MID(PARIS[[#This Row],[Tri 3]],5,50),"")</f>
        <v xml:space="preserve">Boulevard DES FILLES DU CALVAIRE     </v>
      </c>
      <c r="T444" s="10" t="str">
        <f>IFERROR(TEXT(VLOOKUP(Tableau_Résultat75[Code Insee],Tableau_Référence75[],2,FALSE),"00000"),"")</f>
        <v/>
      </c>
      <c r="U444" s="10" t="str">
        <f>IFERROR(TEXT(VLOOKUP(Tableau_Résultat75[Code Insee],Tableau_Référence75[],4,FALSE),"00000"),"")</f>
        <v/>
      </c>
    </row>
    <row r="445" spans="1:21" x14ac:dyDescent="0.25">
      <c r="A445" s="4" t="s">
        <v>456</v>
      </c>
      <c r="B445" s="10" t="str">
        <f>MID(PARIS[[#This Row],[Données]],104,100)</f>
        <v>000441   CALVAIRE</v>
      </c>
      <c r="C445" s="10" t="str">
        <f>MID(PARIS[[#This Row],[Données]],7,36)</f>
        <v xml:space="preserve">3643LRUE DES FILLES DU CALVAIRE     </v>
      </c>
      <c r="D445" s="10" t="str">
        <f>MID(PARIS[[#This Row],[Tri 2]],6,31)</f>
        <v xml:space="preserve">RUE DES FILLES DU CALVAIRE     </v>
      </c>
      <c r="E445" s="10" t="str">
        <f>MID(PARIS[[#This Row],[Données]],1,6)</f>
        <v>754003</v>
      </c>
      <c r="F445" s="10" t="str">
        <f>LEFT(PARIS[[#This Row],[Données]],2)</f>
        <v>75</v>
      </c>
      <c r="G445" s="10" t="str">
        <f>MID(PARIS[[#This Row],[Données]],1,6)</f>
        <v>754003</v>
      </c>
      <c r="H445" s="10" t="str">
        <f>LEFT(PARIS[[#This Row],[Tri 2]],5)</f>
        <v>3643L</v>
      </c>
      <c r="I445" s="10" t="str">
        <f>LEFT(PARIS[[#This Row],[Tri 3]],3)</f>
        <v>RUE</v>
      </c>
      <c r="J44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5" s="10" t="str">
        <f>IF(AND(PARIS[[#This Row],[Nom de la Voie 1]]=0,PARIS[[#This Row],[Nom de la Voie 2]]=0,PARIS[[#This Row],[Nom de la Voie 3]]=0),PARIS[[#This Row],[Ville et Street]],"")</f>
        <v/>
      </c>
      <c r="N445" s="10" t="str">
        <f>MID(PARIS[[#This Row],[Tri 1]],10,50)</f>
        <v>CALVAIRE</v>
      </c>
      <c r="O44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5" s="10" t="str">
        <f>IF(PARIS[[#This Row],[Mot Clé Rue]]="","",IF(PARIS[[#This Row],[Ville]]="",PARIS[[#This Row],[Nom de la Voie]]&amp;" "&amp;MID(PARIS[[#This Row],[Tri 3]],5,50),PARIS[[#This Row],[Ville]]))</f>
        <v xml:space="preserve">Rue DES FILLES DU CALVAIRE     </v>
      </c>
      <c r="R445" s="10" t="str">
        <f>IF(PARIS[[#This Row],[Nom de la Voie]]="","",IFERROR(PARIS[[#This Row],[Département]]&amp;RIGHT(PARIS[[#This Row],[N° INSEE]],3),""))</f>
        <v>75003</v>
      </c>
      <c r="S445" s="10" t="str">
        <f>IF(PARIS[[#This Row],[Ville]]="",PARIS[[#This Row],[Nom de la Voie]]&amp;" "&amp;MID(PARIS[[#This Row],[Tri 3]],5,50),"")</f>
        <v xml:space="preserve">Rue DES FILLES DU CALVAIRE     </v>
      </c>
      <c r="T445" s="10" t="str">
        <f>IFERROR(TEXT(VLOOKUP(Tableau_Résultat75[Code Insee],Tableau_Référence75[],2,FALSE),"00000"),"")</f>
        <v/>
      </c>
      <c r="U445" s="10" t="str">
        <f>IFERROR(TEXT(VLOOKUP(Tableau_Résultat75[Code Insee],Tableau_Référence75[],4,FALSE),"00000"),"")</f>
        <v/>
      </c>
    </row>
    <row r="446" spans="1:21" x14ac:dyDescent="0.25">
      <c r="A446" s="4" t="s">
        <v>457</v>
      </c>
      <c r="B446" s="10" t="str">
        <f>MID(PARIS[[#This Row],[Données]],104,100)</f>
        <v>000451   FOIN</v>
      </c>
      <c r="C446" s="10" t="str">
        <f>MID(PARIS[[#This Row],[Données]],7,36)</f>
        <v xml:space="preserve">3698WRUE DU FOIN                    </v>
      </c>
      <c r="D446" s="10" t="str">
        <f>MID(PARIS[[#This Row],[Tri 2]],6,31)</f>
        <v xml:space="preserve">RUE DU FOIN                    </v>
      </c>
      <c r="E446" s="10" t="str">
        <f>MID(PARIS[[#This Row],[Données]],1,6)</f>
        <v>754003</v>
      </c>
      <c r="F446" s="10" t="str">
        <f>LEFT(PARIS[[#This Row],[Données]],2)</f>
        <v>75</v>
      </c>
      <c r="G446" s="10" t="str">
        <f>MID(PARIS[[#This Row],[Données]],1,6)</f>
        <v>754003</v>
      </c>
      <c r="H446" s="10" t="str">
        <f>LEFT(PARIS[[#This Row],[Tri 2]],5)</f>
        <v>3698W</v>
      </c>
      <c r="I446" s="10" t="str">
        <f>LEFT(PARIS[[#This Row],[Tri 3]],3)</f>
        <v>RUE</v>
      </c>
      <c r="J44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6" s="10" t="str">
        <f>IF(AND(PARIS[[#This Row],[Nom de la Voie 1]]=0,PARIS[[#This Row],[Nom de la Voie 2]]=0,PARIS[[#This Row],[Nom de la Voie 3]]=0),PARIS[[#This Row],[Ville et Street]],"")</f>
        <v/>
      </c>
      <c r="N446" s="10" t="str">
        <f>MID(PARIS[[#This Row],[Tri 1]],10,50)</f>
        <v>FOIN</v>
      </c>
      <c r="O44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6" s="10" t="str">
        <f>IF(PARIS[[#This Row],[Mot Clé Rue]]="","",IF(PARIS[[#This Row],[Ville]]="",PARIS[[#This Row],[Nom de la Voie]]&amp;" "&amp;MID(PARIS[[#This Row],[Tri 3]],5,50),PARIS[[#This Row],[Ville]]))</f>
        <v xml:space="preserve">Rue DU FOIN                    </v>
      </c>
      <c r="R446" s="10" t="str">
        <f>IF(PARIS[[#This Row],[Nom de la Voie]]="","",IFERROR(PARIS[[#This Row],[Département]]&amp;RIGHT(PARIS[[#This Row],[N° INSEE]],3),""))</f>
        <v>75003</v>
      </c>
      <c r="S446" s="10" t="str">
        <f>IF(PARIS[[#This Row],[Ville]]="",PARIS[[#This Row],[Nom de la Voie]]&amp;" "&amp;MID(PARIS[[#This Row],[Tri 3]],5,50),"")</f>
        <v xml:space="preserve">Rue DU FOIN                    </v>
      </c>
      <c r="T446" s="10" t="str">
        <f>IFERROR(TEXT(VLOOKUP(Tableau_Résultat75[Code Insee],Tableau_Référence75[],2,FALSE),"00000"),"")</f>
        <v/>
      </c>
      <c r="U446" s="10" t="str">
        <f>IFERROR(TEXT(VLOOKUP(Tableau_Résultat75[Code Insee],Tableau_Référence75[],4,FALSE),"00000"),"")</f>
        <v/>
      </c>
    </row>
    <row r="447" spans="1:21" x14ac:dyDescent="0.25">
      <c r="A447" s="4" t="s">
        <v>458</v>
      </c>
      <c r="B447" s="10" t="str">
        <f>MID(PARIS[[#This Row],[Données]],104,100)</f>
        <v>000461   TEMPLE</v>
      </c>
      <c r="C447" s="10" t="str">
        <f>MID(PARIS[[#This Row],[Données]],7,36)</f>
        <v xml:space="preserve">3723YRUE DES FONTAINES DU TEMPLE    </v>
      </c>
      <c r="D447" s="10" t="str">
        <f>MID(PARIS[[#This Row],[Tri 2]],6,31)</f>
        <v xml:space="preserve">RUE DES FONTAINES DU TEMPLE    </v>
      </c>
      <c r="E447" s="10" t="str">
        <f>MID(PARIS[[#This Row],[Données]],1,6)</f>
        <v>754003</v>
      </c>
      <c r="F447" s="10" t="str">
        <f>LEFT(PARIS[[#This Row],[Données]],2)</f>
        <v>75</v>
      </c>
      <c r="G447" s="10" t="str">
        <f>MID(PARIS[[#This Row],[Données]],1,6)</f>
        <v>754003</v>
      </c>
      <c r="H447" s="10" t="str">
        <f>LEFT(PARIS[[#This Row],[Tri 2]],5)</f>
        <v>3723Y</v>
      </c>
      <c r="I447" s="10" t="str">
        <f>LEFT(PARIS[[#This Row],[Tri 3]],3)</f>
        <v>RUE</v>
      </c>
      <c r="J44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7" s="10" t="str">
        <f>IF(AND(PARIS[[#This Row],[Nom de la Voie 1]]=0,PARIS[[#This Row],[Nom de la Voie 2]]=0,PARIS[[#This Row],[Nom de la Voie 3]]=0),PARIS[[#This Row],[Ville et Street]],"")</f>
        <v/>
      </c>
      <c r="N447" s="10" t="str">
        <f>MID(PARIS[[#This Row],[Tri 1]],10,50)</f>
        <v>TEMPLE</v>
      </c>
      <c r="O44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7" s="10" t="str">
        <f>IF(PARIS[[#This Row],[Mot Clé Rue]]="","",IF(PARIS[[#This Row],[Ville]]="",PARIS[[#This Row],[Nom de la Voie]]&amp;" "&amp;MID(PARIS[[#This Row],[Tri 3]],5,50),PARIS[[#This Row],[Ville]]))</f>
        <v xml:space="preserve">Rue DES FONTAINES DU TEMPLE    </v>
      </c>
      <c r="R447" s="10" t="str">
        <f>IF(PARIS[[#This Row],[Nom de la Voie]]="","",IFERROR(PARIS[[#This Row],[Département]]&amp;RIGHT(PARIS[[#This Row],[N° INSEE]],3),""))</f>
        <v>75003</v>
      </c>
      <c r="S447" s="10" t="str">
        <f>IF(PARIS[[#This Row],[Ville]]="",PARIS[[#This Row],[Nom de la Voie]]&amp;" "&amp;MID(PARIS[[#This Row],[Tri 3]],5,50),"")</f>
        <v xml:space="preserve">Rue DES FONTAINES DU TEMPLE    </v>
      </c>
      <c r="T447" s="10" t="str">
        <f>IFERROR(TEXT(VLOOKUP(Tableau_Résultat75[Code Insee],Tableau_Référence75[],2,FALSE),"00000"),"")</f>
        <v/>
      </c>
      <c r="U447" s="10" t="str">
        <f>IFERROR(TEXT(VLOOKUP(Tableau_Résultat75[Code Insee],Tableau_Référence75[],4,FALSE),"00000"),"")</f>
        <v/>
      </c>
    </row>
    <row r="448" spans="1:21" x14ac:dyDescent="0.25">
      <c r="A448" s="4" t="s">
        <v>459</v>
      </c>
      <c r="B448" s="10" t="str">
        <f>MID(PARIS[[#This Row],[Données]],104,100)</f>
        <v>000471   FOREZ</v>
      </c>
      <c r="C448" s="10" t="str">
        <f>MID(PARIS[[#This Row],[Données]],7,36)</f>
        <v xml:space="preserve">3735LRUE DU FOREZ                   </v>
      </c>
      <c r="D448" s="10" t="str">
        <f>MID(PARIS[[#This Row],[Tri 2]],6,31)</f>
        <v xml:space="preserve">RUE DU FOREZ                   </v>
      </c>
      <c r="E448" s="10" t="str">
        <f>MID(PARIS[[#This Row],[Données]],1,6)</f>
        <v>754003</v>
      </c>
      <c r="F448" s="10" t="str">
        <f>LEFT(PARIS[[#This Row],[Données]],2)</f>
        <v>75</v>
      </c>
      <c r="G448" s="10" t="str">
        <f>MID(PARIS[[#This Row],[Données]],1,6)</f>
        <v>754003</v>
      </c>
      <c r="H448" s="10" t="str">
        <f>LEFT(PARIS[[#This Row],[Tri 2]],5)</f>
        <v>3735L</v>
      </c>
      <c r="I448" s="10" t="str">
        <f>LEFT(PARIS[[#This Row],[Tri 3]],3)</f>
        <v>RUE</v>
      </c>
      <c r="J44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8" s="10" t="str">
        <f>IF(AND(PARIS[[#This Row],[Nom de la Voie 1]]=0,PARIS[[#This Row],[Nom de la Voie 2]]=0,PARIS[[#This Row],[Nom de la Voie 3]]=0),PARIS[[#This Row],[Ville et Street]],"")</f>
        <v/>
      </c>
      <c r="N448" s="10" t="str">
        <f>MID(PARIS[[#This Row],[Tri 1]],10,50)</f>
        <v>FOREZ</v>
      </c>
      <c r="O44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8" s="10" t="str">
        <f>IF(PARIS[[#This Row],[Mot Clé Rue]]="","",IF(PARIS[[#This Row],[Ville]]="",PARIS[[#This Row],[Nom de la Voie]]&amp;" "&amp;MID(PARIS[[#This Row],[Tri 3]],5,50),PARIS[[#This Row],[Ville]]))</f>
        <v xml:space="preserve">Rue DU FOREZ                   </v>
      </c>
      <c r="R448" s="10" t="str">
        <f>IF(PARIS[[#This Row],[Nom de la Voie]]="","",IFERROR(PARIS[[#This Row],[Département]]&amp;RIGHT(PARIS[[#This Row],[N° INSEE]],3),""))</f>
        <v>75003</v>
      </c>
      <c r="S448" s="10" t="str">
        <f>IF(PARIS[[#This Row],[Ville]]="",PARIS[[#This Row],[Nom de la Voie]]&amp;" "&amp;MID(PARIS[[#This Row],[Tri 3]],5,50),"")</f>
        <v xml:space="preserve">Rue DU FOREZ                   </v>
      </c>
      <c r="T448" s="10" t="str">
        <f>IFERROR(TEXT(VLOOKUP(Tableau_Résultat75[Code Insee],Tableau_Référence75[],2,FALSE),"00000"),"")</f>
        <v/>
      </c>
      <c r="U448" s="10" t="str">
        <f>IFERROR(TEXT(VLOOKUP(Tableau_Résultat75[Code Insee],Tableau_Référence75[],4,FALSE),"00000"),"")</f>
        <v/>
      </c>
    </row>
    <row r="449" spans="1:21" x14ac:dyDescent="0.25">
      <c r="A449" s="4" t="s">
        <v>460</v>
      </c>
      <c r="B449" s="10" t="str">
        <f>MID(PARIS[[#This Row],[Données]],104,100)</f>
        <v>000481   COMTE</v>
      </c>
      <c r="C449" s="10" t="str">
        <f>MID(PARIS[[#This Row],[Données]],7,36)</f>
        <v xml:space="preserve">3781LRUE DE FRANCHE COMTE           </v>
      </c>
      <c r="D449" s="10" t="str">
        <f>MID(PARIS[[#This Row],[Tri 2]],6,31)</f>
        <v xml:space="preserve">RUE DE FRANCHE COMTE           </v>
      </c>
      <c r="E449" s="10" t="str">
        <f>MID(PARIS[[#This Row],[Données]],1,6)</f>
        <v>754003</v>
      </c>
      <c r="F449" s="10" t="str">
        <f>LEFT(PARIS[[#This Row],[Données]],2)</f>
        <v>75</v>
      </c>
      <c r="G449" s="10" t="str">
        <f>MID(PARIS[[#This Row],[Données]],1,6)</f>
        <v>754003</v>
      </c>
      <c r="H449" s="10" t="str">
        <f>LEFT(PARIS[[#This Row],[Tri 2]],5)</f>
        <v>3781L</v>
      </c>
      <c r="I449" s="10" t="str">
        <f>LEFT(PARIS[[#This Row],[Tri 3]],3)</f>
        <v>RUE</v>
      </c>
      <c r="J44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4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4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49" s="10" t="str">
        <f>IF(AND(PARIS[[#This Row],[Nom de la Voie 1]]=0,PARIS[[#This Row],[Nom de la Voie 2]]=0,PARIS[[#This Row],[Nom de la Voie 3]]=0),PARIS[[#This Row],[Ville et Street]],"")</f>
        <v/>
      </c>
      <c r="N449" s="10" t="str">
        <f>MID(PARIS[[#This Row],[Tri 1]],10,50)</f>
        <v>COMTE</v>
      </c>
      <c r="O44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49" s="10" t="str">
        <f>IF(PARIS[[#This Row],[Mot Clé Rue]]="","",IF(PARIS[[#This Row],[Ville]]="",PARIS[[#This Row],[Nom de la Voie]]&amp;" "&amp;MID(PARIS[[#This Row],[Tri 3]],5,50),PARIS[[#This Row],[Ville]]))</f>
        <v xml:space="preserve">Rue DE FRANCHE COMTE           </v>
      </c>
      <c r="R449" s="10" t="str">
        <f>IF(PARIS[[#This Row],[Nom de la Voie]]="","",IFERROR(PARIS[[#This Row],[Département]]&amp;RIGHT(PARIS[[#This Row],[N° INSEE]],3),""))</f>
        <v>75003</v>
      </c>
      <c r="S449" s="10" t="str">
        <f>IF(PARIS[[#This Row],[Ville]]="",PARIS[[#This Row],[Nom de la Voie]]&amp;" "&amp;MID(PARIS[[#This Row],[Tri 3]],5,50),"")</f>
        <v xml:space="preserve">Rue DE FRANCHE COMTE           </v>
      </c>
      <c r="T449" s="10" t="str">
        <f>IFERROR(TEXT(VLOOKUP(Tableau_Résultat75[Code Insee],Tableau_Référence75[],2,FALSE),"00000"),"")</f>
        <v/>
      </c>
      <c r="U449" s="10" t="str">
        <f>IFERROR(TEXT(VLOOKUP(Tableau_Résultat75[Code Insee],Tableau_Référence75[],4,FALSE),"00000"),"")</f>
        <v/>
      </c>
    </row>
    <row r="450" spans="1:21" x14ac:dyDescent="0.25">
      <c r="A450" s="4" t="s">
        <v>461</v>
      </c>
      <c r="B450" s="10" t="str">
        <f>MID(PARIS[[#This Row],[Données]],104,100)</f>
        <v>000491   BOURGEOI</v>
      </c>
      <c r="C450" s="10" t="str">
        <f>MID(PARIS[[#This Row],[Données]],7,36)</f>
        <v xml:space="preserve">3820DRUE DES FRANCS BOURGEOIS       </v>
      </c>
      <c r="D450" s="10" t="str">
        <f>MID(PARIS[[#This Row],[Tri 2]],6,31)</f>
        <v xml:space="preserve">RUE DES FRANCS BOURGEOIS       </v>
      </c>
      <c r="E450" s="10" t="str">
        <f>MID(PARIS[[#This Row],[Données]],1,6)</f>
        <v>754003</v>
      </c>
      <c r="F450" s="10" t="str">
        <f>LEFT(PARIS[[#This Row],[Données]],2)</f>
        <v>75</v>
      </c>
      <c r="G450" s="10" t="str">
        <f>MID(PARIS[[#This Row],[Données]],1,6)</f>
        <v>754003</v>
      </c>
      <c r="H450" s="10" t="str">
        <f>LEFT(PARIS[[#This Row],[Tri 2]],5)</f>
        <v>3820D</v>
      </c>
      <c r="I450" s="10" t="str">
        <f>LEFT(PARIS[[#This Row],[Tri 3]],3)</f>
        <v>RUE</v>
      </c>
      <c r="J45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0" s="10" t="str">
        <f>IF(AND(PARIS[[#This Row],[Nom de la Voie 1]]=0,PARIS[[#This Row],[Nom de la Voie 2]]=0,PARIS[[#This Row],[Nom de la Voie 3]]=0),PARIS[[#This Row],[Ville et Street]],"")</f>
        <v/>
      </c>
      <c r="N450" s="10" t="str">
        <f>MID(PARIS[[#This Row],[Tri 1]],10,50)</f>
        <v>BOURGEOI</v>
      </c>
      <c r="O45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0" s="10" t="str">
        <f>IF(PARIS[[#This Row],[Mot Clé Rue]]="","",IF(PARIS[[#This Row],[Ville]]="",PARIS[[#This Row],[Nom de la Voie]]&amp;" "&amp;MID(PARIS[[#This Row],[Tri 3]],5,50),PARIS[[#This Row],[Ville]]))</f>
        <v xml:space="preserve">Rue DES FRANCS BOURGEOIS       </v>
      </c>
      <c r="R450" s="10" t="str">
        <f>IF(PARIS[[#This Row],[Nom de la Voie]]="","",IFERROR(PARIS[[#This Row],[Département]]&amp;RIGHT(PARIS[[#This Row],[N° INSEE]],3),""))</f>
        <v>75003</v>
      </c>
      <c r="S450" s="10" t="str">
        <f>IF(PARIS[[#This Row],[Ville]]="",PARIS[[#This Row],[Nom de la Voie]]&amp;" "&amp;MID(PARIS[[#This Row],[Tri 3]],5,50),"")</f>
        <v xml:space="preserve">Rue DES FRANCS BOURGEOIS       </v>
      </c>
      <c r="T450" s="10" t="str">
        <f>IFERROR(TEXT(VLOOKUP(Tableau_Résultat75[Code Insee],Tableau_Référence75[],2,FALSE),"00000"),"")</f>
        <v/>
      </c>
      <c r="U450" s="10" t="str">
        <f>IFERROR(TEXT(VLOOKUP(Tableau_Résultat75[Code Insee],Tableau_Référence75[],4,FALSE),"00000"),"")</f>
        <v/>
      </c>
    </row>
    <row r="451" spans="1:21" x14ac:dyDescent="0.25">
      <c r="A451" s="4" t="s">
        <v>462</v>
      </c>
      <c r="B451" s="10" t="str">
        <f>MID(PARIS[[#This Row],[Données]],104,100)</f>
        <v>000501   FROISSAR</v>
      </c>
      <c r="C451" s="10" t="str">
        <f>MID(PARIS[[#This Row],[Données]],7,36)</f>
        <v xml:space="preserve">3875NRUE FROISSART                  </v>
      </c>
      <c r="D451" s="10" t="str">
        <f>MID(PARIS[[#This Row],[Tri 2]],6,31)</f>
        <v xml:space="preserve">RUE FROISSART                  </v>
      </c>
      <c r="E451" s="10" t="str">
        <f>MID(PARIS[[#This Row],[Données]],1,6)</f>
        <v>754003</v>
      </c>
      <c r="F451" s="10" t="str">
        <f>LEFT(PARIS[[#This Row],[Données]],2)</f>
        <v>75</v>
      </c>
      <c r="G451" s="10" t="str">
        <f>MID(PARIS[[#This Row],[Données]],1,6)</f>
        <v>754003</v>
      </c>
      <c r="H451" s="10" t="str">
        <f>LEFT(PARIS[[#This Row],[Tri 2]],5)</f>
        <v>3875N</v>
      </c>
      <c r="I451" s="10" t="str">
        <f>LEFT(PARIS[[#This Row],[Tri 3]],3)</f>
        <v>RUE</v>
      </c>
      <c r="J45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1" s="10" t="str">
        <f>IF(AND(PARIS[[#This Row],[Nom de la Voie 1]]=0,PARIS[[#This Row],[Nom de la Voie 2]]=0,PARIS[[#This Row],[Nom de la Voie 3]]=0),PARIS[[#This Row],[Ville et Street]],"")</f>
        <v/>
      </c>
      <c r="N451" s="10" t="str">
        <f>MID(PARIS[[#This Row],[Tri 1]],10,50)</f>
        <v>FROISSAR</v>
      </c>
      <c r="O45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1" s="10" t="str">
        <f>IF(PARIS[[#This Row],[Mot Clé Rue]]="","",IF(PARIS[[#This Row],[Ville]]="",PARIS[[#This Row],[Nom de la Voie]]&amp;" "&amp;MID(PARIS[[#This Row],[Tri 3]],5,50),PARIS[[#This Row],[Ville]]))</f>
        <v xml:space="preserve">Rue FROISSART                  </v>
      </c>
      <c r="R451" s="10" t="str">
        <f>IF(PARIS[[#This Row],[Nom de la Voie]]="","",IFERROR(PARIS[[#This Row],[Département]]&amp;RIGHT(PARIS[[#This Row],[N° INSEE]],3),""))</f>
        <v>75003</v>
      </c>
      <c r="S451" s="10" t="str">
        <f>IF(PARIS[[#This Row],[Ville]]="",PARIS[[#This Row],[Nom de la Voie]]&amp;" "&amp;MID(PARIS[[#This Row],[Tri 3]],5,50),"")</f>
        <v xml:space="preserve">Rue FROISSART                  </v>
      </c>
      <c r="T451" s="10" t="str">
        <f>IFERROR(TEXT(VLOOKUP(Tableau_Résultat75[Code Insee],Tableau_Référence75[],2,FALSE),"00000"),"")</f>
        <v/>
      </c>
      <c r="U451" s="10" t="str">
        <f>IFERROR(TEXT(VLOOKUP(Tableau_Résultat75[Code Insee],Tableau_Référence75[],4,FALSE),"00000"),"")</f>
        <v/>
      </c>
    </row>
    <row r="452" spans="1:21" x14ac:dyDescent="0.25">
      <c r="A452" s="4" t="s">
        <v>463</v>
      </c>
      <c r="B452" s="10" t="str">
        <f>MID(PARIS[[#This Row],[Données]],104,100)</f>
        <v>000511   VICAIRE</v>
      </c>
      <c r="C452" s="10" t="str">
        <f>MID(PARIS[[#This Row],[Données]],7,36)</f>
        <v xml:space="preserve">3909ARUE GABRIEL VICAIRE            </v>
      </c>
      <c r="D452" s="10" t="str">
        <f>MID(PARIS[[#This Row],[Tri 2]],6,31)</f>
        <v xml:space="preserve">RUE GABRIEL VICAIRE            </v>
      </c>
      <c r="E452" s="10" t="str">
        <f>MID(PARIS[[#This Row],[Données]],1,6)</f>
        <v>754003</v>
      </c>
      <c r="F452" s="10" t="str">
        <f>LEFT(PARIS[[#This Row],[Données]],2)</f>
        <v>75</v>
      </c>
      <c r="G452" s="10" t="str">
        <f>MID(PARIS[[#This Row],[Données]],1,6)</f>
        <v>754003</v>
      </c>
      <c r="H452" s="10" t="str">
        <f>LEFT(PARIS[[#This Row],[Tri 2]],5)</f>
        <v>3909A</v>
      </c>
      <c r="I452" s="10" t="str">
        <f>LEFT(PARIS[[#This Row],[Tri 3]],3)</f>
        <v>RUE</v>
      </c>
      <c r="J45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2" s="10" t="str">
        <f>IF(AND(PARIS[[#This Row],[Nom de la Voie 1]]=0,PARIS[[#This Row],[Nom de la Voie 2]]=0,PARIS[[#This Row],[Nom de la Voie 3]]=0),PARIS[[#This Row],[Ville et Street]],"")</f>
        <v/>
      </c>
      <c r="N452" s="10" t="str">
        <f>MID(PARIS[[#This Row],[Tri 1]],10,50)</f>
        <v>VICAIRE</v>
      </c>
      <c r="O45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2" s="10" t="str">
        <f>IF(PARIS[[#This Row],[Mot Clé Rue]]="","",IF(PARIS[[#This Row],[Ville]]="",PARIS[[#This Row],[Nom de la Voie]]&amp;" "&amp;MID(PARIS[[#This Row],[Tri 3]],5,50),PARIS[[#This Row],[Ville]]))</f>
        <v xml:space="preserve">Rue GABRIEL VICAIRE            </v>
      </c>
      <c r="R452" s="10" t="str">
        <f>IF(PARIS[[#This Row],[Nom de la Voie]]="","",IFERROR(PARIS[[#This Row],[Département]]&amp;RIGHT(PARIS[[#This Row],[N° INSEE]],3),""))</f>
        <v>75003</v>
      </c>
      <c r="S452" s="10" t="str">
        <f>IF(PARIS[[#This Row],[Ville]]="",PARIS[[#This Row],[Nom de la Voie]]&amp;" "&amp;MID(PARIS[[#This Row],[Tri 3]],5,50),"")</f>
        <v xml:space="preserve">Rue GABRIEL VICAIRE            </v>
      </c>
      <c r="T452" s="10" t="str">
        <f>IFERROR(TEXT(VLOOKUP(Tableau_Résultat75[Code Insee],Tableau_Référence75[],2,FALSE),"00000"),"")</f>
        <v/>
      </c>
      <c r="U452" s="10" t="str">
        <f>IFERROR(TEXT(VLOOKUP(Tableau_Résultat75[Code Insee],Tableau_Référence75[],4,FALSE),"00000"),"")</f>
        <v/>
      </c>
    </row>
    <row r="453" spans="1:21" x14ac:dyDescent="0.25">
      <c r="A453" s="4" t="s">
        <v>464</v>
      </c>
      <c r="B453" s="10" t="str">
        <f>MID(PARIS[[#This Row],[Données]],104,100)</f>
        <v>000521   MORIN</v>
      </c>
      <c r="C453" s="10" t="str">
        <f>MID(PARIS[[#This Row],[Données]],7,36)</f>
        <v xml:space="preserve">4076GSQ  DU GENERAL MORIN           </v>
      </c>
      <c r="D453" s="10" t="str">
        <f>MID(PARIS[[#This Row],[Tri 2]],6,31)</f>
        <v xml:space="preserve">SQ  DU GENERAL MORIN           </v>
      </c>
      <c r="E453" s="10" t="str">
        <f>MID(PARIS[[#This Row],[Données]],1,6)</f>
        <v>754003</v>
      </c>
      <c r="F453" s="10" t="str">
        <f>LEFT(PARIS[[#This Row],[Données]],2)</f>
        <v>75</v>
      </c>
      <c r="G453" s="10" t="str">
        <f>MID(PARIS[[#This Row],[Données]],1,6)</f>
        <v>754003</v>
      </c>
      <c r="H453" s="10" t="str">
        <f>LEFT(PARIS[[#This Row],[Tri 2]],5)</f>
        <v>4076G</v>
      </c>
      <c r="I453" s="10" t="str">
        <f>LEFT(PARIS[[#This Row],[Tri 3]],3)</f>
        <v xml:space="preserve">SQ </v>
      </c>
      <c r="J45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5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Square</v>
      </c>
      <c r="M453" s="10" t="str">
        <f>IF(AND(PARIS[[#This Row],[Nom de la Voie 1]]=0,PARIS[[#This Row],[Nom de la Voie 2]]=0,PARIS[[#This Row],[Nom de la Voie 3]]=0),PARIS[[#This Row],[Ville et Street]],"")</f>
        <v/>
      </c>
      <c r="N453" s="10" t="str">
        <f>MID(PARIS[[#This Row],[Tri 1]],10,50)</f>
        <v>MORIN</v>
      </c>
      <c r="O45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Square</v>
      </c>
      <c r="P453" s="10" t="str">
        <f>IF(PARIS[[#This Row],[Mot Clé Rue]]="","",IF(PARIS[[#This Row],[Ville]]="",PARIS[[#This Row],[Nom de la Voie]]&amp;" "&amp;MID(PARIS[[#This Row],[Tri 3]],5,50),PARIS[[#This Row],[Ville]]))</f>
        <v xml:space="preserve">Square DU GENERAL MORIN           </v>
      </c>
      <c r="R453" s="10" t="str">
        <f>IF(PARIS[[#This Row],[Nom de la Voie]]="","",IFERROR(PARIS[[#This Row],[Département]]&amp;RIGHT(PARIS[[#This Row],[N° INSEE]],3),""))</f>
        <v>75003</v>
      </c>
      <c r="S453" s="10" t="str">
        <f>IF(PARIS[[#This Row],[Ville]]="",PARIS[[#This Row],[Nom de la Voie]]&amp;" "&amp;MID(PARIS[[#This Row],[Tri 3]],5,50),"")</f>
        <v xml:space="preserve">Square DU GENERAL MORIN           </v>
      </c>
      <c r="T453" s="10" t="str">
        <f>IFERROR(TEXT(VLOOKUP(Tableau_Résultat75[Code Insee],Tableau_Référence75[],2,FALSE),"00000"),"")</f>
        <v/>
      </c>
      <c r="U453" s="10" t="str">
        <f>IFERROR(TEXT(VLOOKUP(Tableau_Résultat75[Code Insee],Tableau_Référence75[],4,FALSE),"00000"),"")</f>
        <v/>
      </c>
    </row>
    <row r="454" spans="1:21" x14ac:dyDescent="0.25">
      <c r="A454" s="4" t="s">
        <v>465</v>
      </c>
      <c r="B454" s="10" t="str">
        <f>MID(PARIS[[#This Row],[Données]],104,100)</f>
        <v>000531   VENEUR</v>
      </c>
      <c r="C454" s="10" t="str">
        <f>MID(PARIS[[#This Row],[Données]],7,36)</f>
        <v xml:space="preserve">4290PRUE DU GRAND VENEUR            </v>
      </c>
      <c r="D454" s="10" t="str">
        <f>MID(PARIS[[#This Row],[Tri 2]],6,31)</f>
        <v xml:space="preserve">RUE DU GRAND VENEUR            </v>
      </c>
      <c r="E454" s="10" t="str">
        <f>MID(PARIS[[#This Row],[Données]],1,6)</f>
        <v>754003</v>
      </c>
      <c r="F454" s="10" t="str">
        <f>LEFT(PARIS[[#This Row],[Données]],2)</f>
        <v>75</v>
      </c>
      <c r="G454" s="10" t="str">
        <f>MID(PARIS[[#This Row],[Données]],1,6)</f>
        <v>754003</v>
      </c>
      <c r="H454" s="10" t="str">
        <f>LEFT(PARIS[[#This Row],[Tri 2]],5)</f>
        <v>4290P</v>
      </c>
      <c r="I454" s="10" t="str">
        <f>LEFT(PARIS[[#This Row],[Tri 3]],3)</f>
        <v>RUE</v>
      </c>
      <c r="J45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4" s="10" t="str">
        <f>IF(AND(PARIS[[#This Row],[Nom de la Voie 1]]=0,PARIS[[#This Row],[Nom de la Voie 2]]=0,PARIS[[#This Row],[Nom de la Voie 3]]=0),PARIS[[#This Row],[Ville et Street]],"")</f>
        <v/>
      </c>
      <c r="N454" s="10" t="str">
        <f>MID(PARIS[[#This Row],[Tri 1]],10,50)</f>
        <v>VENEUR</v>
      </c>
      <c r="O45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4" s="10" t="str">
        <f>IF(PARIS[[#This Row],[Mot Clé Rue]]="","",IF(PARIS[[#This Row],[Ville]]="",PARIS[[#This Row],[Nom de la Voie]]&amp;" "&amp;MID(PARIS[[#This Row],[Tri 3]],5,50),PARIS[[#This Row],[Ville]]))</f>
        <v xml:space="preserve">Rue DU GRAND VENEUR            </v>
      </c>
      <c r="R454" s="10" t="str">
        <f>IF(PARIS[[#This Row],[Nom de la Voie]]="","",IFERROR(PARIS[[#This Row],[Département]]&amp;RIGHT(PARIS[[#This Row],[N° INSEE]],3),""))</f>
        <v>75003</v>
      </c>
      <c r="S454" s="10" t="str">
        <f>IF(PARIS[[#This Row],[Ville]]="",PARIS[[#This Row],[Nom de la Voie]]&amp;" "&amp;MID(PARIS[[#This Row],[Tri 3]],5,50),"")</f>
        <v xml:space="preserve">Rue DU GRAND VENEUR            </v>
      </c>
      <c r="T454" s="10" t="str">
        <f>IFERROR(TEXT(VLOOKUP(Tableau_Résultat75[Code Insee],Tableau_Référence75[],2,FALSE),"00000"),"")</f>
        <v/>
      </c>
      <c r="U454" s="10" t="str">
        <f>IFERROR(TEXT(VLOOKUP(Tableau_Résultat75[Code Insee],Tableau_Référence75[],4,FALSE),"00000"),"")</f>
        <v/>
      </c>
    </row>
    <row r="455" spans="1:21" x14ac:dyDescent="0.25">
      <c r="A455" s="4" t="s">
        <v>466</v>
      </c>
      <c r="B455" s="10" t="str">
        <f>MID(PARIS[[#This Row],[Données]],104,100)</f>
        <v>000541   GRAVILLI</v>
      </c>
      <c r="C455" s="10" t="str">
        <f>MID(PARIS[[#This Row],[Données]],7,36)</f>
        <v xml:space="preserve">4301BPAS DES GRAVILLIERS            </v>
      </c>
      <c r="D455" s="10" t="str">
        <f>MID(PARIS[[#This Row],[Tri 2]],6,31)</f>
        <v xml:space="preserve">PAS DES GRAVILLIERS            </v>
      </c>
      <c r="E455" s="10" t="str">
        <f>MID(PARIS[[#This Row],[Données]],1,6)</f>
        <v>754003</v>
      </c>
      <c r="F455" s="10" t="str">
        <f>LEFT(PARIS[[#This Row],[Données]],2)</f>
        <v>75</v>
      </c>
      <c r="G455" s="10" t="str">
        <f>MID(PARIS[[#This Row],[Données]],1,6)</f>
        <v>754003</v>
      </c>
      <c r="H455" s="10" t="str">
        <f>LEFT(PARIS[[#This Row],[Tri 2]],5)</f>
        <v>4301B</v>
      </c>
      <c r="I455" s="10" t="str">
        <f>LEFT(PARIS[[#This Row],[Tri 3]],3)</f>
        <v>PAS</v>
      </c>
      <c r="J45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5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5" s="10" t="str">
        <f>IF(AND(PARIS[[#This Row],[Nom de la Voie 1]]=0,PARIS[[#This Row],[Nom de la Voie 2]]=0,PARIS[[#This Row],[Nom de la Voie 3]]=0),PARIS[[#This Row],[Ville et Street]],"")</f>
        <v/>
      </c>
      <c r="N455" s="10" t="str">
        <f>MID(PARIS[[#This Row],[Tri 1]],10,50)</f>
        <v>GRAVILLI</v>
      </c>
      <c r="O45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55" s="10" t="str">
        <f>IF(PARIS[[#This Row],[Mot Clé Rue]]="","",IF(PARIS[[#This Row],[Ville]]="",PARIS[[#This Row],[Nom de la Voie]]&amp;" "&amp;MID(PARIS[[#This Row],[Tri 3]],5,50),PARIS[[#This Row],[Ville]]))</f>
        <v xml:space="preserve">Passage DES GRAVILLIERS            </v>
      </c>
      <c r="R455" s="10" t="str">
        <f>IF(PARIS[[#This Row],[Nom de la Voie]]="","",IFERROR(PARIS[[#This Row],[Département]]&amp;RIGHT(PARIS[[#This Row],[N° INSEE]],3),""))</f>
        <v>75003</v>
      </c>
      <c r="S455" s="10" t="str">
        <f>IF(PARIS[[#This Row],[Ville]]="",PARIS[[#This Row],[Nom de la Voie]]&amp;" "&amp;MID(PARIS[[#This Row],[Tri 3]],5,50),"")</f>
        <v xml:space="preserve">Passage DES GRAVILLIERS            </v>
      </c>
      <c r="T455" s="10" t="str">
        <f>IFERROR(TEXT(VLOOKUP(Tableau_Résultat75[Code Insee],Tableau_Référence75[],2,FALSE),"00000"),"")</f>
        <v/>
      </c>
      <c r="U455" s="10" t="str">
        <f>IFERROR(TEXT(VLOOKUP(Tableau_Résultat75[Code Insee],Tableau_Référence75[],4,FALSE),"00000"),"")</f>
        <v/>
      </c>
    </row>
    <row r="456" spans="1:21" x14ac:dyDescent="0.25">
      <c r="A456" s="4" t="s">
        <v>467</v>
      </c>
      <c r="B456" s="10" t="str">
        <f>MID(PARIS[[#This Row],[Données]],104,100)</f>
        <v>000551   GRAVILLI</v>
      </c>
      <c r="C456" s="10" t="str">
        <f>MID(PARIS[[#This Row],[Données]],7,36)</f>
        <v xml:space="preserve">4302CRUE DES GRAVILLIERS            </v>
      </c>
      <c r="D456" s="10" t="str">
        <f>MID(PARIS[[#This Row],[Tri 2]],6,31)</f>
        <v xml:space="preserve">RUE DES GRAVILLIERS            </v>
      </c>
      <c r="E456" s="10" t="str">
        <f>MID(PARIS[[#This Row],[Données]],1,6)</f>
        <v>754003</v>
      </c>
      <c r="F456" s="10" t="str">
        <f>LEFT(PARIS[[#This Row],[Données]],2)</f>
        <v>75</v>
      </c>
      <c r="G456" s="10" t="str">
        <f>MID(PARIS[[#This Row],[Données]],1,6)</f>
        <v>754003</v>
      </c>
      <c r="H456" s="10" t="str">
        <f>LEFT(PARIS[[#This Row],[Tri 2]],5)</f>
        <v>4302C</v>
      </c>
      <c r="I456" s="10" t="str">
        <f>LEFT(PARIS[[#This Row],[Tri 3]],3)</f>
        <v>RUE</v>
      </c>
      <c r="J45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6" s="10" t="str">
        <f>IF(AND(PARIS[[#This Row],[Nom de la Voie 1]]=0,PARIS[[#This Row],[Nom de la Voie 2]]=0,PARIS[[#This Row],[Nom de la Voie 3]]=0),PARIS[[#This Row],[Ville et Street]],"")</f>
        <v/>
      </c>
      <c r="N456" s="10" t="str">
        <f>MID(PARIS[[#This Row],[Tri 1]],10,50)</f>
        <v>GRAVILLI</v>
      </c>
      <c r="O45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6" s="10" t="str">
        <f>IF(PARIS[[#This Row],[Mot Clé Rue]]="","",IF(PARIS[[#This Row],[Ville]]="",PARIS[[#This Row],[Nom de la Voie]]&amp;" "&amp;MID(PARIS[[#This Row],[Tri 3]],5,50),PARIS[[#This Row],[Ville]]))</f>
        <v xml:space="preserve">Rue DES GRAVILLIERS            </v>
      </c>
      <c r="R456" s="10" t="str">
        <f>IF(PARIS[[#This Row],[Nom de la Voie]]="","",IFERROR(PARIS[[#This Row],[Département]]&amp;RIGHT(PARIS[[#This Row],[N° INSEE]],3),""))</f>
        <v>75003</v>
      </c>
      <c r="S456" s="10" t="str">
        <f>IF(PARIS[[#This Row],[Ville]]="",PARIS[[#This Row],[Nom de la Voie]]&amp;" "&amp;MID(PARIS[[#This Row],[Tri 3]],5,50),"")</f>
        <v xml:space="preserve">Rue DES GRAVILLIERS            </v>
      </c>
      <c r="T456" s="10" t="str">
        <f>IFERROR(TEXT(VLOOKUP(Tableau_Résultat75[Code Insee],Tableau_Référence75[],2,FALSE),"00000"),"")</f>
        <v/>
      </c>
      <c r="U456" s="10" t="str">
        <f>IFERROR(TEXT(VLOOKUP(Tableau_Résultat75[Code Insee],Tableau_Référence75[],4,FALSE),"00000"),"")</f>
        <v/>
      </c>
    </row>
    <row r="457" spans="1:21" x14ac:dyDescent="0.25">
      <c r="A457" s="4" t="s">
        <v>468</v>
      </c>
      <c r="B457" s="10" t="str">
        <f>MID(PARIS[[#This Row],[Données]],104,100)</f>
        <v>000561   GRENETA</v>
      </c>
      <c r="C457" s="10" t="str">
        <f>MID(PARIS[[#This Row],[Données]],7,36)</f>
        <v xml:space="preserve">4318VRUE GRENETA                    </v>
      </c>
      <c r="D457" s="10" t="str">
        <f>MID(PARIS[[#This Row],[Tri 2]],6,31)</f>
        <v xml:space="preserve">RUE GRENETA                    </v>
      </c>
      <c r="E457" s="10" t="str">
        <f>MID(PARIS[[#This Row],[Données]],1,6)</f>
        <v>754003</v>
      </c>
      <c r="F457" s="10" t="str">
        <f>LEFT(PARIS[[#This Row],[Données]],2)</f>
        <v>75</v>
      </c>
      <c r="G457" s="10" t="str">
        <f>MID(PARIS[[#This Row],[Données]],1,6)</f>
        <v>754003</v>
      </c>
      <c r="H457" s="10" t="str">
        <f>LEFT(PARIS[[#This Row],[Tri 2]],5)</f>
        <v>4318V</v>
      </c>
      <c r="I457" s="10" t="str">
        <f>LEFT(PARIS[[#This Row],[Tri 3]],3)</f>
        <v>RUE</v>
      </c>
      <c r="J45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7" s="10" t="str">
        <f>IF(AND(PARIS[[#This Row],[Nom de la Voie 1]]=0,PARIS[[#This Row],[Nom de la Voie 2]]=0,PARIS[[#This Row],[Nom de la Voie 3]]=0),PARIS[[#This Row],[Ville et Street]],"")</f>
        <v/>
      </c>
      <c r="N457" s="10" t="str">
        <f>MID(PARIS[[#This Row],[Tri 1]],10,50)</f>
        <v>GRENETA</v>
      </c>
      <c r="O45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7" s="10" t="str">
        <f>IF(PARIS[[#This Row],[Mot Clé Rue]]="","",IF(PARIS[[#This Row],[Ville]]="",PARIS[[#This Row],[Nom de la Voie]]&amp;" "&amp;MID(PARIS[[#This Row],[Tri 3]],5,50),PARIS[[#This Row],[Ville]]))</f>
        <v xml:space="preserve">Rue GRENETA                    </v>
      </c>
      <c r="R457" s="10" t="str">
        <f>IF(PARIS[[#This Row],[Nom de la Voie]]="","",IFERROR(PARIS[[#This Row],[Département]]&amp;RIGHT(PARIS[[#This Row],[N° INSEE]],3),""))</f>
        <v>75003</v>
      </c>
      <c r="S457" s="10" t="str">
        <f>IF(PARIS[[#This Row],[Ville]]="",PARIS[[#This Row],[Nom de la Voie]]&amp;" "&amp;MID(PARIS[[#This Row],[Tri 3]],5,50),"")</f>
        <v xml:space="preserve">Rue GRENETA                    </v>
      </c>
      <c r="T457" s="10" t="str">
        <f>IFERROR(TEXT(VLOOKUP(Tableau_Résultat75[Code Insee],Tableau_Référence75[],2,FALSE),"00000"),"")</f>
        <v/>
      </c>
      <c r="U457" s="10" t="str">
        <f>IFERROR(TEXT(VLOOKUP(Tableau_Résultat75[Code Insee],Tableau_Référence75[],4,FALSE),"00000"),"")</f>
        <v/>
      </c>
    </row>
    <row r="458" spans="1:21" x14ac:dyDescent="0.25">
      <c r="A458" s="4" t="s">
        <v>469</v>
      </c>
      <c r="B458" s="10" t="str">
        <f>MID(PARIS[[#This Row],[Données]],104,100)</f>
        <v>000571   LAZARE</v>
      </c>
      <c r="C458" s="10" t="str">
        <f>MID(PARIS[[#This Row],[Données]],7,36)</f>
        <v xml:space="preserve">4320XRUE DU GRENIER SAINT LAZARE    </v>
      </c>
      <c r="D458" s="10" t="str">
        <f>MID(PARIS[[#This Row],[Tri 2]],6,31)</f>
        <v xml:space="preserve">RUE DU GRENIER SAINT LAZARE    </v>
      </c>
      <c r="E458" s="10" t="str">
        <f>MID(PARIS[[#This Row],[Données]],1,6)</f>
        <v>754003</v>
      </c>
      <c r="F458" s="10" t="str">
        <f>LEFT(PARIS[[#This Row],[Données]],2)</f>
        <v>75</v>
      </c>
      <c r="G458" s="10" t="str">
        <f>MID(PARIS[[#This Row],[Données]],1,6)</f>
        <v>754003</v>
      </c>
      <c r="H458" s="10" t="str">
        <f>LEFT(PARIS[[#This Row],[Tri 2]],5)</f>
        <v>4320X</v>
      </c>
      <c r="I458" s="10" t="str">
        <f>LEFT(PARIS[[#This Row],[Tri 3]],3)</f>
        <v>RUE</v>
      </c>
      <c r="J45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8" s="10" t="str">
        <f>IF(AND(PARIS[[#This Row],[Nom de la Voie 1]]=0,PARIS[[#This Row],[Nom de la Voie 2]]=0,PARIS[[#This Row],[Nom de la Voie 3]]=0),PARIS[[#This Row],[Ville et Street]],"")</f>
        <v/>
      </c>
      <c r="N458" s="10" t="str">
        <f>MID(PARIS[[#This Row],[Tri 1]],10,50)</f>
        <v>LAZARE</v>
      </c>
      <c r="O45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8" s="10" t="str">
        <f>IF(PARIS[[#This Row],[Mot Clé Rue]]="","",IF(PARIS[[#This Row],[Ville]]="",PARIS[[#This Row],[Nom de la Voie]]&amp;" "&amp;MID(PARIS[[#This Row],[Tri 3]],5,50),PARIS[[#This Row],[Ville]]))</f>
        <v xml:space="preserve">Rue DU GRENIER SAINT LAZARE    </v>
      </c>
      <c r="R458" s="10" t="str">
        <f>IF(PARIS[[#This Row],[Nom de la Voie]]="","",IFERROR(PARIS[[#This Row],[Département]]&amp;RIGHT(PARIS[[#This Row],[N° INSEE]],3),""))</f>
        <v>75003</v>
      </c>
      <c r="S458" s="10" t="str">
        <f>IF(PARIS[[#This Row],[Ville]]="",PARIS[[#This Row],[Nom de la Voie]]&amp;" "&amp;MID(PARIS[[#This Row],[Tri 3]],5,50),"")</f>
        <v xml:space="preserve">Rue DU GRENIER SAINT LAZARE    </v>
      </c>
      <c r="T458" s="10" t="str">
        <f>IFERROR(TEXT(VLOOKUP(Tableau_Résultat75[Code Insee],Tableau_Référence75[],2,FALSE),"00000"),"")</f>
        <v/>
      </c>
      <c r="U458" s="10" t="str">
        <f>IFERROR(TEXT(VLOOKUP(Tableau_Résultat75[Code Insee],Tableau_Référence75[],4,FALSE),"00000"),"")</f>
        <v/>
      </c>
    </row>
    <row r="459" spans="1:21" x14ac:dyDescent="0.25">
      <c r="A459" s="4" t="s">
        <v>470</v>
      </c>
      <c r="B459" s="10" t="str">
        <f>MID(PARIS[[#This Row],[Données]],104,100)</f>
        <v>000581   HAUDRIET</v>
      </c>
      <c r="C459" s="10" t="str">
        <f>MID(PARIS[[#This Row],[Données]],7,36)</f>
        <v xml:space="preserve">4483ZRUE DES HAUDRIETTES            </v>
      </c>
      <c r="D459" s="10" t="str">
        <f>MID(PARIS[[#This Row],[Tri 2]],6,31)</f>
        <v xml:space="preserve">RUE DES HAUDRIETTES            </v>
      </c>
      <c r="E459" s="10" t="str">
        <f>MID(PARIS[[#This Row],[Données]],1,6)</f>
        <v>754003</v>
      </c>
      <c r="F459" s="10" t="str">
        <f>LEFT(PARIS[[#This Row],[Données]],2)</f>
        <v>75</v>
      </c>
      <c r="G459" s="10" t="str">
        <f>MID(PARIS[[#This Row],[Données]],1,6)</f>
        <v>754003</v>
      </c>
      <c r="H459" s="10" t="str">
        <f>LEFT(PARIS[[#This Row],[Tri 2]],5)</f>
        <v>4483Z</v>
      </c>
      <c r="I459" s="10" t="str">
        <f>LEFT(PARIS[[#This Row],[Tri 3]],3)</f>
        <v>RUE</v>
      </c>
      <c r="J45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5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5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59" s="10" t="str">
        <f>IF(AND(PARIS[[#This Row],[Nom de la Voie 1]]=0,PARIS[[#This Row],[Nom de la Voie 2]]=0,PARIS[[#This Row],[Nom de la Voie 3]]=0),PARIS[[#This Row],[Ville et Street]],"")</f>
        <v/>
      </c>
      <c r="N459" s="10" t="str">
        <f>MID(PARIS[[#This Row],[Tri 1]],10,50)</f>
        <v>HAUDRIET</v>
      </c>
      <c r="O45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59" s="10" t="str">
        <f>IF(PARIS[[#This Row],[Mot Clé Rue]]="","",IF(PARIS[[#This Row],[Ville]]="",PARIS[[#This Row],[Nom de la Voie]]&amp;" "&amp;MID(PARIS[[#This Row],[Tri 3]],5,50),PARIS[[#This Row],[Ville]]))</f>
        <v xml:space="preserve">Rue DES HAUDRIETTES            </v>
      </c>
      <c r="R459" s="10" t="str">
        <f>IF(PARIS[[#This Row],[Nom de la Voie]]="","",IFERROR(PARIS[[#This Row],[Département]]&amp;RIGHT(PARIS[[#This Row],[N° INSEE]],3),""))</f>
        <v>75003</v>
      </c>
      <c r="S459" s="10" t="str">
        <f>IF(PARIS[[#This Row],[Ville]]="",PARIS[[#This Row],[Nom de la Voie]]&amp;" "&amp;MID(PARIS[[#This Row],[Tri 3]],5,50),"")</f>
        <v xml:space="preserve">Rue DES HAUDRIETTES            </v>
      </c>
      <c r="T459" s="10" t="str">
        <f>IFERROR(TEXT(VLOOKUP(Tableau_Résultat75[Code Insee],Tableau_Référence75[],2,FALSE),"00000"),"")</f>
        <v/>
      </c>
      <c r="U459" s="10" t="str">
        <f>IFERROR(TEXT(VLOOKUP(Tableau_Résultat75[Code Insee],Tableau_Référence75[],4,FALSE),"00000"),"")</f>
        <v/>
      </c>
    </row>
    <row r="460" spans="1:21" x14ac:dyDescent="0.25">
      <c r="A460" s="4" t="s">
        <v>471</v>
      </c>
      <c r="B460" s="10" t="str">
        <f>MID(PARIS[[#This Row],[Données]],104,100)</f>
        <v>000591   HESSE</v>
      </c>
      <c r="C460" s="10" t="str">
        <f>MID(PARIS[[#This Row],[Données]],7,36)</f>
        <v xml:space="preserve">4629HRUE DE HESSE                   </v>
      </c>
      <c r="D460" s="10" t="str">
        <f>MID(PARIS[[#This Row],[Tri 2]],6,31)</f>
        <v xml:space="preserve">RUE DE HESSE                   </v>
      </c>
      <c r="E460" s="10" t="str">
        <f>MID(PARIS[[#This Row],[Données]],1,6)</f>
        <v>754003</v>
      </c>
      <c r="F460" s="10" t="str">
        <f>LEFT(PARIS[[#This Row],[Données]],2)</f>
        <v>75</v>
      </c>
      <c r="G460" s="10" t="str">
        <f>MID(PARIS[[#This Row],[Données]],1,6)</f>
        <v>754003</v>
      </c>
      <c r="H460" s="10" t="str">
        <f>LEFT(PARIS[[#This Row],[Tri 2]],5)</f>
        <v>4629H</v>
      </c>
      <c r="I460" s="10" t="str">
        <f>LEFT(PARIS[[#This Row],[Tri 3]],3)</f>
        <v>RUE</v>
      </c>
      <c r="J46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6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0" s="10" t="str">
        <f>IF(AND(PARIS[[#This Row],[Nom de la Voie 1]]=0,PARIS[[#This Row],[Nom de la Voie 2]]=0,PARIS[[#This Row],[Nom de la Voie 3]]=0),PARIS[[#This Row],[Ville et Street]],"")</f>
        <v/>
      </c>
      <c r="N460" s="10" t="str">
        <f>MID(PARIS[[#This Row],[Tri 1]],10,50)</f>
        <v>HESSE</v>
      </c>
      <c r="O46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60" s="10" t="str">
        <f>IF(PARIS[[#This Row],[Mot Clé Rue]]="","",IF(PARIS[[#This Row],[Ville]]="",PARIS[[#This Row],[Nom de la Voie]]&amp;" "&amp;MID(PARIS[[#This Row],[Tri 3]],5,50),PARIS[[#This Row],[Ville]]))</f>
        <v xml:space="preserve">Rue DE HESSE                   </v>
      </c>
      <c r="R460" s="10" t="str">
        <f>IF(PARIS[[#This Row],[Nom de la Voie]]="","",IFERROR(PARIS[[#This Row],[Département]]&amp;RIGHT(PARIS[[#This Row],[N° INSEE]],3),""))</f>
        <v>75003</v>
      </c>
      <c r="S460" s="10" t="str">
        <f>IF(PARIS[[#This Row],[Ville]]="",PARIS[[#This Row],[Nom de la Voie]]&amp;" "&amp;MID(PARIS[[#This Row],[Tri 3]],5,50),"")</f>
        <v xml:space="preserve">Rue DE HESSE                   </v>
      </c>
      <c r="T460" s="10" t="str">
        <f>IFERROR(TEXT(VLOOKUP(Tableau_Résultat75[Code Insee],Tableau_Référence75[],2,FALSE),"00000"),"")</f>
        <v/>
      </c>
      <c r="U460" s="10" t="str">
        <f>IFERROR(TEXT(VLOOKUP(Tableau_Résultat75[Code Insee],Tableau_Référence75[],4,FALSE),"00000"),"")</f>
        <v/>
      </c>
    </row>
    <row r="461" spans="1:21" x14ac:dyDescent="0.25">
      <c r="A461" s="4" t="s">
        <v>472</v>
      </c>
      <c r="B461" s="10" t="str">
        <f>MID(PARIS[[#This Row],[Données]],104,100)</f>
        <v>000601   AUTOMATE</v>
      </c>
      <c r="C461" s="10" t="str">
        <f>MID(PARIS[[#This Row],[Données]],7,36)</f>
        <v xml:space="preserve">4654KPAS DE L HORLOGE A AUTOMATES   </v>
      </c>
      <c r="D461" s="10" t="str">
        <f>MID(PARIS[[#This Row],[Tri 2]],6,31)</f>
        <v xml:space="preserve">PAS DE L HORLOGE A AUTOMATES   </v>
      </c>
      <c r="E461" s="10" t="str">
        <f>MID(PARIS[[#This Row],[Données]],1,6)</f>
        <v>754003</v>
      </c>
      <c r="F461" s="10" t="str">
        <f>LEFT(PARIS[[#This Row],[Données]],2)</f>
        <v>75</v>
      </c>
      <c r="G461" s="10" t="str">
        <f>MID(PARIS[[#This Row],[Données]],1,6)</f>
        <v>754003</v>
      </c>
      <c r="H461" s="10" t="str">
        <f>LEFT(PARIS[[#This Row],[Tri 2]],5)</f>
        <v>4654K</v>
      </c>
      <c r="I461" s="10" t="str">
        <f>LEFT(PARIS[[#This Row],[Tri 3]],3)</f>
        <v>PAS</v>
      </c>
      <c r="J46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6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1" s="10" t="str">
        <f>IF(AND(PARIS[[#This Row],[Nom de la Voie 1]]=0,PARIS[[#This Row],[Nom de la Voie 2]]=0,PARIS[[#This Row],[Nom de la Voie 3]]=0),PARIS[[#This Row],[Ville et Street]],"")</f>
        <v/>
      </c>
      <c r="N461" s="10" t="str">
        <f>MID(PARIS[[#This Row],[Tri 1]],10,50)</f>
        <v>AUTOMATE</v>
      </c>
      <c r="O46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61" s="10" t="str">
        <f>IF(PARIS[[#This Row],[Mot Clé Rue]]="","",IF(PARIS[[#This Row],[Ville]]="",PARIS[[#This Row],[Nom de la Voie]]&amp;" "&amp;MID(PARIS[[#This Row],[Tri 3]],5,50),PARIS[[#This Row],[Ville]]))</f>
        <v xml:space="preserve">Passage DE L HORLOGE A AUTOMATES   </v>
      </c>
      <c r="R461" s="10" t="str">
        <f>IF(PARIS[[#This Row],[Nom de la Voie]]="","",IFERROR(PARIS[[#This Row],[Département]]&amp;RIGHT(PARIS[[#This Row],[N° INSEE]],3),""))</f>
        <v>75003</v>
      </c>
      <c r="S461" s="10" t="str">
        <f>IF(PARIS[[#This Row],[Ville]]="",PARIS[[#This Row],[Nom de la Voie]]&amp;" "&amp;MID(PARIS[[#This Row],[Tri 3]],5,50),"")</f>
        <v xml:space="preserve">Passage DE L HORLOGE A AUTOMATES   </v>
      </c>
      <c r="T461" s="10" t="str">
        <f>IFERROR(TEXT(VLOOKUP(Tableau_Résultat75[Code Insee],Tableau_Référence75[],2,FALSE),"00000"),"")</f>
        <v/>
      </c>
      <c r="U461" s="10" t="str">
        <f>IFERROR(TEXT(VLOOKUP(Tableau_Résultat75[Code Insee],Tableau_Référence75[],4,FALSE),"00000"),"")</f>
        <v/>
      </c>
    </row>
    <row r="462" spans="1:21" x14ac:dyDescent="0.25">
      <c r="A462" s="4" t="s">
        <v>473</v>
      </c>
      <c r="B462" s="10" t="str">
        <f>MID(PARIS[[#This Row],[Données]],104,100)</f>
        <v>000611   MAIRE</v>
      </c>
      <c r="C462" s="10" t="str">
        <f>MID(PARIS[[#This Row],[Données]],7,36)</f>
        <v xml:space="preserve">5927URUE AU MAIRE                   </v>
      </c>
      <c r="D462" s="10" t="str">
        <f>MID(PARIS[[#This Row],[Tri 2]],6,31)</f>
        <v xml:space="preserve">RUE AU MAIRE                   </v>
      </c>
      <c r="E462" s="10" t="str">
        <f>MID(PARIS[[#This Row],[Données]],1,6)</f>
        <v>754003</v>
      </c>
      <c r="F462" s="10" t="str">
        <f>LEFT(PARIS[[#This Row],[Données]],2)</f>
        <v>75</v>
      </c>
      <c r="G462" s="10" t="str">
        <f>MID(PARIS[[#This Row],[Données]],1,6)</f>
        <v>754003</v>
      </c>
      <c r="H462" s="10" t="str">
        <f>LEFT(PARIS[[#This Row],[Tri 2]],5)</f>
        <v>5927U</v>
      </c>
      <c r="I462" s="10" t="str">
        <f>LEFT(PARIS[[#This Row],[Tri 3]],3)</f>
        <v>RUE</v>
      </c>
      <c r="J46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6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2" s="10" t="str">
        <f>IF(AND(PARIS[[#This Row],[Nom de la Voie 1]]=0,PARIS[[#This Row],[Nom de la Voie 2]]=0,PARIS[[#This Row],[Nom de la Voie 3]]=0),PARIS[[#This Row],[Ville et Street]],"")</f>
        <v/>
      </c>
      <c r="N462" s="10" t="str">
        <f>MID(PARIS[[#This Row],[Tri 1]],10,50)</f>
        <v>MAIRE</v>
      </c>
      <c r="O46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62" s="10" t="str">
        <f>IF(PARIS[[#This Row],[Mot Clé Rue]]="","",IF(PARIS[[#This Row],[Ville]]="",PARIS[[#This Row],[Nom de la Voie]]&amp;" "&amp;MID(PARIS[[#This Row],[Tri 3]],5,50),PARIS[[#This Row],[Ville]]))</f>
        <v xml:space="preserve">Rue AU MAIRE                   </v>
      </c>
      <c r="R462" s="10" t="str">
        <f>IF(PARIS[[#This Row],[Nom de la Voie]]="","",IFERROR(PARIS[[#This Row],[Département]]&amp;RIGHT(PARIS[[#This Row],[N° INSEE]],3),""))</f>
        <v>75003</v>
      </c>
      <c r="S462" s="10" t="str">
        <f>IF(PARIS[[#This Row],[Ville]]="",PARIS[[#This Row],[Nom de la Voie]]&amp;" "&amp;MID(PARIS[[#This Row],[Tri 3]],5,50),"")</f>
        <v xml:space="preserve">Rue AU MAIRE                   </v>
      </c>
      <c r="T462" s="10" t="str">
        <f>IFERROR(TEXT(VLOOKUP(Tableau_Résultat75[Code Insee],Tableau_Référence75[],2,FALSE),"00000"),"")</f>
        <v/>
      </c>
      <c r="U462" s="10" t="str">
        <f>IFERROR(TEXT(VLOOKUP(Tableau_Résultat75[Code Insee],Tableau_Référence75[],4,FALSE),"00000"),"")</f>
        <v/>
      </c>
    </row>
    <row r="463" spans="1:21" x14ac:dyDescent="0.25">
      <c r="A463" s="4" t="s">
        <v>474</v>
      </c>
      <c r="B463" s="10" t="str">
        <f>MID(PARIS[[#This Row],[Données]],104,100)</f>
        <v>000621   ROUGES</v>
      </c>
      <c r="C463" s="10" t="str">
        <f>MID(PARIS[[#This Row],[Données]],7,36)</f>
        <v xml:space="preserve">6022XMAR ENFANTS ROUGES             </v>
      </c>
      <c r="D463" s="10" t="str">
        <f>MID(PARIS[[#This Row],[Tri 2]],6,31)</f>
        <v xml:space="preserve">MAR ENFANTS ROUGES             </v>
      </c>
      <c r="E463" s="10" t="str">
        <f>MID(PARIS[[#This Row],[Données]],1,6)</f>
        <v>754003</v>
      </c>
      <c r="F463" s="10" t="str">
        <f>LEFT(PARIS[[#This Row],[Données]],2)</f>
        <v>75</v>
      </c>
      <c r="G463" s="10" t="str">
        <f>MID(PARIS[[#This Row],[Données]],1,6)</f>
        <v>754003</v>
      </c>
      <c r="H463" s="10" t="str">
        <f>LEFT(PARIS[[#This Row],[Tri 2]],5)</f>
        <v>6022X</v>
      </c>
      <c r="I463" s="10" t="str">
        <f>LEFT(PARIS[[#This Row],[Tri 3]],3)</f>
        <v>MAR</v>
      </c>
      <c r="J46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6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3" s="10" t="str">
        <f>IF(AND(PARIS[[#This Row],[Nom de la Voie 1]]=0,PARIS[[#This Row],[Nom de la Voie 2]]=0,PARIS[[#This Row],[Nom de la Voie 3]]=0),PARIS[[#This Row],[Ville et Street]],"")</f>
        <v>MAR</v>
      </c>
      <c r="N463" s="10" t="str">
        <f>MID(PARIS[[#This Row],[Tri 1]],10,50)</f>
        <v>ROUGES</v>
      </c>
      <c r="O46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463" s="10" t="str">
        <f>IF(PARIS[[#This Row],[Mot Clé Rue]]="","",IF(PARIS[[#This Row],[Ville]]="",PARIS[[#This Row],[Nom de la Voie]]&amp;" "&amp;MID(PARIS[[#This Row],[Tri 3]],5,50),PARIS[[#This Row],[Ville]]))</f>
        <v>MAR</v>
      </c>
      <c r="R463" s="10" t="str">
        <f>IF(PARIS[[#This Row],[Nom de la Voie]]="","",IFERROR(PARIS[[#This Row],[Département]]&amp;RIGHT(PARIS[[#This Row],[N° INSEE]],3),""))</f>
        <v/>
      </c>
      <c r="S463" s="10" t="str">
        <f>IF(PARIS[[#This Row],[Ville]]="",PARIS[[#This Row],[Nom de la Voie]]&amp;" "&amp;MID(PARIS[[#This Row],[Tri 3]],5,50),"")</f>
        <v/>
      </c>
      <c r="T463" s="10" t="str">
        <f>IFERROR(TEXT(VLOOKUP(Tableau_Résultat75[Code Insee],Tableau_Référence75[],2,FALSE),"00000"),"")</f>
        <v/>
      </c>
      <c r="U463" s="10" t="str">
        <f>IFERROR(TEXT(VLOOKUP(Tableau_Résultat75[Code Insee],Tableau_Référence75[],4,FALSE),"00000"),"")</f>
        <v/>
      </c>
    </row>
    <row r="464" spans="1:21" x14ac:dyDescent="0.25">
      <c r="A464" s="4" t="s">
        <v>475</v>
      </c>
      <c r="B464" s="10" t="str">
        <f>MID(PARIS[[#This Row],[Données]],104,100)</f>
        <v>000631   MAURE</v>
      </c>
      <c r="C464" s="10" t="str">
        <f>MID(PARIS[[#This Row],[Données]],7,36)</f>
        <v xml:space="preserve">6190ERUE DU MAURE                   </v>
      </c>
      <c r="D464" s="10" t="str">
        <f>MID(PARIS[[#This Row],[Tri 2]],6,31)</f>
        <v xml:space="preserve">RUE DU MAURE                   </v>
      </c>
      <c r="E464" s="10" t="str">
        <f>MID(PARIS[[#This Row],[Données]],1,6)</f>
        <v>754003</v>
      </c>
      <c r="F464" s="10" t="str">
        <f>LEFT(PARIS[[#This Row],[Données]],2)</f>
        <v>75</v>
      </c>
      <c r="G464" s="10" t="str">
        <f>MID(PARIS[[#This Row],[Données]],1,6)</f>
        <v>754003</v>
      </c>
      <c r="H464" s="10" t="str">
        <f>LEFT(PARIS[[#This Row],[Tri 2]],5)</f>
        <v>6190E</v>
      </c>
      <c r="I464" s="10" t="str">
        <f>LEFT(PARIS[[#This Row],[Tri 3]],3)</f>
        <v>RUE</v>
      </c>
      <c r="J46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6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4" s="10" t="str">
        <f>IF(AND(PARIS[[#This Row],[Nom de la Voie 1]]=0,PARIS[[#This Row],[Nom de la Voie 2]]=0,PARIS[[#This Row],[Nom de la Voie 3]]=0),PARIS[[#This Row],[Ville et Street]],"")</f>
        <v/>
      </c>
      <c r="N464" s="10" t="str">
        <f>MID(PARIS[[#This Row],[Tri 1]],10,50)</f>
        <v>MAURE</v>
      </c>
      <c r="O46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64" s="10" t="str">
        <f>IF(PARIS[[#This Row],[Mot Clé Rue]]="","",IF(PARIS[[#This Row],[Ville]]="",PARIS[[#This Row],[Nom de la Voie]]&amp;" "&amp;MID(PARIS[[#This Row],[Tri 3]],5,50),PARIS[[#This Row],[Ville]]))</f>
        <v xml:space="preserve">Rue DU MAURE                   </v>
      </c>
      <c r="R464" s="10" t="str">
        <f>IF(PARIS[[#This Row],[Nom de la Voie]]="","",IFERROR(PARIS[[#This Row],[Département]]&amp;RIGHT(PARIS[[#This Row],[N° INSEE]],3),""))</f>
        <v>75003</v>
      </c>
      <c r="S464" s="10" t="str">
        <f>IF(PARIS[[#This Row],[Ville]]="",PARIS[[#This Row],[Nom de la Voie]]&amp;" "&amp;MID(PARIS[[#This Row],[Tri 3]],5,50),"")</f>
        <v xml:space="preserve">Rue DU MAURE                   </v>
      </c>
      <c r="T464" s="10" t="str">
        <f>IFERROR(TEXT(VLOOKUP(Tableau_Résultat75[Code Insee],Tableau_Référence75[],2,FALSE),"00000"),"")</f>
        <v/>
      </c>
      <c r="U464" s="10" t="str">
        <f>IFERROR(TEXT(VLOOKUP(Tableau_Résultat75[Code Insee],Tableau_Référence75[],4,FALSE),"00000"),"")</f>
        <v/>
      </c>
    </row>
    <row r="465" spans="1:21" x14ac:dyDescent="0.25">
      <c r="A465" s="4" t="s">
        <v>476</v>
      </c>
      <c r="B465" s="10" t="str">
        <f>MID(PARIS[[#This Row],[Données]],104,100)</f>
        <v>000641   MAURE</v>
      </c>
      <c r="C465" s="10" t="str">
        <f>MID(PARIS[[#This Row],[Données]],7,36)</f>
        <v xml:space="preserve">6191FPAS DU MAURE                   </v>
      </c>
      <c r="D465" s="10" t="str">
        <f>MID(PARIS[[#This Row],[Tri 2]],6,31)</f>
        <v xml:space="preserve">PAS DU MAURE                   </v>
      </c>
      <c r="E465" s="10" t="str">
        <f>MID(PARIS[[#This Row],[Données]],1,6)</f>
        <v>754003</v>
      </c>
      <c r="F465" s="10" t="str">
        <f>LEFT(PARIS[[#This Row],[Données]],2)</f>
        <v>75</v>
      </c>
      <c r="G465" s="10" t="str">
        <f>MID(PARIS[[#This Row],[Données]],1,6)</f>
        <v>754003</v>
      </c>
      <c r="H465" s="10" t="str">
        <f>LEFT(PARIS[[#This Row],[Tri 2]],5)</f>
        <v>6191F</v>
      </c>
      <c r="I465" s="10" t="str">
        <f>LEFT(PARIS[[#This Row],[Tri 3]],3)</f>
        <v>PAS</v>
      </c>
      <c r="J46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6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5" s="10" t="str">
        <f>IF(AND(PARIS[[#This Row],[Nom de la Voie 1]]=0,PARIS[[#This Row],[Nom de la Voie 2]]=0,PARIS[[#This Row],[Nom de la Voie 3]]=0),PARIS[[#This Row],[Ville et Street]],"")</f>
        <v/>
      </c>
      <c r="N465" s="10" t="str">
        <f>MID(PARIS[[#This Row],[Tri 1]],10,50)</f>
        <v>MAURE</v>
      </c>
      <c r="O46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65" s="10" t="str">
        <f>IF(PARIS[[#This Row],[Mot Clé Rue]]="","",IF(PARIS[[#This Row],[Ville]]="",PARIS[[#This Row],[Nom de la Voie]]&amp;" "&amp;MID(PARIS[[#This Row],[Tri 3]],5,50),PARIS[[#This Row],[Ville]]))</f>
        <v xml:space="preserve">Passage DU MAURE                   </v>
      </c>
      <c r="R465" s="10" t="str">
        <f>IF(PARIS[[#This Row],[Nom de la Voie]]="","",IFERROR(PARIS[[#This Row],[Département]]&amp;RIGHT(PARIS[[#This Row],[N° INSEE]],3),""))</f>
        <v>75003</v>
      </c>
      <c r="S465" s="10" t="str">
        <f>IF(PARIS[[#This Row],[Ville]]="",PARIS[[#This Row],[Nom de la Voie]]&amp;" "&amp;MID(PARIS[[#This Row],[Tri 3]],5,50),"")</f>
        <v xml:space="preserve">Passage DU MAURE                   </v>
      </c>
      <c r="T465" s="10" t="str">
        <f>IFERROR(TEXT(VLOOKUP(Tableau_Résultat75[Code Insee],Tableau_Référence75[],2,FALSE),"00000"),"")</f>
        <v/>
      </c>
      <c r="U465" s="10" t="str">
        <f>IFERROR(TEXT(VLOOKUP(Tableau_Résultat75[Code Insee],Tableau_Référence75[],4,FALSE),"00000"),"")</f>
        <v/>
      </c>
    </row>
    <row r="466" spans="1:21" x14ac:dyDescent="0.25">
      <c r="A466" s="4" t="s">
        <v>477</v>
      </c>
      <c r="B466" s="10" t="str">
        <f>MID(PARIS[[#This Row],[Données]],104,100)</f>
        <v>000651   MENETRIE</v>
      </c>
      <c r="C466" s="10" t="str">
        <f>MID(PARIS[[#This Row],[Données]],7,36)</f>
        <v xml:space="preserve">6264KPAS DES MENETRIERS             </v>
      </c>
      <c r="D466" s="10" t="str">
        <f>MID(PARIS[[#This Row],[Tri 2]],6,31)</f>
        <v xml:space="preserve">PAS DES MENETRIERS             </v>
      </c>
      <c r="E466" s="10" t="str">
        <f>MID(PARIS[[#This Row],[Données]],1,6)</f>
        <v>754003</v>
      </c>
      <c r="F466" s="10" t="str">
        <f>LEFT(PARIS[[#This Row],[Données]],2)</f>
        <v>75</v>
      </c>
      <c r="G466" s="10" t="str">
        <f>MID(PARIS[[#This Row],[Données]],1,6)</f>
        <v>754003</v>
      </c>
      <c r="H466" s="10" t="str">
        <f>LEFT(PARIS[[#This Row],[Tri 2]],5)</f>
        <v>6264K</v>
      </c>
      <c r="I466" s="10" t="str">
        <f>LEFT(PARIS[[#This Row],[Tri 3]],3)</f>
        <v>PAS</v>
      </c>
      <c r="J46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6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6" s="10" t="str">
        <f>IF(AND(PARIS[[#This Row],[Nom de la Voie 1]]=0,PARIS[[#This Row],[Nom de la Voie 2]]=0,PARIS[[#This Row],[Nom de la Voie 3]]=0),PARIS[[#This Row],[Ville et Street]],"")</f>
        <v/>
      </c>
      <c r="N466" s="10" t="str">
        <f>MID(PARIS[[#This Row],[Tri 1]],10,50)</f>
        <v>MENETRIE</v>
      </c>
      <c r="O46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66" s="10" t="str">
        <f>IF(PARIS[[#This Row],[Mot Clé Rue]]="","",IF(PARIS[[#This Row],[Ville]]="",PARIS[[#This Row],[Nom de la Voie]]&amp;" "&amp;MID(PARIS[[#This Row],[Tri 3]],5,50),PARIS[[#This Row],[Ville]]))</f>
        <v xml:space="preserve">Passage DES MENETRIERS             </v>
      </c>
      <c r="R466" s="10" t="str">
        <f>IF(PARIS[[#This Row],[Nom de la Voie]]="","",IFERROR(PARIS[[#This Row],[Département]]&amp;RIGHT(PARIS[[#This Row],[N° INSEE]],3),""))</f>
        <v>75003</v>
      </c>
      <c r="S466" s="10" t="str">
        <f>IF(PARIS[[#This Row],[Ville]]="",PARIS[[#This Row],[Nom de la Voie]]&amp;" "&amp;MID(PARIS[[#This Row],[Tri 3]],5,50),"")</f>
        <v xml:space="preserve">Passage DES MENETRIERS             </v>
      </c>
      <c r="T466" s="10" t="str">
        <f>IFERROR(TEXT(VLOOKUP(Tableau_Résultat75[Code Insee],Tableau_Référence75[],2,FALSE),"00000"),"")</f>
        <v/>
      </c>
      <c r="U466" s="10" t="str">
        <f>IFERROR(TEXT(VLOOKUP(Tableau_Résultat75[Code Insee],Tableau_Référence75[],4,FALSE),"00000"),"")</f>
        <v/>
      </c>
    </row>
    <row r="467" spans="1:21" x14ac:dyDescent="0.25">
      <c r="A467" s="4" t="s">
        <v>478</v>
      </c>
      <c r="B467" s="10" t="str">
        <f>MID(PARIS[[#This Row],[Données]],104,100)</f>
        <v>000661   MESLAY</v>
      </c>
      <c r="C467" s="10" t="str">
        <f>MID(PARIS[[#This Row],[Données]],7,36)</f>
        <v xml:space="preserve">6285HPAS MESLAY                     </v>
      </c>
      <c r="D467" s="10" t="str">
        <f>MID(PARIS[[#This Row],[Tri 2]],6,31)</f>
        <v xml:space="preserve">PAS MESLAY                     </v>
      </c>
      <c r="E467" s="10" t="str">
        <f>MID(PARIS[[#This Row],[Données]],1,6)</f>
        <v>754003</v>
      </c>
      <c r="F467" s="10" t="str">
        <f>LEFT(PARIS[[#This Row],[Données]],2)</f>
        <v>75</v>
      </c>
      <c r="G467" s="10" t="str">
        <f>MID(PARIS[[#This Row],[Données]],1,6)</f>
        <v>754003</v>
      </c>
      <c r="H467" s="10" t="str">
        <f>LEFT(PARIS[[#This Row],[Tri 2]],5)</f>
        <v>6285H</v>
      </c>
      <c r="I467" s="10" t="str">
        <f>LEFT(PARIS[[#This Row],[Tri 3]],3)</f>
        <v>PAS</v>
      </c>
      <c r="J46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6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7" s="10" t="str">
        <f>IF(AND(PARIS[[#This Row],[Nom de la Voie 1]]=0,PARIS[[#This Row],[Nom de la Voie 2]]=0,PARIS[[#This Row],[Nom de la Voie 3]]=0),PARIS[[#This Row],[Ville et Street]],"")</f>
        <v/>
      </c>
      <c r="N467" s="10" t="str">
        <f>MID(PARIS[[#This Row],[Tri 1]],10,50)</f>
        <v>MESLAY</v>
      </c>
      <c r="O46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67" s="10" t="str">
        <f>IF(PARIS[[#This Row],[Mot Clé Rue]]="","",IF(PARIS[[#This Row],[Ville]]="",PARIS[[#This Row],[Nom de la Voie]]&amp;" "&amp;MID(PARIS[[#This Row],[Tri 3]],5,50),PARIS[[#This Row],[Ville]]))</f>
        <v xml:space="preserve">Passage MESLAY                     </v>
      </c>
      <c r="R467" s="10" t="str">
        <f>IF(PARIS[[#This Row],[Nom de la Voie]]="","",IFERROR(PARIS[[#This Row],[Département]]&amp;RIGHT(PARIS[[#This Row],[N° INSEE]],3),""))</f>
        <v>75003</v>
      </c>
      <c r="S467" s="10" t="str">
        <f>IF(PARIS[[#This Row],[Ville]]="",PARIS[[#This Row],[Nom de la Voie]]&amp;" "&amp;MID(PARIS[[#This Row],[Tri 3]],5,50),"")</f>
        <v xml:space="preserve">Passage MESLAY                     </v>
      </c>
      <c r="T467" s="10" t="str">
        <f>IFERROR(TEXT(VLOOKUP(Tableau_Résultat75[Code Insee],Tableau_Référence75[],2,FALSE),"00000"),"")</f>
        <v/>
      </c>
      <c r="U467" s="10" t="str">
        <f>IFERROR(TEXT(VLOOKUP(Tableau_Résultat75[Code Insee],Tableau_Référence75[],4,FALSE),"00000"),"")</f>
        <v/>
      </c>
    </row>
    <row r="468" spans="1:21" x14ac:dyDescent="0.25">
      <c r="A468" s="4" t="s">
        <v>479</v>
      </c>
      <c r="B468" s="10" t="str">
        <f>MID(PARIS[[#This Row],[Données]],104,100)</f>
        <v>000671   MESLAY</v>
      </c>
      <c r="C468" s="10" t="str">
        <f>MID(PARIS[[#This Row],[Données]],7,36)</f>
        <v xml:space="preserve">6286JRUE MESLAY                     </v>
      </c>
      <c r="D468" s="10" t="str">
        <f>MID(PARIS[[#This Row],[Tri 2]],6,31)</f>
        <v xml:space="preserve">RUE MESLAY                     </v>
      </c>
      <c r="E468" s="10" t="str">
        <f>MID(PARIS[[#This Row],[Données]],1,6)</f>
        <v>754003</v>
      </c>
      <c r="F468" s="10" t="str">
        <f>LEFT(PARIS[[#This Row],[Données]],2)</f>
        <v>75</v>
      </c>
      <c r="G468" s="10" t="str">
        <f>MID(PARIS[[#This Row],[Données]],1,6)</f>
        <v>754003</v>
      </c>
      <c r="H468" s="10" t="str">
        <f>LEFT(PARIS[[#This Row],[Tri 2]],5)</f>
        <v>6286J</v>
      </c>
      <c r="I468" s="10" t="str">
        <f>LEFT(PARIS[[#This Row],[Tri 3]],3)</f>
        <v>RUE</v>
      </c>
      <c r="J46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6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8" s="10" t="str">
        <f>IF(AND(PARIS[[#This Row],[Nom de la Voie 1]]=0,PARIS[[#This Row],[Nom de la Voie 2]]=0,PARIS[[#This Row],[Nom de la Voie 3]]=0),PARIS[[#This Row],[Ville et Street]],"")</f>
        <v/>
      </c>
      <c r="N468" s="10" t="str">
        <f>MID(PARIS[[#This Row],[Tri 1]],10,50)</f>
        <v>MESLAY</v>
      </c>
      <c r="O46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68" s="10" t="str">
        <f>IF(PARIS[[#This Row],[Mot Clé Rue]]="","",IF(PARIS[[#This Row],[Ville]]="",PARIS[[#This Row],[Nom de la Voie]]&amp;" "&amp;MID(PARIS[[#This Row],[Tri 3]],5,50),PARIS[[#This Row],[Ville]]))</f>
        <v xml:space="preserve">Rue MESLAY                     </v>
      </c>
      <c r="R468" s="10" t="str">
        <f>IF(PARIS[[#This Row],[Nom de la Voie]]="","",IFERROR(PARIS[[#This Row],[Département]]&amp;RIGHT(PARIS[[#This Row],[N° INSEE]],3),""))</f>
        <v>75003</v>
      </c>
      <c r="S468" s="10" t="str">
        <f>IF(PARIS[[#This Row],[Ville]]="",PARIS[[#This Row],[Nom de la Voie]]&amp;" "&amp;MID(PARIS[[#This Row],[Tri 3]],5,50),"")</f>
        <v xml:space="preserve">Rue MESLAY                     </v>
      </c>
      <c r="T468" s="10" t="str">
        <f>IFERROR(TEXT(VLOOKUP(Tableau_Résultat75[Code Insee],Tableau_Référence75[],2,FALSE),"00000"),"")</f>
        <v/>
      </c>
      <c r="U468" s="10" t="str">
        <f>IFERROR(TEXT(VLOOKUP(Tableau_Résultat75[Code Insee],Tableau_Référence75[],4,FALSE),"00000"),"")</f>
        <v/>
      </c>
    </row>
    <row r="469" spans="1:21" x14ac:dyDescent="0.25">
      <c r="A469" s="4" t="s">
        <v>480</v>
      </c>
      <c r="B469" s="10" t="str">
        <f>MID(PARIS[[#This Row],[Données]],104,100)</f>
        <v>000681   COMTE</v>
      </c>
      <c r="C469" s="10" t="str">
        <f>MID(PARIS[[#This Row],[Données]],7,36)</f>
        <v xml:space="preserve">6336NRUE MICHEL LE COMTE            </v>
      </c>
      <c r="D469" s="10" t="str">
        <f>MID(PARIS[[#This Row],[Tri 2]],6,31)</f>
        <v xml:space="preserve">RUE MICHEL LE COMTE            </v>
      </c>
      <c r="E469" s="10" t="str">
        <f>MID(PARIS[[#This Row],[Données]],1,6)</f>
        <v>754003</v>
      </c>
      <c r="F469" s="10" t="str">
        <f>LEFT(PARIS[[#This Row],[Données]],2)</f>
        <v>75</v>
      </c>
      <c r="G469" s="10" t="str">
        <f>MID(PARIS[[#This Row],[Données]],1,6)</f>
        <v>754003</v>
      </c>
      <c r="H469" s="10" t="str">
        <f>LEFT(PARIS[[#This Row],[Tri 2]],5)</f>
        <v>6336N</v>
      </c>
      <c r="I469" s="10" t="str">
        <f>LEFT(PARIS[[#This Row],[Tri 3]],3)</f>
        <v>RUE</v>
      </c>
      <c r="J46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6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6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69" s="10" t="str">
        <f>IF(AND(PARIS[[#This Row],[Nom de la Voie 1]]=0,PARIS[[#This Row],[Nom de la Voie 2]]=0,PARIS[[#This Row],[Nom de la Voie 3]]=0),PARIS[[#This Row],[Ville et Street]],"")</f>
        <v/>
      </c>
      <c r="N469" s="10" t="str">
        <f>MID(PARIS[[#This Row],[Tri 1]],10,50)</f>
        <v>COMTE</v>
      </c>
      <c r="O46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69" s="10" t="str">
        <f>IF(PARIS[[#This Row],[Mot Clé Rue]]="","",IF(PARIS[[#This Row],[Ville]]="",PARIS[[#This Row],[Nom de la Voie]]&amp;" "&amp;MID(PARIS[[#This Row],[Tri 3]],5,50),PARIS[[#This Row],[Ville]]))</f>
        <v xml:space="preserve">Rue MICHEL LE COMTE            </v>
      </c>
      <c r="R469" s="10" t="str">
        <f>IF(PARIS[[#This Row],[Nom de la Voie]]="","",IFERROR(PARIS[[#This Row],[Département]]&amp;RIGHT(PARIS[[#This Row],[N° INSEE]],3),""))</f>
        <v>75003</v>
      </c>
      <c r="S469" s="10" t="str">
        <f>IF(PARIS[[#This Row],[Ville]]="",PARIS[[#This Row],[Nom de la Voie]]&amp;" "&amp;MID(PARIS[[#This Row],[Tri 3]],5,50),"")</f>
        <v xml:space="preserve">Rue MICHEL LE COMTE            </v>
      </c>
      <c r="T469" s="10" t="str">
        <f>IFERROR(TEXT(VLOOKUP(Tableau_Résultat75[Code Insee],Tableau_Référence75[],2,FALSE),"00000"),"")</f>
        <v/>
      </c>
      <c r="U469" s="10" t="str">
        <f>IFERROR(TEXT(VLOOKUP(Tableau_Résultat75[Code Insee],Tableau_Référence75[],4,FALSE),"00000"),"")</f>
        <v/>
      </c>
    </row>
    <row r="470" spans="1:21" x14ac:dyDescent="0.25">
      <c r="A470" s="4" t="s">
        <v>481</v>
      </c>
      <c r="B470" s="10" t="str">
        <f>MID(PARIS[[#This Row],[Données]],104,100)</f>
        <v>000691   MINIMES</v>
      </c>
      <c r="C470" s="10" t="str">
        <f>MID(PARIS[[#This Row],[Données]],7,36)</f>
        <v xml:space="preserve">6375FRUE DES MINIMES                </v>
      </c>
      <c r="D470" s="10" t="str">
        <f>MID(PARIS[[#This Row],[Tri 2]],6,31)</f>
        <v xml:space="preserve">RUE DES MINIMES                </v>
      </c>
      <c r="E470" s="10" t="str">
        <f>MID(PARIS[[#This Row],[Données]],1,6)</f>
        <v>754003</v>
      </c>
      <c r="F470" s="10" t="str">
        <f>LEFT(PARIS[[#This Row],[Données]],2)</f>
        <v>75</v>
      </c>
      <c r="G470" s="10" t="str">
        <f>MID(PARIS[[#This Row],[Données]],1,6)</f>
        <v>754003</v>
      </c>
      <c r="H470" s="10" t="str">
        <f>LEFT(PARIS[[#This Row],[Tri 2]],5)</f>
        <v>6375F</v>
      </c>
      <c r="I470" s="10" t="str">
        <f>LEFT(PARIS[[#This Row],[Tri 3]],3)</f>
        <v>RUE</v>
      </c>
      <c r="J47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7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0" s="10" t="str">
        <f>IF(AND(PARIS[[#This Row],[Nom de la Voie 1]]=0,PARIS[[#This Row],[Nom de la Voie 2]]=0,PARIS[[#This Row],[Nom de la Voie 3]]=0),PARIS[[#This Row],[Ville et Street]],"")</f>
        <v/>
      </c>
      <c r="N470" s="10" t="str">
        <f>MID(PARIS[[#This Row],[Tri 1]],10,50)</f>
        <v>MINIMES</v>
      </c>
      <c r="O47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70" s="10" t="str">
        <f>IF(PARIS[[#This Row],[Mot Clé Rue]]="","",IF(PARIS[[#This Row],[Ville]]="",PARIS[[#This Row],[Nom de la Voie]]&amp;" "&amp;MID(PARIS[[#This Row],[Tri 3]],5,50),PARIS[[#This Row],[Ville]]))</f>
        <v xml:space="preserve">Rue DES MINIMES                </v>
      </c>
      <c r="R470" s="10" t="str">
        <f>IF(PARIS[[#This Row],[Nom de la Voie]]="","",IFERROR(PARIS[[#This Row],[Département]]&amp;RIGHT(PARIS[[#This Row],[N° INSEE]],3),""))</f>
        <v>75003</v>
      </c>
      <c r="S470" s="10" t="str">
        <f>IF(PARIS[[#This Row],[Ville]]="",PARIS[[#This Row],[Nom de la Voie]]&amp;" "&amp;MID(PARIS[[#This Row],[Tri 3]],5,50),"")</f>
        <v xml:space="preserve">Rue DES MINIMES                </v>
      </c>
      <c r="T470" s="10" t="str">
        <f>IFERROR(TEXT(VLOOKUP(Tableau_Résultat75[Code Insee],Tableau_Référence75[],2,FALSE),"00000"),"")</f>
        <v/>
      </c>
      <c r="U470" s="10" t="str">
        <f>IFERROR(TEXT(VLOOKUP(Tableau_Résultat75[Code Insee],Tableau_Référence75[],4,FALSE),"00000"),"")</f>
        <v/>
      </c>
    </row>
    <row r="471" spans="1:21" x14ac:dyDescent="0.25">
      <c r="A471" s="4" t="s">
        <v>482</v>
      </c>
      <c r="B471" s="10" t="str">
        <f>MID(PARIS[[#This Row],[Données]],104,100)</f>
        <v>000701   MOLIERE</v>
      </c>
      <c r="C471" s="10" t="str">
        <f>MID(PARIS[[#This Row],[Données]],7,36)</f>
        <v xml:space="preserve">6406PPAS MOLIERE                    </v>
      </c>
      <c r="D471" s="10" t="str">
        <f>MID(PARIS[[#This Row],[Tri 2]],6,31)</f>
        <v xml:space="preserve">PAS MOLIERE                    </v>
      </c>
      <c r="E471" s="10" t="str">
        <f>MID(PARIS[[#This Row],[Données]],1,6)</f>
        <v>754003</v>
      </c>
      <c r="F471" s="10" t="str">
        <f>LEFT(PARIS[[#This Row],[Données]],2)</f>
        <v>75</v>
      </c>
      <c r="G471" s="10" t="str">
        <f>MID(PARIS[[#This Row],[Données]],1,6)</f>
        <v>754003</v>
      </c>
      <c r="H471" s="10" t="str">
        <f>LEFT(PARIS[[#This Row],[Tri 2]],5)</f>
        <v>6406P</v>
      </c>
      <c r="I471" s="10" t="str">
        <f>LEFT(PARIS[[#This Row],[Tri 3]],3)</f>
        <v>PAS</v>
      </c>
      <c r="J47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7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1" s="10" t="str">
        <f>IF(AND(PARIS[[#This Row],[Nom de la Voie 1]]=0,PARIS[[#This Row],[Nom de la Voie 2]]=0,PARIS[[#This Row],[Nom de la Voie 3]]=0),PARIS[[#This Row],[Ville et Street]],"")</f>
        <v/>
      </c>
      <c r="N471" s="10" t="str">
        <f>MID(PARIS[[#This Row],[Tri 1]],10,50)</f>
        <v>MOLIERE</v>
      </c>
      <c r="O47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71" s="10" t="str">
        <f>IF(PARIS[[#This Row],[Mot Clé Rue]]="","",IF(PARIS[[#This Row],[Ville]]="",PARIS[[#This Row],[Nom de la Voie]]&amp;" "&amp;MID(PARIS[[#This Row],[Tri 3]],5,50),PARIS[[#This Row],[Ville]]))</f>
        <v xml:space="preserve">Passage MOLIERE                    </v>
      </c>
      <c r="R471" s="10" t="str">
        <f>IF(PARIS[[#This Row],[Nom de la Voie]]="","",IFERROR(PARIS[[#This Row],[Département]]&amp;RIGHT(PARIS[[#This Row],[N° INSEE]],3),""))</f>
        <v>75003</v>
      </c>
      <c r="S471" s="10" t="str">
        <f>IF(PARIS[[#This Row],[Ville]]="",PARIS[[#This Row],[Nom de la Voie]]&amp;" "&amp;MID(PARIS[[#This Row],[Tri 3]],5,50),"")</f>
        <v xml:space="preserve">Passage MOLIERE                    </v>
      </c>
      <c r="T471" s="10" t="str">
        <f>IFERROR(TEXT(VLOOKUP(Tableau_Résultat75[Code Insee],Tableau_Référence75[],2,FALSE),"00000"),"")</f>
        <v/>
      </c>
      <c r="U471" s="10" t="str">
        <f>IFERROR(TEXT(VLOOKUP(Tableau_Résultat75[Code Insee],Tableau_Référence75[],4,FALSE),"00000"),"")</f>
        <v/>
      </c>
    </row>
    <row r="472" spans="1:21" x14ac:dyDescent="0.25">
      <c r="A472" s="4" t="s">
        <v>483</v>
      </c>
      <c r="B472" s="10" t="str">
        <f>MID(PARIS[[#This Row],[Données]],104,100)</f>
        <v>000711   MONTGOLF</v>
      </c>
      <c r="C472" s="10" t="str">
        <f>MID(PARIS[[#This Row],[Données]],7,36)</f>
        <v xml:space="preserve">6497NRUE MONTGOLFIER                </v>
      </c>
      <c r="D472" s="10" t="str">
        <f>MID(PARIS[[#This Row],[Tri 2]],6,31)</f>
        <v xml:space="preserve">RUE MONTGOLFIER                </v>
      </c>
      <c r="E472" s="10" t="str">
        <f>MID(PARIS[[#This Row],[Données]],1,6)</f>
        <v>754003</v>
      </c>
      <c r="F472" s="10" t="str">
        <f>LEFT(PARIS[[#This Row],[Données]],2)</f>
        <v>75</v>
      </c>
      <c r="G472" s="10" t="str">
        <f>MID(PARIS[[#This Row],[Données]],1,6)</f>
        <v>754003</v>
      </c>
      <c r="H472" s="10" t="str">
        <f>LEFT(PARIS[[#This Row],[Tri 2]],5)</f>
        <v>6497N</v>
      </c>
      <c r="I472" s="10" t="str">
        <f>LEFT(PARIS[[#This Row],[Tri 3]],3)</f>
        <v>RUE</v>
      </c>
      <c r="J47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7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2" s="10" t="str">
        <f>IF(AND(PARIS[[#This Row],[Nom de la Voie 1]]=0,PARIS[[#This Row],[Nom de la Voie 2]]=0,PARIS[[#This Row],[Nom de la Voie 3]]=0),PARIS[[#This Row],[Ville et Street]],"")</f>
        <v/>
      </c>
      <c r="N472" s="10" t="str">
        <f>MID(PARIS[[#This Row],[Tri 1]],10,50)</f>
        <v>MONTGOLF</v>
      </c>
      <c r="O47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72" s="10" t="str">
        <f>IF(PARIS[[#This Row],[Mot Clé Rue]]="","",IF(PARIS[[#This Row],[Ville]]="",PARIS[[#This Row],[Nom de la Voie]]&amp;" "&amp;MID(PARIS[[#This Row],[Tri 3]],5,50),PARIS[[#This Row],[Ville]]))</f>
        <v xml:space="preserve">Rue MONTGOLFIER                </v>
      </c>
      <c r="R472" s="10" t="str">
        <f>IF(PARIS[[#This Row],[Nom de la Voie]]="","",IFERROR(PARIS[[#This Row],[Département]]&amp;RIGHT(PARIS[[#This Row],[N° INSEE]],3),""))</f>
        <v>75003</v>
      </c>
      <c r="S472" s="10" t="str">
        <f>IF(PARIS[[#This Row],[Ville]]="",PARIS[[#This Row],[Nom de la Voie]]&amp;" "&amp;MID(PARIS[[#This Row],[Tri 3]],5,50),"")</f>
        <v xml:space="preserve">Rue MONTGOLFIER                </v>
      </c>
      <c r="T472" s="10" t="str">
        <f>IFERROR(TEXT(VLOOKUP(Tableau_Résultat75[Code Insee],Tableau_Référence75[],2,FALSE),"00000"),"")</f>
        <v/>
      </c>
      <c r="U472" s="10" t="str">
        <f>IFERROR(TEXT(VLOOKUP(Tableau_Résultat75[Code Insee],Tableau_Référence75[],4,FALSE),"00000"),"")</f>
        <v/>
      </c>
    </row>
    <row r="473" spans="1:21" x14ac:dyDescent="0.25">
      <c r="A473" s="4" t="s">
        <v>484</v>
      </c>
      <c r="B473" s="10" t="str">
        <f>MID(PARIS[[#This Row],[Données]],104,100)</f>
        <v>000721   MONTMORE</v>
      </c>
      <c r="C473" s="10" t="str">
        <f>MID(PARIS[[#This Row],[Données]],7,36)</f>
        <v xml:space="preserve">6517KRUE DE MONTMORENCY             </v>
      </c>
      <c r="D473" s="10" t="str">
        <f>MID(PARIS[[#This Row],[Tri 2]],6,31)</f>
        <v xml:space="preserve">RUE DE MONTMORENCY             </v>
      </c>
      <c r="E473" s="10" t="str">
        <f>MID(PARIS[[#This Row],[Données]],1,6)</f>
        <v>754003</v>
      </c>
      <c r="F473" s="10" t="str">
        <f>LEFT(PARIS[[#This Row],[Données]],2)</f>
        <v>75</v>
      </c>
      <c r="G473" s="10" t="str">
        <f>MID(PARIS[[#This Row],[Données]],1,6)</f>
        <v>754003</v>
      </c>
      <c r="H473" s="10" t="str">
        <f>LEFT(PARIS[[#This Row],[Tri 2]],5)</f>
        <v>6517K</v>
      </c>
      <c r="I473" s="10" t="str">
        <f>LEFT(PARIS[[#This Row],[Tri 3]],3)</f>
        <v>RUE</v>
      </c>
      <c r="J47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7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3" s="10" t="str">
        <f>IF(AND(PARIS[[#This Row],[Nom de la Voie 1]]=0,PARIS[[#This Row],[Nom de la Voie 2]]=0,PARIS[[#This Row],[Nom de la Voie 3]]=0),PARIS[[#This Row],[Ville et Street]],"")</f>
        <v/>
      </c>
      <c r="N473" s="10" t="str">
        <f>MID(PARIS[[#This Row],[Tri 1]],10,50)</f>
        <v>MONTMORE</v>
      </c>
      <c r="O47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73" s="10" t="str">
        <f>IF(PARIS[[#This Row],[Mot Clé Rue]]="","",IF(PARIS[[#This Row],[Ville]]="",PARIS[[#This Row],[Nom de la Voie]]&amp;" "&amp;MID(PARIS[[#This Row],[Tri 3]],5,50),PARIS[[#This Row],[Ville]]))</f>
        <v xml:space="preserve">Rue DE MONTMORENCY             </v>
      </c>
      <c r="R473" s="10" t="str">
        <f>IF(PARIS[[#This Row],[Nom de la Voie]]="","",IFERROR(PARIS[[#This Row],[Département]]&amp;RIGHT(PARIS[[#This Row],[N° INSEE]],3),""))</f>
        <v>75003</v>
      </c>
      <c r="S473" s="10" t="str">
        <f>IF(PARIS[[#This Row],[Ville]]="",PARIS[[#This Row],[Nom de la Voie]]&amp;" "&amp;MID(PARIS[[#This Row],[Tri 3]],5,50),"")</f>
        <v xml:space="preserve">Rue DE MONTMORENCY             </v>
      </c>
      <c r="T473" s="10" t="str">
        <f>IFERROR(TEXT(VLOOKUP(Tableau_Résultat75[Code Insee],Tableau_Référence75[],2,FALSE),"00000"),"")</f>
        <v/>
      </c>
      <c r="U473" s="10" t="str">
        <f>IFERROR(TEXT(VLOOKUP(Tableau_Résultat75[Code Insee],Tableau_Référence75[],4,FALSE),"00000"),"")</f>
        <v/>
      </c>
    </row>
    <row r="474" spans="1:21" x14ac:dyDescent="0.25">
      <c r="A474" s="4" t="s">
        <v>485</v>
      </c>
      <c r="B474" s="10" t="str">
        <f>MID(PARIS[[#This Row],[Données]],104,100)</f>
        <v>000731   NOEL</v>
      </c>
      <c r="C474" s="10" t="str">
        <f>MID(PARIS[[#This Row],[Données]],7,36)</f>
        <v xml:space="preserve">6792JCITENOEL                       </v>
      </c>
      <c r="D474" s="10" t="str">
        <f>MID(PARIS[[#This Row],[Tri 2]],6,31)</f>
        <v xml:space="preserve">CITENOEL                       </v>
      </c>
      <c r="E474" s="10" t="str">
        <f>MID(PARIS[[#This Row],[Données]],1,6)</f>
        <v>754003</v>
      </c>
      <c r="F474" s="10" t="str">
        <f>LEFT(PARIS[[#This Row],[Données]],2)</f>
        <v>75</v>
      </c>
      <c r="G474" s="10" t="str">
        <f>MID(PARIS[[#This Row],[Données]],1,6)</f>
        <v>754003</v>
      </c>
      <c r="H474" s="10" t="str">
        <f>LEFT(PARIS[[#This Row],[Tri 2]],5)</f>
        <v>6792J</v>
      </c>
      <c r="I474" s="10" t="str">
        <f>LEFT(PARIS[[#This Row],[Tri 3]],3)</f>
        <v>CIT</v>
      </c>
      <c r="J47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7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Cité</v>
      </c>
      <c r="M474" s="10" t="str">
        <f>IF(AND(PARIS[[#This Row],[Nom de la Voie 1]]=0,PARIS[[#This Row],[Nom de la Voie 2]]=0,PARIS[[#This Row],[Nom de la Voie 3]]=0),PARIS[[#This Row],[Ville et Street]],"")</f>
        <v/>
      </c>
      <c r="N474" s="10" t="str">
        <f>MID(PARIS[[#This Row],[Tri 1]],10,50)</f>
        <v>NOEL</v>
      </c>
      <c r="O47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Cité</v>
      </c>
      <c r="P474" s="10" t="str">
        <f>IF(PARIS[[#This Row],[Mot Clé Rue]]="","",IF(PARIS[[#This Row],[Ville]]="",PARIS[[#This Row],[Nom de la Voie]]&amp;" "&amp;MID(PARIS[[#This Row],[Tri 3]],5,50),PARIS[[#This Row],[Ville]]))</f>
        <v xml:space="preserve">Cité NOEL                       </v>
      </c>
      <c r="R474" s="10" t="str">
        <f>IF(PARIS[[#This Row],[Nom de la Voie]]="","",IFERROR(PARIS[[#This Row],[Département]]&amp;RIGHT(PARIS[[#This Row],[N° INSEE]],3),""))</f>
        <v>75003</v>
      </c>
      <c r="S474" s="10" t="str">
        <f>IF(PARIS[[#This Row],[Ville]]="",PARIS[[#This Row],[Nom de la Voie]]&amp;" "&amp;MID(PARIS[[#This Row],[Tri 3]],5,50),"")</f>
        <v xml:space="preserve">Cité NOEL                       </v>
      </c>
      <c r="T474" s="10" t="str">
        <f>IFERROR(TEXT(VLOOKUP(Tableau_Résultat75[Code Insee],Tableau_Référence75[],2,FALSE),"00000"),"")</f>
        <v/>
      </c>
      <c r="U474" s="10" t="str">
        <f>IFERROR(TEXT(VLOOKUP(Tableau_Résultat75[Code Insee],Tableau_Référence75[],4,FALSE),"00000"),"")</f>
        <v/>
      </c>
    </row>
    <row r="475" spans="1:21" x14ac:dyDescent="0.25">
      <c r="A475" s="4" t="s">
        <v>486</v>
      </c>
      <c r="B475" s="10" t="str">
        <f>MID(PARIS[[#This Row],[Données]],104,100)</f>
        <v>000741   NORMANDI</v>
      </c>
      <c r="C475" s="10" t="str">
        <f>MID(PARIS[[#This Row],[Données]],7,36)</f>
        <v xml:space="preserve">6817LRUE DE NORMANDIE               </v>
      </c>
      <c r="D475" s="10" t="str">
        <f>MID(PARIS[[#This Row],[Tri 2]],6,31)</f>
        <v xml:space="preserve">RUE DE NORMANDIE               </v>
      </c>
      <c r="E475" s="10" t="str">
        <f>MID(PARIS[[#This Row],[Données]],1,6)</f>
        <v>754003</v>
      </c>
      <c r="F475" s="10" t="str">
        <f>LEFT(PARIS[[#This Row],[Données]],2)</f>
        <v>75</v>
      </c>
      <c r="G475" s="10" t="str">
        <f>MID(PARIS[[#This Row],[Données]],1,6)</f>
        <v>754003</v>
      </c>
      <c r="H475" s="10" t="str">
        <f>LEFT(PARIS[[#This Row],[Tri 2]],5)</f>
        <v>6817L</v>
      </c>
      <c r="I475" s="10" t="str">
        <f>LEFT(PARIS[[#This Row],[Tri 3]],3)</f>
        <v>RUE</v>
      </c>
      <c r="J47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7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5" s="10" t="str">
        <f>IF(AND(PARIS[[#This Row],[Nom de la Voie 1]]=0,PARIS[[#This Row],[Nom de la Voie 2]]=0,PARIS[[#This Row],[Nom de la Voie 3]]=0),PARIS[[#This Row],[Ville et Street]],"")</f>
        <v/>
      </c>
      <c r="N475" s="10" t="str">
        <f>MID(PARIS[[#This Row],[Tri 1]],10,50)</f>
        <v>NORMANDI</v>
      </c>
      <c r="O47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75" s="10" t="str">
        <f>IF(PARIS[[#This Row],[Mot Clé Rue]]="","",IF(PARIS[[#This Row],[Ville]]="",PARIS[[#This Row],[Nom de la Voie]]&amp;" "&amp;MID(PARIS[[#This Row],[Tri 3]],5,50),PARIS[[#This Row],[Ville]]))</f>
        <v xml:space="preserve">Rue DE NORMANDIE               </v>
      </c>
      <c r="R475" s="10" t="str">
        <f>IF(PARIS[[#This Row],[Nom de la Voie]]="","",IFERROR(PARIS[[#This Row],[Département]]&amp;RIGHT(PARIS[[#This Row],[N° INSEE]],3),""))</f>
        <v>75003</v>
      </c>
      <c r="S475" s="10" t="str">
        <f>IF(PARIS[[#This Row],[Ville]]="",PARIS[[#This Row],[Nom de la Voie]]&amp;" "&amp;MID(PARIS[[#This Row],[Tri 3]],5,50),"")</f>
        <v xml:space="preserve">Rue DE NORMANDIE               </v>
      </c>
      <c r="T475" s="10" t="str">
        <f>IFERROR(TEXT(VLOOKUP(Tableau_Résultat75[Code Insee],Tableau_Référence75[],2,FALSE),"00000"),"")</f>
        <v/>
      </c>
      <c r="U475" s="10" t="str">
        <f>IFERROR(TEXT(VLOOKUP(Tableau_Résultat75[Code Insee],Tableau_Référence75[],4,FALSE),"00000"),"")</f>
        <v/>
      </c>
    </row>
    <row r="476" spans="1:21" x14ac:dyDescent="0.25">
      <c r="A476" s="4" t="s">
        <v>487</v>
      </c>
      <c r="B476" s="10" t="str">
        <f>MID(PARIS[[#This Row],[Données]],104,100)</f>
        <v>000751   NAZARETH</v>
      </c>
      <c r="C476" s="10" t="str">
        <f>MID(PARIS[[#This Row],[Données]],7,36)</f>
        <v xml:space="preserve">6834ERUE NOTRE DAME DE NAZARETH     </v>
      </c>
      <c r="D476" s="10" t="str">
        <f>MID(PARIS[[#This Row],[Tri 2]],6,31)</f>
        <v xml:space="preserve">RUE NOTRE DAME DE NAZARETH     </v>
      </c>
      <c r="E476" s="10" t="str">
        <f>MID(PARIS[[#This Row],[Données]],1,6)</f>
        <v>754003</v>
      </c>
      <c r="F476" s="10" t="str">
        <f>LEFT(PARIS[[#This Row],[Données]],2)</f>
        <v>75</v>
      </c>
      <c r="G476" s="10" t="str">
        <f>MID(PARIS[[#This Row],[Données]],1,6)</f>
        <v>754003</v>
      </c>
      <c r="H476" s="10" t="str">
        <f>LEFT(PARIS[[#This Row],[Tri 2]],5)</f>
        <v>6834E</v>
      </c>
      <c r="I476" s="10" t="str">
        <f>LEFT(PARIS[[#This Row],[Tri 3]],3)</f>
        <v>RUE</v>
      </c>
      <c r="J47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7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6" s="10" t="str">
        <f>IF(AND(PARIS[[#This Row],[Nom de la Voie 1]]=0,PARIS[[#This Row],[Nom de la Voie 2]]=0,PARIS[[#This Row],[Nom de la Voie 3]]=0),PARIS[[#This Row],[Ville et Street]],"")</f>
        <v/>
      </c>
      <c r="N476" s="10" t="str">
        <f>MID(PARIS[[#This Row],[Tri 1]],10,50)</f>
        <v>NAZARETH</v>
      </c>
      <c r="O47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76" s="10" t="str">
        <f>IF(PARIS[[#This Row],[Mot Clé Rue]]="","",IF(PARIS[[#This Row],[Ville]]="",PARIS[[#This Row],[Nom de la Voie]]&amp;" "&amp;MID(PARIS[[#This Row],[Tri 3]],5,50),PARIS[[#This Row],[Ville]]))</f>
        <v xml:space="preserve">Rue NOTRE DAME DE NAZARETH     </v>
      </c>
      <c r="R476" s="10" t="str">
        <f>IF(PARIS[[#This Row],[Nom de la Voie]]="","",IFERROR(PARIS[[#This Row],[Département]]&amp;RIGHT(PARIS[[#This Row],[N° INSEE]],3),""))</f>
        <v>75003</v>
      </c>
      <c r="S476" s="10" t="str">
        <f>IF(PARIS[[#This Row],[Ville]]="",PARIS[[#This Row],[Nom de la Voie]]&amp;" "&amp;MID(PARIS[[#This Row],[Tri 3]],5,50),"")</f>
        <v xml:space="preserve">Rue NOTRE DAME DE NAZARETH     </v>
      </c>
      <c r="T476" s="10" t="str">
        <f>IFERROR(TEXT(VLOOKUP(Tableau_Résultat75[Code Insee],Tableau_Référence75[],2,FALSE),"00000"),"")</f>
        <v/>
      </c>
      <c r="U476" s="10" t="str">
        <f>IFERROR(TEXT(VLOOKUP(Tableau_Résultat75[Code Insee],Tableau_Référence75[],4,FALSE),"00000"),"")</f>
        <v/>
      </c>
    </row>
    <row r="477" spans="1:21" x14ac:dyDescent="0.25">
      <c r="A477" s="4" t="s">
        <v>488</v>
      </c>
      <c r="B477" s="10" t="str">
        <f>MID(PARIS[[#This Row],[Données]],104,100)</f>
        <v>000761   OISEAUX</v>
      </c>
      <c r="C477" s="10" t="str">
        <f>MID(PARIS[[#This Row],[Données]],7,36)</f>
        <v xml:space="preserve">6882GRUE DES OISEAUX                </v>
      </c>
      <c r="D477" s="10" t="str">
        <f>MID(PARIS[[#This Row],[Tri 2]],6,31)</f>
        <v xml:space="preserve">RUE DES OISEAUX                </v>
      </c>
      <c r="E477" s="10" t="str">
        <f>MID(PARIS[[#This Row],[Données]],1,6)</f>
        <v>754003</v>
      </c>
      <c r="F477" s="10" t="str">
        <f>LEFT(PARIS[[#This Row],[Données]],2)</f>
        <v>75</v>
      </c>
      <c r="G477" s="10" t="str">
        <f>MID(PARIS[[#This Row],[Données]],1,6)</f>
        <v>754003</v>
      </c>
      <c r="H477" s="10" t="str">
        <f>LEFT(PARIS[[#This Row],[Tri 2]],5)</f>
        <v>6882G</v>
      </c>
      <c r="I477" s="10" t="str">
        <f>LEFT(PARIS[[#This Row],[Tri 3]],3)</f>
        <v>RUE</v>
      </c>
      <c r="J47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7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7" s="10" t="str">
        <f>IF(AND(PARIS[[#This Row],[Nom de la Voie 1]]=0,PARIS[[#This Row],[Nom de la Voie 2]]=0,PARIS[[#This Row],[Nom de la Voie 3]]=0),PARIS[[#This Row],[Ville et Street]],"")</f>
        <v/>
      </c>
      <c r="N477" s="10" t="str">
        <f>MID(PARIS[[#This Row],[Tri 1]],10,50)</f>
        <v>OISEAUX</v>
      </c>
      <c r="O47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77" s="10" t="str">
        <f>IF(PARIS[[#This Row],[Mot Clé Rue]]="","",IF(PARIS[[#This Row],[Ville]]="",PARIS[[#This Row],[Nom de la Voie]]&amp;" "&amp;MID(PARIS[[#This Row],[Tri 3]],5,50),PARIS[[#This Row],[Ville]]))</f>
        <v xml:space="preserve">Rue DES OISEAUX                </v>
      </c>
      <c r="R477" s="10" t="str">
        <f>IF(PARIS[[#This Row],[Nom de la Voie]]="","",IFERROR(PARIS[[#This Row],[Département]]&amp;RIGHT(PARIS[[#This Row],[N° INSEE]],3),""))</f>
        <v>75003</v>
      </c>
      <c r="S477" s="10" t="str">
        <f>IF(PARIS[[#This Row],[Ville]]="",PARIS[[#This Row],[Nom de la Voie]]&amp;" "&amp;MID(PARIS[[#This Row],[Tri 3]],5,50),"")</f>
        <v xml:space="preserve">Rue DES OISEAUX                </v>
      </c>
      <c r="T477" s="10" t="str">
        <f>IFERROR(TEXT(VLOOKUP(Tableau_Résultat75[Code Insee],Tableau_Référence75[],2,FALSE),"00000"),"")</f>
        <v/>
      </c>
      <c r="U477" s="10" t="str">
        <f>IFERROR(TEXT(VLOOKUP(Tableau_Résultat75[Code Insee],Tableau_Référence75[],4,FALSE),"00000"),"")</f>
        <v/>
      </c>
    </row>
    <row r="478" spans="1:21" x14ac:dyDescent="0.25">
      <c r="A478" s="4" t="s">
        <v>489</v>
      </c>
      <c r="B478" s="10" t="str">
        <f>MID(PARIS[[#This Row],[Données]],104,100)</f>
        <v>000771   ORGUES</v>
      </c>
      <c r="C478" s="10" t="str">
        <f>MID(PARIS[[#This Row],[Données]],7,36)</f>
        <v xml:space="preserve">6928GPAS DES ORGUES                 </v>
      </c>
      <c r="D478" s="10" t="str">
        <f>MID(PARIS[[#This Row],[Tri 2]],6,31)</f>
        <v xml:space="preserve">PAS DES ORGUES                 </v>
      </c>
      <c r="E478" s="10" t="str">
        <f>MID(PARIS[[#This Row],[Données]],1,6)</f>
        <v>754003</v>
      </c>
      <c r="F478" s="10" t="str">
        <f>LEFT(PARIS[[#This Row],[Données]],2)</f>
        <v>75</v>
      </c>
      <c r="G478" s="10" t="str">
        <f>MID(PARIS[[#This Row],[Données]],1,6)</f>
        <v>754003</v>
      </c>
      <c r="H478" s="10" t="str">
        <f>LEFT(PARIS[[#This Row],[Tri 2]],5)</f>
        <v>6928G</v>
      </c>
      <c r="I478" s="10" t="str">
        <f>LEFT(PARIS[[#This Row],[Tri 3]],3)</f>
        <v>PAS</v>
      </c>
      <c r="J47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7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8" s="10" t="str">
        <f>IF(AND(PARIS[[#This Row],[Nom de la Voie 1]]=0,PARIS[[#This Row],[Nom de la Voie 2]]=0,PARIS[[#This Row],[Nom de la Voie 3]]=0),PARIS[[#This Row],[Ville et Street]],"")</f>
        <v/>
      </c>
      <c r="N478" s="10" t="str">
        <f>MID(PARIS[[#This Row],[Tri 1]],10,50)</f>
        <v>ORGUES</v>
      </c>
      <c r="O47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78" s="10" t="str">
        <f>IF(PARIS[[#This Row],[Mot Clé Rue]]="","",IF(PARIS[[#This Row],[Ville]]="",PARIS[[#This Row],[Nom de la Voie]]&amp;" "&amp;MID(PARIS[[#This Row],[Tri 3]],5,50),PARIS[[#This Row],[Ville]]))</f>
        <v xml:space="preserve">Passage DES ORGUES                 </v>
      </c>
      <c r="R478" s="10" t="str">
        <f>IF(PARIS[[#This Row],[Nom de la Voie]]="","",IFERROR(PARIS[[#This Row],[Département]]&amp;RIGHT(PARIS[[#This Row],[N° INSEE]],3),""))</f>
        <v>75003</v>
      </c>
      <c r="S478" s="10" t="str">
        <f>IF(PARIS[[#This Row],[Ville]]="",PARIS[[#This Row],[Nom de la Voie]]&amp;" "&amp;MID(PARIS[[#This Row],[Tri 3]],5,50),"")</f>
        <v xml:space="preserve">Passage DES ORGUES                 </v>
      </c>
      <c r="T478" s="10" t="str">
        <f>IFERROR(TEXT(VLOOKUP(Tableau_Résultat75[Code Insee],Tableau_Référence75[],2,FALSE),"00000"),"")</f>
        <v/>
      </c>
      <c r="U478" s="10" t="str">
        <f>IFERROR(TEXT(VLOOKUP(Tableau_Résultat75[Code Insee],Tableau_Référence75[],4,FALSE),"00000"),"")</f>
        <v/>
      </c>
    </row>
    <row r="479" spans="1:21" x14ac:dyDescent="0.25">
      <c r="A479" s="4" t="s">
        <v>490</v>
      </c>
      <c r="B479" s="10" t="str">
        <f>MID(PARIS[[#This Row],[Données]],104,100)</f>
        <v>000781   OURS</v>
      </c>
      <c r="C479" s="10" t="str">
        <f>MID(PARIS[[#This Row],[Données]],7,36)</f>
        <v xml:space="preserve">6983SRUE AUX OURS                   </v>
      </c>
      <c r="D479" s="10" t="str">
        <f>MID(PARIS[[#This Row],[Tri 2]],6,31)</f>
        <v xml:space="preserve">RUE AUX OURS                   </v>
      </c>
      <c r="E479" s="10" t="str">
        <f>MID(PARIS[[#This Row],[Données]],1,6)</f>
        <v>754003</v>
      </c>
      <c r="F479" s="10" t="str">
        <f>LEFT(PARIS[[#This Row],[Données]],2)</f>
        <v>75</v>
      </c>
      <c r="G479" s="10" t="str">
        <f>MID(PARIS[[#This Row],[Données]],1,6)</f>
        <v>754003</v>
      </c>
      <c r="H479" s="10" t="str">
        <f>LEFT(PARIS[[#This Row],[Tri 2]],5)</f>
        <v>6983S</v>
      </c>
      <c r="I479" s="10" t="str">
        <f>LEFT(PARIS[[#This Row],[Tri 3]],3)</f>
        <v>RUE</v>
      </c>
      <c r="J47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7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7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79" s="10" t="str">
        <f>IF(AND(PARIS[[#This Row],[Nom de la Voie 1]]=0,PARIS[[#This Row],[Nom de la Voie 2]]=0,PARIS[[#This Row],[Nom de la Voie 3]]=0),PARIS[[#This Row],[Ville et Street]],"")</f>
        <v/>
      </c>
      <c r="N479" s="10" t="str">
        <f>MID(PARIS[[#This Row],[Tri 1]],10,50)</f>
        <v>OURS</v>
      </c>
      <c r="O47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79" s="10" t="str">
        <f>IF(PARIS[[#This Row],[Mot Clé Rue]]="","",IF(PARIS[[#This Row],[Ville]]="",PARIS[[#This Row],[Nom de la Voie]]&amp;" "&amp;MID(PARIS[[#This Row],[Tri 3]],5,50),PARIS[[#This Row],[Ville]]))</f>
        <v xml:space="preserve">Rue AUX OURS                   </v>
      </c>
      <c r="R479" s="10" t="str">
        <f>IF(PARIS[[#This Row],[Nom de la Voie]]="","",IFERROR(PARIS[[#This Row],[Département]]&amp;RIGHT(PARIS[[#This Row],[N° INSEE]],3),""))</f>
        <v>75003</v>
      </c>
      <c r="S479" s="10" t="str">
        <f>IF(PARIS[[#This Row],[Ville]]="",PARIS[[#This Row],[Nom de la Voie]]&amp;" "&amp;MID(PARIS[[#This Row],[Tri 3]],5,50),"")</f>
        <v xml:space="preserve">Rue AUX OURS                   </v>
      </c>
      <c r="T479" s="10" t="str">
        <f>IFERROR(TEXT(VLOOKUP(Tableau_Résultat75[Code Insee],Tableau_Référence75[],2,FALSE),"00000"),"")</f>
        <v/>
      </c>
      <c r="U479" s="10" t="str">
        <f>IFERROR(TEXT(VLOOKUP(Tableau_Résultat75[Code Insee],Tableau_Référence75[],4,FALSE),"00000"),"")</f>
        <v/>
      </c>
    </row>
    <row r="480" spans="1:21" x14ac:dyDescent="0.25">
      <c r="A480" s="4" t="s">
        <v>491</v>
      </c>
      <c r="B480" s="10" t="str">
        <f>MID(PARIS[[#This Row],[Données]],104,100)</f>
        <v>000791   PAPIN</v>
      </c>
      <c r="C480" s="10" t="str">
        <f>MID(PARIS[[#This Row],[Données]],7,36)</f>
        <v xml:space="preserve">7040DRUE PAPIN                      </v>
      </c>
      <c r="D480" s="10" t="str">
        <f>MID(PARIS[[#This Row],[Tri 2]],6,31)</f>
        <v xml:space="preserve">RUE PAPIN                      </v>
      </c>
      <c r="E480" s="10" t="str">
        <f>MID(PARIS[[#This Row],[Données]],1,6)</f>
        <v>754003</v>
      </c>
      <c r="F480" s="10" t="str">
        <f>LEFT(PARIS[[#This Row],[Données]],2)</f>
        <v>75</v>
      </c>
      <c r="G480" s="10" t="str">
        <f>MID(PARIS[[#This Row],[Données]],1,6)</f>
        <v>754003</v>
      </c>
      <c r="H480" s="10" t="str">
        <f>LEFT(PARIS[[#This Row],[Tri 2]],5)</f>
        <v>7040D</v>
      </c>
      <c r="I480" s="10" t="str">
        <f>LEFT(PARIS[[#This Row],[Tri 3]],3)</f>
        <v>RUE</v>
      </c>
      <c r="J48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0" s="10" t="str">
        <f>IF(AND(PARIS[[#This Row],[Nom de la Voie 1]]=0,PARIS[[#This Row],[Nom de la Voie 2]]=0,PARIS[[#This Row],[Nom de la Voie 3]]=0),PARIS[[#This Row],[Ville et Street]],"")</f>
        <v/>
      </c>
      <c r="N480" s="10" t="str">
        <f>MID(PARIS[[#This Row],[Tri 1]],10,50)</f>
        <v>PAPIN</v>
      </c>
      <c r="O48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0" s="10" t="str">
        <f>IF(PARIS[[#This Row],[Mot Clé Rue]]="","",IF(PARIS[[#This Row],[Ville]]="",PARIS[[#This Row],[Nom de la Voie]]&amp;" "&amp;MID(PARIS[[#This Row],[Tri 3]],5,50),PARIS[[#This Row],[Ville]]))</f>
        <v xml:space="preserve">Rue PAPIN                      </v>
      </c>
      <c r="R480" s="10" t="str">
        <f>IF(PARIS[[#This Row],[Nom de la Voie]]="","",IFERROR(PARIS[[#This Row],[Département]]&amp;RIGHT(PARIS[[#This Row],[N° INSEE]],3),""))</f>
        <v>75003</v>
      </c>
      <c r="S480" s="10" t="str">
        <f>IF(PARIS[[#This Row],[Ville]]="",PARIS[[#This Row],[Nom de la Voie]]&amp;" "&amp;MID(PARIS[[#This Row],[Tri 3]],5,50),"")</f>
        <v xml:space="preserve">Rue PAPIN                      </v>
      </c>
      <c r="T480" s="10" t="str">
        <f>IFERROR(TEXT(VLOOKUP(Tableau_Résultat75[Code Insee],Tableau_Référence75[],2,FALSE),"00000"),"")</f>
        <v/>
      </c>
      <c r="U480" s="10" t="str">
        <f>IFERROR(TEXT(VLOOKUP(Tableau_Résultat75[Code Insee],Tableau_Référence75[],4,FALSE),"00000"),"")</f>
        <v/>
      </c>
    </row>
    <row r="481" spans="1:21" x14ac:dyDescent="0.25">
      <c r="A481" s="4" t="s">
        <v>492</v>
      </c>
      <c r="B481" s="10" t="str">
        <f>MID(PARIS[[#This Row],[Données]],104,100)</f>
        <v>000801   ROYAL</v>
      </c>
      <c r="C481" s="10" t="str">
        <f>MID(PARIS[[#This Row],[Données]],7,36)</f>
        <v xml:space="preserve">7061BRUE DU PARC ROYAL              </v>
      </c>
      <c r="D481" s="10" t="str">
        <f>MID(PARIS[[#This Row],[Tri 2]],6,31)</f>
        <v xml:space="preserve">RUE DU PARC ROYAL              </v>
      </c>
      <c r="E481" s="10" t="str">
        <f>MID(PARIS[[#This Row],[Données]],1,6)</f>
        <v>754003</v>
      </c>
      <c r="F481" s="10" t="str">
        <f>LEFT(PARIS[[#This Row],[Données]],2)</f>
        <v>75</v>
      </c>
      <c r="G481" s="10" t="str">
        <f>MID(PARIS[[#This Row],[Données]],1,6)</f>
        <v>754003</v>
      </c>
      <c r="H481" s="10" t="str">
        <f>LEFT(PARIS[[#This Row],[Tri 2]],5)</f>
        <v>7061B</v>
      </c>
      <c r="I481" s="10" t="str">
        <f>LEFT(PARIS[[#This Row],[Tri 3]],3)</f>
        <v>RUE</v>
      </c>
      <c r="J48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1" s="10" t="str">
        <f>IF(AND(PARIS[[#This Row],[Nom de la Voie 1]]=0,PARIS[[#This Row],[Nom de la Voie 2]]=0,PARIS[[#This Row],[Nom de la Voie 3]]=0),PARIS[[#This Row],[Ville et Street]],"")</f>
        <v/>
      </c>
      <c r="N481" s="10" t="str">
        <f>MID(PARIS[[#This Row],[Tri 1]],10,50)</f>
        <v>ROYAL</v>
      </c>
      <c r="O48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1" s="10" t="str">
        <f>IF(PARIS[[#This Row],[Mot Clé Rue]]="","",IF(PARIS[[#This Row],[Ville]]="",PARIS[[#This Row],[Nom de la Voie]]&amp;" "&amp;MID(PARIS[[#This Row],[Tri 3]],5,50),PARIS[[#This Row],[Ville]]))</f>
        <v xml:space="preserve">Rue DU PARC ROYAL              </v>
      </c>
      <c r="R481" s="10" t="str">
        <f>IF(PARIS[[#This Row],[Nom de la Voie]]="","",IFERROR(PARIS[[#This Row],[Département]]&amp;RIGHT(PARIS[[#This Row],[N° INSEE]],3),""))</f>
        <v>75003</v>
      </c>
      <c r="S481" s="10" t="str">
        <f>IF(PARIS[[#This Row],[Ville]]="",PARIS[[#This Row],[Nom de la Voie]]&amp;" "&amp;MID(PARIS[[#This Row],[Tri 3]],5,50),"")</f>
        <v xml:space="preserve">Rue DU PARC ROYAL              </v>
      </c>
      <c r="T481" s="10" t="str">
        <f>IFERROR(TEXT(VLOOKUP(Tableau_Résultat75[Code Insee],Tableau_Référence75[],2,FALSE),"00000"),"")</f>
        <v/>
      </c>
      <c r="U481" s="10" t="str">
        <f>IFERROR(TEXT(VLOOKUP(Tableau_Résultat75[Code Insee],Tableau_Référence75[],4,FALSE),"00000"),"")</f>
        <v/>
      </c>
    </row>
    <row r="482" spans="1:21" x14ac:dyDescent="0.25">
      <c r="A482" s="4" t="s">
        <v>493</v>
      </c>
      <c r="B482" s="10" t="str">
        <f>MID(PARIS[[#This Row],[Données]],104,100)</f>
        <v>000811   MULE</v>
      </c>
      <c r="C482" s="10" t="str">
        <f>MID(PARIS[[#This Row],[Données]],7,36)</f>
        <v xml:space="preserve">7078VRUE DU PAS DE LA MULE          </v>
      </c>
      <c r="D482" s="10" t="str">
        <f>MID(PARIS[[#This Row],[Tri 2]],6,31)</f>
        <v xml:space="preserve">RUE DU PAS DE LA MULE          </v>
      </c>
      <c r="E482" s="10" t="str">
        <f>MID(PARIS[[#This Row],[Données]],1,6)</f>
        <v>754003</v>
      </c>
      <c r="F482" s="10" t="str">
        <f>LEFT(PARIS[[#This Row],[Données]],2)</f>
        <v>75</v>
      </c>
      <c r="G482" s="10" t="str">
        <f>MID(PARIS[[#This Row],[Données]],1,6)</f>
        <v>754003</v>
      </c>
      <c r="H482" s="10" t="str">
        <f>LEFT(PARIS[[#This Row],[Tri 2]],5)</f>
        <v>7078V</v>
      </c>
      <c r="I482" s="10" t="str">
        <f>LEFT(PARIS[[#This Row],[Tri 3]],3)</f>
        <v>RUE</v>
      </c>
      <c r="J48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2" s="10" t="str">
        <f>IF(AND(PARIS[[#This Row],[Nom de la Voie 1]]=0,PARIS[[#This Row],[Nom de la Voie 2]]=0,PARIS[[#This Row],[Nom de la Voie 3]]=0),PARIS[[#This Row],[Ville et Street]],"")</f>
        <v/>
      </c>
      <c r="N482" s="10" t="str">
        <f>MID(PARIS[[#This Row],[Tri 1]],10,50)</f>
        <v>MULE</v>
      </c>
      <c r="O48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2" s="10" t="str">
        <f>IF(PARIS[[#This Row],[Mot Clé Rue]]="","",IF(PARIS[[#This Row],[Ville]]="",PARIS[[#This Row],[Nom de la Voie]]&amp;" "&amp;MID(PARIS[[#This Row],[Tri 3]],5,50),PARIS[[#This Row],[Ville]]))</f>
        <v xml:space="preserve">Rue DU PAS DE LA MULE          </v>
      </c>
      <c r="R482" s="10" t="str">
        <f>IF(PARIS[[#This Row],[Nom de la Voie]]="","",IFERROR(PARIS[[#This Row],[Département]]&amp;RIGHT(PARIS[[#This Row],[N° INSEE]],3),""))</f>
        <v>75003</v>
      </c>
      <c r="S482" s="10" t="str">
        <f>IF(PARIS[[#This Row],[Ville]]="",PARIS[[#This Row],[Nom de la Voie]]&amp;" "&amp;MID(PARIS[[#This Row],[Tri 3]],5,50),"")</f>
        <v xml:space="preserve">Rue DU PAS DE LA MULE          </v>
      </c>
      <c r="T482" s="10" t="str">
        <f>IFERROR(TEXT(VLOOKUP(Tableau_Résultat75[Code Insee],Tableau_Référence75[],2,FALSE),"00000"),"")</f>
        <v/>
      </c>
      <c r="U482" s="10" t="str">
        <f>IFERROR(TEXT(VLOOKUP(Tableau_Résultat75[Code Insee],Tableau_Référence75[],4,FALSE),"00000"),"")</f>
        <v/>
      </c>
    </row>
    <row r="483" spans="1:21" x14ac:dyDescent="0.25">
      <c r="A483" s="4" t="s">
        <v>494</v>
      </c>
      <c r="B483" s="10" t="str">
        <f>MID(PARIS[[#This Row],[Données]],104,100)</f>
        <v>000821   PASTOURE</v>
      </c>
      <c r="C483" s="10" t="str">
        <f>MID(PARIS[[#This Row],[Données]],7,36)</f>
        <v xml:space="preserve">7094MRUE PASTOURELLE                </v>
      </c>
      <c r="D483" s="10" t="str">
        <f>MID(PARIS[[#This Row],[Tri 2]],6,31)</f>
        <v xml:space="preserve">RUE PASTOURELLE                </v>
      </c>
      <c r="E483" s="10" t="str">
        <f>MID(PARIS[[#This Row],[Données]],1,6)</f>
        <v>754003</v>
      </c>
      <c r="F483" s="10" t="str">
        <f>LEFT(PARIS[[#This Row],[Données]],2)</f>
        <v>75</v>
      </c>
      <c r="G483" s="10" t="str">
        <f>MID(PARIS[[#This Row],[Données]],1,6)</f>
        <v>754003</v>
      </c>
      <c r="H483" s="10" t="str">
        <f>LEFT(PARIS[[#This Row],[Tri 2]],5)</f>
        <v>7094M</v>
      </c>
      <c r="I483" s="10" t="str">
        <f>LEFT(PARIS[[#This Row],[Tri 3]],3)</f>
        <v>RUE</v>
      </c>
      <c r="J48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3" s="10" t="str">
        <f>IF(AND(PARIS[[#This Row],[Nom de la Voie 1]]=0,PARIS[[#This Row],[Nom de la Voie 2]]=0,PARIS[[#This Row],[Nom de la Voie 3]]=0),PARIS[[#This Row],[Ville et Street]],"")</f>
        <v/>
      </c>
      <c r="N483" s="10" t="str">
        <f>MID(PARIS[[#This Row],[Tri 1]],10,50)</f>
        <v>PASTOURE</v>
      </c>
      <c r="O48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3" s="10" t="str">
        <f>IF(PARIS[[#This Row],[Mot Clé Rue]]="","",IF(PARIS[[#This Row],[Ville]]="",PARIS[[#This Row],[Nom de la Voie]]&amp;" "&amp;MID(PARIS[[#This Row],[Tri 3]],5,50),PARIS[[#This Row],[Ville]]))</f>
        <v xml:space="preserve">Rue PASTOURELLE                </v>
      </c>
      <c r="R483" s="10" t="str">
        <f>IF(PARIS[[#This Row],[Nom de la Voie]]="","",IFERROR(PARIS[[#This Row],[Département]]&amp;RIGHT(PARIS[[#This Row],[N° INSEE]],3),""))</f>
        <v>75003</v>
      </c>
      <c r="S483" s="10" t="str">
        <f>IF(PARIS[[#This Row],[Ville]]="",PARIS[[#This Row],[Nom de la Voie]]&amp;" "&amp;MID(PARIS[[#This Row],[Tri 3]],5,50),"")</f>
        <v xml:space="preserve">Rue PASTOURELLE                </v>
      </c>
      <c r="T483" s="10" t="str">
        <f>IFERROR(TEXT(VLOOKUP(Tableau_Résultat75[Code Insee],Tableau_Référence75[],2,FALSE),"00000"),"")</f>
        <v/>
      </c>
      <c r="U483" s="10" t="str">
        <f>IFERROR(TEXT(VLOOKUP(Tableau_Résultat75[Code Insee],Tableau_Référence75[],4,FALSE),"00000"),"")</f>
        <v/>
      </c>
    </row>
    <row r="484" spans="1:21" x14ac:dyDescent="0.25">
      <c r="A484" s="4" t="s">
        <v>495</v>
      </c>
      <c r="B484" s="10" t="str">
        <f>MID(PARIS[[#This Row],[Données]],104,100)</f>
        <v>000831   DUBOIS</v>
      </c>
      <c r="C484" s="10" t="str">
        <f>MID(PARIS[[#This Row],[Données]],7,36)</f>
        <v xml:space="preserve">7151ZRUE PAUL DUBOIS                </v>
      </c>
      <c r="D484" s="10" t="str">
        <f>MID(PARIS[[#This Row],[Tri 2]],6,31)</f>
        <v xml:space="preserve">RUE PAUL DUBOIS                </v>
      </c>
      <c r="E484" s="10" t="str">
        <f>MID(PARIS[[#This Row],[Données]],1,6)</f>
        <v>754003</v>
      </c>
      <c r="F484" s="10" t="str">
        <f>LEFT(PARIS[[#This Row],[Données]],2)</f>
        <v>75</v>
      </c>
      <c r="G484" s="10" t="str">
        <f>MID(PARIS[[#This Row],[Données]],1,6)</f>
        <v>754003</v>
      </c>
      <c r="H484" s="10" t="str">
        <f>LEFT(PARIS[[#This Row],[Tri 2]],5)</f>
        <v>7151Z</v>
      </c>
      <c r="I484" s="10" t="str">
        <f>LEFT(PARIS[[#This Row],[Tri 3]],3)</f>
        <v>RUE</v>
      </c>
      <c r="J48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4" s="10" t="str">
        <f>IF(AND(PARIS[[#This Row],[Nom de la Voie 1]]=0,PARIS[[#This Row],[Nom de la Voie 2]]=0,PARIS[[#This Row],[Nom de la Voie 3]]=0),PARIS[[#This Row],[Ville et Street]],"")</f>
        <v/>
      </c>
      <c r="N484" s="10" t="str">
        <f>MID(PARIS[[#This Row],[Tri 1]],10,50)</f>
        <v>DUBOIS</v>
      </c>
      <c r="O48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4" s="10" t="str">
        <f>IF(PARIS[[#This Row],[Mot Clé Rue]]="","",IF(PARIS[[#This Row],[Ville]]="",PARIS[[#This Row],[Nom de la Voie]]&amp;" "&amp;MID(PARIS[[#This Row],[Tri 3]],5,50),PARIS[[#This Row],[Ville]]))</f>
        <v xml:space="preserve">Rue PAUL DUBOIS                </v>
      </c>
      <c r="R484" s="10" t="str">
        <f>IF(PARIS[[#This Row],[Nom de la Voie]]="","",IFERROR(PARIS[[#This Row],[Département]]&amp;RIGHT(PARIS[[#This Row],[N° INSEE]],3),""))</f>
        <v>75003</v>
      </c>
      <c r="S484" s="10" t="str">
        <f>IF(PARIS[[#This Row],[Ville]]="",PARIS[[#This Row],[Nom de la Voie]]&amp;" "&amp;MID(PARIS[[#This Row],[Tri 3]],5,50),"")</f>
        <v xml:space="preserve">Rue PAUL DUBOIS                </v>
      </c>
      <c r="T484" s="10" t="str">
        <f>IFERROR(TEXT(VLOOKUP(Tableau_Résultat75[Code Insee],Tableau_Référence75[],2,FALSE),"00000"),"")</f>
        <v/>
      </c>
      <c r="U484" s="10" t="str">
        <f>IFERROR(TEXT(VLOOKUP(Tableau_Résultat75[Code Insee],Tableau_Référence75[],4,FALSE),"00000"),"")</f>
        <v/>
      </c>
    </row>
    <row r="485" spans="1:21" x14ac:dyDescent="0.25">
      <c r="A485" s="4" t="s">
        <v>496</v>
      </c>
      <c r="B485" s="10" t="str">
        <f>MID(PARIS[[#This Row],[Données]],104,100)</f>
        <v>000841   PAYENNE</v>
      </c>
      <c r="C485" s="10" t="str">
        <f>MID(PARIS[[#This Row],[Données]],7,36)</f>
        <v xml:space="preserve">7205HRUE PAYENNE                    </v>
      </c>
      <c r="D485" s="10" t="str">
        <f>MID(PARIS[[#This Row],[Tri 2]],6,31)</f>
        <v xml:space="preserve">RUE PAYENNE                    </v>
      </c>
      <c r="E485" s="10" t="str">
        <f>MID(PARIS[[#This Row],[Données]],1,6)</f>
        <v>754003</v>
      </c>
      <c r="F485" s="10" t="str">
        <f>LEFT(PARIS[[#This Row],[Données]],2)</f>
        <v>75</v>
      </c>
      <c r="G485" s="10" t="str">
        <f>MID(PARIS[[#This Row],[Données]],1,6)</f>
        <v>754003</v>
      </c>
      <c r="H485" s="10" t="str">
        <f>LEFT(PARIS[[#This Row],[Tri 2]],5)</f>
        <v>7205H</v>
      </c>
      <c r="I485" s="10" t="str">
        <f>LEFT(PARIS[[#This Row],[Tri 3]],3)</f>
        <v>RUE</v>
      </c>
      <c r="J48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5" s="10" t="str">
        <f>IF(AND(PARIS[[#This Row],[Nom de la Voie 1]]=0,PARIS[[#This Row],[Nom de la Voie 2]]=0,PARIS[[#This Row],[Nom de la Voie 3]]=0),PARIS[[#This Row],[Ville et Street]],"")</f>
        <v/>
      </c>
      <c r="N485" s="10" t="str">
        <f>MID(PARIS[[#This Row],[Tri 1]],10,50)</f>
        <v>PAYENNE</v>
      </c>
      <c r="O48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5" s="10" t="str">
        <f>IF(PARIS[[#This Row],[Mot Clé Rue]]="","",IF(PARIS[[#This Row],[Ville]]="",PARIS[[#This Row],[Nom de la Voie]]&amp;" "&amp;MID(PARIS[[#This Row],[Tri 3]],5,50),PARIS[[#This Row],[Ville]]))</f>
        <v xml:space="preserve">Rue PAYENNE                    </v>
      </c>
      <c r="R485" s="10" t="str">
        <f>IF(PARIS[[#This Row],[Nom de la Voie]]="","",IFERROR(PARIS[[#This Row],[Département]]&amp;RIGHT(PARIS[[#This Row],[N° INSEE]],3),""))</f>
        <v>75003</v>
      </c>
      <c r="S485" s="10" t="str">
        <f>IF(PARIS[[#This Row],[Ville]]="",PARIS[[#This Row],[Nom de la Voie]]&amp;" "&amp;MID(PARIS[[#This Row],[Tri 3]],5,50),"")</f>
        <v xml:space="preserve">Rue PAYENNE                    </v>
      </c>
      <c r="T485" s="10" t="str">
        <f>IFERROR(TEXT(VLOOKUP(Tableau_Résultat75[Code Insee],Tableau_Référence75[],2,FALSE),"00000"),"")</f>
        <v/>
      </c>
      <c r="U485" s="10" t="str">
        <f>IFERROR(TEXT(VLOOKUP(Tableau_Résultat75[Code Insee],Tableau_Référence75[],4,FALSE),"00000"),"")</f>
        <v/>
      </c>
    </row>
    <row r="486" spans="1:21" x14ac:dyDescent="0.25">
      <c r="A486" s="4" t="s">
        <v>497</v>
      </c>
      <c r="B486" s="10" t="str">
        <f>MID(PARIS[[#This Row],[Données]],104,100)</f>
        <v>000851   PERCHE</v>
      </c>
      <c r="C486" s="10" t="str">
        <f>MID(PARIS[[#This Row],[Données]],7,36)</f>
        <v xml:space="preserve">7248ERUE DU PERCHE                  </v>
      </c>
      <c r="D486" s="10" t="str">
        <f>MID(PARIS[[#This Row],[Tri 2]],6,31)</f>
        <v xml:space="preserve">RUE DU PERCHE                  </v>
      </c>
      <c r="E486" s="10" t="str">
        <f>MID(PARIS[[#This Row],[Données]],1,6)</f>
        <v>754003</v>
      </c>
      <c r="F486" s="10" t="str">
        <f>LEFT(PARIS[[#This Row],[Données]],2)</f>
        <v>75</v>
      </c>
      <c r="G486" s="10" t="str">
        <f>MID(PARIS[[#This Row],[Données]],1,6)</f>
        <v>754003</v>
      </c>
      <c r="H486" s="10" t="str">
        <f>LEFT(PARIS[[#This Row],[Tri 2]],5)</f>
        <v>7248E</v>
      </c>
      <c r="I486" s="10" t="str">
        <f>LEFT(PARIS[[#This Row],[Tri 3]],3)</f>
        <v>RUE</v>
      </c>
      <c r="J48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6" s="10" t="str">
        <f>IF(AND(PARIS[[#This Row],[Nom de la Voie 1]]=0,PARIS[[#This Row],[Nom de la Voie 2]]=0,PARIS[[#This Row],[Nom de la Voie 3]]=0),PARIS[[#This Row],[Ville et Street]],"")</f>
        <v/>
      </c>
      <c r="N486" s="10" t="str">
        <f>MID(PARIS[[#This Row],[Tri 1]],10,50)</f>
        <v>PERCHE</v>
      </c>
      <c r="O48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6" s="10" t="str">
        <f>IF(PARIS[[#This Row],[Mot Clé Rue]]="","",IF(PARIS[[#This Row],[Ville]]="",PARIS[[#This Row],[Nom de la Voie]]&amp;" "&amp;MID(PARIS[[#This Row],[Tri 3]],5,50),PARIS[[#This Row],[Ville]]))</f>
        <v xml:space="preserve">Rue DU PERCHE                  </v>
      </c>
      <c r="R486" s="10" t="str">
        <f>IF(PARIS[[#This Row],[Nom de la Voie]]="","",IFERROR(PARIS[[#This Row],[Département]]&amp;RIGHT(PARIS[[#This Row],[N° INSEE]],3),""))</f>
        <v>75003</v>
      </c>
      <c r="S486" s="10" t="str">
        <f>IF(PARIS[[#This Row],[Ville]]="",PARIS[[#This Row],[Nom de la Voie]]&amp;" "&amp;MID(PARIS[[#This Row],[Tri 3]],5,50),"")</f>
        <v xml:space="preserve">Rue DU PERCHE                  </v>
      </c>
      <c r="T486" s="10" t="str">
        <f>IFERROR(TEXT(VLOOKUP(Tableau_Résultat75[Code Insee],Tableau_Référence75[],2,FALSE),"00000"),"")</f>
        <v/>
      </c>
      <c r="U486" s="10" t="str">
        <f>IFERROR(TEXT(VLOOKUP(Tableau_Résultat75[Code Insee],Tableau_Référence75[],4,FALSE),"00000"),"")</f>
        <v/>
      </c>
    </row>
    <row r="487" spans="1:21" x14ac:dyDescent="0.25">
      <c r="A487" s="4" t="s">
        <v>498</v>
      </c>
      <c r="B487" s="10" t="str">
        <f>MID(PARIS[[#This Row],[Données]],104,100)</f>
        <v>000861   PERLE</v>
      </c>
      <c r="C487" s="10" t="str">
        <f>MID(PARIS[[#This Row],[Données]],7,36)</f>
        <v xml:space="preserve">7273GRUE DE LA PERLE                </v>
      </c>
      <c r="D487" s="10" t="str">
        <f>MID(PARIS[[#This Row],[Tri 2]],6,31)</f>
        <v xml:space="preserve">RUE DE LA PERLE                </v>
      </c>
      <c r="E487" s="10" t="str">
        <f>MID(PARIS[[#This Row],[Données]],1,6)</f>
        <v>754003</v>
      </c>
      <c r="F487" s="10" t="str">
        <f>LEFT(PARIS[[#This Row],[Données]],2)</f>
        <v>75</v>
      </c>
      <c r="G487" s="10" t="str">
        <f>MID(PARIS[[#This Row],[Données]],1,6)</f>
        <v>754003</v>
      </c>
      <c r="H487" s="10" t="str">
        <f>LEFT(PARIS[[#This Row],[Tri 2]],5)</f>
        <v>7273G</v>
      </c>
      <c r="I487" s="10" t="str">
        <f>LEFT(PARIS[[#This Row],[Tri 3]],3)</f>
        <v>RUE</v>
      </c>
      <c r="J48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7" s="10" t="str">
        <f>IF(AND(PARIS[[#This Row],[Nom de la Voie 1]]=0,PARIS[[#This Row],[Nom de la Voie 2]]=0,PARIS[[#This Row],[Nom de la Voie 3]]=0),PARIS[[#This Row],[Ville et Street]],"")</f>
        <v/>
      </c>
      <c r="N487" s="10" t="str">
        <f>MID(PARIS[[#This Row],[Tri 1]],10,50)</f>
        <v>PERLE</v>
      </c>
      <c r="O48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7" s="10" t="str">
        <f>IF(PARIS[[#This Row],[Mot Clé Rue]]="","",IF(PARIS[[#This Row],[Ville]]="",PARIS[[#This Row],[Nom de la Voie]]&amp;" "&amp;MID(PARIS[[#This Row],[Tri 3]],5,50),PARIS[[#This Row],[Ville]]))</f>
        <v xml:space="preserve">Rue DE LA PERLE                </v>
      </c>
      <c r="R487" s="10" t="str">
        <f>IF(PARIS[[#This Row],[Nom de la Voie]]="","",IFERROR(PARIS[[#This Row],[Département]]&amp;RIGHT(PARIS[[#This Row],[N° INSEE]],3),""))</f>
        <v>75003</v>
      </c>
      <c r="S487" s="10" t="str">
        <f>IF(PARIS[[#This Row],[Ville]]="",PARIS[[#This Row],[Nom de la Voie]]&amp;" "&amp;MID(PARIS[[#This Row],[Tri 3]],5,50),"")</f>
        <v xml:space="preserve">Rue DE LA PERLE                </v>
      </c>
      <c r="T487" s="10" t="str">
        <f>IFERROR(TEXT(VLOOKUP(Tableau_Résultat75[Code Insee],Tableau_Référence75[],2,FALSE),"00000"),"")</f>
        <v/>
      </c>
      <c r="U487" s="10" t="str">
        <f>IFERROR(TEXT(VLOOKUP(Tableau_Résultat75[Code Insee],Tableau_Référence75[],4,FALSE),"00000"),"")</f>
        <v/>
      </c>
    </row>
    <row r="488" spans="1:21" x14ac:dyDescent="0.25">
      <c r="A488" s="4" t="s">
        <v>499</v>
      </c>
      <c r="B488" s="10" t="str">
        <f>MID(PARIS[[#This Row],[Données]],104,100)</f>
        <v>000871   PERREE</v>
      </c>
      <c r="C488" s="10" t="str">
        <f>MID(PARIS[[#This Row],[Données]],7,36)</f>
        <v xml:space="preserve">7281RRUE PERREE                     </v>
      </c>
      <c r="D488" s="10" t="str">
        <f>MID(PARIS[[#This Row],[Tri 2]],6,31)</f>
        <v xml:space="preserve">RUE PERREE                     </v>
      </c>
      <c r="E488" s="10" t="str">
        <f>MID(PARIS[[#This Row],[Données]],1,6)</f>
        <v>754003</v>
      </c>
      <c r="F488" s="10" t="str">
        <f>LEFT(PARIS[[#This Row],[Données]],2)</f>
        <v>75</v>
      </c>
      <c r="G488" s="10" t="str">
        <f>MID(PARIS[[#This Row],[Données]],1,6)</f>
        <v>754003</v>
      </c>
      <c r="H488" s="10" t="str">
        <f>LEFT(PARIS[[#This Row],[Tri 2]],5)</f>
        <v>7281R</v>
      </c>
      <c r="I488" s="10" t="str">
        <f>LEFT(PARIS[[#This Row],[Tri 3]],3)</f>
        <v>RUE</v>
      </c>
      <c r="J48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8" s="10" t="str">
        <f>IF(AND(PARIS[[#This Row],[Nom de la Voie 1]]=0,PARIS[[#This Row],[Nom de la Voie 2]]=0,PARIS[[#This Row],[Nom de la Voie 3]]=0),PARIS[[#This Row],[Ville et Street]],"")</f>
        <v/>
      </c>
      <c r="N488" s="10" t="str">
        <f>MID(PARIS[[#This Row],[Tri 1]],10,50)</f>
        <v>PERREE</v>
      </c>
      <c r="O48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8" s="10" t="str">
        <f>IF(PARIS[[#This Row],[Mot Clé Rue]]="","",IF(PARIS[[#This Row],[Ville]]="",PARIS[[#This Row],[Nom de la Voie]]&amp;" "&amp;MID(PARIS[[#This Row],[Tri 3]],5,50),PARIS[[#This Row],[Ville]]))</f>
        <v xml:space="preserve">Rue PERREE                     </v>
      </c>
      <c r="R488" s="10" t="str">
        <f>IF(PARIS[[#This Row],[Nom de la Voie]]="","",IFERROR(PARIS[[#This Row],[Département]]&amp;RIGHT(PARIS[[#This Row],[N° INSEE]],3),""))</f>
        <v>75003</v>
      </c>
      <c r="S488" s="10" t="str">
        <f>IF(PARIS[[#This Row],[Ville]]="",PARIS[[#This Row],[Nom de la Voie]]&amp;" "&amp;MID(PARIS[[#This Row],[Tri 3]],5,50),"")</f>
        <v xml:space="preserve">Rue PERREE                     </v>
      </c>
      <c r="T488" s="10" t="str">
        <f>IFERROR(TEXT(VLOOKUP(Tableau_Résultat75[Code Insee],Tableau_Référence75[],2,FALSE),"00000"),"")</f>
        <v/>
      </c>
      <c r="U488" s="10" t="str">
        <f>IFERROR(TEXT(VLOOKUP(Tableau_Résultat75[Code Insee],Tableau_Référence75[],4,FALSE),"00000"),"")</f>
        <v/>
      </c>
    </row>
    <row r="489" spans="1:21" x14ac:dyDescent="0.25">
      <c r="A489" s="4" t="s">
        <v>500</v>
      </c>
      <c r="B489" s="10" t="str">
        <f>MID(PARIS[[#This Row],[Données]],104,100)</f>
        <v>000881   PICARDIE</v>
      </c>
      <c r="C489" s="10" t="str">
        <f>MID(PARIS[[#This Row],[Données]],7,36)</f>
        <v xml:space="preserve">7395PRUE DE PICARDIE                </v>
      </c>
      <c r="D489" s="10" t="str">
        <f>MID(PARIS[[#This Row],[Tri 2]],6,31)</f>
        <v xml:space="preserve">RUE DE PICARDIE                </v>
      </c>
      <c r="E489" s="10" t="str">
        <f>MID(PARIS[[#This Row],[Données]],1,6)</f>
        <v>754003</v>
      </c>
      <c r="F489" s="10" t="str">
        <f>LEFT(PARIS[[#This Row],[Données]],2)</f>
        <v>75</v>
      </c>
      <c r="G489" s="10" t="str">
        <f>MID(PARIS[[#This Row],[Données]],1,6)</f>
        <v>754003</v>
      </c>
      <c r="H489" s="10" t="str">
        <f>LEFT(PARIS[[#This Row],[Tri 2]],5)</f>
        <v>7395P</v>
      </c>
      <c r="I489" s="10" t="str">
        <f>LEFT(PARIS[[#This Row],[Tri 3]],3)</f>
        <v>RUE</v>
      </c>
      <c r="J48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8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8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89" s="10" t="str">
        <f>IF(AND(PARIS[[#This Row],[Nom de la Voie 1]]=0,PARIS[[#This Row],[Nom de la Voie 2]]=0,PARIS[[#This Row],[Nom de la Voie 3]]=0),PARIS[[#This Row],[Ville et Street]],"")</f>
        <v/>
      </c>
      <c r="N489" s="10" t="str">
        <f>MID(PARIS[[#This Row],[Tri 1]],10,50)</f>
        <v>PICARDIE</v>
      </c>
      <c r="O48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89" s="10" t="str">
        <f>IF(PARIS[[#This Row],[Mot Clé Rue]]="","",IF(PARIS[[#This Row],[Ville]]="",PARIS[[#This Row],[Nom de la Voie]]&amp;" "&amp;MID(PARIS[[#This Row],[Tri 3]],5,50),PARIS[[#This Row],[Ville]]))</f>
        <v xml:space="preserve">Rue DE PICARDIE                </v>
      </c>
      <c r="R489" s="10" t="str">
        <f>IF(PARIS[[#This Row],[Nom de la Voie]]="","",IFERROR(PARIS[[#This Row],[Département]]&amp;RIGHT(PARIS[[#This Row],[N° INSEE]],3),""))</f>
        <v>75003</v>
      </c>
      <c r="S489" s="10" t="str">
        <f>IF(PARIS[[#This Row],[Ville]]="",PARIS[[#This Row],[Nom de la Voie]]&amp;" "&amp;MID(PARIS[[#This Row],[Tri 3]],5,50),"")</f>
        <v xml:space="preserve">Rue DE PICARDIE                </v>
      </c>
      <c r="T489" s="10" t="str">
        <f>IFERROR(TEXT(VLOOKUP(Tableau_Résultat75[Code Insee],Tableau_Référence75[],2,FALSE),"00000"),"")</f>
        <v/>
      </c>
      <c r="U489" s="10" t="str">
        <f>IFERROR(TEXT(VLOOKUP(Tableau_Résultat75[Code Insee],Tableau_Référence75[],4,FALSE),"00000"),"")</f>
        <v/>
      </c>
    </row>
    <row r="490" spans="1:21" x14ac:dyDescent="0.25">
      <c r="A490" s="4" t="s">
        <v>501</v>
      </c>
      <c r="B490" s="10" t="str">
        <f>MID(PARIS[[#This Row],[Données]],104,100)</f>
        <v>000891   PLANCHET</v>
      </c>
      <c r="C490" s="10" t="str">
        <f>MID(PARIS[[#This Row],[Données]],7,36)</f>
        <v xml:space="preserve">7514UIMP DE LA PLANCHETTE           </v>
      </c>
      <c r="D490" s="10" t="str">
        <f>MID(PARIS[[#This Row],[Tri 2]],6,31)</f>
        <v xml:space="preserve">IMP DE LA PLANCHETTE           </v>
      </c>
      <c r="E490" s="10" t="str">
        <f>MID(PARIS[[#This Row],[Données]],1,6)</f>
        <v>754003</v>
      </c>
      <c r="F490" s="10" t="str">
        <f>LEFT(PARIS[[#This Row],[Données]],2)</f>
        <v>75</v>
      </c>
      <c r="G490" s="10" t="str">
        <f>MID(PARIS[[#This Row],[Données]],1,6)</f>
        <v>754003</v>
      </c>
      <c r="H490" s="10" t="str">
        <f>LEFT(PARIS[[#This Row],[Tri 2]],5)</f>
        <v>7514U</v>
      </c>
      <c r="I490" s="10" t="str">
        <f>LEFT(PARIS[[#This Row],[Tri 3]],3)</f>
        <v>IMP</v>
      </c>
      <c r="J49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49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0" s="10" t="str">
        <f>IF(AND(PARIS[[#This Row],[Nom de la Voie 1]]=0,PARIS[[#This Row],[Nom de la Voie 2]]=0,PARIS[[#This Row],[Nom de la Voie 3]]=0),PARIS[[#This Row],[Ville et Street]],"")</f>
        <v/>
      </c>
      <c r="N490" s="10" t="str">
        <f>MID(PARIS[[#This Row],[Tri 1]],10,50)</f>
        <v>PLANCHET</v>
      </c>
      <c r="O49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490" s="10" t="str">
        <f>IF(PARIS[[#This Row],[Mot Clé Rue]]="","",IF(PARIS[[#This Row],[Ville]]="",PARIS[[#This Row],[Nom de la Voie]]&amp;" "&amp;MID(PARIS[[#This Row],[Tri 3]],5,50),PARIS[[#This Row],[Ville]]))</f>
        <v xml:space="preserve">Impasse DE LA PLANCHETTE           </v>
      </c>
      <c r="R490" s="10" t="str">
        <f>IF(PARIS[[#This Row],[Nom de la Voie]]="","",IFERROR(PARIS[[#This Row],[Département]]&amp;RIGHT(PARIS[[#This Row],[N° INSEE]],3),""))</f>
        <v>75003</v>
      </c>
      <c r="S490" s="10" t="str">
        <f>IF(PARIS[[#This Row],[Ville]]="",PARIS[[#This Row],[Nom de la Voie]]&amp;" "&amp;MID(PARIS[[#This Row],[Tri 3]],5,50),"")</f>
        <v xml:space="preserve">Impasse DE LA PLANCHETTE           </v>
      </c>
      <c r="T490" s="10" t="str">
        <f>IFERROR(TEXT(VLOOKUP(Tableau_Résultat75[Code Insee],Tableau_Référence75[],2,FALSE),"00000"),"")</f>
        <v/>
      </c>
      <c r="U490" s="10" t="str">
        <f>IFERROR(TEXT(VLOOKUP(Tableau_Résultat75[Code Insee],Tableau_Référence75[],4,FALSE),"00000"),"")</f>
        <v/>
      </c>
    </row>
    <row r="491" spans="1:21" x14ac:dyDescent="0.25">
      <c r="A491" s="4" t="s">
        <v>502</v>
      </c>
      <c r="B491" s="10" t="str">
        <f>MID(PARIS[[#This Row],[Données]],104,100)</f>
        <v>000901   POITOU</v>
      </c>
      <c r="C491" s="10" t="str">
        <f>MID(PARIS[[#This Row],[Données]],7,36)</f>
        <v xml:space="preserve">7572GRUE DE POITOU                  </v>
      </c>
      <c r="D491" s="10" t="str">
        <f>MID(PARIS[[#This Row],[Tri 2]],6,31)</f>
        <v xml:space="preserve">RUE DE POITOU                  </v>
      </c>
      <c r="E491" s="10" t="str">
        <f>MID(PARIS[[#This Row],[Données]],1,6)</f>
        <v>754003</v>
      </c>
      <c r="F491" s="10" t="str">
        <f>LEFT(PARIS[[#This Row],[Données]],2)</f>
        <v>75</v>
      </c>
      <c r="G491" s="10" t="str">
        <f>MID(PARIS[[#This Row],[Données]],1,6)</f>
        <v>754003</v>
      </c>
      <c r="H491" s="10" t="str">
        <f>LEFT(PARIS[[#This Row],[Tri 2]],5)</f>
        <v>7572G</v>
      </c>
      <c r="I491" s="10" t="str">
        <f>LEFT(PARIS[[#This Row],[Tri 3]],3)</f>
        <v>RUE</v>
      </c>
      <c r="J49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9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1" s="10" t="str">
        <f>IF(AND(PARIS[[#This Row],[Nom de la Voie 1]]=0,PARIS[[#This Row],[Nom de la Voie 2]]=0,PARIS[[#This Row],[Nom de la Voie 3]]=0),PARIS[[#This Row],[Ville et Street]],"")</f>
        <v/>
      </c>
      <c r="N491" s="10" t="str">
        <f>MID(PARIS[[#This Row],[Tri 1]],10,50)</f>
        <v>POITOU</v>
      </c>
      <c r="O49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91" s="10" t="str">
        <f>IF(PARIS[[#This Row],[Mot Clé Rue]]="","",IF(PARIS[[#This Row],[Ville]]="",PARIS[[#This Row],[Nom de la Voie]]&amp;" "&amp;MID(PARIS[[#This Row],[Tri 3]],5,50),PARIS[[#This Row],[Ville]]))</f>
        <v xml:space="preserve">Rue DE POITOU                  </v>
      </c>
      <c r="R491" s="10" t="str">
        <f>IF(PARIS[[#This Row],[Nom de la Voie]]="","",IFERROR(PARIS[[#This Row],[Département]]&amp;RIGHT(PARIS[[#This Row],[N° INSEE]],3),""))</f>
        <v>75003</v>
      </c>
      <c r="S491" s="10" t="str">
        <f>IF(PARIS[[#This Row],[Ville]]="",PARIS[[#This Row],[Nom de la Voie]]&amp;" "&amp;MID(PARIS[[#This Row],[Tri 3]],5,50),"")</f>
        <v xml:space="preserve">Rue DE POITOU                  </v>
      </c>
      <c r="T491" s="10" t="str">
        <f>IFERROR(TEXT(VLOOKUP(Tableau_Résultat75[Code Insee],Tableau_Référence75[],2,FALSE),"00000"),"")</f>
        <v/>
      </c>
      <c r="U491" s="10" t="str">
        <f>IFERROR(TEXT(VLOOKUP(Tableau_Résultat75[Code Insee],Tableau_Référence75[],4,FALSE),"00000"),"")</f>
        <v/>
      </c>
    </row>
    <row r="492" spans="1:21" x14ac:dyDescent="0.25">
      <c r="A492" s="4" t="s">
        <v>503</v>
      </c>
      <c r="B492" s="10" t="str">
        <f>MID(PARIS[[#This Row],[Données]],104,100)</f>
        <v>000911   BICHES</v>
      </c>
      <c r="C492" s="10" t="str">
        <f>MID(PARIS[[#This Row],[Données]],7,36)</f>
        <v xml:space="preserve">7603RPAS DU PONT AUX BICHES         </v>
      </c>
      <c r="D492" s="10" t="str">
        <f>MID(PARIS[[#This Row],[Tri 2]],6,31)</f>
        <v xml:space="preserve">PAS DU PONT AUX BICHES         </v>
      </c>
      <c r="E492" s="10" t="str">
        <f>MID(PARIS[[#This Row],[Données]],1,6)</f>
        <v>754003</v>
      </c>
      <c r="F492" s="10" t="str">
        <f>LEFT(PARIS[[#This Row],[Données]],2)</f>
        <v>75</v>
      </c>
      <c r="G492" s="10" t="str">
        <f>MID(PARIS[[#This Row],[Données]],1,6)</f>
        <v>754003</v>
      </c>
      <c r="H492" s="10" t="str">
        <f>LEFT(PARIS[[#This Row],[Tri 2]],5)</f>
        <v>7603R</v>
      </c>
      <c r="I492" s="10" t="str">
        <f>LEFT(PARIS[[#This Row],[Tri 3]],3)</f>
        <v>PAS</v>
      </c>
      <c r="J49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49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2" s="10" t="str">
        <f>IF(AND(PARIS[[#This Row],[Nom de la Voie 1]]=0,PARIS[[#This Row],[Nom de la Voie 2]]=0,PARIS[[#This Row],[Nom de la Voie 3]]=0),PARIS[[#This Row],[Ville et Street]],"")</f>
        <v/>
      </c>
      <c r="N492" s="10" t="str">
        <f>MID(PARIS[[#This Row],[Tri 1]],10,50)</f>
        <v>BICHES</v>
      </c>
      <c r="O49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492" s="10" t="str">
        <f>IF(PARIS[[#This Row],[Mot Clé Rue]]="","",IF(PARIS[[#This Row],[Ville]]="",PARIS[[#This Row],[Nom de la Voie]]&amp;" "&amp;MID(PARIS[[#This Row],[Tri 3]],5,50),PARIS[[#This Row],[Ville]]))</f>
        <v xml:space="preserve">Passage DU PONT AUX BICHES         </v>
      </c>
      <c r="R492" s="10" t="str">
        <f>IF(PARIS[[#This Row],[Nom de la Voie]]="","",IFERROR(PARIS[[#This Row],[Département]]&amp;RIGHT(PARIS[[#This Row],[N° INSEE]],3),""))</f>
        <v>75003</v>
      </c>
      <c r="S492" s="10" t="str">
        <f>IF(PARIS[[#This Row],[Ville]]="",PARIS[[#This Row],[Nom de la Voie]]&amp;" "&amp;MID(PARIS[[#This Row],[Tri 3]],5,50),"")</f>
        <v xml:space="preserve">Passage DU PONT AUX BICHES         </v>
      </c>
      <c r="T492" s="10" t="str">
        <f>IFERROR(TEXT(VLOOKUP(Tableau_Résultat75[Code Insee],Tableau_Référence75[],2,FALSE),"00000"),"")</f>
        <v/>
      </c>
      <c r="U492" s="10" t="str">
        <f>IFERROR(TEXT(VLOOKUP(Tableau_Résultat75[Code Insee],Tableau_Référence75[],4,FALSE),"00000"),"")</f>
        <v/>
      </c>
    </row>
    <row r="493" spans="1:21" x14ac:dyDescent="0.25">
      <c r="A493" s="4" t="s">
        <v>504</v>
      </c>
      <c r="B493" s="10" t="str">
        <f>MID(PARIS[[#This Row],[Données]],104,100)</f>
        <v>000921   CHOUX</v>
      </c>
      <c r="C493" s="10" t="str">
        <f>MID(PARIS[[#This Row],[Données]],7,36)</f>
        <v xml:space="preserve">7605TRUE DU PONT AUX CHOUX          </v>
      </c>
      <c r="D493" s="10" t="str">
        <f>MID(PARIS[[#This Row],[Tri 2]],6,31)</f>
        <v xml:space="preserve">RUE DU PONT AUX CHOUX          </v>
      </c>
      <c r="E493" s="10" t="str">
        <f>MID(PARIS[[#This Row],[Données]],1,6)</f>
        <v>754003</v>
      </c>
      <c r="F493" s="10" t="str">
        <f>LEFT(PARIS[[#This Row],[Données]],2)</f>
        <v>75</v>
      </c>
      <c r="G493" s="10" t="str">
        <f>MID(PARIS[[#This Row],[Données]],1,6)</f>
        <v>754003</v>
      </c>
      <c r="H493" s="10" t="str">
        <f>LEFT(PARIS[[#This Row],[Tri 2]],5)</f>
        <v>7605T</v>
      </c>
      <c r="I493" s="10" t="str">
        <f>LEFT(PARIS[[#This Row],[Tri 3]],3)</f>
        <v>RUE</v>
      </c>
      <c r="J49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9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3" s="10" t="str">
        <f>IF(AND(PARIS[[#This Row],[Nom de la Voie 1]]=0,PARIS[[#This Row],[Nom de la Voie 2]]=0,PARIS[[#This Row],[Nom de la Voie 3]]=0),PARIS[[#This Row],[Ville et Street]],"")</f>
        <v/>
      </c>
      <c r="N493" s="10" t="str">
        <f>MID(PARIS[[#This Row],[Tri 1]],10,50)</f>
        <v>CHOUX</v>
      </c>
      <c r="O49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93" s="10" t="str">
        <f>IF(PARIS[[#This Row],[Mot Clé Rue]]="","",IF(PARIS[[#This Row],[Ville]]="",PARIS[[#This Row],[Nom de la Voie]]&amp;" "&amp;MID(PARIS[[#This Row],[Tri 3]],5,50),PARIS[[#This Row],[Ville]]))</f>
        <v xml:space="preserve">Rue DU PONT AUX CHOUX          </v>
      </c>
      <c r="R493" s="10" t="str">
        <f>IF(PARIS[[#This Row],[Nom de la Voie]]="","",IFERROR(PARIS[[#This Row],[Département]]&amp;RIGHT(PARIS[[#This Row],[N° INSEE]],3),""))</f>
        <v>75003</v>
      </c>
      <c r="S493" s="10" t="str">
        <f>IF(PARIS[[#This Row],[Ville]]="",PARIS[[#This Row],[Nom de la Voie]]&amp;" "&amp;MID(PARIS[[#This Row],[Tri 3]],5,50),"")</f>
        <v xml:space="preserve">Rue DU PONT AUX CHOUX          </v>
      </c>
      <c r="T493" s="10" t="str">
        <f>IFERROR(TEXT(VLOOKUP(Tableau_Résultat75[Code Insee],Tableau_Référence75[],2,FALSE),"00000"),"")</f>
        <v/>
      </c>
      <c r="U493" s="10" t="str">
        <f>IFERROR(TEXT(VLOOKUP(Tableau_Résultat75[Code Insee],Tableau_Référence75[],4,FALSE),"00000"),"")</f>
        <v/>
      </c>
    </row>
    <row r="494" spans="1:21" x14ac:dyDescent="0.25">
      <c r="A494" s="4" t="s">
        <v>505</v>
      </c>
      <c r="B494" s="10" t="str">
        <f>MID(PARIS[[#This Row],[Données]],104,100)</f>
        <v>000931   PORTEFOI</v>
      </c>
      <c r="C494" s="10" t="str">
        <f>MID(PARIS[[#This Row],[Données]],7,36)</f>
        <v xml:space="preserve">7729CRUE PORTEFOIN                  </v>
      </c>
      <c r="D494" s="10" t="str">
        <f>MID(PARIS[[#This Row],[Tri 2]],6,31)</f>
        <v xml:space="preserve">RUE PORTEFOIN                  </v>
      </c>
      <c r="E494" s="10" t="str">
        <f>MID(PARIS[[#This Row],[Données]],1,6)</f>
        <v>754003</v>
      </c>
      <c r="F494" s="10" t="str">
        <f>LEFT(PARIS[[#This Row],[Données]],2)</f>
        <v>75</v>
      </c>
      <c r="G494" s="10" t="str">
        <f>MID(PARIS[[#This Row],[Données]],1,6)</f>
        <v>754003</v>
      </c>
      <c r="H494" s="10" t="str">
        <f>LEFT(PARIS[[#This Row],[Tri 2]],5)</f>
        <v>7729C</v>
      </c>
      <c r="I494" s="10" t="str">
        <f>LEFT(PARIS[[#This Row],[Tri 3]],3)</f>
        <v>RUE</v>
      </c>
      <c r="J49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9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4" s="10" t="str">
        <f>IF(AND(PARIS[[#This Row],[Nom de la Voie 1]]=0,PARIS[[#This Row],[Nom de la Voie 2]]=0,PARIS[[#This Row],[Nom de la Voie 3]]=0),PARIS[[#This Row],[Ville et Street]],"")</f>
        <v/>
      </c>
      <c r="N494" s="10" t="str">
        <f>MID(PARIS[[#This Row],[Tri 1]],10,50)</f>
        <v>PORTEFOI</v>
      </c>
      <c r="O49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94" s="10" t="str">
        <f>IF(PARIS[[#This Row],[Mot Clé Rue]]="","",IF(PARIS[[#This Row],[Ville]]="",PARIS[[#This Row],[Nom de la Voie]]&amp;" "&amp;MID(PARIS[[#This Row],[Tri 3]],5,50),PARIS[[#This Row],[Ville]]))</f>
        <v xml:space="preserve">Rue PORTEFOIN                  </v>
      </c>
      <c r="R494" s="10" t="str">
        <f>IF(PARIS[[#This Row],[Nom de la Voie]]="","",IFERROR(PARIS[[#This Row],[Département]]&amp;RIGHT(PARIS[[#This Row],[N° INSEE]],3),""))</f>
        <v>75003</v>
      </c>
      <c r="S494" s="10" t="str">
        <f>IF(PARIS[[#This Row],[Ville]]="",PARIS[[#This Row],[Nom de la Voie]]&amp;" "&amp;MID(PARIS[[#This Row],[Tri 3]],5,50),"")</f>
        <v xml:space="preserve">Rue PORTEFOIN                  </v>
      </c>
      <c r="T494" s="10" t="str">
        <f>IFERROR(TEXT(VLOOKUP(Tableau_Résultat75[Code Insee],Tableau_Référence75[],2,FALSE),"00000"),"")</f>
        <v/>
      </c>
      <c r="U494" s="10" t="str">
        <f>IFERROR(TEXT(VLOOKUP(Tableau_Résultat75[Code Insee],Tableau_Référence75[],4,FALSE),"00000"),"")</f>
        <v/>
      </c>
    </row>
    <row r="495" spans="1:21" x14ac:dyDescent="0.25">
      <c r="A495" s="4" t="s">
        <v>506</v>
      </c>
      <c r="B495" s="10" t="str">
        <f>MID(PARIS[[#This Row],[Données]],104,100)</f>
        <v>000941   FILS</v>
      </c>
      <c r="C495" s="10" t="str">
        <f>MID(PARIS[[#This Row],[Données]],7,36)</f>
        <v xml:space="preserve">7913CRUE DES QUATRE FILS            </v>
      </c>
      <c r="D495" s="10" t="str">
        <f>MID(PARIS[[#This Row],[Tri 2]],6,31)</f>
        <v xml:space="preserve">RUE DES QUATRE FILS            </v>
      </c>
      <c r="E495" s="10" t="str">
        <f>MID(PARIS[[#This Row],[Données]],1,6)</f>
        <v>754003</v>
      </c>
      <c r="F495" s="10" t="str">
        <f>LEFT(PARIS[[#This Row],[Données]],2)</f>
        <v>75</v>
      </c>
      <c r="G495" s="10" t="str">
        <f>MID(PARIS[[#This Row],[Données]],1,6)</f>
        <v>754003</v>
      </c>
      <c r="H495" s="10" t="str">
        <f>LEFT(PARIS[[#This Row],[Tri 2]],5)</f>
        <v>7913C</v>
      </c>
      <c r="I495" s="10" t="str">
        <f>LEFT(PARIS[[#This Row],[Tri 3]],3)</f>
        <v>RUE</v>
      </c>
      <c r="J49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9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5" s="10" t="str">
        <f>IF(AND(PARIS[[#This Row],[Nom de la Voie 1]]=0,PARIS[[#This Row],[Nom de la Voie 2]]=0,PARIS[[#This Row],[Nom de la Voie 3]]=0),PARIS[[#This Row],[Ville et Street]],"")</f>
        <v/>
      </c>
      <c r="N495" s="10" t="str">
        <f>MID(PARIS[[#This Row],[Tri 1]],10,50)</f>
        <v>FILS</v>
      </c>
      <c r="O49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95" s="10" t="str">
        <f>IF(PARIS[[#This Row],[Mot Clé Rue]]="","",IF(PARIS[[#This Row],[Ville]]="",PARIS[[#This Row],[Nom de la Voie]]&amp;" "&amp;MID(PARIS[[#This Row],[Tri 3]],5,50),PARIS[[#This Row],[Ville]]))</f>
        <v xml:space="preserve">Rue DES QUATRE FILS            </v>
      </c>
      <c r="R495" s="10" t="str">
        <f>IF(PARIS[[#This Row],[Nom de la Voie]]="","",IFERROR(PARIS[[#This Row],[Département]]&amp;RIGHT(PARIS[[#This Row],[N° INSEE]],3),""))</f>
        <v>75003</v>
      </c>
      <c r="S495" s="10" t="str">
        <f>IF(PARIS[[#This Row],[Ville]]="",PARIS[[#This Row],[Nom de la Voie]]&amp;" "&amp;MID(PARIS[[#This Row],[Tri 3]],5,50),"")</f>
        <v xml:space="preserve">Rue DES QUATRE FILS            </v>
      </c>
      <c r="T495" s="10" t="str">
        <f>IFERROR(TEXT(VLOOKUP(Tableau_Résultat75[Code Insee],Tableau_Référence75[],2,FALSE),"00000"),"")</f>
        <v/>
      </c>
      <c r="U495" s="10" t="str">
        <f>IFERROR(TEXT(VLOOKUP(Tableau_Résultat75[Code Insee],Tableau_Référence75[],4,FALSE),"00000"),"")</f>
        <v/>
      </c>
    </row>
    <row r="496" spans="1:21" x14ac:dyDescent="0.25">
      <c r="A496" s="4" t="s">
        <v>507</v>
      </c>
      <c r="B496" s="10" t="str">
        <f>MID(PARIS[[#This Row],[Données]],104,100)</f>
        <v>000951   QUINCAMP</v>
      </c>
      <c r="C496" s="10" t="str">
        <f>MID(PARIS[[#This Row],[Données]],7,36)</f>
        <v xml:space="preserve">7970PRUE QUINCAMPOIX                </v>
      </c>
      <c r="D496" s="10" t="str">
        <f>MID(PARIS[[#This Row],[Tri 2]],6,31)</f>
        <v xml:space="preserve">RUE QUINCAMPOIX                </v>
      </c>
      <c r="E496" s="10" t="str">
        <f>MID(PARIS[[#This Row],[Données]],1,6)</f>
        <v>754003</v>
      </c>
      <c r="F496" s="10" t="str">
        <f>LEFT(PARIS[[#This Row],[Données]],2)</f>
        <v>75</v>
      </c>
      <c r="G496" s="10" t="str">
        <f>MID(PARIS[[#This Row],[Données]],1,6)</f>
        <v>754003</v>
      </c>
      <c r="H496" s="10" t="str">
        <f>LEFT(PARIS[[#This Row],[Tri 2]],5)</f>
        <v>7970P</v>
      </c>
      <c r="I496" s="10" t="str">
        <f>LEFT(PARIS[[#This Row],[Tri 3]],3)</f>
        <v>RUE</v>
      </c>
      <c r="J49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9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6" s="10" t="str">
        <f>IF(AND(PARIS[[#This Row],[Nom de la Voie 1]]=0,PARIS[[#This Row],[Nom de la Voie 2]]=0,PARIS[[#This Row],[Nom de la Voie 3]]=0),PARIS[[#This Row],[Ville et Street]],"")</f>
        <v/>
      </c>
      <c r="N496" s="10" t="str">
        <f>MID(PARIS[[#This Row],[Tri 1]],10,50)</f>
        <v>QUINCAMP</v>
      </c>
      <c r="O49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96" s="10" t="str">
        <f>IF(PARIS[[#This Row],[Mot Clé Rue]]="","",IF(PARIS[[#This Row],[Ville]]="",PARIS[[#This Row],[Nom de la Voie]]&amp;" "&amp;MID(PARIS[[#This Row],[Tri 3]],5,50),PARIS[[#This Row],[Ville]]))</f>
        <v xml:space="preserve">Rue QUINCAMPOIX                </v>
      </c>
      <c r="R496" s="10" t="str">
        <f>IF(PARIS[[#This Row],[Nom de la Voie]]="","",IFERROR(PARIS[[#This Row],[Département]]&amp;RIGHT(PARIS[[#This Row],[N° INSEE]],3),""))</f>
        <v>75003</v>
      </c>
      <c r="S496" s="10" t="str">
        <f>IF(PARIS[[#This Row],[Ville]]="",PARIS[[#This Row],[Nom de la Voie]]&amp;" "&amp;MID(PARIS[[#This Row],[Tri 3]],5,50),"")</f>
        <v xml:space="preserve">Rue QUINCAMPOIX                </v>
      </c>
      <c r="T496" s="10" t="str">
        <f>IFERROR(TEXT(VLOOKUP(Tableau_Résultat75[Code Insee],Tableau_Référence75[],2,FALSE),"00000"),"")</f>
        <v/>
      </c>
      <c r="U496" s="10" t="str">
        <f>IFERROR(TEXT(VLOOKUP(Tableau_Résultat75[Code Insee],Tableau_Référence75[],4,FALSE),"00000"),"")</f>
        <v/>
      </c>
    </row>
    <row r="497" spans="1:21" x14ac:dyDescent="0.25">
      <c r="A497" s="4" t="s">
        <v>508</v>
      </c>
      <c r="B497" s="10" t="str">
        <f>MID(PARIS[[#This Row],[Données]],104,100)</f>
        <v>000961   RAMBUTEA</v>
      </c>
      <c r="C497" s="10" t="str">
        <f>MID(PARIS[[#This Row],[Données]],7,36)</f>
        <v xml:space="preserve">8009GRUE RAMBUTEAU                  </v>
      </c>
      <c r="D497" s="10" t="str">
        <f>MID(PARIS[[#This Row],[Tri 2]],6,31)</f>
        <v xml:space="preserve">RUE RAMBUTEAU                  </v>
      </c>
      <c r="E497" s="10" t="str">
        <f>MID(PARIS[[#This Row],[Données]],1,6)</f>
        <v>754003</v>
      </c>
      <c r="F497" s="10" t="str">
        <f>LEFT(PARIS[[#This Row],[Données]],2)</f>
        <v>75</v>
      </c>
      <c r="G497" s="10" t="str">
        <f>MID(PARIS[[#This Row],[Données]],1,6)</f>
        <v>754003</v>
      </c>
      <c r="H497" s="10" t="str">
        <f>LEFT(PARIS[[#This Row],[Tri 2]],5)</f>
        <v>8009G</v>
      </c>
      <c r="I497" s="10" t="str">
        <f>LEFT(PARIS[[#This Row],[Tri 3]],3)</f>
        <v>RUE</v>
      </c>
      <c r="J49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9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7" s="10" t="str">
        <f>IF(AND(PARIS[[#This Row],[Nom de la Voie 1]]=0,PARIS[[#This Row],[Nom de la Voie 2]]=0,PARIS[[#This Row],[Nom de la Voie 3]]=0),PARIS[[#This Row],[Ville et Street]],"")</f>
        <v/>
      </c>
      <c r="N497" s="10" t="str">
        <f>MID(PARIS[[#This Row],[Tri 1]],10,50)</f>
        <v>RAMBUTEA</v>
      </c>
      <c r="O49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97" s="10" t="str">
        <f>IF(PARIS[[#This Row],[Mot Clé Rue]]="","",IF(PARIS[[#This Row],[Ville]]="",PARIS[[#This Row],[Nom de la Voie]]&amp;" "&amp;MID(PARIS[[#This Row],[Tri 3]],5,50),PARIS[[#This Row],[Ville]]))</f>
        <v xml:space="preserve">Rue RAMBUTEAU                  </v>
      </c>
      <c r="R497" s="10" t="str">
        <f>IF(PARIS[[#This Row],[Nom de la Voie]]="","",IFERROR(PARIS[[#This Row],[Département]]&amp;RIGHT(PARIS[[#This Row],[N° INSEE]],3),""))</f>
        <v>75003</v>
      </c>
      <c r="S497" s="10" t="str">
        <f>IF(PARIS[[#This Row],[Ville]]="",PARIS[[#This Row],[Nom de la Voie]]&amp;" "&amp;MID(PARIS[[#This Row],[Tri 3]],5,50),"")</f>
        <v xml:space="preserve">Rue RAMBUTEAU                  </v>
      </c>
      <c r="T497" s="10" t="str">
        <f>IFERROR(TEXT(VLOOKUP(Tableau_Résultat75[Code Insee],Tableau_Référence75[],2,FALSE),"00000"),"")</f>
        <v/>
      </c>
      <c r="U497" s="10" t="str">
        <f>IFERROR(TEXT(VLOOKUP(Tableau_Résultat75[Code Insee],Tableau_Référence75[],4,FALSE),"00000"),"")</f>
        <v/>
      </c>
    </row>
    <row r="498" spans="1:21" x14ac:dyDescent="0.25">
      <c r="A498" s="4" t="s">
        <v>509</v>
      </c>
      <c r="B498" s="10" t="str">
        <f>MID(PARIS[[#This Row],[Données]],104,100)</f>
        <v>000971   REAUMUR</v>
      </c>
      <c r="C498" s="10" t="str">
        <f>MID(PARIS[[#This Row],[Données]],7,36)</f>
        <v xml:space="preserve">8073BRUE REAUMUR                    </v>
      </c>
      <c r="D498" s="10" t="str">
        <f>MID(PARIS[[#This Row],[Tri 2]],6,31)</f>
        <v xml:space="preserve">RUE REAUMUR                    </v>
      </c>
      <c r="E498" s="10" t="str">
        <f>MID(PARIS[[#This Row],[Données]],1,6)</f>
        <v>754003</v>
      </c>
      <c r="F498" s="10" t="str">
        <f>LEFT(PARIS[[#This Row],[Données]],2)</f>
        <v>75</v>
      </c>
      <c r="G498" s="10" t="str">
        <f>MID(PARIS[[#This Row],[Données]],1,6)</f>
        <v>754003</v>
      </c>
      <c r="H498" s="10" t="str">
        <f>LEFT(PARIS[[#This Row],[Tri 2]],5)</f>
        <v>8073B</v>
      </c>
      <c r="I498" s="10" t="str">
        <f>LEFT(PARIS[[#This Row],[Tri 3]],3)</f>
        <v>RUE</v>
      </c>
      <c r="J49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49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498" s="10" t="str">
        <f>IF(AND(PARIS[[#This Row],[Nom de la Voie 1]]=0,PARIS[[#This Row],[Nom de la Voie 2]]=0,PARIS[[#This Row],[Nom de la Voie 3]]=0),PARIS[[#This Row],[Ville et Street]],"")</f>
        <v/>
      </c>
      <c r="N498" s="10" t="str">
        <f>MID(PARIS[[#This Row],[Tri 1]],10,50)</f>
        <v>REAUMUR</v>
      </c>
      <c r="O49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498" s="10" t="str">
        <f>IF(PARIS[[#This Row],[Mot Clé Rue]]="","",IF(PARIS[[#This Row],[Ville]]="",PARIS[[#This Row],[Nom de la Voie]]&amp;" "&amp;MID(PARIS[[#This Row],[Tri 3]],5,50),PARIS[[#This Row],[Ville]]))</f>
        <v xml:space="preserve">Rue REAUMUR                    </v>
      </c>
      <c r="R498" s="10" t="str">
        <f>IF(PARIS[[#This Row],[Nom de la Voie]]="","",IFERROR(PARIS[[#This Row],[Département]]&amp;RIGHT(PARIS[[#This Row],[N° INSEE]],3),""))</f>
        <v>75003</v>
      </c>
      <c r="S498" s="10" t="str">
        <f>IF(PARIS[[#This Row],[Ville]]="",PARIS[[#This Row],[Nom de la Voie]]&amp;" "&amp;MID(PARIS[[#This Row],[Tri 3]],5,50),"")</f>
        <v xml:space="preserve">Rue REAUMUR                    </v>
      </c>
      <c r="T498" s="10" t="str">
        <f>IFERROR(TEXT(VLOOKUP(Tableau_Résultat75[Code Insee],Tableau_Référence75[],2,FALSE),"00000"),"")</f>
        <v/>
      </c>
      <c r="U498" s="10" t="str">
        <f>IFERROR(TEXT(VLOOKUP(Tableau_Résultat75[Code Insee],Tableau_Référence75[],4,FALSE),"00000"),"")</f>
        <v/>
      </c>
    </row>
    <row r="499" spans="1:21" x14ac:dyDescent="0.25">
      <c r="A499" s="4" t="s">
        <v>510</v>
      </c>
      <c r="B499" s="10" t="str">
        <f>MID(PARIS[[#This Row],[Données]],104,100)</f>
        <v>000981   REPUBLIQ</v>
      </c>
      <c r="C499" s="10" t="str">
        <f>MID(PARIS[[#This Row],[Données]],7,36)</f>
        <v xml:space="preserve">8159VPL  DE LA REPUBLIQUE           </v>
      </c>
      <c r="D499" s="10" t="str">
        <f>MID(PARIS[[#This Row],[Tri 2]],6,31)</f>
        <v xml:space="preserve">PL  DE LA REPUBLIQUE           </v>
      </c>
      <c r="E499" s="10" t="str">
        <f>MID(PARIS[[#This Row],[Données]],1,6)</f>
        <v>754003</v>
      </c>
      <c r="F499" s="10" t="str">
        <f>LEFT(PARIS[[#This Row],[Données]],2)</f>
        <v>75</v>
      </c>
      <c r="G499" s="10" t="str">
        <f>MID(PARIS[[#This Row],[Données]],1,6)</f>
        <v>754003</v>
      </c>
      <c r="H499" s="10" t="str">
        <f>LEFT(PARIS[[#This Row],[Tri 2]],5)</f>
        <v>8159V</v>
      </c>
      <c r="I499" s="10" t="str">
        <f>LEFT(PARIS[[#This Row],[Tri 3]],3)</f>
        <v xml:space="preserve">PL </v>
      </c>
      <c r="J499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49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499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499" s="10" t="str">
        <f>IF(AND(PARIS[[#This Row],[Nom de la Voie 1]]=0,PARIS[[#This Row],[Nom de la Voie 2]]=0,PARIS[[#This Row],[Nom de la Voie 3]]=0),PARIS[[#This Row],[Ville et Street]],"")</f>
        <v/>
      </c>
      <c r="N499" s="10" t="str">
        <f>MID(PARIS[[#This Row],[Tri 1]],10,50)</f>
        <v>REPUBLIQ</v>
      </c>
      <c r="O49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499" s="10" t="str">
        <f>IF(PARIS[[#This Row],[Mot Clé Rue]]="","",IF(PARIS[[#This Row],[Ville]]="",PARIS[[#This Row],[Nom de la Voie]]&amp;" "&amp;MID(PARIS[[#This Row],[Tri 3]],5,50),PARIS[[#This Row],[Ville]]))</f>
        <v xml:space="preserve">Place DE LA REPUBLIQUE           </v>
      </c>
      <c r="R499" s="10" t="str">
        <f>IF(PARIS[[#This Row],[Nom de la Voie]]="","",IFERROR(PARIS[[#This Row],[Département]]&amp;RIGHT(PARIS[[#This Row],[N° INSEE]],3),""))</f>
        <v>75003</v>
      </c>
      <c r="S499" s="10" t="str">
        <f>IF(PARIS[[#This Row],[Ville]]="",PARIS[[#This Row],[Nom de la Voie]]&amp;" "&amp;MID(PARIS[[#This Row],[Tri 3]],5,50),"")</f>
        <v xml:space="preserve">Place DE LA REPUBLIQUE           </v>
      </c>
      <c r="T499" s="10" t="str">
        <f>IFERROR(TEXT(VLOOKUP(Tableau_Résultat75[Code Insee],Tableau_Référence75[],2,FALSE),"00000"),"")</f>
        <v/>
      </c>
      <c r="U499" s="10" t="str">
        <f>IFERROR(TEXT(VLOOKUP(Tableau_Résultat75[Code Insee],Tableau_Référence75[],4,FALSE),"00000"),"")</f>
        <v/>
      </c>
    </row>
    <row r="500" spans="1:21" x14ac:dyDescent="0.25">
      <c r="A500" s="4" t="s">
        <v>511</v>
      </c>
      <c r="B500" s="10" t="str">
        <f>MID(PARIS[[#This Row],[Données]],104,100)</f>
        <v>000991   REUNION</v>
      </c>
      <c r="C500" s="10" t="str">
        <f>MID(PARIS[[#This Row],[Données]],7,36)</f>
        <v xml:space="preserve">8178RPAS DE LA REUNION              </v>
      </c>
      <c r="D500" s="10" t="str">
        <f>MID(PARIS[[#This Row],[Tri 2]],6,31)</f>
        <v xml:space="preserve">PAS DE LA REUNION              </v>
      </c>
      <c r="E500" s="10" t="str">
        <f>MID(PARIS[[#This Row],[Données]],1,6)</f>
        <v>754003</v>
      </c>
      <c r="F500" s="10" t="str">
        <f>LEFT(PARIS[[#This Row],[Données]],2)</f>
        <v>75</v>
      </c>
      <c r="G500" s="10" t="str">
        <f>MID(PARIS[[#This Row],[Données]],1,6)</f>
        <v>754003</v>
      </c>
      <c r="H500" s="10" t="str">
        <f>LEFT(PARIS[[#This Row],[Tri 2]],5)</f>
        <v>8178R</v>
      </c>
      <c r="I500" s="10" t="str">
        <f>LEFT(PARIS[[#This Row],[Tri 3]],3)</f>
        <v>PAS</v>
      </c>
      <c r="J50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50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0" s="10" t="str">
        <f>IF(AND(PARIS[[#This Row],[Nom de la Voie 1]]=0,PARIS[[#This Row],[Nom de la Voie 2]]=0,PARIS[[#This Row],[Nom de la Voie 3]]=0),PARIS[[#This Row],[Ville et Street]],"")</f>
        <v/>
      </c>
      <c r="N500" s="10" t="str">
        <f>MID(PARIS[[#This Row],[Tri 1]],10,50)</f>
        <v>REUNION</v>
      </c>
      <c r="O50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500" s="10" t="str">
        <f>IF(PARIS[[#This Row],[Mot Clé Rue]]="","",IF(PARIS[[#This Row],[Ville]]="",PARIS[[#This Row],[Nom de la Voie]]&amp;" "&amp;MID(PARIS[[#This Row],[Tri 3]],5,50),PARIS[[#This Row],[Ville]]))</f>
        <v xml:space="preserve">Passage DE LA REUNION              </v>
      </c>
      <c r="R500" s="10" t="str">
        <f>IF(PARIS[[#This Row],[Nom de la Voie]]="","",IFERROR(PARIS[[#This Row],[Département]]&amp;RIGHT(PARIS[[#This Row],[N° INSEE]],3),""))</f>
        <v>75003</v>
      </c>
      <c r="S500" s="10" t="str">
        <f>IF(PARIS[[#This Row],[Ville]]="",PARIS[[#This Row],[Nom de la Voie]]&amp;" "&amp;MID(PARIS[[#This Row],[Tri 3]],5,50),"")</f>
        <v xml:space="preserve">Passage DE LA REUNION              </v>
      </c>
      <c r="T500" s="10" t="str">
        <f>IFERROR(TEXT(VLOOKUP(Tableau_Résultat75[Code Insee],Tableau_Référence75[],2,FALSE),"00000"),"")</f>
        <v/>
      </c>
      <c r="U500" s="10" t="str">
        <f>IFERROR(TEXT(VLOOKUP(Tableau_Résultat75[Code Insee],Tableau_Référence75[],4,FALSE),"00000"),"")</f>
        <v/>
      </c>
    </row>
    <row r="501" spans="1:21" x14ac:dyDescent="0.25">
      <c r="A501" s="4" t="s">
        <v>512</v>
      </c>
      <c r="B501" s="10" t="str">
        <f>MID(PARIS[[#This Row],[Données]],104,100)</f>
        <v>001001   VERLOMME</v>
      </c>
      <c r="C501" s="10" t="str">
        <f>MID(PARIS[[#This Row],[Données]],7,36)</f>
        <v xml:space="preserve">8308GRUE ROGER VERLOMME             </v>
      </c>
      <c r="D501" s="10" t="str">
        <f>MID(PARIS[[#This Row],[Tri 2]],6,31)</f>
        <v xml:space="preserve">RUE ROGER VERLOMME             </v>
      </c>
      <c r="E501" s="10" t="str">
        <f>MID(PARIS[[#This Row],[Données]],1,6)</f>
        <v>754003</v>
      </c>
      <c r="F501" s="10" t="str">
        <f>LEFT(PARIS[[#This Row],[Données]],2)</f>
        <v>75</v>
      </c>
      <c r="G501" s="10" t="str">
        <f>MID(PARIS[[#This Row],[Données]],1,6)</f>
        <v>754003</v>
      </c>
      <c r="H501" s="10" t="str">
        <f>LEFT(PARIS[[#This Row],[Tri 2]],5)</f>
        <v>8308G</v>
      </c>
      <c r="I501" s="10" t="str">
        <f>LEFT(PARIS[[#This Row],[Tri 3]],3)</f>
        <v>RUE</v>
      </c>
      <c r="J50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0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1" s="10" t="str">
        <f>IF(AND(PARIS[[#This Row],[Nom de la Voie 1]]=0,PARIS[[#This Row],[Nom de la Voie 2]]=0,PARIS[[#This Row],[Nom de la Voie 3]]=0),PARIS[[#This Row],[Ville et Street]],"")</f>
        <v/>
      </c>
      <c r="N501" s="10" t="str">
        <f>MID(PARIS[[#This Row],[Tri 1]],10,50)</f>
        <v>VERLOMME</v>
      </c>
      <c r="O50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01" s="10" t="str">
        <f>IF(PARIS[[#This Row],[Mot Clé Rue]]="","",IF(PARIS[[#This Row],[Ville]]="",PARIS[[#This Row],[Nom de la Voie]]&amp;" "&amp;MID(PARIS[[#This Row],[Tri 3]],5,50),PARIS[[#This Row],[Ville]]))</f>
        <v xml:space="preserve">Rue ROGER VERLOMME             </v>
      </c>
      <c r="R501" s="10" t="str">
        <f>IF(PARIS[[#This Row],[Nom de la Voie]]="","",IFERROR(PARIS[[#This Row],[Département]]&amp;RIGHT(PARIS[[#This Row],[N° INSEE]],3),""))</f>
        <v>75003</v>
      </c>
      <c r="S501" s="10" t="str">
        <f>IF(PARIS[[#This Row],[Ville]]="",PARIS[[#This Row],[Nom de la Voie]]&amp;" "&amp;MID(PARIS[[#This Row],[Tri 3]],5,50),"")</f>
        <v xml:space="preserve">Rue ROGER VERLOMME             </v>
      </c>
      <c r="T501" s="10" t="str">
        <f>IFERROR(TEXT(VLOOKUP(Tableau_Résultat75[Code Insee],Tableau_Référence75[],2,FALSE),"00000"),"")</f>
        <v/>
      </c>
      <c r="U501" s="10" t="str">
        <f>IFERROR(TEXT(VLOOKUP(Tableau_Résultat75[Code Insee],Tableau_Référence75[],4,FALSE),"00000"),"")</f>
        <v/>
      </c>
    </row>
    <row r="502" spans="1:21" x14ac:dyDescent="0.25">
      <c r="A502" s="4" t="s">
        <v>513</v>
      </c>
      <c r="B502" s="10" t="str">
        <f>MID(PARIS[[#This Row],[Données]],104,100)</f>
        <v>001011   DORE</v>
      </c>
      <c r="C502" s="10" t="str">
        <f>MID(PARIS[[#This Row],[Données]],7,36)</f>
        <v xml:space="preserve">8318TRUE DU ROI DORE                </v>
      </c>
      <c r="D502" s="10" t="str">
        <f>MID(PARIS[[#This Row],[Tri 2]],6,31)</f>
        <v xml:space="preserve">RUE DU ROI DORE                </v>
      </c>
      <c r="E502" s="10" t="str">
        <f>MID(PARIS[[#This Row],[Données]],1,6)</f>
        <v>754003</v>
      </c>
      <c r="F502" s="10" t="str">
        <f>LEFT(PARIS[[#This Row],[Données]],2)</f>
        <v>75</v>
      </c>
      <c r="G502" s="10" t="str">
        <f>MID(PARIS[[#This Row],[Données]],1,6)</f>
        <v>754003</v>
      </c>
      <c r="H502" s="10" t="str">
        <f>LEFT(PARIS[[#This Row],[Tri 2]],5)</f>
        <v>8318T</v>
      </c>
      <c r="I502" s="10" t="str">
        <f>LEFT(PARIS[[#This Row],[Tri 3]],3)</f>
        <v>RUE</v>
      </c>
      <c r="J50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0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2" s="10" t="str">
        <f>IF(AND(PARIS[[#This Row],[Nom de la Voie 1]]=0,PARIS[[#This Row],[Nom de la Voie 2]]=0,PARIS[[#This Row],[Nom de la Voie 3]]=0),PARIS[[#This Row],[Ville et Street]],"")</f>
        <v/>
      </c>
      <c r="N502" s="10" t="str">
        <f>MID(PARIS[[#This Row],[Tri 1]],10,50)</f>
        <v>DORE</v>
      </c>
      <c r="O50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02" s="10" t="str">
        <f>IF(PARIS[[#This Row],[Mot Clé Rue]]="","",IF(PARIS[[#This Row],[Ville]]="",PARIS[[#This Row],[Nom de la Voie]]&amp;" "&amp;MID(PARIS[[#This Row],[Tri 3]],5,50),PARIS[[#This Row],[Ville]]))</f>
        <v xml:space="preserve">Rue DU ROI DORE                </v>
      </c>
      <c r="R502" s="10" t="str">
        <f>IF(PARIS[[#This Row],[Nom de la Voie]]="","",IFERROR(PARIS[[#This Row],[Département]]&amp;RIGHT(PARIS[[#This Row],[N° INSEE]],3),""))</f>
        <v>75003</v>
      </c>
      <c r="S502" s="10" t="str">
        <f>IF(PARIS[[#This Row],[Ville]]="",PARIS[[#This Row],[Nom de la Voie]]&amp;" "&amp;MID(PARIS[[#This Row],[Tri 3]],5,50),"")</f>
        <v xml:space="preserve">Rue DU ROI DORE                </v>
      </c>
      <c r="T502" s="10" t="str">
        <f>IFERROR(TEXT(VLOOKUP(Tableau_Résultat75[Code Insee],Tableau_Référence75[],2,FALSE),"00000"),"")</f>
        <v/>
      </c>
      <c r="U502" s="10" t="str">
        <f>IFERROR(TEXT(VLOOKUP(Tableau_Résultat75[Code Insee],Tableau_Référence75[],4,FALSE),"00000"),"")</f>
        <v/>
      </c>
    </row>
    <row r="503" spans="1:21" x14ac:dyDescent="0.25">
      <c r="A503" s="4" t="s">
        <v>514</v>
      </c>
      <c r="B503" s="10" t="str">
        <f>MID(PARIS[[#This Row],[Données]],104,100)</f>
        <v>001021   ROME</v>
      </c>
      <c r="C503" s="10" t="str">
        <f>MID(PARIS[[#This Row],[Données]],7,36)</f>
        <v xml:space="preserve">8337NCRS DE ROME                    </v>
      </c>
      <c r="D503" s="10" t="str">
        <f>MID(PARIS[[#This Row],[Tri 2]],6,31)</f>
        <v xml:space="preserve">CRS DE ROME                    </v>
      </c>
      <c r="E503" s="10" t="str">
        <f>MID(PARIS[[#This Row],[Données]],1,6)</f>
        <v>754003</v>
      </c>
      <c r="F503" s="10" t="str">
        <f>LEFT(PARIS[[#This Row],[Données]],2)</f>
        <v>75</v>
      </c>
      <c r="G503" s="10" t="str">
        <f>MID(PARIS[[#This Row],[Données]],1,6)</f>
        <v>754003</v>
      </c>
      <c r="H503" s="10" t="str">
        <f>LEFT(PARIS[[#This Row],[Tri 2]],5)</f>
        <v>8337N</v>
      </c>
      <c r="I503" s="10" t="str">
        <f>LEFT(PARIS[[#This Row],[Tri 3]],3)</f>
        <v>CRS</v>
      </c>
      <c r="J50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Cours</v>
      </c>
      <c r="K50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3" s="10" t="str">
        <f>IF(AND(PARIS[[#This Row],[Nom de la Voie 1]]=0,PARIS[[#This Row],[Nom de la Voie 2]]=0,PARIS[[#This Row],[Nom de la Voie 3]]=0),PARIS[[#This Row],[Ville et Street]],"")</f>
        <v/>
      </c>
      <c r="N503" s="10" t="str">
        <f>MID(PARIS[[#This Row],[Tri 1]],10,50)</f>
        <v>ROME</v>
      </c>
      <c r="O50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Cours</v>
      </c>
      <c r="P503" s="10" t="str">
        <f>IF(PARIS[[#This Row],[Mot Clé Rue]]="","",IF(PARIS[[#This Row],[Ville]]="",PARIS[[#This Row],[Nom de la Voie]]&amp;" "&amp;MID(PARIS[[#This Row],[Tri 3]],5,50),PARIS[[#This Row],[Ville]]))</f>
        <v xml:space="preserve">Cours DE ROME                    </v>
      </c>
      <c r="R503" s="10" t="str">
        <f>IF(PARIS[[#This Row],[Nom de la Voie]]="","",IFERROR(PARIS[[#This Row],[Département]]&amp;RIGHT(PARIS[[#This Row],[N° INSEE]],3),""))</f>
        <v>75003</v>
      </c>
      <c r="S503" s="10" t="str">
        <f>IF(PARIS[[#This Row],[Ville]]="",PARIS[[#This Row],[Nom de la Voie]]&amp;" "&amp;MID(PARIS[[#This Row],[Tri 3]],5,50),"")</f>
        <v xml:space="preserve">Cours DE ROME                    </v>
      </c>
      <c r="T503" s="10" t="str">
        <f>IFERROR(TEXT(VLOOKUP(Tableau_Résultat75[Code Insee],Tableau_Référence75[],2,FALSE),"00000"),"")</f>
        <v/>
      </c>
      <c r="U503" s="10" t="str">
        <f>IFERROR(TEXT(VLOOKUP(Tableau_Résultat75[Code Insee],Tableau_Référence75[],4,FALSE),"00000"),"")</f>
        <v/>
      </c>
    </row>
    <row r="504" spans="1:21" x14ac:dyDescent="0.25">
      <c r="A504" s="4" t="s">
        <v>515</v>
      </c>
      <c r="B504" s="10" t="str">
        <f>MID(PARIS[[#This Row],[Données]],104,100)</f>
        <v>001031   CLAUDE</v>
      </c>
      <c r="C504" s="10" t="str">
        <f>MID(PARIS[[#This Row],[Données]],7,36)</f>
        <v xml:space="preserve">8519LIMP SAINT CLAUDE               </v>
      </c>
      <c r="D504" s="10" t="str">
        <f>MID(PARIS[[#This Row],[Tri 2]],6,31)</f>
        <v xml:space="preserve">IMP SAINT CLAUDE               </v>
      </c>
      <c r="E504" s="10" t="str">
        <f>MID(PARIS[[#This Row],[Données]],1,6)</f>
        <v>754003</v>
      </c>
      <c r="F504" s="10" t="str">
        <f>LEFT(PARIS[[#This Row],[Données]],2)</f>
        <v>75</v>
      </c>
      <c r="G504" s="10" t="str">
        <f>MID(PARIS[[#This Row],[Données]],1,6)</f>
        <v>754003</v>
      </c>
      <c r="H504" s="10" t="str">
        <f>LEFT(PARIS[[#This Row],[Tri 2]],5)</f>
        <v>8519L</v>
      </c>
      <c r="I504" s="10" t="str">
        <f>LEFT(PARIS[[#This Row],[Tri 3]],3)</f>
        <v>IMP</v>
      </c>
      <c r="J50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Impasse</v>
      </c>
      <c r="K50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4" s="10" t="str">
        <f>IF(AND(PARIS[[#This Row],[Nom de la Voie 1]]=0,PARIS[[#This Row],[Nom de la Voie 2]]=0,PARIS[[#This Row],[Nom de la Voie 3]]=0),PARIS[[#This Row],[Ville et Street]],"")</f>
        <v/>
      </c>
      <c r="N504" s="10" t="str">
        <f>MID(PARIS[[#This Row],[Tri 1]],10,50)</f>
        <v>CLAUDE</v>
      </c>
      <c r="O50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Impasse</v>
      </c>
      <c r="P504" s="10" t="str">
        <f>IF(PARIS[[#This Row],[Mot Clé Rue]]="","",IF(PARIS[[#This Row],[Ville]]="",PARIS[[#This Row],[Nom de la Voie]]&amp;" "&amp;MID(PARIS[[#This Row],[Tri 3]],5,50),PARIS[[#This Row],[Ville]]))</f>
        <v xml:space="preserve">Impasse SAINT CLAUDE               </v>
      </c>
      <c r="R504" s="10" t="str">
        <f>IF(PARIS[[#This Row],[Nom de la Voie]]="","",IFERROR(PARIS[[#This Row],[Département]]&amp;RIGHT(PARIS[[#This Row],[N° INSEE]],3),""))</f>
        <v>75003</v>
      </c>
      <c r="S504" s="10" t="str">
        <f>IF(PARIS[[#This Row],[Ville]]="",PARIS[[#This Row],[Nom de la Voie]]&amp;" "&amp;MID(PARIS[[#This Row],[Tri 3]],5,50),"")</f>
        <v xml:space="preserve">Impasse SAINT CLAUDE               </v>
      </c>
      <c r="T504" s="10" t="str">
        <f>IFERROR(TEXT(VLOOKUP(Tableau_Résultat75[Code Insee],Tableau_Référence75[],2,FALSE),"00000"),"")</f>
        <v/>
      </c>
      <c r="U504" s="10" t="str">
        <f>IFERROR(TEXT(VLOOKUP(Tableau_Résultat75[Code Insee],Tableau_Référence75[],4,FALSE),"00000"),"")</f>
        <v/>
      </c>
    </row>
    <row r="505" spans="1:21" x14ac:dyDescent="0.25">
      <c r="A505" s="4" t="s">
        <v>516</v>
      </c>
      <c r="B505" s="10" t="str">
        <f>MID(PARIS[[#This Row],[Données]],104,100)</f>
        <v>001041   CLAUDE</v>
      </c>
      <c r="C505" s="10" t="str">
        <f>MID(PARIS[[#This Row],[Données]],7,36)</f>
        <v xml:space="preserve">8520MRUE SAINT CLAUDE               </v>
      </c>
      <c r="D505" s="10" t="str">
        <f>MID(PARIS[[#This Row],[Tri 2]],6,31)</f>
        <v xml:space="preserve">RUE SAINT CLAUDE               </v>
      </c>
      <c r="E505" s="10" t="str">
        <f>MID(PARIS[[#This Row],[Données]],1,6)</f>
        <v>754003</v>
      </c>
      <c r="F505" s="10" t="str">
        <f>LEFT(PARIS[[#This Row],[Données]],2)</f>
        <v>75</v>
      </c>
      <c r="G505" s="10" t="str">
        <f>MID(PARIS[[#This Row],[Données]],1,6)</f>
        <v>754003</v>
      </c>
      <c r="H505" s="10" t="str">
        <f>LEFT(PARIS[[#This Row],[Tri 2]],5)</f>
        <v>8520M</v>
      </c>
      <c r="I505" s="10" t="str">
        <f>LEFT(PARIS[[#This Row],[Tri 3]],3)</f>
        <v>RUE</v>
      </c>
      <c r="J50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0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5" s="10" t="str">
        <f>IF(AND(PARIS[[#This Row],[Nom de la Voie 1]]=0,PARIS[[#This Row],[Nom de la Voie 2]]=0,PARIS[[#This Row],[Nom de la Voie 3]]=0),PARIS[[#This Row],[Ville et Street]],"")</f>
        <v/>
      </c>
      <c r="N505" s="10" t="str">
        <f>MID(PARIS[[#This Row],[Tri 1]],10,50)</f>
        <v>CLAUDE</v>
      </c>
      <c r="O50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05" s="10" t="str">
        <f>IF(PARIS[[#This Row],[Mot Clé Rue]]="","",IF(PARIS[[#This Row],[Ville]]="",PARIS[[#This Row],[Nom de la Voie]]&amp;" "&amp;MID(PARIS[[#This Row],[Tri 3]],5,50),PARIS[[#This Row],[Ville]]))</f>
        <v xml:space="preserve">Rue SAINT CLAUDE               </v>
      </c>
      <c r="R505" s="10" t="str">
        <f>IF(PARIS[[#This Row],[Nom de la Voie]]="","",IFERROR(PARIS[[#This Row],[Département]]&amp;RIGHT(PARIS[[#This Row],[N° INSEE]],3),""))</f>
        <v>75003</v>
      </c>
      <c r="S505" s="10" t="str">
        <f>IF(PARIS[[#This Row],[Ville]]="",PARIS[[#This Row],[Nom de la Voie]]&amp;" "&amp;MID(PARIS[[#This Row],[Tri 3]],5,50),"")</f>
        <v xml:space="preserve">Rue SAINT CLAUDE               </v>
      </c>
      <c r="T505" s="10" t="str">
        <f>IFERROR(TEXT(VLOOKUP(Tableau_Résultat75[Code Insee],Tableau_Référence75[],2,FALSE),"00000"),"")</f>
        <v/>
      </c>
      <c r="U505" s="10" t="str">
        <f>IFERROR(TEXT(VLOOKUP(Tableau_Résultat75[Code Insee],Tableau_Référence75[],4,FALSE),"00000"),"")</f>
        <v/>
      </c>
    </row>
    <row r="506" spans="1:21" x14ac:dyDescent="0.25">
      <c r="A506" s="4" t="s">
        <v>517</v>
      </c>
      <c r="B506" s="10" t="str">
        <f>MID(PARIS[[#This Row],[Données]],104,100)</f>
        <v>001051   DENIS</v>
      </c>
      <c r="C506" s="10" t="str">
        <f>MID(PARIS[[#This Row],[Données]],7,36)</f>
        <v xml:space="preserve">8522PBD  SAINT DENIS                </v>
      </c>
      <c r="D506" s="10" t="str">
        <f>MID(PARIS[[#This Row],[Tri 2]],6,31)</f>
        <v xml:space="preserve">BD  SAINT DENIS                </v>
      </c>
      <c r="E506" s="10" t="str">
        <f>MID(PARIS[[#This Row],[Données]],1,6)</f>
        <v>754003</v>
      </c>
      <c r="F506" s="10" t="str">
        <f>LEFT(PARIS[[#This Row],[Données]],2)</f>
        <v>75</v>
      </c>
      <c r="G506" s="10" t="str">
        <f>MID(PARIS[[#This Row],[Données]],1,6)</f>
        <v>754003</v>
      </c>
      <c r="H506" s="10" t="str">
        <f>LEFT(PARIS[[#This Row],[Tri 2]],5)</f>
        <v>8522P</v>
      </c>
      <c r="I506" s="10" t="str">
        <f>LEFT(PARIS[[#This Row],[Tri 3]],3)</f>
        <v xml:space="preserve">BD </v>
      </c>
      <c r="J506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0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6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506" s="10" t="str">
        <f>IF(AND(PARIS[[#This Row],[Nom de la Voie 1]]=0,PARIS[[#This Row],[Nom de la Voie 2]]=0,PARIS[[#This Row],[Nom de la Voie 3]]=0),PARIS[[#This Row],[Ville et Street]],"")</f>
        <v/>
      </c>
      <c r="N506" s="10" t="str">
        <f>MID(PARIS[[#This Row],[Tri 1]],10,50)</f>
        <v>DENIS</v>
      </c>
      <c r="O50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506" s="10" t="str">
        <f>IF(PARIS[[#This Row],[Mot Clé Rue]]="","",IF(PARIS[[#This Row],[Ville]]="",PARIS[[#This Row],[Nom de la Voie]]&amp;" "&amp;MID(PARIS[[#This Row],[Tri 3]],5,50),PARIS[[#This Row],[Ville]]))</f>
        <v xml:space="preserve">Boulevard SAINT DENIS                </v>
      </c>
      <c r="R506" s="10" t="str">
        <f>IF(PARIS[[#This Row],[Nom de la Voie]]="","",IFERROR(PARIS[[#This Row],[Département]]&amp;RIGHT(PARIS[[#This Row],[N° INSEE]],3),""))</f>
        <v>75003</v>
      </c>
      <c r="S506" s="10" t="str">
        <f>IF(PARIS[[#This Row],[Ville]]="",PARIS[[#This Row],[Nom de la Voie]]&amp;" "&amp;MID(PARIS[[#This Row],[Tri 3]],5,50),"")</f>
        <v xml:space="preserve">Boulevard SAINT DENIS                </v>
      </c>
      <c r="T506" s="10" t="str">
        <f>IFERROR(TEXT(VLOOKUP(Tableau_Résultat75[Code Insee],Tableau_Référence75[],2,FALSE),"00000"),"")</f>
        <v/>
      </c>
      <c r="U506" s="10" t="str">
        <f>IFERROR(TEXT(VLOOKUP(Tableau_Résultat75[Code Insee],Tableau_Référence75[],4,FALSE),"00000"),"")</f>
        <v/>
      </c>
    </row>
    <row r="507" spans="1:21" x14ac:dyDescent="0.25">
      <c r="A507" s="4" t="s">
        <v>518</v>
      </c>
      <c r="B507" s="10" t="str">
        <f>MID(PARIS[[#This Row],[Données]],104,100)</f>
        <v>001061   ANASTASE</v>
      </c>
      <c r="C507" s="10" t="str">
        <f>MID(PARIS[[#This Row],[Données]],7,36)</f>
        <v xml:space="preserve">8531ZRUE SAINTE ANASTASE            </v>
      </c>
      <c r="D507" s="10" t="str">
        <f>MID(PARIS[[#This Row],[Tri 2]],6,31)</f>
        <v xml:space="preserve">RUE SAINTE ANASTASE            </v>
      </c>
      <c r="E507" s="10" t="str">
        <f>MID(PARIS[[#This Row],[Données]],1,6)</f>
        <v>754003</v>
      </c>
      <c r="F507" s="10" t="str">
        <f>LEFT(PARIS[[#This Row],[Données]],2)</f>
        <v>75</v>
      </c>
      <c r="G507" s="10" t="str">
        <f>MID(PARIS[[#This Row],[Données]],1,6)</f>
        <v>754003</v>
      </c>
      <c r="H507" s="10" t="str">
        <f>LEFT(PARIS[[#This Row],[Tri 2]],5)</f>
        <v>8531Z</v>
      </c>
      <c r="I507" s="10" t="str">
        <f>LEFT(PARIS[[#This Row],[Tri 3]],3)</f>
        <v>RUE</v>
      </c>
      <c r="J50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0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7" s="10" t="str">
        <f>IF(AND(PARIS[[#This Row],[Nom de la Voie 1]]=0,PARIS[[#This Row],[Nom de la Voie 2]]=0,PARIS[[#This Row],[Nom de la Voie 3]]=0),PARIS[[#This Row],[Ville et Street]],"")</f>
        <v/>
      </c>
      <c r="N507" s="10" t="str">
        <f>MID(PARIS[[#This Row],[Tri 1]],10,50)</f>
        <v>ANASTASE</v>
      </c>
      <c r="O50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07" s="10" t="str">
        <f>IF(PARIS[[#This Row],[Mot Clé Rue]]="","",IF(PARIS[[#This Row],[Ville]]="",PARIS[[#This Row],[Nom de la Voie]]&amp;" "&amp;MID(PARIS[[#This Row],[Tri 3]],5,50),PARIS[[#This Row],[Ville]]))</f>
        <v xml:space="preserve">Rue SAINTE ANASTASE            </v>
      </c>
      <c r="R507" s="10" t="str">
        <f>IF(PARIS[[#This Row],[Nom de la Voie]]="","",IFERROR(PARIS[[#This Row],[Département]]&amp;RIGHT(PARIS[[#This Row],[N° INSEE]],3),""))</f>
        <v>75003</v>
      </c>
      <c r="S507" s="10" t="str">
        <f>IF(PARIS[[#This Row],[Ville]]="",PARIS[[#This Row],[Nom de la Voie]]&amp;" "&amp;MID(PARIS[[#This Row],[Tri 3]],5,50),"")</f>
        <v xml:space="preserve">Rue SAINTE ANASTASE            </v>
      </c>
      <c r="T507" s="10" t="str">
        <f>IFERROR(TEXT(VLOOKUP(Tableau_Résultat75[Code Insee],Tableau_Référence75[],2,FALSE),"00000"),"")</f>
        <v/>
      </c>
      <c r="U507" s="10" t="str">
        <f>IFERROR(TEXT(VLOOKUP(Tableau_Résultat75[Code Insee],Tableau_Référence75[],4,FALSE),"00000"),"")</f>
        <v/>
      </c>
    </row>
    <row r="508" spans="1:21" x14ac:dyDescent="0.25">
      <c r="A508" s="4" t="s">
        <v>519</v>
      </c>
      <c r="B508" s="10" t="str">
        <f>MID(PARIS[[#This Row],[Données]],104,100)</f>
        <v>001071   APOLLINE</v>
      </c>
      <c r="C508" s="10" t="str">
        <f>MID(PARIS[[#This Row],[Données]],7,36)</f>
        <v xml:space="preserve">8538GRUE SAINTE APOLLINE            </v>
      </c>
      <c r="D508" s="10" t="str">
        <f>MID(PARIS[[#This Row],[Tri 2]],6,31)</f>
        <v xml:space="preserve">RUE SAINTE APOLLINE            </v>
      </c>
      <c r="E508" s="10" t="str">
        <f>MID(PARIS[[#This Row],[Données]],1,6)</f>
        <v>754003</v>
      </c>
      <c r="F508" s="10" t="str">
        <f>LEFT(PARIS[[#This Row],[Données]],2)</f>
        <v>75</v>
      </c>
      <c r="G508" s="10" t="str">
        <f>MID(PARIS[[#This Row],[Données]],1,6)</f>
        <v>754003</v>
      </c>
      <c r="H508" s="10" t="str">
        <f>LEFT(PARIS[[#This Row],[Tri 2]],5)</f>
        <v>8538G</v>
      </c>
      <c r="I508" s="10" t="str">
        <f>LEFT(PARIS[[#This Row],[Tri 3]],3)</f>
        <v>RUE</v>
      </c>
      <c r="J50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0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8" s="10" t="str">
        <f>IF(AND(PARIS[[#This Row],[Nom de la Voie 1]]=0,PARIS[[#This Row],[Nom de la Voie 2]]=0,PARIS[[#This Row],[Nom de la Voie 3]]=0),PARIS[[#This Row],[Ville et Street]],"")</f>
        <v/>
      </c>
      <c r="N508" s="10" t="str">
        <f>MID(PARIS[[#This Row],[Tri 1]],10,50)</f>
        <v>APOLLINE</v>
      </c>
      <c r="O50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08" s="10" t="str">
        <f>IF(PARIS[[#This Row],[Mot Clé Rue]]="","",IF(PARIS[[#This Row],[Ville]]="",PARIS[[#This Row],[Nom de la Voie]]&amp;" "&amp;MID(PARIS[[#This Row],[Tri 3]],5,50),PARIS[[#This Row],[Ville]]))</f>
        <v xml:space="preserve">Rue SAINTE APOLLINE            </v>
      </c>
      <c r="R508" s="10" t="str">
        <f>IF(PARIS[[#This Row],[Nom de la Voie]]="","",IFERROR(PARIS[[#This Row],[Département]]&amp;RIGHT(PARIS[[#This Row],[N° INSEE]],3),""))</f>
        <v>75003</v>
      </c>
      <c r="S508" s="10" t="str">
        <f>IF(PARIS[[#This Row],[Ville]]="",PARIS[[#This Row],[Nom de la Voie]]&amp;" "&amp;MID(PARIS[[#This Row],[Tri 3]],5,50),"")</f>
        <v xml:space="preserve">Rue SAINTE APOLLINE            </v>
      </c>
      <c r="T508" s="10" t="str">
        <f>IFERROR(TEXT(VLOOKUP(Tableau_Résultat75[Code Insee],Tableau_Référence75[],2,FALSE),"00000"),"")</f>
        <v/>
      </c>
      <c r="U508" s="10" t="str">
        <f>IFERROR(TEXT(VLOOKUP(Tableau_Résultat75[Code Insee],Tableau_Référence75[],4,FALSE),"00000"),"")</f>
        <v/>
      </c>
    </row>
    <row r="509" spans="1:21" x14ac:dyDescent="0.25">
      <c r="A509" s="4" t="s">
        <v>520</v>
      </c>
      <c r="B509" s="10" t="str">
        <f>MID(PARIS[[#This Row],[Données]],104,100)</f>
        <v>001081   AVOIE</v>
      </c>
      <c r="C509" s="10" t="str">
        <f>MID(PARIS[[#This Row],[Données]],7,36)</f>
        <v xml:space="preserve">8540JPAS SAINTE AVOIE               </v>
      </c>
      <c r="D509" s="10" t="str">
        <f>MID(PARIS[[#This Row],[Tri 2]],6,31)</f>
        <v xml:space="preserve">PAS SAINTE AVOIE               </v>
      </c>
      <c r="E509" s="10" t="str">
        <f>MID(PARIS[[#This Row],[Données]],1,6)</f>
        <v>754003</v>
      </c>
      <c r="F509" s="10" t="str">
        <f>LEFT(PARIS[[#This Row],[Données]],2)</f>
        <v>75</v>
      </c>
      <c r="G509" s="10" t="str">
        <f>MID(PARIS[[#This Row],[Données]],1,6)</f>
        <v>754003</v>
      </c>
      <c r="H509" s="10" t="str">
        <f>LEFT(PARIS[[#This Row],[Tri 2]],5)</f>
        <v>8540J</v>
      </c>
      <c r="I509" s="10" t="str">
        <f>LEFT(PARIS[[#This Row],[Tri 3]],3)</f>
        <v>PAS</v>
      </c>
      <c r="J50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50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0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09" s="10" t="str">
        <f>IF(AND(PARIS[[#This Row],[Nom de la Voie 1]]=0,PARIS[[#This Row],[Nom de la Voie 2]]=0,PARIS[[#This Row],[Nom de la Voie 3]]=0),PARIS[[#This Row],[Ville et Street]],"")</f>
        <v/>
      </c>
      <c r="N509" s="10" t="str">
        <f>MID(PARIS[[#This Row],[Tri 1]],10,50)</f>
        <v>AVOIE</v>
      </c>
      <c r="O50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509" s="10" t="str">
        <f>IF(PARIS[[#This Row],[Mot Clé Rue]]="","",IF(PARIS[[#This Row],[Ville]]="",PARIS[[#This Row],[Nom de la Voie]]&amp;" "&amp;MID(PARIS[[#This Row],[Tri 3]],5,50),PARIS[[#This Row],[Ville]]))</f>
        <v xml:space="preserve">Passage SAINTE AVOIE               </v>
      </c>
      <c r="R509" s="10" t="str">
        <f>IF(PARIS[[#This Row],[Nom de la Voie]]="","",IFERROR(PARIS[[#This Row],[Département]]&amp;RIGHT(PARIS[[#This Row],[N° INSEE]],3),""))</f>
        <v>75003</v>
      </c>
      <c r="S509" s="10" t="str">
        <f>IF(PARIS[[#This Row],[Ville]]="",PARIS[[#This Row],[Nom de la Voie]]&amp;" "&amp;MID(PARIS[[#This Row],[Tri 3]],5,50),"")</f>
        <v xml:space="preserve">Passage SAINTE AVOIE               </v>
      </c>
      <c r="T509" s="10" t="str">
        <f>IFERROR(TEXT(VLOOKUP(Tableau_Résultat75[Code Insee],Tableau_Référence75[],2,FALSE),"00000"),"")</f>
        <v/>
      </c>
      <c r="U509" s="10" t="str">
        <f>IFERROR(TEXT(VLOOKUP(Tableau_Résultat75[Code Insee],Tableau_Référence75[],4,FALSE),"00000"),"")</f>
        <v/>
      </c>
    </row>
    <row r="510" spans="1:21" x14ac:dyDescent="0.25">
      <c r="A510" s="4" t="s">
        <v>521</v>
      </c>
      <c r="B510" s="10" t="str">
        <f>MID(PARIS[[#This Row],[Données]],104,100)</f>
        <v>001091   ELISABET</v>
      </c>
      <c r="C510" s="10" t="str">
        <f>MID(PARIS[[#This Row],[Données]],7,36)</f>
        <v xml:space="preserve">8551WPAS SAINTE ELISABETH           </v>
      </c>
      <c r="D510" s="10" t="str">
        <f>MID(PARIS[[#This Row],[Tri 2]],6,31)</f>
        <v xml:space="preserve">PAS SAINTE ELISABETH           </v>
      </c>
      <c r="E510" s="10" t="str">
        <f>MID(PARIS[[#This Row],[Données]],1,6)</f>
        <v>754003</v>
      </c>
      <c r="F510" s="10" t="str">
        <f>LEFT(PARIS[[#This Row],[Données]],2)</f>
        <v>75</v>
      </c>
      <c r="G510" s="10" t="str">
        <f>MID(PARIS[[#This Row],[Données]],1,6)</f>
        <v>754003</v>
      </c>
      <c r="H510" s="10" t="str">
        <f>LEFT(PARIS[[#This Row],[Tri 2]],5)</f>
        <v>8551W</v>
      </c>
      <c r="I510" s="10" t="str">
        <f>LEFT(PARIS[[#This Row],[Tri 3]],3)</f>
        <v>PAS</v>
      </c>
      <c r="J51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51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0" s="10" t="str">
        <f>IF(AND(PARIS[[#This Row],[Nom de la Voie 1]]=0,PARIS[[#This Row],[Nom de la Voie 2]]=0,PARIS[[#This Row],[Nom de la Voie 3]]=0),PARIS[[#This Row],[Ville et Street]],"")</f>
        <v/>
      </c>
      <c r="N510" s="10" t="str">
        <f>MID(PARIS[[#This Row],[Tri 1]],10,50)</f>
        <v>ELISABET</v>
      </c>
      <c r="O51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510" s="10" t="str">
        <f>IF(PARIS[[#This Row],[Mot Clé Rue]]="","",IF(PARIS[[#This Row],[Ville]]="",PARIS[[#This Row],[Nom de la Voie]]&amp;" "&amp;MID(PARIS[[#This Row],[Tri 3]],5,50),PARIS[[#This Row],[Ville]]))</f>
        <v xml:space="preserve">Passage SAINTE ELISABETH           </v>
      </c>
      <c r="R510" s="10" t="str">
        <f>IF(PARIS[[#This Row],[Nom de la Voie]]="","",IFERROR(PARIS[[#This Row],[Département]]&amp;RIGHT(PARIS[[#This Row],[N° INSEE]],3),""))</f>
        <v>75003</v>
      </c>
      <c r="S510" s="10" t="str">
        <f>IF(PARIS[[#This Row],[Ville]]="",PARIS[[#This Row],[Nom de la Voie]]&amp;" "&amp;MID(PARIS[[#This Row],[Tri 3]],5,50),"")</f>
        <v xml:space="preserve">Passage SAINTE ELISABETH           </v>
      </c>
      <c r="T510" s="10" t="str">
        <f>IFERROR(TEXT(VLOOKUP(Tableau_Résultat75[Code Insee],Tableau_Référence75[],2,FALSE),"00000"),"")</f>
        <v/>
      </c>
      <c r="U510" s="10" t="str">
        <f>IFERROR(TEXT(VLOOKUP(Tableau_Résultat75[Code Insee],Tableau_Référence75[],4,FALSE),"00000"),"")</f>
        <v/>
      </c>
    </row>
    <row r="511" spans="1:21" x14ac:dyDescent="0.25">
      <c r="A511" s="4" t="s">
        <v>522</v>
      </c>
      <c r="B511" s="10" t="str">
        <f>MID(PARIS[[#This Row],[Données]],104,100)</f>
        <v>001101   ELISABET</v>
      </c>
      <c r="C511" s="10" t="str">
        <f>MID(PARIS[[#This Row],[Données]],7,36)</f>
        <v xml:space="preserve">8552XRUE SAINTE ELISABETH           </v>
      </c>
      <c r="D511" s="10" t="str">
        <f>MID(PARIS[[#This Row],[Tri 2]],6,31)</f>
        <v xml:space="preserve">RUE SAINTE ELISABETH           </v>
      </c>
      <c r="E511" s="10" t="str">
        <f>MID(PARIS[[#This Row],[Données]],1,6)</f>
        <v>754003</v>
      </c>
      <c r="F511" s="10" t="str">
        <f>LEFT(PARIS[[#This Row],[Données]],2)</f>
        <v>75</v>
      </c>
      <c r="G511" s="10" t="str">
        <f>MID(PARIS[[#This Row],[Données]],1,6)</f>
        <v>754003</v>
      </c>
      <c r="H511" s="10" t="str">
        <f>LEFT(PARIS[[#This Row],[Tri 2]],5)</f>
        <v>8552X</v>
      </c>
      <c r="I511" s="10" t="str">
        <f>LEFT(PARIS[[#This Row],[Tri 3]],3)</f>
        <v>RUE</v>
      </c>
      <c r="J51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1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1" s="10" t="str">
        <f>IF(AND(PARIS[[#This Row],[Nom de la Voie 1]]=0,PARIS[[#This Row],[Nom de la Voie 2]]=0,PARIS[[#This Row],[Nom de la Voie 3]]=0),PARIS[[#This Row],[Ville et Street]],"")</f>
        <v/>
      </c>
      <c r="N511" s="10" t="str">
        <f>MID(PARIS[[#This Row],[Tri 1]],10,50)</f>
        <v>ELISABET</v>
      </c>
      <c r="O51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11" s="10" t="str">
        <f>IF(PARIS[[#This Row],[Mot Clé Rue]]="","",IF(PARIS[[#This Row],[Ville]]="",PARIS[[#This Row],[Nom de la Voie]]&amp;" "&amp;MID(PARIS[[#This Row],[Tri 3]],5,50),PARIS[[#This Row],[Ville]]))</f>
        <v xml:space="preserve">Rue SAINTE ELISABETH           </v>
      </c>
      <c r="R511" s="10" t="str">
        <f>IF(PARIS[[#This Row],[Nom de la Voie]]="","",IFERROR(PARIS[[#This Row],[Département]]&amp;RIGHT(PARIS[[#This Row],[N° INSEE]],3),""))</f>
        <v>75003</v>
      </c>
      <c r="S511" s="10" t="str">
        <f>IF(PARIS[[#This Row],[Ville]]="",PARIS[[#This Row],[Nom de la Voie]]&amp;" "&amp;MID(PARIS[[#This Row],[Tri 3]],5,50),"")</f>
        <v xml:space="preserve">Rue SAINTE ELISABETH           </v>
      </c>
      <c r="T511" s="10" t="str">
        <f>IFERROR(TEXT(VLOOKUP(Tableau_Résultat75[Code Insee],Tableau_Référence75[],2,FALSE),"00000"),"")</f>
        <v/>
      </c>
      <c r="U511" s="10" t="str">
        <f>IFERROR(TEXT(VLOOKUP(Tableau_Résultat75[Code Insee],Tableau_Référence75[],4,FALSE),"00000"),"")</f>
        <v/>
      </c>
    </row>
    <row r="512" spans="1:21" x14ac:dyDescent="0.25">
      <c r="A512" s="4" t="s">
        <v>523</v>
      </c>
      <c r="B512" s="10" t="str">
        <f>MID(PARIS[[#This Row],[Données]],104,100)</f>
        <v>001111   GILLES</v>
      </c>
      <c r="C512" s="10" t="str">
        <f>MID(PARIS[[#This Row],[Données]],7,36)</f>
        <v xml:space="preserve">8627DRUE SAINT GILLES               </v>
      </c>
      <c r="D512" s="10" t="str">
        <f>MID(PARIS[[#This Row],[Tri 2]],6,31)</f>
        <v xml:space="preserve">RUE SAINT GILLES               </v>
      </c>
      <c r="E512" s="10" t="str">
        <f>MID(PARIS[[#This Row],[Données]],1,6)</f>
        <v>754003</v>
      </c>
      <c r="F512" s="10" t="str">
        <f>LEFT(PARIS[[#This Row],[Données]],2)</f>
        <v>75</v>
      </c>
      <c r="G512" s="10" t="str">
        <f>MID(PARIS[[#This Row],[Données]],1,6)</f>
        <v>754003</v>
      </c>
      <c r="H512" s="10" t="str">
        <f>LEFT(PARIS[[#This Row],[Tri 2]],5)</f>
        <v>8627D</v>
      </c>
      <c r="I512" s="10" t="str">
        <f>LEFT(PARIS[[#This Row],[Tri 3]],3)</f>
        <v>RUE</v>
      </c>
      <c r="J51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1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2" s="10" t="str">
        <f>IF(AND(PARIS[[#This Row],[Nom de la Voie 1]]=0,PARIS[[#This Row],[Nom de la Voie 2]]=0,PARIS[[#This Row],[Nom de la Voie 3]]=0),PARIS[[#This Row],[Ville et Street]],"")</f>
        <v/>
      </c>
      <c r="N512" s="10" t="str">
        <f>MID(PARIS[[#This Row],[Tri 1]],10,50)</f>
        <v>GILLES</v>
      </c>
      <c r="O51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12" s="10" t="str">
        <f>IF(PARIS[[#This Row],[Mot Clé Rue]]="","",IF(PARIS[[#This Row],[Ville]]="",PARIS[[#This Row],[Nom de la Voie]]&amp;" "&amp;MID(PARIS[[#This Row],[Tri 3]],5,50),PARIS[[#This Row],[Ville]]))</f>
        <v xml:space="preserve">Rue SAINT GILLES               </v>
      </c>
      <c r="R512" s="10" t="str">
        <f>IF(PARIS[[#This Row],[Nom de la Voie]]="","",IFERROR(PARIS[[#This Row],[Département]]&amp;RIGHT(PARIS[[#This Row],[N° INSEE]],3),""))</f>
        <v>75003</v>
      </c>
      <c r="S512" s="10" t="str">
        <f>IF(PARIS[[#This Row],[Ville]]="",PARIS[[#This Row],[Nom de la Voie]]&amp;" "&amp;MID(PARIS[[#This Row],[Tri 3]],5,50),"")</f>
        <v xml:space="preserve">Rue SAINT GILLES               </v>
      </c>
      <c r="T512" s="10" t="str">
        <f>IFERROR(TEXT(VLOOKUP(Tableau_Résultat75[Code Insee],Tableau_Référence75[],2,FALSE),"00000"),"")</f>
        <v/>
      </c>
      <c r="U512" s="10" t="str">
        <f>IFERROR(TEXT(VLOOKUP(Tableau_Résultat75[Code Insee],Tableau_Référence75[],4,FALSE),"00000"),"")</f>
        <v/>
      </c>
    </row>
    <row r="513" spans="1:21" x14ac:dyDescent="0.25">
      <c r="A513" s="4" t="s">
        <v>524</v>
      </c>
      <c r="B513" s="10" t="str">
        <f>MID(PARIS[[#This Row],[Données]],104,100)</f>
        <v>001121   MARTIN</v>
      </c>
      <c r="C513" s="10" t="str">
        <f>MID(PARIS[[#This Row],[Données]],7,36)</f>
        <v xml:space="preserve">8692ZBD  SAINT MARTIN               </v>
      </c>
      <c r="D513" s="10" t="str">
        <f>MID(PARIS[[#This Row],[Tri 2]],6,31)</f>
        <v xml:space="preserve">BD  SAINT MARTIN               </v>
      </c>
      <c r="E513" s="10" t="str">
        <f>MID(PARIS[[#This Row],[Données]],1,6)</f>
        <v>754003</v>
      </c>
      <c r="F513" s="10" t="str">
        <f>LEFT(PARIS[[#This Row],[Données]],2)</f>
        <v>75</v>
      </c>
      <c r="G513" s="10" t="str">
        <f>MID(PARIS[[#This Row],[Données]],1,6)</f>
        <v>754003</v>
      </c>
      <c r="H513" s="10" t="str">
        <f>LEFT(PARIS[[#This Row],[Tri 2]],5)</f>
        <v>8692Z</v>
      </c>
      <c r="I513" s="10" t="str">
        <f>LEFT(PARIS[[#This Row],[Tri 3]],3)</f>
        <v xml:space="preserve">BD </v>
      </c>
      <c r="J51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1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513" s="10" t="str">
        <f>IF(AND(PARIS[[#This Row],[Nom de la Voie 1]]=0,PARIS[[#This Row],[Nom de la Voie 2]]=0,PARIS[[#This Row],[Nom de la Voie 3]]=0),PARIS[[#This Row],[Ville et Street]],"")</f>
        <v/>
      </c>
      <c r="N513" s="10" t="str">
        <f>MID(PARIS[[#This Row],[Tri 1]],10,50)</f>
        <v>MARTIN</v>
      </c>
      <c r="O51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513" s="10" t="str">
        <f>IF(PARIS[[#This Row],[Mot Clé Rue]]="","",IF(PARIS[[#This Row],[Ville]]="",PARIS[[#This Row],[Nom de la Voie]]&amp;" "&amp;MID(PARIS[[#This Row],[Tri 3]],5,50),PARIS[[#This Row],[Ville]]))</f>
        <v xml:space="preserve">Boulevard SAINT MARTIN               </v>
      </c>
      <c r="R513" s="10" t="str">
        <f>IF(PARIS[[#This Row],[Nom de la Voie]]="","",IFERROR(PARIS[[#This Row],[Département]]&amp;RIGHT(PARIS[[#This Row],[N° INSEE]],3),""))</f>
        <v>75003</v>
      </c>
      <c r="S513" s="10" t="str">
        <f>IF(PARIS[[#This Row],[Ville]]="",PARIS[[#This Row],[Nom de la Voie]]&amp;" "&amp;MID(PARIS[[#This Row],[Tri 3]],5,50),"")</f>
        <v xml:space="preserve">Boulevard SAINT MARTIN               </v>
      </c>
      <c r="T513" s="10" t="str">
        <f>IFERROR(TEXT(VLOOKUP(Tableau_Résultat75[Code Insee],Tableau_Référence75[],2,FALSE),"00000"),"")</f>
        <v/>
      </c>
      <c r="U513" s="10" t="str">
        <f>IFERROR(TEXT(VLOOKUP(Tableau_Résultat75[Code Insee],Tableau_Référence75[],4,FALSE),"00000"),"")</f>
        <v/>
      </c>
    </row>
    <row r="514" spans="1:21" x14ac:dyDescent="0.25">
      <c r="A514" s="4" t="s">
        <v>525</v>
      </c>
      <c r="B514" s="10" t="str">
        <f>MID(PARIS[[#This Row],[Données]],104,100)</f>
        <v>001131   MARTIN</v>
      </c>
      <c r="C514" s="10" t="str">
        <f>MID(PARIS[[#This Row],[Données]],7,36)</f>
        <v xml:space="preserve">8694BRUE SAINT MARTIN               </v>
      </c>
      <c r="D514" s="10" t="str">
        <f>MID(PARIS[[#This Row],[Tri 2]],6,31)</f>
        <v xml:space="preserve">RUE SAINT MARTIN               </v>
      </c>
      <c r="E514" s="10" t="str">
        <f>MID(PARIS[[#This Row],[Données]],1,6)</f>
        <v>754003</v>
      </c>
      <c r="F514" s="10" t="str">
        <f>LEFT(PARIS[[#This Row],[Données]],2)</f>
        <v>75</v>
      </c>
      <c r="G514" s="10" t="str">
        <f>MID(PARIS[[#This Row],[Données]],1,6)</f>
        <v>754003</v>
      </c>
      <c r="H514" s="10" t="str">
        <f>LEFT(PARIS[[#This Row],[Tri 2]],5)</f>
        <v>8694B</v>
      </c>
      <c r="I514" s="10" t="str">
        <f>LEFT(PARIS[[#This Row],[Tri 3]],3)</f>
        <v>RUE</v>
      </c>
      <c r="J51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1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4" s="10" t="str">
        <f>IF(AND(PARIS[[#This Row],[Nom de la Voie 1]]=0,PARIS[[#This Row],[Nom de la Voie 2]]=0,PARIS[[#This Row],[Nom de la Voie 3]]=0),PARIS[[#This Row],[Ville et Street]],"")</f>
        <v/>
      </c>
      <c r="N514" s="10" t="str">
        <f>MID(PARIS[[#This Row],[Tri 1]],10,50)</f>
        <v>MARTIN</v>
      </c>
      <c r="O51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14" s="10" t="str">
        <f>IF(PARIS[[#This Row],[Mot Clé Rue]]="","",IF(PARIS[[#This Row],[Ville]]="",PARIS[[#This Row],[Nom de la Voie]]&amp;" "&amp;MID(PARIS[[#This Row],[Tri 3]],5,50),PARIS[[#This Row],[Ville]]))</f>
        <v xml:space="preserve">Rue SAINT MARTIN               </v>
      </c>
      <c r="R514" s="10" t="str">
        <f>IF(PARIS[[#This Row],[Nom de la Voie]]="","",IFERROR(PARIS[[#This Row],[Département]]&amp;RIGHT(PARIS[[#This Row],[N° INSEE]],3),""))</f>
        <v>75003</v>
      </c>
      <c r="S514" s="10" t="str">
        <f>IF(PARIS[[#This Row],[Ville]]="",PARIS[[#This Row],[Nom de la Voie]]&amp;" "&amp;MID(PARIS[[#This Row],[Tri 3]],5,50),"")</f>
        <v xml:space="preserve">Rue SAINT MARTIN               </v>
      </c>
      <c r="T514" s="10" t="str">
        <f>IFERROR(TEXT(VLOOKUP(Tableau_Résultat75[Code Insee],Tableau_Référence75[],2,FALSE),"00000"),"")</f>
        <v/>
      </c>
      <c r="U514" s="10" t="str">
        <f>IFERROR(TEXT(VLOOKUP(Tableau_Résultat75[Code Insee],Tableau_Référence75[],4,FALSE),"00000"),"")</f>
        <v/>
      </c>
    </row>
    <row r="515" spans="1:21" x14ac:dyDescent="0.25">
      <c r="A515" s="4" t="s">
        <v>526</v>
      </c>
      <c r="B515" s="10" t="str">
        <f>MID(PARIS[[#This Row],[Données]],104,100)</f>
        <v>001141   SAINTONG</v>
      </c>
      <c r="C515" s="10" t="str">
        <f>MID(PARIS[[#This Row],[Données]],7,36)</f>
        <v xml:space="preserve">8716ARUE DE SAINTONGE               </v>
      </c>
      <c r="D515" s="10" t="str">
        <f>MID(PARIS[[#This Row],[Tri 2]],6,31)</f>
        <v xml:space="preserve">RUE DE SAINTONGE               </v>
      </c>
      <c r="E515" s="10" t="str">
        <f>MID(PARIS[[#This Row],[Données]],1,6)</f>
        <v>754003</v>
      </c>
      <c r="F515" s="10" t="str">
        <f>LEFT(PARIS[[#This Row],[Données]],2)</f>
        <v>75</v>
      </c>
      <c r="G515" s="10" t="str">
        <f>MID(PARIS[[#This Row],[Données]],1,6)</f>
        <v>754003</v>
      </c>
      <c r="H515" s="10" t="str">
        <f>LEFT(PARIS[[#This Row],[Tri 2]],5)</f>
        <v>8716A</v>
      </c>
      <c r="I515" s="10" t="str">
        <f>LEFT(PARIS[[#This Row],[Tri 3]],3)</f>
        <v>RUE</v>
      </c>
      <c r="J51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1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5" s="10" t="str">
        <f>IF(AND(PARIS[[#This Row],[Nom de la Voie 1]]=0,PARIS[[#This Row],[Nom de la Voie 2]]=0,PARIS[[#This Row],[Nom de la Voie 3]]=0),PARIS[[#This Row],[Ville et Street]],"")</f>
        <v/>
      </c>
      <c r="N515" s="10" t="str">
        <f>MID(PARIS[[#This Row],[Tri 1]],10,50)</f>
        <v>SAINTONG</v>
      </c>
      <c r="O51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15" s="10" t="str">
        <f>IF(PARIS[[#This Row],[Mot Clé Rue]]="","",IF(PARIS[[#This Row],[Ville]]="",PARIS[[#This Row],[Nom de la Voie]]&amp;" "&amp;MID(PARIS[[#This Row],[Tri 3]],5,50),PARIS[[#This Row],[Ville]]))</f>
        <v xml:space="preserve">Rue DE SAINTONGE               </v>
      </c>
      <c r="R515" s="10" t="str">
        <f>IF(PARIS[[#This Row],[Nom de la Voie]]="","",IFERROR(PARIS[[#This Row],[Département]]&amp;RIGHT(PARIS[[#This Row],[N° INSEE]],3),""))</f>
        <v>75003</v>
      </c>
      <c r="S515" s="10" t="str">
        <f>IF(PARIS[[#This Row],[Ville]]="",PARIS[[#This Row],[Nom de la Voie]]&amp;" "&amp;MID(PARIS[[#This Row],[Tri 3]],5,50),"")</f>
        <v xml:space="preserve">Rue DE SAINTONGE               </v>
      </c>
      <c r="T515" s="10" t="str">
        <f>IFERROR(TEXT(VLOOKUP(Tableau_Résultat75[Code Insee],Tableau_Référence75[],2,FALSE),"00000"),"")</f>
        <v/>
      </c>
      <c r="U515" s="10" t="str">
        <f>IFERROR(TEXT(VLOOKUP(Tableau_Résultat75[Code Insee],Tableau_Référence75[],4,FALSE),"00000"),"")</f>
        <v/>
      </c>
    </row>
    <row r="516" spans="1:21" x14ac:dyDescent="0.25">
      <c r="A516" s="4" t="s">
        <v>527</v>
      </c>
      <c r="B516" s="10" t="str">
        <f>MID(PARIS[[#This Row],[Données]],104,100)</f>
        <v>001151   CAUS</v>
      </c>
      <c r="C516" s="10" t="str">
        <f>MID(PARIS[[#This Row],[Données]],7,36)</f>
        <v xml:space="preserve">8794KRUE SALOMON DE CAUS            </v>
      </c>
      <c r="D516" s="10" t="str">
        <f>MID(PARIS[[#This Row],[Tri 2]],6,31)</f>
        <v xml:space="preserve">RUE SALOMON DE CAUS            </v>
      </c>
      <c r="E516" s="10" t="str">
        <f>MID(PARIS[[#This Row],[Données]],1,6)</f>
        <v>754003</v>
      </c>
      <c r="F516" s="10" t="str">
        <f>LEFT(PARIS[[#This Row],[Données]],2)</f>
        <v>75</v>
      </c>
      <c r="G516" s="10" t="str">
        <f>MID(PARIS[[#This Row],[Données]],1,6)</f>
        <v>754003</v>
      </c>
      <c r="H516" s="10" t="str">
        <f>LEFT(PARIS[[#This Row],[Tri 2]],5)</f>
        <v>8794K</v>
      </c>
      <c r="I516" s="10" t="str">
        <f>LEFT(PARIS[[#This Row],[Tri 3]],3)</f>
        <v>RUE</v>
      </c>
      <c r="J51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1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6" s="10" t="str">
        <f>IF(AND(PARIS[[#This Row],[Nom de la Voie 1]]=0,PARIS[[#This Row],[Nom de la Voie 2]]=0,PARIS[[#This Row],[Nom de la Voie 3]]=0),PARIS[[#This Row],[Ville et Street]],"")</f>
        <v/>
      </c>
      <c r="N516" s="10" t="str">
        <f>MID(PARIS[[#This Row],[Tri 1]],10,50)</f>
        <v>CAUS</v>
      </c>
      <c r="O51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16" s="10" t="str">
        <f>IF(PARIS[[#This Row],[Mot Clé Rue]]="","",IF(PARIS[[#This Row],[Ville]]="",PARIS[[#This Row],[Nom de la Voie]]&amp;" "&amp;MID(PARIS[[#This Row],[Tri 3]],5,50),PARIS[[#This Row],[Ville]]))</f>
        <v xml:space="preserve">Rue SALOMON DE CAUS            </v>
      </c>
      <c r="R516" s="10" t="str">
        <f>IF(PARIS[[#This Row],[Nom de la Voie]]="","",IFERROR(PARIS[[#This Row],[Département]]&amp;RIGHT(PARIS[[#This Row],[N° INSEE]],3),""))</f>
        <v>75003</v>
      </c>
      <c r="S516" s="10" t="str">
        <f>IF(PARIS[[#This Row],[Ville]]="",PARIS[[#This Row],[Nom de la Voie]]&amp;" "&amp;MID(PARIS[[#This Row],[Tri 3]],5,50),"")</f>
        <v xml:space="preserve">Rue SALOMON DE CAUS            </v>
      </c>
      <c r="T516" s="10" t="str">
        <f>IFERROR(TEXT(VLOOKUP(Tableau_Résultat75[Code Insee],Tableau_Référence75[],2,FALSE),"00000"),"")</f>
        <v/>
      </c>
      <c r="U516" s="10" t="str">
        <f>IFERROR(TEXT(VLOOKUP(Tableau_Résultat75[Code Insee],Tableau_Référence75[],4,FALSE),"00000"),"")</f>
        <v/>
      </c>
    </row>
    <row r="517" spans="1:21" x14ac:dyDescent="0.25">
      <c r="A517" s="4" t="s">
        <v>528</v>
      </c>
      <c r="B517" s="10" t="str">
        <f>MID(PARIS[[#This Row],[Données]],104,100)</f>
        <v>001161   SEBASTOP</v>
      </c>
      <c r="C517" s="10" t="str">
        <f>MID(PARIS[[#This Row],[Données]],7,36)</f>
        <v xml:space="preserve">8894UBD  DE SEBASTOPOL              </v>
      </c>
      <c r="D517" s="10" t="str">
        <f>MID(PARIS[[#This Row],[Tri 2]],6,31)</f>
        <v xml:space="preserve">BD  DE SEBASTOPOL              </v>
      </c>
      <c r="E517" s="10" t="str">
        <f>MID(PARIS[[#This Row],[Données]],1,6)</f>
        <v>754003</v>
      </c>
      <c r="F517" s="10" t="str">
        <f>LEFT(PARIS[[#This Row],[Données]],2)</f>
        <v>75</v>
      </c>
      <c r="G517" s="10" t="str">
        <f>MID(PARIS[[#This Row],[Données]],1,6)</f>
        <v>754003</v>
      </c>
      <c r="H517" s="10" t="str">
        <f>LEFT(PARIS[[#This Row],[Tri 2]],5)</f>
        <v>8894U</v>
      </c>
      <c r="I517" s="10" t="str">
        <f>LEFT(PARIS[[#This Row],[Tri 3]],3)</f>
        <v xml:space="preserve">BD </v>
      </c>
      <c r="J51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1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517" s="10" t="str">
        <f>IF(AND(PARIS[[#This Row],[Nom de la Voie 1]]=0,PARIS[[#This Row],[Nom de la Voie 2]]=0,PARIS[[#This Row],[Nom de la Voie 3]]=0),PARIS[[#This Row],[Ville et Street]],"")</f>
        <v/>
      </c>
      <c r="N517" s="10" t="str">
        <f>MID(PARIS[[#This Row],[Tri 1]],10,50)</f>
        <v>SEBASTOP</v>
      </c>
      <c r="O51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517" s="10" t="str">
        <f>IF(PARIS[[#This Row],[Mot Clé Rue]]="","",IF(PARIS[[#This Row],[Ville]]="",PARIS[[#This Row],[Nom de la Voie]]&amp;" "&amp;MID(PARIS[[#This Row],[Tri 3]],5,50),PARIS[[#This Row],[Ville]]))</f>
        <v xml:space="preserve">Boulevard DE SEBASTOPOL              </v>
      </c>
      <c r="R517" s="10" t="str">
        <f>IF(PARIS[[#This Row],[Nom de la Voie]]="","",IFERROR(PARIS[[#This Row],[Département]]&amp;RIGHT(PARIS[[#This Row],[N° INSEE]],3),""))</f>
        <v>75003</v>
      </c>
      <c r="S517" s="10" t="str">
        <f>IF(PARIS[[#This Row],[Ville]]="",PARIS[[#This Row],[Nom de la Voie]]&amp;" "&amp;MID(PARIS[[#This Row],[Tri 3]],5,50),"")</f>
        <v xml:space="preserve">Boulevard DE SEBASTOPOL              </v>
      </c>
      <c r="T517" s="10" t="str">
        <f>IFERROR(TEXT(VLOOKUP(Tableau_Résultat75[Code Insee],Tableau_Référence75[],2,FALSE),"00000"),"")</f>
        <v/>
      </c>
      <c r="U517" s="10" t="str">
        <f>IFERROR(TEXT(VLOOKUP(Tableau_Résultat75[Code Insee],Tableau_Référence75[],4,FALSE),"00000"),"")</f>
        <v/>
      </c>
    </row>
    <row r="518" spans="1:21" x14ac:dyDescent="0.25">
      <c r="A518" s="4" t="s">
        <v>529</v>
      </c>
      <c r="B518" s="10" t="str">
        <f>MID(PARIS[[#This Row],[Données]],104,100)</f>
        <v>001171   SEVIGNE</v>
      </c>
      <c r="C518" s="10" t="str">
        <f>MID(PARIS[[#This Row],[Données]],7,36)</f>
        <v xml:space="preserve">8953HRUE DE SEVIGNE                 </v>
      </c>
      <c r="D518" s="10" t="str">
        <f>MID(PARIS[[#This Row],[Tri 2]],6,31)</f>
        <v xml:space="preserve">RUE DE SEVIGNE                 </v>
      </c>
      <c r="E518" s="10" t="str">
        <f>MID(PARIS[[#This Row],[Données]],1,6)</f>
        <v>754003</v>
      </c>
      <c r="F518" s="10" t="str">
        <f>LEFT(PARIS[[#This Row],[Données]],2)</f>
        <v>75</v>
      </c>
      <c r="G518" s="10" t="str">
        <f>MID(PARIS[[#This Row],[Données]],1,6)</f>
        <v>754003</v>
      </c>
      <c r="H518" s="10" t="str">
        <f>LEFT(PARIS[[#This Row],[Tri 2]],5)</f>
        <v>8953H</v>
      </c>
      <c r="I518" s="10" t="str">
        <f>LEFT(PARIS[[#This Row],[Tri 3]],3)</f>
        <v>RUE</v>
      </c>
      <c r="J51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1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8" s="10" t="str">
        <f>IF(AND(PARIS[[#This Row],[Nom de la Voie 1]]=0,PARIS[[#This Row],[Nom de la Voie 2]]=0,PARIS[[#This Row],[Nom de la Voie 3]]=0),PARIS[[#This Row],[Ville et Street]],"")</f>
        <v/>
      </c>
      <c r="N518" s="10" t="str">
        <f>MID(PARIS[[#This Row],[Tri 1]],10,50)</f>
        <v>SEVIGNE</v>
      </c>
      <c r="O51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18" s="10" t="str">
        <f>IF(PARIS[[#This Row],[Mot Clé Rue]]="","",IF(PARIS[[#This Row],[Ville]]="",PARIS[[#This Row],[Nom de la Voie]]&amp;" "&amp;MID(PARIS[[#This Row],[Tri 3]],5,50),PARIS[[#This Row],[Ville]]))</f>
        <v xml:space="preserve">Rue DE SEVIGNE                 </v>
      </c>
      <c r="R518" s="10" t="str">
        <f>IF(PARIS[[#This Row],[Nom de la Voie]]="","",IFERROR(PARIS[[#This Row],[Département]]&amp;RIGHT(PARIS[[#This Row],[N° INSEE]],3),""))</f>
        <v>75003</v>
      </c>
      <c r="S518" s="10" t="str">
        <f>IF(PARIS[[#This Row],[Ville]]="",PARIS[[#This Row],[Nom de la Voie]]&amp;" "&amp;MID(PARIS[[#This Row],[Tri 3]],5,50),"")</f>
        <v xml:space="preserve">Rue DE SEVIGNE                 </v>
      </c>
      <c r="T518" s="10" t="str">
        <f>IFERROR(TEXT(VLOOKUP(Tableau_Résultat75[Code Insee],Tableau_Référence75[],2,FALSE),"00000"),"")</f>
        <v/>
      </c>
      <c r="U518" s="10" t="str">
        <f>IFERROR(TEXT(VLOOKUP(Tableau_Résultat75[Code Insee],Tableau_Référence75[],4,FALSE),"00000"),"")</f>
        <v/>
      </c>
    </row>
    <row r="519" spans="1:21" x14ac:dyDescent="0.25">
      <c r="A519" s="4" t="s">
        <v>530</v>
      </c>
      <c r="B519" s="10" t="str">
        <f>MID(PARIS[[#This Row],[Données]],104,100)</f>
        <v>001181   SOURDIS</v>
      </c>
      <c r="C519" s="10" t="str">
        <f>MID(PARIS[[#This Row],[Données]],7,36)</f>
        <v xml:space="preserve">9052RRLE SOURDIS                    </v>
      </c>
      <c r="D519" s="10" t="str">
        <f>MID(PARIS[[#This Row],[Tri 2]],6,31)</f>
        <v xml:space="preserve">RLE SOURDIS                    </v>
      </c>
      <c r="E519" s="10" t="str">
        <f>MID(PARIS[[#This Row],[Données]],1,6)</f>
        <v>754003</v>
      </c>
      <c r="F519" s="10" t="str">
        <f>LEFT(PARIS[[#This Row],[Données]],2)</f>
        <v>75</v>
      </c>
      <c r="G519" s="10" t="str">
        <f>MID(PARIS[[#This Row],[Données]],1,6)</f>
        <v>754003</v>
      </c>
      <c r="H519" s="10" t="str">
        <f>LEFT(PARIS[[#This Row],[Tri 2]],5)</f>
        <v>9052R</v>
      </c>
      <c r="I519" s="10" t="str">
        <f>LEFT(PARIS[[#This Row],[Tri 3]],3)</f>
        <v>RLE</v>
      </c>
      <c r="J51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Ruelle</v>
      </c>
      <c r="K51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1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19" s="10" t="str">
        <f>IF(AND(PARIS[[#This Row],[Nom de la Voie 1]]=0,PARIS[[#This Row],[Nom de la Voie 2]]=0,PARIS[[#This Row],[Nom de la Voie 3]]=0),PARIS[[#This Row],[Ville et Street]],"")</f>
        <v/>
      </c>
      <c r="N519" s="10" t="str">
        <f>MID(PARIS[[#This Row],[Tri 1]],10,50)</f>
        <v>SOURDIS</v>
      </c>
      <c r="O51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Ruelle</v>
      </c>
      <c r="P519" s="10" t="str">
        <f>IF(PARIS[[#This Row],[Mot Clé Rue]]="","",IF(PARIS[[#This Row],[Ville]]="",PARIS[[#This Row],[Nom de la Voie]]&amp;" "&amp;MID(PARIS[[#This Row],[Tri 3]],5,50),PARIS[[#This Row],[Ville]]))</f>
        <v xml:space="preserve">Ruelle SOURDIS                    </v>
      </c>
      <c r="R519" s="10" t="str">
        <f>IF(PARIS[[#This Row],[Nom de la Voie]]="","",IFERROR(PARIS[[#This Row],[Département]]&amp;RIGHT(PARIS[[#This Row],[N° INSEE]],3),""))</f>
        <v>75003</v>
      </c>
      <c r="S519" s="10" t="str">
        <f>IF(PARIS[[#This Row],[Ville]]="",PARIS[[#This Row],[Nom de la Voie]]&amp;" "&amp;MID(PARIS[[#This Row],[Tri 3]],5,50),"")</f>
        <v xml:space="preserve">Ruelle SOURDIS                    </v>
      </c>
      <c r="T519" s="10" t="str">
        <f>IFERROR(TEXT(VLOOKUP(Tableau_Résultat75[Code Insee],Tableau_Référence75[],2,FALSE),"00000"),"")</f>
        <v/>
      </c>
      <c r="U519" s="10" t="str">
        <f>IFERROR(TEXT(VLOOKUP(Tableau_Résultat75[Code Insee],Tableau_Référence75[],4,FALSE),"00000"),"")</f>
        <v/>
      </c>
    </row>
    <row r="520" spans="1:21" x14ac:dyDescent="0.25">
      <c r="A520" s="4" t="s">
        <v>531</v>
      </c>
      <c r="B520" s="10" t="str">
        <f>MID(PARIS[[#This Row],[Données]],104,100)</f>
        <v>001191   TEMPLE</v>
      </c>
      <c r="C520" s="10" t="str">
        <f>MID(PARIS[[#This Row],[Données]],7,36)</f>
        <v xml:space="preserve">9190RBD  DU TEMPLE                  </v>
      </c>
      <c r="D520" s="10" t="str">
        <f>MID(PARIS[[#This Row],[Tri 2]],6,31)</f>
        <v xml:space="preserve">BD  DU TEMPLE                  </v>
      </c>
      <c r="E520" s="10" t="str">
        <f>MID(PARIS[[#This Row],[Données]],1,6)</f>
        <v>754003</v>
      </c>
      <c r="F520" s="10" t="str">
        <f>LEFT(PARIS[[#This Row],[Données]],2)</f>
        <v>75</v>
      </c>
      <c r="G520" s="10" t="str">
        <f>MID(PARIS[[#This Row],[Données]],1,6)</f>
        <v>754003</v>
      </c>
      <c r="H520" s="10" t="str">
        <f>LEFT(PARIS[[#This Row],[Tri 2]],5)</f>
        <v>9190R</v>
      </c>
      <c r="I520" s="10" t="str">
        <f>LEFT(PARIS[[#This Row],[Tri 3]],3)</f>
        <v xml:space="preserve">BD </v>
      </c>
      <c r="J520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2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0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Boulevard</v>
      </c>
      <c r="M520" s="10" t="str">
        <f>IF(AND(PARIS[[#This Row],[Nom de la Voie 1]]=0,PARIS[[#This Row],[Nom de la Voie 2]]=0,PARIS[[#This Row],[Nom de la Voie 3]]=0),PARIS[[#This Row],[Ville et Street]],"")</f>
        <v/>
      </c>
      <c r="N520" s="10" t="str">
        <f>MID(PARIS[[#This Row],[Tri 1]],10,50)</f>
        <v>TEMPLE</v>
      </c>
      <c r="O52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Boulevard</v>
      </c>
      <c r="P520" s="10" t="str">
        <f>IF(PARIS[[#This Row],[Mot Clé Rue]]="","",IF(PARIS[[#This Row],[Ville]]="",PARIS[[#This Row],[Nom de la Voie]]&amp;" "&amp;MID(PARIS[[#This Row],[Tri 3]],5,50),PARIS[[#This Row],[Ville]]))</f>
        <v xml:space="preserve">Boulevard DU TEMPLE                  </v>
      </c>
      <c r="R520" s="10" t="str">
        <f>IF(PARIS[[#This Row],[Nom de la Voie]]="","",IFERROR(PARIS[[#This Row],[Département]]&amp;RIGHT(PARIS[[#This Row],[N° INSEE]],3),""))</f>
        <v>75003</v>
      </c>
      <c r="S520" s="10" t="str">
        <f>IF(PARIS[[#This Row],[Ville]]="",PARIS[[#This Row],[Nom de la Voie]]&amp;" "&amp;MID(PARIS[[#This Row],[Tri 3]],5,50),"")</f>
        <v xml:space="preserve">Boulevard DU TEMPLE                  </v>
      </c>
      <c r="T520" s="10" t="str">
        <f>IFERROR(TEXT(VLOOKUP(Tableau_Résultat75[Code Insee],Tableau_Référence75[],2,FALSE),"00000"),"")</f>
        <v/>
      </c>
      <c r="U520" s="10" t="str">
        <f>IFERROR(TEXT(VLOOKUP(Tableau_Résultat75[Code Insee],Tableau_Référence75[],4,FALSE),"00000"),"")</f>
        <v/>
      </c>
    </row>
    <row r="521" spans="1:21" x14ac:dyDescent="0.25">
      <c r="A521" s="4" t="s">
        <v>532</v>
      </c>
      <c r="B521" s="10" t="str">
        <f>MID(PARIS[[#This Row],[Données]],104,100)</f>
        <v>001201   TEMPLE</v>
      </c>
      <c r="C521" s="10" t="str">
        <f>MID(PARIS[[#This Row],[Données]],7,36)</f>
        <v xml:space="preserve">9191SRUE DU TEMPLE                  </v>
      </c>
      <c r="D521" s="10" t="str">
        <f>MID(PARIS[[#This Row],[Tri 2]],6,31)</f>
        <v xml:space="preserve">RUE DU TEMPLE                  </v>
      </c>
      <c r="E521" s="10" t="str">
        <f>MID(PARIS[[#This Row],[Données]],1,6)</f>
        <v>754003</v>
      </c>
      <c r="F521" s="10" t="str">
        <f>LEFT(PARIS[[#This Row],[Données]],2)</f>
        <v>75</v>
      </c>
      <c r="G521" s="10" t="str">
        <f>MID(PARIS[[#This Row],[Données]],1,6)</f>
        <v>754003</v>
      </c>
      <c r="H521" s="10" t="str">
        <f>LEFT(PARIS[[#This Row],[Tri 2]],5)</f>
        <v>9191S</v>
      </c>
      <c r="I521" s="10" t="str">
        <f>LEFT(PARIS[[#This Row],[Tri 3]],3)</f>
        <v>RUE</v>
      </c>
      <c r="J52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2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21" s="10" t="str">
        <f>IF(AND(PARIS[[#This Row],[Nom de la Voie 1]]=0,PARIS[[#This Row],[Nom de la Voie 2]]=0,PARIS[[#This Row],[Nom de la Voie 3]]=0),PARIS[[#This Row],[Ville et Street]],"")</f>
        <v/>
      </c>
      <c r="N521" s="10" t="str">
        <f>MID(PARIS[[#This Row],[Tri 1]],10,50)</f>
        <v>TEMPLE</v>
      </c>
      <c r="O52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21" s="10" t="str">
        <f>IF(PARIS[[#This Row],[Mot Clé Rue]]="","",IF(PARIS[[#This Row],[Ville]]="",PARIS[[#This Row],[Nom de la Voie]]&amp;" "&amp;MID(PARIS[[#This Row],[Tri 3]],5,50),PARIS[[#This Row],[Ville]]))</f>
        <v xml:space="preserve">Rue DU TEMPLE                  </v>
      </c>
      <c r="R521" s="10" t="str">
        <f>IF(PARIS[[#This Row],[Nom de la Voie]]="","",IFERROR(PARIS[[#This Row],[Département]]&amp;RIGHT(PARIS[[#This Row],[N° INSEE]],3),""))</f>
        <v>75003</v>
      </c>
      <c r="S521" s="10" t="str">
        <f>IF(PARIS[[#This Row],[Ville]]="",PARIS[[#This Row],[Nom de la Voie]]&amp;" "&amp;MID(PARIS[[#This Row],[Tri 3]],5,50),"")</f>
        <v xml:space="preserve">Rue DU TEMPLE                  </v>
      </c>
      <c r="T521" s="10" t="str">
        <f>IFERROR(TEXT(VLOOKUP(Tableau_Résultat75[Code Insee],Tableau_Référence75[],2,FALSE),"00000"),"")</f>
        <v/>
      </c>
      <c r="U521" s="10" t="str">
        <f>IFERROR(TEXT(VLOOKUP(Tableau_Résultat75[Code Insee],Tableau_Référence75[],4,FALSE),"00000"),"")</f>
        <v/>
      </c>
    </row>
    <row r="522" spans="1:21" x14ac:dyDescent="0.25">
      <c r="A522" s="4" t="s">
        <v>533</v>
      </c>
      <c r="B522" s="10" t="str">
        <f>MID(PARIS[[#This Row],[Données]],104,100)</f>
        <v>001211   TEMPLE</v>
      </c>
      <c r="C522" s="10" t="str">
        <f>MID(PARIS[[#This Row],[Données]],7,36)</f>
        <v xml:space="preserve">9192TMAR DU TEMPLE                  </v>
      </c>
      <c r="D522" s="10" t="str">
        <f>MID(PARIS[[#This Row],[Tri 2]],6,31)</f>
        <v xml:space="preserve">MAR DU TEMPLE                  </v>
      </c>
      <c r="E522" s="10" t="str">
        <f>MID(PARIS[[#This Row],[Données]],1,6)</f>
        <v>754003</v>
      </c>
      <c r="F522" s="10" t="str">
        <f>LEFT(PARIS[[#This Row],[Données]],2)</f>
        <v>75</v>
      </c>
      <c r="G522" s="10" t="str">
        <f>MID(PARIS[[#This Row],[Données]],1,6)</f>
        <v>754003</v>
      </c>
      <c r="H522" s="10" t="str">
        <f>LEFT(PARIS[[#This Row],[Tri 2]],5)</f>
        <v>9192T</v>
      </c>
      <c r="I522" s="10" t="str">
        <f>LEFT(PARIS[[#This Row],[Tri 3]],3)</f>
        <v>MAR</v>
      </c>
      <c r="J522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2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22" s="10" t="str">
        <f>IF(AND(PARIS[[#This Row],[Nom de la Voie 1]]=0,PARIS[[#This Row],[Nom de la Voie 2]]=0,PARIS[[#This Row],[Nom de la Voie 3]]=0),PARIS[[#This Row],[Ville et Street]],"")</f>
        <v>MAR</v>
      </c>
      <c r="N522" s="10" t="str">
        <f>MID(PARIS[[#This Row],[Tri 1]],10,50)</f>
        <v>TEMPLE</v>
      </c>
      <c r="O52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/>
      </c>
      <c r="P522" s="10" t="str">
        <f>IF(PARIS[[#This Row],[Mot Clé Rue]]="","",IF(PARIS[[#This Row],[Ville]]="",PARIS[[#This Row],[Nom de la Voie]]&amp;" "&amp;MID(PARIS[[#This Row],[Tri 3]],5,50),PARIS[[#This Row],[Ville]]))</f>
        <v>MAR</v>
      </c>
      <c r="R522" s="10" t="str">
        <f>IF(PARIS[[#This Row],[Nom de la Voie]]="","",IFERROR(PARIS[[#This Row],[Département]]&amp;RIGHT(PARIS[[#This Row],[N° INSEE]],3),""))</f>
        <v/>
      </c>
      <c r="S522" s="10" t="str">
        <f>IF(PARIS[[#This Row],[Ville]]="",PARIS[[#This Row],[Nom de la Voie]]&amp;" "&amp;MID(PARIS[[#This Row],[Tri 3]],5,50),"")</f>
        <v/>
      </c>
      <c r="T522" s="10" t="str">
        <f>IFERROR(TEXT(VLOOKUP(Tableau_Résultat75[Code Insee],Tableau_Référence75[],2,FALSE),"00000"),"")</f>
        <v/>
      </c>
      <c r="U522" s="10" t="str">
        <f>IFERROR(TEXT(VLOOKUP(Tableau_Résultat75[Code Insee],Tableau_Référence75[],4,FALSE),"00000"),"")</f>
        <v/>
      </c>
    </row>
    <row r="523" spans="1:21" x14ac:dyDescent="0.25">
      <c r="A523" s="4" t="s">
        <v>534</v>
      </c>
      <c r="B523" s="10" t="str">
        <f>MID(PARIS[[#This Row],[Données]],104,100)</f>
        <v>001221   TEMPLE</v>
      </c>
      <c r="C523" s="10" t="str">
        <f>MID(PARIS[[#This Row],[Données]],7,36)</f>
        <v xml:space="preserve">9193USQ  DU TEMPLE                  </v>
      </c>
      <c r="D523" s="10" t="str">
        <f>MID(PARIS[[#This Row],[Tri 2]],6,31)</f>
        <v xml:space="preserve">SQ  DU TEMPLE                  </v>
      </c>
      <c r="E523" s="10" t="str">
        <f>MID(PARIS[[#This Row],[Données]],1,6)</f>
        <v>754003</v>
      </c>
      <c r="F523" s="10" t="str">
        <f>LEFT(PARIS[[#This Row],[Données]],2)</f>
        <v>75</v>
      </c>
      <c r="G523" s="10" t="str">
        <f>MID(PARIS[[#This Row],[Données]],1,6)</f>
        <v>754003</v>
      </c>
      <c r="H523" s="10" t="str">
        <f>LEFT(PARIS[[#This Row],[Tri 2]],5)</f>
        <v>9193U</v>
      </c>
      <c r="I523" s="10" t="str">
        <f>LEFT(PARIS[[#This Row],[Tri 3]],3)</f>
        <v xml:space="preserve">SQ </v>
      </c>
      <c r="J523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2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3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Square</v>
      </c>
      <c r="M523" s="10" t="str">
        <f>IF(AND(PARIS[[#This Row],[Nom de la Voie 1]]=0,PARIS[[#This Row],[Nom de la Voie 2]]=0,PARIS[[#This Row],[Nom de la Voie 3]]=0),PARIS[[#This Row],[Ville et Street]],"")</f>
        <v/>
      </c>
      <c r="N523" s="10" t="str">
        <f>MID(PARIS[[#This Row],[Tri 1]],10,50)</f>
        <v>TEMPLE</v>
      </c>
      <c r="O52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Square</v>
      </c>
      <c r="P523" s="10" t="str">
        <f>IF(PARIS[[#This Row],[Mot Clé Rue]]="","",IF(PARIS[[#This Row],[Ville]]="",PARIS[[#This Row],[Nom de la Voie]]&amp;" "&amp;MID(PARIS[[#This Row],[Tri 3]],5,50),PARIS[[#This Row],[Ville]]))</f>
        <v xml:space="preserve">Square DU TEMPLE                  </v>
      </c>
      <c r="R523" s="10" t="str">
        <f>IF(PARIS[[#This Row],[Nom de la Voie]]="","",IFERROR(PARIS[[#This Row],[Département]]&amp;RIGHT(PARIS[[#This Row],[N° INSEE]],3),""))</f>
        <v>75003</v>
      </c>
      <c r="S523" s="10" t="str">
        <f>IF(PARIS[[#This Row],[Ville]]="",PARIS[[#This Row],[Nom de la Voie]]&amp;" "&amp;MID(PARIS[[#This Row],[Tri 3]],5,50),"")</f>
        <v xml:space="preserve">Square DU TEMPLE                  </v>
      </c>
      <c r="T523" s="10" t="str">
        <f>IFERROR(TEXT(VLOOKUP(Tableau_Résultat75[Code Insee],Tableau_Référence75[],2,FALSE),"00000"),"")</f>
        <v/>
      </c>
      <c r="U523" s="10" t="str">
        <f>IFERROR(TEXT(VLOOKUP(Tableau_Résultat75[Code Insee],Tableau_Référence75[],4,FALSE),"00000"),"")</f>
        <v/>
      </c>
    </row>
    <row r="524" spans="1:21" x14ac:dyDescent="0.25">
      <c r="A524" s="4" t="s">
        <v>535</v>
      </c>
      <c r="B524" s="10" t="str">
        <f>MID(PARIS[[#This Row],[Données]],104,100)</f>
        <v>001231   THORIGNY</v>
      </c>
      <c r="C524" s="10" t="str">
        <f>MID(PARIS[[#This Row],[Données]],7,36)</f>
        <v xml:space="preserve">9297GPL  DE THORIGNY                </v>
      </c>
      <c r="D524" s="10" t="str">
        <f>MID(PARIS[[#This Row],[Tri 2]],6,31)</f>
        <v xml:space="preserve">PL  DE THORIGNY                </v>
      </c>
      <c r="E524" s="10" t="str">
        <f>MID(PARIS[[#This Row],[Données]],1,6)</f>
        <v>754003</v>
      </c>
      <c r="F524" s="10" t="str">
        <f>LEFT(PARIS[[#This Row],[Données]],2)</f>
        <v>75</v>
      </c>
      <c r="G524" s="10" t="str">
        <f>MID(PARIS[[#This Row],[Données]],1,6)</f>
        <v>754003</v>
      </c>
      <c r="H524" s="10" t="str">
        <f>LEFT(PARIS[[#This Row],[Tri 2]],5)</f>
        <v>9297G</v>
      </c>
      <c r="I524" s="10" t="str">
        <f>LEFT(PARIS[[#This Row],[Tri 3]],3)</f>
        <v xml:space="preserve">PL </v>
      </c>
      <c r="J524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2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4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524" s="10" t="str">
        <f>IF(AND(PARIS[[#This Row],[Nom de la Voie 1]]=0,PARIS[[#This Row],[Nom de la Voie 2]]=0,PARIS[[#This Row],[Nom de la Voie 3]]=0),PARIS[[#This Row],[Ville et Street]],"")</f>
        <v/>
      </c>
      <c r="N524" s="10" t="str">
        <f>MID(PARIS[[#This Row],[Tri 1]],10,50)</f>
        <v>THORIGNY</v>
      </c>
      <c r="O52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524" s="10" t="str">
        <f>IF(PARIS[[#This Row],[Mot Clé Rue]]="","",IF(PARIS[[#This Row],[Ville]]="",PARIS[[#This Row],[Nom de la Voie]]&amp;" "&amp;MID(PARIS[[#This Row],[Tri 3]],5,50),PARIS[[#This Row],[Ville]]))</f>
        <v xml:space="preserve">Place DE THORIGNY                </v>
      </c>
      <c r="R524" s="10" t="str">
        <f>IF(PARIS[[#This Row],[Nom de la Voie]]="","",IFERROR(PARIS[[#This Row],[Département]]&amp;RIGHT(PARIS[[#This Row],[N° INSEE]],3),""))</f>
        <v>75003</v>
      </c>
      <c r="S524" s="10" t="str">
        <f>IF(PARIS[[#This Row],[Ville]]="",PARIS[[#This Row],[Nom de la Voie]]&amp;" "&amp;MID(PARIS[[#This Row],[Tri 3]],5,50),"")</f>
        <v xml:space="preserve">Place DE THORIGNY                </v>
      </c>
      <c r="T524" s="10" t="str">
        <f>IFERROR(TEXT(VLOOKUP(Tableau_Résultat75[Code Insee],Tableau_Référence75[],2,FALSE),"00000"),"")</f>
        <v/>
      </c>
      <c r="U524" s="10" t="str">
        <f>IFERROR(TEXT(VLOOKUP(Tableau_Résultat75[Code Insee],Tableau_Référence75[],4,FALSE),"00000"),"")</f>
        <v/>
      </c>
    </row>
    <row r="525" spans="1:21" x14ac:dyDescent="0.25">
      <c r="A525" s="4" t="s">
        <v>536</v>
      </c>
      <c r="B525" s="10" t="str">
        <f>MID(PARIS[[#This Row],[Données]],104,100)</f>
        <v>001241   THORIGNY</v>
      </c>
      <c r="C525" s="10" t="str">
        <f>MID(PARIS[[#This Row],[Données]],7,36)</f>
        <v xml:space="preserve">9298HRUE DE THORIGNY                </v>
      </c>
      <c r="D525" s="10" t="str">
        <f>MID(PARIS[[#This Row],[Tri 2]],6,31)</f>
        <v xml:space="preserve">RUE DE THORIGNY                </v>
      </c>
      <c r="E525" s="10" t="str">
        <f>MID(PARIS[[#This Row],[Données]],1,6)</f>
        <v>754003</v>
      </c>
      <c r="F525" s="10" t="str">
        <f>LEFT(PARIS[[#This Row],[Données]],2)</f>
        <v>75</v>
      </c>
      <c r="G525" s="10" t="str">
        <f>MID(PARIS[[#This Row],[Données]],1,6)</f>
        <v>754003</v>
      </c>
      <c r="H525" s="10" t="str">
        <f>LEFT(PARIS[[#This Row],[Tri 2]],5)</f>
        <v>9298H</v>
      </c>
      <c r="I525" s="10" t="str">
        <f>LEFT(PARIS[[#This Row],[Tri 3]],3)</f>
        <v>RUE</v>
      </c>
      <c r="J52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2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25" s="10" t="str">
        <f>IF(AND(PARIS[[#This Row],[Nom de la Voie 1]]=0,PARIS[[#This Row],[Nom de la Voie 2]]=0,PARIS[[#This Row],[Nom de la Voie 3]]=0),PARIS[[#This Row],[Ville et Street]],"")</f>
        <v/>
      </c>
      <c r="N525" s="10" t="str">
        <f>MID(PARIS[[#This Row],[Tri 1]],10,50)</f>
        <v>THORIGNY</v>
      </c>
      <c r="O52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25" s="10" t="str">
        <f>IF(PARIS[[#This Row],[Mot Clé Rue]]="","",IF(PARIS[[#This Row],[Ville]]="",PARIS[[#This Row],[Nom de la Voie]]&amp;" "&amp;MID(PARIS[[#This Row],[Tri 3]],5,50),PARIS[[#This Row],[Ville]]))</f>
        <v xml:space="preserve">Rue DE THORIGNY                </v>
      </c>
      <c r="R525" s="10" t="str">
        <f>IF(PARIS[[#This Row],[Nom de la Voie]]="","",IFERROR(PARIS[[#This Row],[Département]]&amp;RIGHT(PARIS[[#This Row],[N° INSEE]],3),""))</f>
        <v>75003</v>
      </c>
      <c r="S525" s="10" t="str">
        <f>IF(PARIS[[#This Row],[Ville]]="",PARIS[[#This Row],[Nom de la Voie]]&amp;" "&amp;MID(PARIS[[#This Row],[Tri 3]],5,50),"")</f>
        <v xml:space="preserve">Rue DE THORIGNY                </v>
      </c>
      <c r="T525" s="10" t="str">
        <f>IFERROR(TEXT(VLOOKUP(Tableau_Résultat75[Code Insee],Tableau_Référence75[],2,FALSE),"00000"),"")</f>
        <v/>
      </c>
      <c r="U525" s="10" t="str">
        <f>IFERROR(TEXT(VLOOKUP(Tableau_Résultat75[Code Insee],Tableau_Référence75[],4,FALSE),"00000"),"")</f>
        <v/>
      </c>
    </row>
    <row r="526" spans="1:21" x14ac:dyDescent="0.25">
      <c r="A526" s="4" t="s">
        <v>537</v>
      </c>
      <c r="B526" s="10" t="str">
        <f>MID(PARIS[[#This Row],[Données]],104,100)</f>
        <v>001251   TOURNELL</v>
      </c>
      <c r="C526" s="10" t="str">
        <f>MID(PARIS[[#This Row],[Données]],7,36)</f>
        <v xml:space="preserve">9382ZRUE DES TOURNELLES             </v>
      </c>
      <c r="D526" s="10" t="str">
        <f>MID(PARIS[[#This Row],[Tri 2]],6,31)</f>
        <v xml:space="preserve">RUE DES TOURNELLES             </v>
      </c>
      <c r="E526" s="10" t="str">
        <f>MID(PARIS[[#This Row],[Données]],1,6)</f>
        <v>754003</v>
      </c>
      <c r="F526" s="10" t="str">
        <f>LEFT(PARIS[[#This Row],[Données]],2)</f>
        <v>75</v>
      </c>
      <c r="G526" s="10" t="str">
        <f>MID(PARIS[[#This Row],[Données]],1,6)</f>
        <v>754003</v>
      </c>
      <c r="H526" s="10" t="str">
        <f>LEFT(PARIS[[#This Row],[Tri 2]],5)</f>
        <v>9382Z</v>
      </c>
      <c r="I526" s="10" t="str">
        <f>LEFT(PARIS[[#This Row],[Tri 3]],3)</f>
        <v>RUE</v>
      </c>
      <c r="J52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2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26" s="10" t="str">
        <f>IF(AND(PARIS[[#This Row],[Nom de la Voie 1]]=0,PARIS[[#This Row],[Nom de la Voie 2]]=0,PARIS[[#This Row],[Nom de la Voie 3]]=0),PARIS[[#This Row],[Ville et Street]],"")</f>
        <v/>
      </c>
      <c r="N526" s="10" t="str">
        <f>MID(PARIS[[#This Row],[Tri 1]],10,50)</f>
        <v>TOURNELL</v>
      </c>
      <c r="O52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26" s="10" t="str">
        <f>IF(PARIS[[#This Row],[Mot Clé Rue]]="","",IF(PARIS[[#This Row],[Ville]]="",PARIS[[#This Row],[Nom de la Voie]]&amp;" "&amp;MID(PARIS[[#This Row],[Tri 3]],5,50),PARIS[[#This Row],[Ville]]))</f>
        <v xml:space="preserve">Rue DES TOURNELLES             </v>
      </c>
      <c r="R526" s="10" t="str">
        <f>IF(PARIS[[#This Row],[Nom de la Voie]]="","",IFERROR(PARIS[[#This Row],[Département]]&amp;RIGHT(PARIS[[#This Row],[N° INSEE]],3),""))</f>
        <v>75003</v>
      </c>
      <c r="S526" s="10" t="str">
        <f>IF(PARIS[[#This Row],[Ville]]="",PARIS[[#This Row],[Nom de la Voie]]&amp;" "&amp;MID(PARIS[[#This Row],[Tri 3]],5,50),"")</f>
        <v xml:space="preserve">Rue DES TOURNELLES             </v>
      </c>
      <c r="T526" s="10" t="str">
        <f>IFERROR(TEXT(VLOOKUP(Tableau_Résultat75[Code Insee],Tableau_Référence75[],2,FALSE),"00000"),"")</f>
        <v/>
      </c>
      <c r="U526" s="10" t="str">
        <f>IFERROR(TEXT(VLOOKUP(Tableau_Résultat75[Code Insee],Tableau_Référence75[],4,FALSE),"00000"),"")</f>
        <v/>
      </c>
    </row>
    <row r="527" spans="1:21" x14ac:dyDescent="0.25">
      <c r="A527" s="4" t="s">
        <v>538</v>
      </c>
      <c r="B527" s="10" t="str">
        <f>MID(PARIS[[#This Row],[Données]],104,100)</f>
        <v>001261   TURBIGO</v>
      </c>
      <c r="C527" s="10" t="str">
        <f>MID(PARIS[[#This Row],[Données]],7,36)</f>
        <v xml:space="preserve">9504GRUE DE TURBIGO                 </v>
      </c>
      <c r="D527" s="10" t="str">
        <f>MID(PARIS[[#This Row],[Tri 2]],6,31)</f>
        <v xml:space="preserve">RUE DE TURBIGO                 </v>
      </c>
      <c r="E527" s="10" t="str">
        <f>MID(PARIS[[#This Row],[Données]],1,6)</f>
        <v>754003</v>
      </c>
      <c r="F527" s="10" t="str">
        <f>LEFT(PARIS[[#This Row],[Données]],2)</f>
        <v>75</v>
      </c>
      <c r="G527" s="10" t="str">
        <f>MID(PARIS[[#This Row],[Données]],1,6)</f>
        <v>754003</v>
      </c>
      <c r="H527" s="10" t="str">
        <f>LEFT(PARIS[[#This Row],[Tri 2]],5)</f>
        <v>9504G</v>
      </c>
      <c r="I527" s="10" t="str">
        <f>LEFT(PARIS[[#This Row],[Tri 3]],3)</f>
        <v>RUE</v>
      </c>
      <c r="J527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2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7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27" s="10" t="str">
        <f>IF(AND(PARIS[[#This Row],[Nom de la Voie 1]]=0,PARIS[[#This Row],[Nom de la Voie 2]]=0,PARIS[[#This Row],[Nom de la Voie 3]]=0),PARIS[[#This Row],[Ville et Street]],"")</f>
        <v/>
      </c>
      <c r="N527" s="10" t="str">
        <f>MID(PARIS[[#This Row],[Tri 1]],10,50)</f>
        <v>TURBIGO</v>
      </c>
      <c r="O52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27" s="10" t="str">
        <f>IF(PARIS[[#This Row],[Mot Clé Rue]]="","",IF(PARIS[[#This Row],[Ville]]="",PARIS[[#This Row],[Nom de la Voie]]&amp;" "&amp;MID(PARIS[[#This Row],[Tri 3]],5,50),PARIS[[#This Row],[Ville]]))</f>
        <v xml:space="preserve">Rue DE TURBIGO                 </v>
      </c>
      <c r="R527" s="10" t="str">
        <f>IF(PARIS[[#This Row],[Nom de la Voie]]="","",IFERROR(PARIS[[#This Row],[Département]]&amp;RIGHT(PARIS[[#This Row],[N° INSEE]],3),""))</f>
        <v>75003</v>
      </c>
      <c r="S527" s="10" t="str">
        <f>IF(PARIS[[#This Row],[Ville]]="",PARIS[[#This Row],[Nom de la Voie]]&amp;" "&amp;MID(PARIS[[#This Row],[Tri 3]],5,50),"")</f>
        <v xml:space="preserve">Rue DE TURBIGO                 </v>
      </c>
      <c r="T527" s="10" t="str">
        <f>IFERROR(TEXT(VLOOKUP(Tableau_Résultat75[Code Insee],Tableau_Référence75[],2,FALSE),"00000"),"")</f>
        <v/>
      </c>
      <c r="U527" s="10" t="str">
        <f>IFERROR(TEXT(VLOOKUP(Tableau_Résultat75[Code Insee],Tableau_Référence75[],4,FALSE),"00000"),"")</f>
        <v/>
      </c>
    </row>
    <row r="528" spans="1:21" x14ac:dyDescent="0.25">
      <c r="A528" s="4" t="s">
        <v>539</v>
      </c>
      <c r="B528" s="10" t="str">
        <f>MID(PARIS[[#This Row],[Données]],104,100)</f>
        <v>001271   TURENNE</v>
      </c>
      <c r="C528" s="10" t="str">
        <f>MID(PARIS[[#This Row],[Données]],7,36)</f>
        <v xml:space="preserve">9506JRUE DE TURENNE                 </v>
      </c>
      <c r="D528" s="10" t="str">
        <f>MID(PARIS[[#This Row],[Tri 2]],6,31)</f>
        <v xml:space="preserve">RUE DE TURENNE                 </v>
      </c>
      <c r="E528" s="10" t="str">
        <f>MID(PARIS[[#This Row],[Données]],1,6)</f>
        <v>754003</v>
      </c>
      <c r="F528" s="10" t="str">
        <f>LEFT(PARIS[[#This Row],[Données]],2)</f>
        <v>75</v>
      </c>
      <c r="G528" s="10" t="str">
        <f>MID(PARIS[[#This Row],[Données]],1,6)</f>
        <v>754003</v>
      </c>
      <c r="H528" s="10" t="str">
        <f>LEFT(PARIS[[#This Row],[Tri 2]],5)</f>
        <v>9506J</v>
      </c>
      <c r="I528" s="10" t="str">
        <f>LEFT(PARIS[[#This Row],[Tri 3]],3)</f>
        <v>RUE</v>
      </c>
      <c r="J52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2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28" s="10" t="str">
        <f>IF(AND(PARIS[[#This Row],[Nom de la Voie 1]]=0,PARIS[[#This Row],[Nom de la Voie 2]]=0,PARIS[[#This Row],[Nom de la Voie 3]]=0),PARIS[[#This Row],[Ville et Street]],"")</f>
        <v/>
      </c>
      <c r="N528" s="10" t="str">
        <f>MID(PARIS[[#This Row],[Tri 1]],10,50)</f>
        <v>TURENNE</v>
      </c>
      <c r="O52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28" s="10" t="str">
        <f>IF(PARIS[[#This Row],[Mot Clé Rue]]="","",IF(PARIS[[#This Row],[Ville]]="",PARIS[[#This Row],[Nom de la Voie]]&amp;" "&amp;MID(PARIS[[#This Row],[Tri 3]],5,50),PARIS[[#This Row],[Ville]]))</f>
        <v xml:space="preserve">Rue DE TURENNE                 </v>
      </c>
      <c r="R528" s="10" t="str">
        <f>IF(PARIS[[#This Row],[Nom de la Voie]]="","",IFERROR(PARIS[[#This Row],[Département]]&amp;RIGHT(PARIS[[#This Row],[N° INSEE]],3),""))</f>
        <v>75003</v>
      </c>
      <c r="S528" s="10" t="str">
        <f>IF(PARIS[[#This Row],[Ville]]="",PARIS[[#This Row],[Nom de la Voie]]&amp;" "&amp;MID(PARIS[[#This Row],[Tri 3]],5,50),"")</f>
        <v xml:space="preserve">Rue DE TURENNE                 </v>
      </c>
      <c r="T528" s="10" t="str">
        <f>IFERROR(TEXT(VLOOKUP(Tableau_Résultat75[Code Insee],Tableau_Référence75[],2,FALSE),"00000"),"")</f>
        <v/>
      </c>
      <c r="U528" s="10" t="str">
        <f>IFERROR(TEXT(VLOOKUP(Tableau_Résultat75[Code Insee],Tableau_Référence75[],4,FALSE),"00000"),"")</f>
        <v/>
      </c>
    </row>
    <row r="529" spans="1:21" x14ac:dyDescent="0.25">
      <c r="A529" s="4" t="s">
        <v>540</v>
      </c>
      <c r="B529" s="10" t="str">
        <f>MID(PARIS[[#This Row],[Données]],104,100)</f>
        <v>001281   VAUCANSO</v>
      </c>
      <c r="C529" s="10" t="str">
        <f>MID(PARIS[[#This Row],[Données]],7,36)</f>
        <v xml:space="preserve">9613ARUE VAUCANSON                  </v>
      </c>
      <c r="D529" s="10" t="str">
        <f>MID(PARIS[[#This Row],[Tri 2]],6,31)</f>
        <v xml:space="preserve">RUE VAUCANSON                  </v>
      </c>
      <c r="E529" s="10" t="str">
        <f>MID(PARIS[[#This Row],[Données]],1,6)</f>
        <v>754003</v>
      </c>
      <c r="F529" s="10" t="str">
        <f>LEFT(PARIS[[#This Row],[Données]],2)</f>
        <v>75</v>
      </c>
      <c r="G529" s="10" t="str">
        <f>MID(PARIS[[#This Row],[Données]],1,6)</f>
        <v>754003</v>
      </c>
      <c r="H529" s="10" t="str">
        <f>LEFT(PARIS[[#This Row],[Tri 2]],5)</f>
        <v>9613A</v>
      </c>
      <c r="I529" s="10" t="str">
        <f>LEFT(PARIS[[#This Row],[Tri 3]],3)</f>
        <v>RUE</v>
      </c>
      <c r="J529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29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29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29" s="10" t="str">
        <f>IF(AND(PARIS[[#This Row],[Nom de la Voie 1]]=0,PARIS[[#This Row],[Nom de la Voie 2]]=0,PARIS[[#This Row],[Nom de la Voie 3]]=0),PARIS[[#This Row],[Ville et Street]],"")</f>
        <v/>
      </c>
      <c r="N529" s="10" t="str">
        <f>MID(PARIS[[#This Row],[Tri 1]],10,50)</f>
        <v>VAUCANSO</v>
      </c>
      <c r="O529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29" s="10" t="str">
        <f>IF(PARIS[[#This Row],[Mot Clé Rue]]="","",IF(PARIS[[#This Row],[Ville]]="",PARIS[[#This Row],[Nom de la Voie]]&amp;" "&amp;MID(PARIS[[#This Row],[Tri 3]],5,50),PARIS[[#This Row],[Ville]]))</f>
        <v xml:space="preserve">Rue VAUCANSON                  </v>
      </c>
      <c r="R529" s="10" t="str">
        <f>IF(PARIS[[#This Row],[Nom de la Voie]]="","",IFERROR(PARIS[[#This Row],[Département]]&amp;RIGHT(PARIS[[#This Row],[N° INSEE]],3),""))</f>
        <v>75003</v>
      </c>
      <c r="S529" s="10" t="str">
        <f>IF(PARIS[[#This Row],[Ville]]="",PARIS[[#This Row],[Nom de la Voie]]&amp;" "&amp;MID(PARIS[[#This Row],[Tri 3]],5,50),"")</f>
        <v xml:space="preserve">Rue VAUCANSON                  </v>
      </c>
      <c r="T529" s="10" t="str">
        <f>IFERROR(TEXT(VLOOKUP(Tableau_Résultat75[Code Insee],Tableau_Référence75[],2,FALSE),"00000"),"")</f>
        <v/>
      </c>
      <c r="U529" s="10" t="str">
        <f>IFERROR(TEXT(VLOOKUP(Tableau_Résultat75[Code Insee],Tableau_Référence75[],4,FALSE),"00000"),"")</f>
        <v/>
      </c>
    </row>
    <row r="530" spans="1:21" x14ac:dyDescent="0.25">
      <c r="A530" s="4" t="s">
        <v>541</v>
      </c>
      <c r="B530" s="10" t="str">
        <f>MID(PARIS[[#This Row],[Données]],104,100)</f>
        <v>001291   VENDOME</v>
      </c>
      <c r="C530" s="10" t="str">
        <f>MID(PARIS[[#This Row],[Données]],7,36)</f>
        <v xml:space="preserve">9652TPAS VENDOME                    </v>
      </c>
      <c r="D530" s="10" t="str">
        <f>MID(PARIS[[#This Row],[Tri 2]],6,31)</f>
        <v xml:space="preserve">PAS VENDOME                    </v>
      </c>
      <c r="E530" s="10" t="str">
        <f>MID(PARIS[[#This Row],[Données]],1,6)</f>
        <v>754003</v>
      </c>
      <c r="F530" s="10" t="str">
        <f>LEFT(PARIS[[#This Row],[Données]],2)</f>
        <v>75</v>
      </c>
      <c r="G530" s="10" t="str">
        <f>MID(PARIS[[#This Row],[Données]],1,6)</f>
        <v>754003</v>
      </c>
      <c r="H530" s="10" t="str">
        <f>LEFT(PARIS[[#This Row],[Tri 2]],5)</f>
        <v>9652T</v>
      </c>
      <c r="I530" s="10" t="str">
        <f>LEFT(PARIS[[#This Row],[Tri 3]],3)</f>
        <v>PAS</v>
      </c>
      <c r="J530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530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0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0" s="10" t="str">
        <f>IF(AND(PARIS[[#This Row],[Nom de la Voie 1]]=0,PARIS[[#This Row],[Nom de la Voie 2]]=0,PARIS[[#This Row],[Nom de la Voie 3]]=0),PARIS[[#This Row],[Ville et Street]],"")</f>
        <v/>
      </c>
      <c r="N530" s="10" t="str">
        <f>MID(PARIS[[#This Row],[Tri 1]],10,50)</f>
        <v>VENDOME</v>
      </c>
      <c r="O530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530" s="10" t="str">
        <f>IF(PARIS[[#This Row],[Mot Clé Rue]]="","",IF(PARIS[[#This Row],[Ville]]="",PARIS[[#This Row],[Nom de la Voie]]&amp;" "&amp;MID(PARIS[[#This Row],[Tri 3]],5,50),PARIS[[#This Row],[Ville]]))</f>
        <v xml:space="preserve">Passage VENDOME                    </v>
      </c>
      <c r="R530" s="10" t="str">
        <f>IF(PARIS[[#This Row],[Nom de la Voie]]="","",IFERROR(PARIS[[#This Row],[Département]]&amp;RIGHT(PARIS[[#This Row],[N° INSEE]],3),""))</f>
        <v>75003</v>
      </c>
      <c r="S530" s="10" t="str">
        <f>IF(PARIS[[#This Row],[Ville]]="",PARIS[[#This Row],[Nom de la Voie]]&amp;" "&amp;MID(PARIS[[#This Row],[Tri 3]],5,50),"")</f>
        <v xml:space="preserve">Passage VENDOME                    </v>
      </c>
      <c r="T530" s="10" t="str">
        <f>IFERROR(TEXT(VLOOKUP(Tableau_Résultat75[Code Insee],Tableau_Référence75[],2,FALSE),"00000"),"")</f>
        <v/>
      </c>
      <c r="U530" s="10" t="str">
        <f>IFERROR(TEXT(VLOOKUP(Tableau_Résultat75[Code Insee],Tableau_Référence75[],4,FALSE),"00000"),"")</f>
        <v/>
      </c>
    </row>
    <row r="531" spans="1:21" x14ac:dyDescent="0.25">
      <c r="A531" s="4" t="s">
        <v>542</v>
      </c>
      <c r="B531" s="10" t="str">
        <f>MID(PARIS[[#This Row],[Données]],104,100)</f>
        <v>001301   VERTBOIS</v>
      </c>
      <c r="C531" s="10" t="str">
        <f>MID(PARIS[[#This Row],[Données]],7,36)</f>
        <v xml:space="preserve">9711GRUE DU VERTBOIS                </v>
      </c>
      <c r="D531" s="10" t="str">
        <f>MID(PARIS[[#This Row],[Tri 2]],6,31)</f>
        <v xml:space="preserve">RUE DU VERTBOIS                </v>
      </c>
      <c r="E531" s="10" t="str">
        <f>MID(PARIS[[#This Row],[Données]],1,6)</f>
        <v>754003</v>
      </c>
      <c r="F531" s="10" t="str">
        <f>LEFT(PARIS[[#This Row],[Données]],2)</f>
        <v>75</v>
      </c>
      <c r="G531" s="10" t="str">
        <f>MID(PARIS[[#This Row],[Données]],1,6)</f>
        <v>754003</v>
      </c>
      <c r="H531" s="10" t="str">
        <f>LEFT(PARIS[[#This Row],[Tri 2]],5)</f>
        <v>9711G</v>
      </c>
      <c r="I531" s="10" t="str">
        <f>LEFT(PARIS[[#This Row],[Tri 3]],3)</f>
        <v>RUE</v>
      </c>
      <c r="J531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31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1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1" s="10" t="str">
        <f>IF(AND(PARIS[[#This Row],[Nom de la Voie 1]]=0,PARIS[[#This Row],[Nom de la Voie 2]]=0,PARIS[[#This Row],[Nom de la Voie 3]]=0),PARIS[[#This Row],[Ville et Street]],"")</f>
        <v/>
      </c>
      <c r="N531" s="10" t="str">
        <f>MID(PARIS[[#This Row],[Tri 1]],10,50)</f>
        <v>VERTBOIS</v>
      </c>
      <c r="O531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31" s="10" t="str">
        <f>IF(PARIS[[#This Row],[Mot Clé Rue]]="","",IF(PARIS[[#This Row],[Ville]]="",PARIS[[#This Row],[Nom de la Voie]]&amp;" "&amp;MID(PARIS[[#This Row],[Tri 3]],5,50),PARIS[[#This Row],[Ville]]))</f>
        <v xml:space="preserve">Rue DU VERTBOIS                </v>
      </c>
      <c r="R531" s="10" t="str">
        <f>IF(PARIS[[#This Row],[Nom de la Voie]]="","",IFERROR(PARIS[[#This Row],[Département]]&amp;RIGHT(PARIS[[#This Row],[N° INSEE]],3),""))</f>
        <v>75003</v>
      </c>
      <c r="S531" s="10" t="str">
        <f>IF(PARIS[[#This Row],[Ville]]="",PARIS[[#This Row],[Nom de la Voie]]&amp;" "&amp;MID(PARIS[[#This Row],[Tri 3]],5,50),"")</f>
        <v xml:space="preserve">Rue DU VERTBOIS                </v>
      </c>
      <c r="T531" s="10" t="str">
        <f>IFERROR(TEXT(VLOOKUP(Tableau_Résultat75[Code Insee],Tableau_Référence75[],2,FALSE),"00000"),"")</f>
        <v/>
      </c>
      <c r="U531" s="10" t="str">
        <f>IFERROR(TEXT(VLOOKUP(Tableau_Résultat75[Code Insee],Tableau_Référence75[],4,FALSE),"00000"),"")</f>
        <v/>
      </c>
    </row>
    <row r="532" spans="1:21" x14ac:dyDescent="0.25">
      <c r="A532" s="4" t="s">
        <v>543</v>
      </c>
      <c r="B532" s="10" t="str">
        <f>MID(PARIS[[#This Row],[Données]],104,100)</f>
        <v>001311   VERTBOIS</v>
      </c>
      <c r="C532" s="10" t="str">
        <f>MID(PARIS[[#This Row],[Données]],7,36)</f>
        <v xml:space="preserve">9712HPAS DU VERTBOIS                </v>
      </c>
      <c r="D532" s="10" t="str">
        <f>MID(PARIS[[#This Row],[Tri 2]],6,31)</f>
        <v xml:space="preserve">PAS DU VERTBOIS                </v>
      </c>
      <c r="E532" s="10" t="str">
        <f>MID(PARIS[[#This Row],[Données]],1,6)</f>
        <v>754003</v>
      </c>
      <c r="F532" s="10" t="str">
        <f>LEFT(PARIS[[#This Row],[Données]],2)</f>
        <v>75</v>
      </c>
      <c r="G532" s="10" t="str">
        <f>MID(PARIS[[#This Row],[Données]],1,6)</f>
        <v>754003</v>
      </c>
      <c r="H532" s="10" t="str">
        <f>LEFT(PARIS[[#This Row],[Tri 2]],5)</f>
        <v>9712H</v>
      </c>
      <c r="I532" s="10" t="str">
        <f>LEFT(PARIS[[#This Row],[Tri 3]],3)</f>
        <v>PAS</v>
      </c>
      <c r="J532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Passage</v>
      </c>
      <c r="K532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2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2" s="10" t="str">
        <f>IF(AND(PARIS[[#This Row],[Nom de la Voie 1]]=0,PARIS[[#This Row],[Nom de la Voie 2]]=0,PARIS[[#This Row],[Nom de la Voie 3]]=0),PARIS[[#This Row],[Ville et Street]],"")</f>
        <v/>
      </c>
      <c r="N532" s="10" t="str">
        <f>MID(PARIS[[#This Row],[Tri 1]],10,50)</f>
        <v>VERTBOIS</v>
      </c>
      <c r="O532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Passage</v>
      </c>
      <c r="P532" s="10" t="str">
        <f>IF(PARIS[[#This Row],[Mot Clé Rue]]="","",IF(PARIS[[#This Row],[Ville]]="",PARIS[[#This Row],[Nom de la Voie]]&amp;" "&amp;MID(PARIS[[#This Row],[Tri 3]],5,50),PARIS[[#This Row],[Ville]]))</f>
        <v xml:space="preserve">Passage DU VERTBOIS                </v>
      </c>
      <c r="R532" s="10" t="str">
        <f>IF(PARIS[[#This Row],[Nom de la Voie]]="","",IFERROR(PARIS[[#This Row],[Département]]&amp;RIGHT(PARIS[[#This Row],[N° INSEE]],3),""))</f>
        <v>75003</v>
      </c>
      <c r="S532" s="10" t="str">
        <f>IF(PARIS[[#This Row],[Ville]]="",PARIS[[#This Row],[Nom de la Voie]]&amp;" "&amp;MID(PARIS[[#This Row],[Tri 3]],5,50),"")</f>
        <v xml:space="preserve">Passage DU VERTBOIS                </v>
      </c>
      <c r="T532" s="10" t="str">
        <f>IFERROR(TEXT(VLOOKUP(Tableau_Résultat75[Code Insee],Tableau_Référence75[],2,FALSE),"00000"),"")</f>
        <v/>
      </c>
      <c r="U532" s="10" t="str">
        <f>IFERROR(TEXT(VLOOKUP(Tableau_Résultat75[Code Insee],Tableau_Référence75[],4,FALSE),"00000"),"")</f>
        <v/>
      </c>
    </row>
    <row r="533" spans="1:21" x14ac:dyDescent="0.25">
      <c r="A533" s="4" t="s">
        <v>544</v>
      </c>
      <c r="B533" s="10" t="str">
        <f>MID(PARIS[[#This Row],[Données]],104,100)</f>
        <v>001321   VERTUS</v>
      </c>
      <c r="C533" s="10" t="str">
        <f>MID(PARIS[[#This Row],[Données]],7,36)</f>
        <v xml:space="preserve">9715LRUE DES VERTUS                 </v>
      </c>
      <c r="D533" s="10" t="str">
        <f>MID(PARIS[[#This Row],[Tri 2]],6,31)</f>
        <v xml:space="preserve">RUE DES VERTUS                 </v>
      </c>
      <c r="E533" s="10" t="str">
        <f>MID(PARIS[[#This Row],[Données]],1,6)</f>
        <v>754003</v>
      </c>
      <c r="F533" s="10" t="str">
        <f>LEFT(PARIS[[#This Row],[Données]],2)</f>
        <v>75</v>
      </c>
      <c r="G533" s="10" t="str">
        <f>MID(PARIS[[#This Row],[Données]],1,6)</f>
        <v>754003</v>
      </c>
      <c r="H533" s="10" t="str">
        <f>LEFT(PARIS[[#This Row],[Tri 2]],5)</f>
        <v>9715L</v>
      </c>
      <c r="I533" s="10" t="str">
        <f>LEFT(PARIS[[#This Row],[Tri 3]],3)</f>
        <v>RUE</v>
      </c>
      <c r="J533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33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3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3" s="10" t="str">
        <f>IF(AND(PARIS[[#This Row],[Nom de la Voie 1]]=0,PARIS[[#This Row],[Nom de la Voie 2]]=0,PARIS[[#This Row],[Nom de la Voie 3]]=0),PARIS[[#This Row],[Ville et Street]],"")</f>
        <v/>
      </c>
      <c r="N533" s="10" t="str">
        <f>MID(PARIS[[#This Row],[Tri 1]],10,50)</f>
        <v>VERTUS</v>
      </c>
      <c r="O533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33" s="10" t="str">
        <f>IF(PARIS[[#This Row],[Mot Clé Rue]]="","",IF(PARIS[[#This Row],[Ville]]="",PARIS[[#This Row],[Nom de la Voie]]&amp;" "&amp;MID(PARIS[[#This Row],[Tri 3]],5,50),PARIS[[#This Row],[Ville]]))</f>
        <v xml:space="preserve">Rue DES VERTUS                 </v>
      </c>
      <c r="R533" s="10" t="str">
        <f>IF(PARIS[[#This Row],[Nom de la Voie]]="","",IFERROR(PARIS[[#This Row],[Département]]&amp;RIGHT(PARIS[[#This Row],[N° INSEE]],3),""))</f>
        <v>75003</v>
      </c>
      <c r="S533" s="10" t="str">
        <f>IF(PARIS[[#This Row],[Ville]]="",PARIS[[#This Row],[Nom de la Voie]]&amp;" "&amp;MID(PARIS[[#This Row],[Tri 3]],5,50),"")</f>
        <v xml:space="preserve">Rue DES VERTUS                 </v>
      </c>
      <c r="T533" s="10" t="str">
        <f>IFERROR(TEXT(VLOOKUP(Tableau_Résultat75[Code Insee],Tableau_Référence75[],2,FALSE),"00000"),"")</f>
        <v/>
      </c>
      <c r="U533" s="10" t="str">
        <f>IFERROR(TEXT(VLOOKUP(Tableau_Résultat75[Code Insee],Tableau_Référence75[],4,FALSE),"00000"),"")</f>
        <v/>
      </c>
    </row>
    <row r="534" spans="1:21" x14ac:dyDescent="0.25">
      <c r="A534" s="4" t="s">
        <v>545</v>
      </c>
      <c r="B534" s="10" t="str">
        <f>MID(PARIS[[#This Row],[Données]],104,100)</f>
        <v>001331   TEMPLE</v>
      </c>
      <c r="C534" s="10" t="str">
        <f>MID(PARIS[[#This Row],[Données]],7,36)</f>
        <v xml:space="preserve">9783KRUE VIEILLE DU TEMPLE          </v>
      </c>
      <c r="D534" s="10" t="str">
        <f>MID(PARIS[[#This Row],[Tri 2]],6,31)</f>
        <v xml:space="preserve">RUE VIEILLE DU TEMPLE          </v>
      </c>
      <c r="E534" s="10" t="str">
        <f>MID(PARIS[[#This Row],[Données]],1,6)</f>
        <v>754003</v>
      </c>
      <c r="F534" s="10" t="str">
        <f>LEFT(PARIS[[#This Row],[Données]],2)</f>
        <v>75</v>
      </c>
      <c r="G534" s="10" t="str">
        <f>MID(PARIS[[#This Row],[Données]],1,6)</f>
        <v>754003</v>
      </c>
      <c r="H534" s="10" t="str">
        <f>LEFT(PARIS[[#This Row],[Tri 2]],5)</f>
        <v>9783K</v>
      </c>
      <c r="I534" s="10" t="str">
        <f>LEFT(PARIS[[#This Row],[Tri 3]],3)</f>
        <v>RUE</v>
      </c>
      <c r="J534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34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4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4" s="10" t="str">
        <f>IF(AND(PARIS[[#This Row],[Nom de la Voie 1]]=0,PARIS[[#This Row],[Nom de la Voie 2]]=0,PARIS[[#This Row],[Nom de la Voie 3]]=0),PARIS[[#This Row],[Ville et Street]],"")</f>
        <v/>
      </c>
      <c r="N534" s="10" t="str">
        <f>MID(PARIS[[#This Row],[Tri 1]],10,50)</f>
        <v>TEMPLE</v>
      </c>
      <c r="O534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34" s="10" t="str">
        <f>IF(PARIS[[#This Row],[Mot Clé Rue]]="","",IF(PARIS[[#This Row],[Ville]]="",PARIS[[#This Row],[Nom de la Voie]]&amp;" "&amp;MID(PARIS[[#This Row],[Tri 3]],5,50),PARIS[[#This Row],[Ville]]))</f>
        <v xml:space="preserve">Rue VIEILLE DU TEMPLE          </v>
      </c>
      <c r="R534" s="10" t="str">
        <f>IF(PARIS[[#This Row],[Nom de la Voie]]="","",IFERROR(PARIS[[#This Row],[Département]]&amp;RIGHT(PARIS[[#This Row],[N° INSEE]],3),""))</f>
        <v>75003</v>
      </c>
      <c r="S534" s="10" t="str">
        <f>IF(PARIS[[#This Row],[Ville]]="",PARIS[[#This Row],[Nom de la Voie]]&amp;" "&amp;MID(PARIS[[#This Row],[Tri 3]],5,50),"")</f>
        <v xml:space="preserve">Rue VIEILLE DU TEMPLE          </v>
      </c>
      <c r="T534" s="10" t="str">
        <f>IFERROR(TEXT(VLOOKUP(Tableau_Résultat75[Code Insee],Tableau_Référence75[],2,FALSE),"00000"),"")</f>
        <v/>
      </c>
      <c r="U534" s="10" t="str">
        <f>IFERROR(TEXT(VLOOKUP(Tableau_Résultat75[Code Insee],Tableau_Référence75[],4,FALSE),"00000"),"")</f>
        <v/>
      </c>
    </row>
    <row r="535" spans="1:21" x14ac:dyDescent="0.25">
      <c r="A535" s="4" t="s">
        <v>546</v>
      </c>
      <c r="B535" s="10" t="str">
        <f>MID(PARIS[[#This Row],[Données]],104,100)</f>
        <v>001341   VILLEHAR</v>
      </c>
      <c r="C535" s="10" t="str">
        <f>MID(PARIS[[#This Row],[Données]],7,36)</f>
        <v xml:space="preserve">9828JRUE VILLEHARDOUIN              </v>
      </c>
      <c r="D535" s="10" t="str">
        <f>MID(PARIS[[#This Row],[Tri 2]],6,31)</f>
        <v xml:space="preserve">RUE VILLEHARDOUIN              </v>
      </c>
      <c r="E535" s="10" t="str">
        <f>MID(PARIS[[#This Row],[Données]],1,6)</f>
        <v>754003</v>
      </c>
      <c r="F535" s="10" t="str">
        <f>LEFT(PARIS[[#This Row],[Données]],2)</f>
        <v>75</v>
      </c>
      <c r="G535" s="10" t="str">
        <f>MID(PARIS[[#This Row],[Données]],1,6)</f>
        <v>754003</v>
      </c>
      <c r="H535" s="10" t="str">
        <f>LEFT(PARIS[[#This Row],[Tri 2]],5)</f>
        <v>9828J</v>
      </c>
      <c r="I535" s="10" t="str">
        <f>LEFT(PARIS[[#This Row],[Tri 3]],3)</f>
        <v>RUE</v>
      </c>
      <c r="J535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35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5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5" s="10" t="str">
        <f>IF(AND(PARIS[[#This Row],[Nom de la Voie 1]]=0,PARIS[[#This Row],[Nom de la Voie 2]]=0,PARIS[[#This Row],[Nom de la Voie 3]]=0),PARIS[[#This Row],[Ville et Street]],"")</f>
        <v/>
      </c>
      <c r="N535" s="10" t="str">
        <f>MID(PARIS[[#This Row],[Tri 1]],10,50)</f>
        <v>VILLEHAR</v>
      </c>
      <c r="O535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35" s="10" t="str">
        <f>IF(PARIS[[#This Row],[Mot Clé Rue]]="","",IF(PARIS[[#This Row],[Ville]]="",PARIS[[#This Row],[Nom de la Voie]]&amp;" "&amp;MID(PARIS[[#This Row],[Tri 3]],5,50),PARIS[[#This Row],[Ville]]))</f>
        <v xml:space="preserve">Rue VILLEHARDOUIN              </v>
      </c>
      <c r="R535" s="10" t="str">
        <f>IF(PARIS[[#This Row],[Nom de la Voie]]="","",IFERROR(PARIS[[#This Row],[Département]]&amp;RIGHT(PARIS[[#This Row],[N° INSEE]],3),""))</f>
        <v>75003</v>
      </c>
      <c r="S535" s="10" t="str">
        <f>IF(PARIS[[#This Row],[Ville]]="",PARIS[[#This Row],[Nom de la Voie]]&amp;" "&amp;MID(PARIS[[#This Row],[Tri 3]],5,50),"")</f>
        <v xml:space="preserve">Rue VILLEHARDOUIN              </v>
      </c>
      <c r="T535" s="10" t="str">
        <f>IFERROR(TEXT(VLOOKUP(Tableau_Résultat75[Code Insee],Tableau_Référence75[],2,FALSE),"00000"),"")</f>
        <v/>
      </c>
      <c r="U535" s="10" t="str">
        <f>IFERROR(TEXT(VLOOKUP(Tableau_Résultat75[Code Insee],Tableau_Référence75[],4,FALSE),"00000"),"")</f>
        <v/>
      </c>
    </row>
    <row r="536" spans="1:21" x14ac:dyDescent="0.25">
      <c r="A536" s="4" t="s">
        <v>547</v>
      </c>
      <c r="B536" s="10" t="str">
        <f>MID(PARIS[[#This Row],[Données]],104,100)</f>
        <v>001351   VOLTA</v>
      </c>
      <c r="C536" s="10" t="str">
        <f>MID(PARIS[[#This Row],[Données]],7,36)</f>
        <v xml:space="preserve">9905TRUE VOLTA                      </v>
      </c>
      <c r="D536" s="10" t="str">
        <f>MID(PARIS[[#This Row],[Tri 2]],6,31)</f>
        <v xml:space="preserve">RUE VOLTA                      </v>
      </c>
      <c r="E536" s="10" t="str">
        <f>MID(PARIS[[#This Row],[Données]],1,6)</f>
        <v>754003</v>
      </c>
      <c r="F536" s="10" t="str">
        <f>LEFT(PARIS[[#This Row],[Données]],2)</f>
        <v>75</v>
      </c>
      <c r="G536" s="10" t="str">
        <f>MID(PARIS[[#This Row],[Données]],1,6)</f>
        <v>754003</v>
      </c>
      <c r="H536" s="10" t="str">
        <f>LEFT(PARIS[[#This Row],[Tri 2]],5)</f>
        <v>9905T</v>
      </c>
      <c r="I536" s="10" t="str">
        <f>LEFT(PARIS[[#This Row],[Tri 3]],3)</f>
        <v>RUE</v>
      </c>
      <c r="J536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36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6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6" s="10" t="str">
        <f>IF(AND(PARIS[[#This Row],[Nom de la Voie 1]]=0,PARIS[[#This Row],[Nom de la Voie 2]]=0,PARIS[[#This Row],[Nom de la Voie 3]]=0),PARIS[[#This Row],[Ville et Street]],"")</f>
        <v/>
      </c>
      <c r="N536" s="10" t="str">
        <f>MID(PARIS[[#This Row],[Tri 1]],10,50)</f>
        <v>VOLTA</v>
      </c>
      <c r="O536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36" s="10" t="str">
        <f>IF(PARIS[[#This Row],[Mot Clé Rue]]="","",IF(PARIS[[#This Row],[Ville]]="",PARIS[[#This Row],[Nom de la Voie]]&amp;" "&amp;MID(PARIS[[#This Row],[Tri 3]],5,50),PARIS[[#This Row],[Ville]]))</f>
        <v xml:space="preserve">Rue VOLTA                      </v>
      </c>
      <c r="R536" s="10" t="str">
        <f>IF(PARIS[[#This Row],[Nom de la Voie]]="","",IFERROR(PARIS[[#This Row],[Département]]&amp;RIGHT(PARIS[[#This Row],[N° INSEE]],3),""))</f>
        <v>75003</v>
      </c>
      <c r="S536" s="10" t="str">
        <f>IF(PARIS[[#This Row],[Ville]]="",PARIS[[#This Row],[Nom de la Voie]]&amp;" "&amp;MID(PARIS[[#This Row],[Tri 3]],5,50),"")</f>
        <v xml:space="preserve">Rue VOLTA                      </v>
      </c>
      <c r="T536" s="10" t="str">
        <f>IFERROR(TEXT(VLOOKUP(Tableau_Résultat75[Code Insee],Tableau_Référence75[],2,FALSE),"00000"),"")</f>
        <v/>
      </c>
      <c r="U536" s="10" t="str">
        <f>IFERROR(TEXT(VLOOKUP(Tableau_Résultat75[Code Insee],Tableau_Référence75[],4,FALSE),"00000"),"")</f>
        <v/>
      </c>
    </row>
    <row r="537" spans="1:21" x14ac:dyDescent="0.25">
      <c r="A537" s="4" t="s">
        <v>548</v>
      </c>
      <c r="B537" s="10" t="str">
        <f>MID(PARIS[[#This Row],[Données]],104,100)</f>
        <v>001361   VOSGES</v>
      </c>
      <c r="C537" s="10" t="str">
        <f>MID(PARIS[[#This Row],[Données]],7,36)</f>
        <v xml:space="preserve">9917FPL  DES VOSGES                 </v>
      </c>
      <c r="D537" s="10" t="str">
        <f>MID(PARIS[[#This Row],[Tri 2]],6,31)</f>
        <v xml:space="preserve">PL  DES VOSGES                 </v>
      </c>
      <c r="E537" s="10" t="str">
        <f>MID(PARIS[[#This Row],[Données]],1,6)</f>
        <v>754003</v>
      </c>
      <c r="F537" s="10" t="str">
        <f>LEFT(PARIS[[#This Row],[Données]],2)</f>
        <v>75</v>
      </c>
      <c r="G537" s="10" t="str">
        <f>MID(PARIS[[#This Row],[Données]],1,6)</f>
        <v>754003</v>
      </c>
      <c r="H537" s="10" t="str">
        <f>LEFT(PARIS[[#This Row],[Tri 2]],5)</f>
        <v>9917F</v>
      </c>
      <c r="I537" s="10" t="str">
        <f>LEFT(PARIS[[#This Row],[Tri 3]],3)</f>
        <v xml:space="preserve">PL </v>
      </c>
      <c r="J537" s="10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0</v>
      </c>
      <c r="K537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7" s="10" t="str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Place</v>
      </c>
      <c r="M537" s="10" t="str">
        <f>IF(AND(PARIS[[#This Row],[Nom de la Voie 1]]=0,PARIS[[#This Row],[Nom de la Voie 2]]=0,PARIS[[#This Row],[Nom de la Voie 3]]=0),PARIS[[#This Row],[Ville et Street]],"")</f>
        <v/>
      </c>
      <c r="N537" s="10" t="str">
        <f>MID(PARIS[[#This Row],[Tri 1]],10,50)</f>
        <v>VOSGES</v>
      </c>
      <c r="O537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Place</v>
      </c>
      <c r="P537" s="10" t="str">
        <f>IF(PARIS[[#This Row],[Mot Clé Rue]]="","",IF(PARIS[[#This Row],[Ville]]="",PARIS[[#This Row],[Nom de la Voie]]&amp;" "&amp;MID(PARIS[[#This Row],[Tri 3]],5,50),PARIS[[#This Row],[Ville]]))</f>
        <v xml:space="preserve">Place DES VOSGES                 </v>
      </c>
      <c r="R537" s="10" t="str">
        <f>IF(PARIS[[#This Row],[Nom de la Voie]]="","",IFERROR(PARIS[[#This Row],[Département]]&amp;RIGHT(PARIS[[#This Row],[N° INSEE]],3),""))</f>
        <v>75003</v>
      </c>
      <c r="S537" s="10" t="str">
        <f>IF(PARIS[[#This Row],[Ville]]="",PARIS[[#This Row],[Nom de la Voie]]&amp;" "&amp;MID(PARIS[[#This Row],[Tri 3]],5,50),"")</f>
        <v xml:space="preserve">Place DES VOSGES                 </v>
      </c>
      <c r="T537" s="10" t="str">
        <f>IFERROR(TEXT(VLOOKUP(Tableau_Résultat75[Code Insee],Tableau_Référence75[],2,FALSE),"00000"),"")</f>
        <v/>
      </c>
      <c r="U537" s="10" t="str">
        <f>IFERROR(TEXT(VLOOKUP(Tableau_Résultat75[Code Insee],Tableau_Référence75[],4,FALSE),"00000"),"")</f>
        <v/>
      </c>
    </row>
    <row r="538" spans="1:21" x14ac:dyDescent="0.25">
      <c r="A538" s="4" t="s">
        <v>549</v>
      </c>
      <c r="B538" s="10" t="str">
        <f>MID(PARIS[[#This Row],[Données]],104,100)</f>
        <v>006911   SAIGON</v>
      </c>
      <c r="C538" s="10" t="str">
        <f>MID(PARIS[[#This Row],[Données]],7,36)</f>
        <v xml:space="preserve">8472KRUE DE SAIGON                  </v>
      </c>
      <c r="D538" s="10" t="str">
        <f>MID(PARIS[[#This Row],[Tri 2]],6,31)</f>
        <v xml:space="preserve">RUE DE SAIGON                  </v>
      </c>
      <c r="E538" s="10" t="str">
        <f>MID(PARIS[[#This Row],[Données]],1,6)</f>
        <v>757016</v>
      </c>
      <c r="F538" s="10" t="str">
        <f>LEFT(PARIS[[#This Row],[Données]],2)</f>
        <v>75</v>
      </c>
      <c r="G538" s="10" t="str">
        <f>MID(PARIS[[#This Row],[Données]],1,6)</f>
        <v>757016</v>
      </c>
      <c r="H538" s="10" t="str">
        <f>LEFT(PARIS[[#This Row],[Tri 2]],5)</f>
        <v>8472K</v>
      </c>
      <c r="I538" s="10" t="str">
        <f>LEFT(PARIS[[#This Row],[Tri 3]],3)</f>
        <v>RUE</v>
      </c>
      <c r="J538" s="10" t="str">
        <f>IF(PARIS[[#This Row],[Ville et Street]]="","",IF(PARIS[[#This Row],[Ville et Street]]="VOIEFERREES","Vois férrées",IF(PARIS[[#This Row],[Ville et Street]]="IMP","Impasse",IF(PARIS[[#This Row],[Ville et Street]]="CHE","Chemin",IF(PARIS[[#This Row],[Ville et Street]]="RUE","Rue",IF(PARIS[[#This Row],[Ville et Street]]="PL","Place",IF(PARIS[[#This Row],[Ville et Street]]="RTE","Route",IF(PARIS[[#This Row],[Ville et Street]]="ALL","Allée",IF(PARIS[[#This Row],[Ville et Street]]="LOT","Lotissement",IF(PARIS[[#This Row],[Ville et Street]]="ROC","Rocade",IF(PARIS[[#This Row],[Ville et Street]]="PAS","Passage",IF(PARIS[[#This Row],[Ville et Street]]="MTE","Montée",IF(PARIS[[#This Row],[Ville et Street]]="AV","Avenue",IF(PARIS[[#This Row],[Ville et Street]]="N","Nationnal",IF(PARIS[[#This Row],[Ville et Street]]="RLE","Ruelle",IF(PARIS[[#This Row],[Ville et Street]]="GR","Grande rue",IF(PARIS[[#This Row],[Ville et Street]]="QUAIDU","Quai du",IF(PARIS[[#This Row],[Ville et Street]]="PLA","Place",IF(PARIS[[#This Row],[Ville et Street]]="CRS","Cours",IF(PARIS[[#This Row],[Ville et Street]]="CLOSDU","Clos du",IF(PARIS[[#This Row],[Ville et Street]]="CLOSCLOS","Clos",IF(PARIS[[#This Row],[Ville et Street]]="CHEMDE","Chemin de",IF(PARIS[[#This Row],[Ville et Street]]="CAMPEMMCAT","Camps Militaire",IF(PARIS[[#This Row],[Ville et Street]]="RES","Résidence",IF(PARIS[[#This Row],[Ville et Street]]="DOM","Domaine",IF(PARIS[[#This Row],[Ville et Street]]="SQ","Square",IF(PARIS[[#This Row],[Ville et Street]]="CHEMDU","Chemin du",IF(PARIS[[#This Row],[Ville et Street]]="CHEMDES","Chemin des",IF(PARIS[[#This Row],[Ville et Street]]="ZA","Zone artisanale",IF(PARIS[[#This Row],[Ville et Street]]="ZI","Zone industrielle",IF(PARIS[[#This Row],[Ville et Street]]="ZONEACTIVITE","Zone d'activité",IF(PARIS[[#This Row],[Ville et Street]]="PROMDES","Promenades",IF(PARIS[[#This Row],[Ville et Street]]="VC","Voie communale",IF(PARIS[[#This Row],[Ville et Street]]="RPT","Rampart",IF(PARIS[[#This Row],[Ville et Street]]="CAR","Carrefour",IF(PARIS[[#This Row],[Ville et Street]]="BD","Boulevard",IF(PARIS[[#This Row],[Ville et Street]]="CITEDE","Cité de",IF(PARIS[[#This Row],[Ville et Street]]="CITEH","Cité",IF(PARIS[[#This Row],[Ville et Street]]="PER","Pery",IF(PARIS[[#This Row],[Ville et Street]]="CITEDES","Cité des",IF(PARIS[[#This Row],[Ville et Street]]="COTEDE","Cote de",IF(PARIS[[#This Row],[Ville et Street]]="SEN","Sentier",IF(PARIS[[#This Row],[Ville et Street]]="CLOSDE","Clos de",IF(PARIS[[#This Row],[Ville et Street]]="CLOSLES","Clos les",IF(PARIS[[#This Row],[Ville et Street]]="CLOSDU","Clos du",IF(PARIS[[#This Row],[Ville et Street]]="CLOSVERT","Clos",IF(PARIS[[#This Row],[Ville et Street]]="CLOSGREFFETS","Clos",IF(PARIS[[#This Row],[Ville et Street]]="PARCDE","Parc de",IF(PARIS[[#This Row],[Ville et Street]]="CD","Chemin départementale",IF(PARIS[[#This Row],[Ville et Street]]="D","Départementale",IF(PARIS[[#This Row],[Ville et Street]]="PARCDES","Parc des",IF(PARIS[[#This Row],[Ville et Street]]="PARCLOUIS","Parc",IF(PARIS[[#This Row],[Ville et Street]]="CR","Cour",IF(PARIS[[#This Row],[Ville et Street]]="PTTEGAMBETTA","Petite route",IF(PARIS[[#This Row],[Ville et Street]]="ESPAPIERRE","Espace",IF(PARIS[[#This Row],[Ville et Street]]="PONTDE","Pont",IF(PARIS[[#This Row],[Ville et Street]]="PONTDU","Pont du",IF(PARIS[[#This Row],[Ville et Street]]="ESPARENE","Espace",IF(PARIS[[#This Row],[Ville et Street]]="PTTEROSSINI","Petite route",IF(PARIS[[#This Row],[Ville et Street]]="CLOSMARCEL","Clos",IF(PARIS[[#This Row],[Ville et Street]]="CHEMLAFORET","Chemin de la forêt",IF(PARIS[[#This Row],[Ville et Street]]="COURDE","Cours de",IF(PARIS[[#This Row],[Ville et Street]]="MAISDE","Maison de",IF(PARIS[[#This Row],[Ville et Street]]="VOIELA","Voie la",IF(PARIS[[#This Row],[Ville et Street]]="CHEMDELA","Chemin de la",)))))))))))))))))))))))))))))))))))))))))))))))))))))))))))))))))</f>
        <v>Rue</v>
      </c>
      <c r="K538" s="10">
        <f>IF(PARIS[[#This Row],[Ville et Street]]="","",IF(PARIS[[#This Row],[Ville et Street]]="COURDU","Cour du",IF(PARIS[[#This Row],[Ville et Street]]="CHEMMALETTES","Chemin ",IF(PARIS[[#This Row],[Ville et Street]]="CHEMMOULIN", "Chemin du ",IF(PARIS[[#This Row],[Ville et Street]]="HAM","Hameau",IF(PARIS[[#This Row],[Ville et Street]]="ACH","Ancien chemin",IF(PARIS[[#This Row],[Ville et Street]]="CITEEDF","Cité EDF",IF(PARIS[[#This Row],[Ville et Street]]="ART","Ancienne route",IF(PARIS[[#This Row],[Ville et Street]]="BOU","Bourse",IF(PARIS[[#This Row],[Ville et Street]]="VOIEFERREE","Voie férrée",IF(PARIS[[#This Row],[Ville et Street]]="PKG","Parking",IF(PARIS[[#This Row],[Ville et Street]]="PARCINDUSTRIEL","Parc industriel",IF(PARIS[[#This Row],[Ville et Street]]="STDEHENRI","Stade",IF(PARIS[[#This Row],[Ville et Street]]="MET","Métro",IF(PARIS[[#This Row],[Ville et Street]]="GUI","Guichet",IF(PARIS[[#This Row],[Ville et Street]]="PONTJEAN","Pont",IF(PARIS[[#This Row],[Ville et Street]]="JARDDOC","Jardin du Docteur",IF(PARIS[[#This Row],[Ville et Street]]="PARCLE","Parc le",IF(PARIS[[#This Row],[Ville et Street]]="COURDES","Cours des",IF(PARIS[[#This Row],[Ville et Street]]="COURANDRE","Cour",IF(PARIS[[#This Row],[Ville et Street]]="PROMDU","Promenade du",IF(PARIS[[#This Row],[Ville et Street]]="ESP","Esplanade",IF(PARIS[[#This Row],[Ville et Street]]="MAILDE","Mail de",IF(PARIS[[#This Row],[Ville et Street]]="ESPAGOUNOD","Espace",IF(PARIS[[#This Row],[Ville et Street]]="QUAIHENRI","Quai",IF(PARIS[[#This Row],[Ville et Street]]="PARCJEAN","Parc",IF(PARIS[[#This Row],[Ville et Street]]="PARCDU","Parc du",IF(PARIS[[#This Row],[Ville et Street]]="PRV","Privé",IF(PARIS[[#This Row],[Ville et Street]]="PROMSAINT","Promenade Saint",IF(PARIS[[#This Row],[Ville et Street]]="CLOSSAINT","Clos",))))))))))))))))))))))))))))))</f>
        <v>0</v>
      </c>
      <c r="L538" s="10">
        <f>IF(PARIS[[#This Row],[Ville et Street]]="","",IF(PARIS[[#This Row],[Ville et Street]]="PON","Pont",IF(PARIS[[#This Row],[Ville et Street]]="QUAIMICHEL","Quai",IF(PARIS[[#This Row],[Ville et Street]]="CAN","Canal",IF(PARIS[[#This Row],[Ville et Street]]="GAL","Galerie",IF(PARIS[[#This Row],[Ville et Street]]="CIT","Cité",IF(PARIS[[#This Row],[Ville et Street]]="PROMDE","Promenade",IF(PARIS[[#This Row],[Ville et Street]]="ZAC","Zone d'activité commerciale",IF(PARIS[[#This Row],[Ville et Street]]="PARCCORGENON","Parc",IF(PARIS[[#This Row],[Ville et Street]]="CHEMNEUF","Chemin",IF(PARIS[[#This Row],[Ville et Street]]="AV ","Avenue",IF(PARIS[[#This Row],[Ville et Street]]="VC ","Voie communale",IF(PARIS[[#This Row],[Ville et Street]]="PL ","Place",IF(PARIS[[#This Row],[Ville et Street]]="MAISST","Maison",IF(PARIS[[#This Row],[Ville et Street]]="PLE","Place",IF(PARIS[[#This Row],[Ville et Street]]="BD ","Boulevard",IF(PARIS[[#This Row],[Ville et Street]]="TSS","Terrase",IF(PARIS[[#This Row],[Ville et Street]]="PASSDU","Passage",IF(PARIS[[#This Row],[Ville et Street]]="CHEMPRE","Chemin",IF(PARIS[[#This Row],[Ville et Street]]="CHEMSOUS","Chemin",IF(PARIS[[#This Row],[Ville et Street]]="CLOSLA","Clos",IF(PARIS[[#This Row],[Ville et Street]]="VOI","Voie",IF(PARIS[[#This Row],[Ville et Street]]="PTE","Ponte",IF(PARIS[[#This Row],[Ville et Street]]="POR","Port",IF(PARIS[[#This Row],[Ville et Street]]="VOIENOUVELLE","Voie",IF(PARIS[[#This Row],[Ville et Street]]="CHEMVIE","Chemin",IF(PARIS[[#This Row],[Ville et Street]]="PASSDE","Passage",IF(PARIS[[#This Row],[Ville et Street]]="PASSA","Passage",IF(PARIS[[#This Row],[Ville et Street]]="PASSDES","Passage",IF(PARIS[[#This Row],[Ville et Street]]="CHEMRURAL","Chemin",IF(PARIS[[#This Row],[Ville et Street]]="HLM","HLM",IF(PARIS[[#This Row],[Ville et Street]]="VLA","Villa",IF(PARIS[[#This Row],[Ville et Street]]="DEVICAMIONS","Devis",IF(PARIS[[#This Row],[Ville et Street]]="PTA","Plateau",IF(PARIS[[#This Row],[Ville et Street]]="ESPAHONORE","Espace",IF(PARIS[[#This Row],[Ville et Street]]="QUA","Quai",IF(PARIS[[#This Row],[Ville et Street]]="RUETDE","Rue",IF(PARIS[[#This Row],[Ville et Street]]="PTR","Pourtour",IF(PARIS[[#This Row],[Ville et Street]]="PROMCAPRONY","Promenade",IF(PARIS[[#This Row],[Ville et Street]]="ESPADE","Espanade",IF(PARIS[[#This Row],[Ville et Street]]="DSC","Descente",IF(PARIS[[#This Row],[Ville et Street]]="SQ ","Square",IF(PARIS[[#This Row],[Ville et Street]]="COINDU","Coin",IF(PARIS[[#This Row],[Ville et Street]]="CLOSMATHILDE","Clos",))))))))))))))))))))))))))))))))))))))))))))</f>
        <v>0</v>
      </c>
      <c r="M538" s="10" t="str">
        <f>IF(AND(PARIS[[#This Row],[Nom de la Voie 1]]=0,PARIS[[#This Row],[Nom de la Voie 2]]=0,PARIS[[#This Row],[Nom de la Voie 3]]=0),PARIS[[#This Row],[Ville et Street]],"")</f>
        <v/>
      </c>
      <c r="N538" s="10" t="str">
        <f>MID(PARIS[[#This Row],[Tri 1]],10,50)</f>
        <v>SAIGON</v>
      </c>
      <c r="O538" s="10" t="str">
        <f>IF(PARIS[[#This Row],[Nom de la Voie 2]]=0,"",PARIS[[#This Row],[Nom de la Voie 2]])&amp;IF(PARIS[[#This Row],[Nom de la Voie 3]]=0,"",PARIS[[#This Row],[Nom de la Voie 3]])&amp;IF(PARIS[[#This Row],[Nom de la Voie 1]]=0,"",PARIS[[#This Row],[Nom de la Voie 1]])</f>
        <v>Rue</v>
      </c>
      <c r="P538" s="10" t="str">
        <f>IF(PARIS[[#This Row],[Mot Clé Rue]]="","",IF(PARIS[[#This Row],[Ville]]="",PARIS[[#This Row],[Nom de la Voie]]&amp;" "&amp;MID(PARIS[[#This Row],[Tri 3]],5,50),PARIS[[#This Row],[Ville]]))</f>
        <v xml:space="preserve">Rue DE SAIGON                  </v>
      </c>
      <c r="R538" s="10" t="str">
        <f>IF(PARIS[[#This Row],[Nom de la Voie]]="","",IFERROR(PARIS[[#This Row],[Département]]&amp;RIGHT(PARIS[[#This Row],[N° INSEE]],3),""))</f>
        <v>75016</v>
      </c>
      <c r="S538" s="10" t="str">
        <f>IF(PARIS[[#This Row],[Ville]]="",PARIS[[#This Row],[Nom de la Voie]]&amp;" "&amp;MID(PARIS[[#This Row],[Tri 3]],5,50),"")</f>
        <v xml:space="preserve">Rue DE SAIGON                  </v>
      </c>
      <c r="T538" s="10" t="str">
        <f>IFERROR(TEXT(VLOOKUP(Tableau_Résultat75[Code Insee],Tableau_Référence75[],2,FALSE),"00000"),"")</f>
        <v/>
      </c>
      <c r="U538" s="10" t="str">
        <f>IFERROR(TEXT(VLOOKUP(Tableau_Résultat75[Code Insee],Tableau_Référence75[],4,FALSE),"00000"),"")</f>
        <v/>
      </c>
    </row>
    <row r="539" spans="1:21" x14ac:dyDescent="0.25">
      <c r="R539" s="10"/>
      <c r="S539" s="10"/>
      <c r="T539" s="10"/>
      <c r="U539" s="10"/>
    </row>
    <row r="540" spans="1:21" x14ac:dyDescent="0.25">
      <c r="R540" s="10"/>
      <c r="S540" s="10"/>
      <c r="T540" s="10"/>
      <c r="U540" s="10"/>
    </row>
    <row r="541" spans="1:21" x14ac:dyDescent="0.25">
      <c r="R541" s="10"/>
      <c r="S541" s="10"/>
      <c r="T541" s="10"/>
      <c r="U541" s="10"/>
    </row>
    <row r="542" spans="1:21" x14ac:dyDescent="0.25">
      <c r="R542" s="10"/>
      <c r="S542" s="10"/>
      <c r="T542" s="10"/>
      <c r="U542" s="10"/>
    </row>
    <row r="543" spans="1:21" x14ac:dyDescent="0.25">
      <c r="R543" s="10"/>
      <c r="S543" s="10"/>
      <c r="T543" s="10"/>
      <c r="U543" s="10"/>
    </row>
    <row r="544" spans="1:21" x14ac:dyDescent="0.25">
      <c r="R544" s="10"/>
      <c r="S544" s="10"/>
      <c r="T544" s="10"/>
      <c r="U544" s="10"/>
    </row>
    <row r="545" spans="18:21" x14ac:dyDescent="0.25">
      <c r="R545" s="10"/>
      <c r="S545" s="10"/>
      <c r="T545" s="10"/>
      <c r="U545" s="10"/>
    </row>
    <row r="546" spans="18:21" x14ac:dyDescent="0.25">
      <c r="R546" s="10"/>
      <c r="S546" s="10"/>
      <c r="T546" s="10"/>
      <c r="U546" s="10"/>
    </row>
    <row r="547" spans="18:21" x14ac:dyDescent="0.25">
      <c r="R547" s="10"/>
      <c r="S547" s="10"/>
      <c r="T547" s="10"/>
      <c r="U547" s="10"/>
    </row>
    <row r="548" spans="18:21" x14ac:dyDescent="0.25">
      <c r="R548" s="10"/>
      <c r="S548" s="10"/>
      <c r="T548" s="10"/>
      <c r="U548" s="10"/>
    </row>
    <row r="549" spans="18:21" x14ac:dyDescent="0.25">
      <c r="R549" s="10"/>
      <c r="S549" s="10"/>
      <c r="T549" s="10"/>
      <c r="U549" s="10"/>
    </row>
    <row r="550" spans="18:21" x14ac:dyDescent="0.25">
      <c r="R550" s="10"/>
      <c r="S550" s="10"/>
      <c r="T550" s="10"/>
      <c r="U550" s="10"/>
    </row>
    <row r="551" spans="18:21" x14ac:dyDescent="0.25">
      <c r="R551" s="10"/>
      <c r="S551" s="10"/>
      <c r="T551" s="10"/>
      <c r="U551" s="10"/>
    </row>
    <row r="552" spans="18:21" x14ac:dyDescent="0.25">
      <c r="R552" s="10"/>
      <c r="S552" s="10"/>
      <c r="T552" s="10"/>
      <c r="U552" s="10"/>
    </row>
    <row r="553" spans="18:21" x14ac:dyDescent="0.25">
      <c r="R553" s="10"/>
      <c r="S553" s="10"/>
      <c r="T553" s="10"/>
      <c r="U553" s="10"/>
    </row>
    <row r="554" spans="18:21" x14ac:dyDescent="0.25">
      <c r="R554" s="10"/>
      <c r="S554" s="10"/>
      <c r="T554" s="10"/>
      <c r="U554" s="10"/>
    </row>
    <row r="555" spans="18:21" x14ac:dyDescent="0.25">
      <c r="R555" s="10"/>
      <c r="S555" s="10"/>
      <c r="T555" s="10"/>
      <c r="U555" s="10"/>
    </row>
    <row r="556" spans="18:21" x14ac:dyDescent="0.25">
      <c r="R556" s="10"/>
      <c r="S556" s="10"/>
      <c r="T556" s="10"/>
      <c r="U556" s="10"/>
    </row>
    <row r="557" spans="18:21" x14ac:dyDescent="0.25">
      <c r="R557" s="10"/>
      <c r="S557" s="10"/>
      <c r="T557" s="10"/>
      <c r="U557" s="10"/>
    </row>
  </sheetData>
  <conditionalFormatting sqref="M2:M538">
    <cfRule type="notContainsBlanks" dxfId="30" priority="1">
      <formula>LEN(TRIM(M2))&gt;0</formula>
    </cfRule>
  </conditionalFormatting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75 PARIS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2016-10-02T01:01:39Z</dcterms:created>
  <dcterms:modified xsi:type="dcterms:W3CDTF">2016-10-02T02:32:20Z</dcterms:modified>
</cp:coreProperties>
</file>