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01"/>
  <workbookPr codeName="ThisWorkbook"/>
  <mc:AlternateContent xmlns:mc="http://schemas.openxmlformats.org/markup-compatibility/2006">
    <mc:Choice Requires="x15">
      <x15ac:absPath xmlns:x15ac="http://schemas.microsoft.com/office/spreadsheetml/2010/11/ac" url="C:\Users\migno\Downloads\"/>
    </mc:Choice>
  </mc:AlternateContent>
  <xr:revisionPtr revIDLastSave="0" documentId="13_ncr:1_{14F19155-3FD4-4D23-941B-814286E5DAA1}" xr6:coauthVersionLast="43" xr6:coauthVersionMax="43" xr10:uidLastSave="{00000000-0000-0000-0000-000000000000}"/>
  <bookViews>
    <workbookView xWindow="-120" yWindow="-120" windowWidth="29040" windowHeight="16440" xr2:uid="{00000000-000D-0000-FFFF-FFFF00000000}"/>
  </bookViews>
  <sheets>
    <sheet name="TEST" sheetId="1" r:id="rId1"/>
    <sheet name="GEDCOM" sheetId="2" r:id="rId2"/>
    <sheet name="TRANSFERT VERS UN CSV" sheetId="3" state="hidden" r:id="rId3"/>
    <sheet name="CSV" sheetId="4" r:id="rId4"/>
  </sheets>
  <definedNames>
    <definedName name="_xlnm._FilterDatabase" localSheetId="1" hidden="1">GEDCOM!$A$1:$BP$1</definedName>
    <definedName name="_xlnm._FilterDatabase" localSheetId="0" hidden="1">TEST!$B$3:$F$14</definedName>
  </definedNames>
  <calcPr calcId="191029" iterateDelta="1E-4"/>
  <extLst>
    <ext xmlns:x15="http://schemas.microsoft.com/office/spreadsheetml/2010/11/main" uri="{FCE2AD5D-F65C-4FA6-A056-5C36A1767C68}">
      <x15:dataModel>
        <x15:modelTables>
          <x15:modelTable id="Table" name="Table" connection="Connexion"/>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21" i="1" l="1"/>
  <c r="D16" i="1"/>
  <c r="D17" i="1"/>
  <c r="D18" i="1"/>
  <c r="D19" i="1"/>
  <c r="D20" i="1"/>
  <c r="C16" i="1"/>
  <c r="C17" i="1"/>
  <c r="C18" i="1"/>
  <c r="C19" i="1"/>
  <c r="C20" i="1"/>
  <c r="C21" i="1"/>
  <c r="C13" i="1"/>
  <c r="H6" i="1" l="1"/>
  <c r="H7" i="1"/>
  <c r="H8" i="1"/>
  <c r="H9" i="1"/>
  <c r="H10" i="1"/>
  <c r="H11" i="1"/>
  <c r="H12" i="1"/>
  <c r="H13" i="1"/>
  <c r="H14" i="1"/>
  <c r="H15" i="1"/>
  <c r="H16" i="1"/>
  <c r="H17" i="1"/>
  <c r="H18" i="1"/>
  <c r="H19" i="1"/>
  <c r="H20" i="1"/>
  <c r="H21" i="1"/>
  <c r="H22" i="1"/>
  <c r="H23" i="1"/>
  <c r="H24" i="1"/>
  <c r="H25" i="1"/>
  <c r="H26" i="1"/>
  <c r="H27" i="1"/>
  <c r="C26" i="1"/>
  <c r="F26" i="1"/>
  <c r="C27" i="1"/>
  <c r="F27" i="1"/>
  <c r="C8" i="1"/>
  <c r="C9" i="1"/>
  <c r="C11" i="1"/>
  <c r="C10" i="1"/>
  <c r="C12" i="1"/>
  <c r="C14" i="1"/>
  <c r="C15" i="1"/>
  <c r="C4" i="1"/>
  <c r="C5" i="1"/>
  <c r="C6" i="1"/>
  <c r="C7" i="1"/>
  <c r="E16" i="1"/>
  <c r="F16" i="1" s="1"/>
  <c r="E19" i="1"/>
  <c r="F19" i="1" s="1"/>
  <c r="C22" i="1"/>
  <c r="C23" i="1"/>
  <c r="C24" i="1"/>
  <c r="C25" i="1"/>
  <c r="K6" i="2" a="1"/>
  <c r="D26" i="1" a="1"/>
  <c r="D12" i="1" a="1"/>
  <c r="K3" i="2" a="1"/>
  <c r="K8" i="2" a="1"/>
  <c r="D27" i="1" a="1"/>
  <c r="D15" i="1" a="1"/>
  <c r="K2" i="2" a="1"/>
  <c r="K10" i="2" a="1"/>
  <c r="D13" i="1" a="1"/>
  <c r="D9" i="1" a="1"/>
  <c r="K4" i="2" a="1"/>
  <c r="K5" i="2" a="1"/>
  <c r="D8" i="1" a="1"/>
  <c r="K7" i="2" a="1"/>
  <c r="D14" i="1" a="1"/>
  <c r="K9" i="2" a="1"/>
  <c r="D11" i="1" a="1"/>
  <c r="D10" i="1" a="1"/>
  <c r="K9" i="2" l="1"/>
  <c r="L9" i="2" s="1"/>
  <c r="M9" i="2" s="1"/>
  <c r="K7" i="2"/>
  <c r="L7" i="2" s="1"/>
  <c r="M7" i="2" s="1"/>
  <c r="K5" i="2"/>
  <c r="L5" i="2" s="1"/>
  <c r="M5" i="2" s="1"/>
  <c r="K10" i="2"/>
  <c r="L10" i="2" s="1"/>
  <c r="M10" i="2" s="1"/>
  <c r="K8" i="2"/>
  <c r="L8" i="2" s="1"/>
  <c r="M8" i="2" s="1"/>
  <c r="K6" i="2"/>
  <c r="L6" i="2" s="1"/>
  <c r="M6" i="2" s="1"/>
  <c r="K4" i="2"/>
  <c r="L4" i="2" s="1"/>
  <c r="M4" i="2" s="1"/>
  <c r="K2" i="2"/>
  <c r="L2" i="2" s="1"/>
  <c r="M2" i="2" s="1"/>
  <c r="K3" i="2"/>
  <c r="L3" i="2" s="1"/>
  <c r="M3" i="2" s="1"/>
  <c r="D27" i="1"/>
  <c r="E27" i="1" s="1"/>
  <c r="D26" i="1"/>
  <c r="E26" i="1" s="1"/>
  <c r="D13" i="1"/>
  <c r="E13" i="1" s="1"/>
  <c r="F13" i="1" s="1"/>
  <c r="D9" i="1"/>
  <c r="E9" i="1" s="1"/>
  <c r="F9" i="1" s="1"/>
  <c r="D8" i="1"/>
  <c r="E8" i="1" s="1"/>
  <c r="F8" i="1" s="1"/>
  <c r="E21" i="1"/>
  <c r="F21" i="1" s="1"/>
  <c r="E20" i="1"/>
  <c r="F20" i="1" s="1"/>
  <c r="D11" i="1"/>
  <c r="E11" i="1" s="1"/>
  <c r="F11" i="1" s="1"/>
  <c r="D15" i="1"/>
  <c r="E15" i="1" s="1"/>
  <c r="F15" i="1" s="1"/>
  <c r="D12" i="1"/>
  <c r="E12" i="1" s="1"/>
  <c r="F12" i="1" s="1"/>
  <c r="D14" i="1"/>
  <c r="E14" i="1" s="1"/>
  <c r="F14" i="1" s="1"/>
  <c r="D10" i="1"/>
  <c r="E10" i="1" s="1"/>
  <c r="F10" i="1" s="1"/>
  <c r="E17" i="1"/>
  <c r="F17" i="1" s="1"/>
  <c r="F25" i="1"/>
  <c r="F24" i="1"/>
  <c r="F23" i="1"/>
  <c r="F22" i="1"/>
  <c r="J10" i="2"/>
  <c r="J9" i="2"/>
  <c r="J8" i="2"/>
  <c r="J7" i="2"/>
  <c r="J6" i="2"/>
  <c r="J5" i="2"/>
  <c r="J4" i="2"/>
  <c r="J3" i="2"/>
  <c r="D4" i="1" a="1"/>
  <c r="D23" i="1" a="1"/>
  <c r="D25" i="1" a="1"/>
  <c r="D7" i="1" a="1"/>
  <c r="D5" i="1" a="1"/>
  <c r="D22" i="1" a="1"/>
  <c r="D24" i="1" a="1"/>
  <c r="D6" i="1" a="1"/>
  <c r="D24" i="1" l="1"/>
  <c r="D7" i="1"/>
  <c r="E7" i="1" s="1"/>
  <c r="F7" i="1" s="1"/>
  <c r="D23" i="1"/>
  <c r="E23" i="1" s="1"/>
  <c r="D6" i="1"/>
  <c r="E6" i="1" s="1"/>
  <c r="F6" i="1" s="1"/>
  <c r="D25" i="1"/>
  <c r="E25" i="1" s="1"/>
  <c r="D22" i="1"/>
  <c r="E22" i="1" s="1"/>
  <c r="D5" i="1"/>
  <c r="E5" i="1" s="1"/>
  <c r="F5" i="1" s="1"/>
  <c r="D4" i="1"/>
  <c r="E4" i="1" s="1"/>
  <c r="F4" i="1" s="1"/>
  <c r="J2" i="2"/>
  <c r="E24" i="1" l="1"/>
  <c r="A13" i="4" l="1"/>
  <c r="A12" i="4"/>
  <c r="BJ7" i="2" l="1"/>
  <c r="BK7" i="2"/>
  <c r="BL7" i="2" s="1"/>
  <c r="BM7" i="2"/>
  <c r="BJ8" i="2"/>
  <c r="BK8" i="2"/>
  <c r="BL8" i="2" s="1"/>
  <c r="BM8" i="2"/>
  <c r="BJ3" i="2"/>
  <c r="BK3" i="2"/>
  <c r="BL3" i="2" s="1"/>
  <c r="BM3" i="2"/>
  <c r="BJ4" i="2"/>
  <c r="BK4" i="2"/>
  <c r="BL4" i="2" s="1"/>
  <c r="BM4" i="2"/>
  <c r="BJ2" i="2"/>
  <c r="BK2" i="2"/>
  <c r="BL2" i="2" s="1"/>
  <c r="BM2" i="2"/>
  <c r="BJ9" i="2"/>
  <c r="BK9" i="2"/>
  <c r="BL9" i="2" s="1"/>
  <c r="BM9" i="2"/>
  <c r="BJ10" i="2"/>
  <c r="BK10" i="2"/>
  <c r="BL10" i="2" s="1"/>
  <c r="BM10" i="2"/>
  <c r="BA7" i="2"/>
  <c r="BB7" i="2"/>
  <c r="BC7" i="2" s="1"/>
  <c r="BD7" i="2"/>
  <c r="BA8" i="2"/>
  <c r="BB8" i="2"/>
  <c r="BC8" i="2" s="1"/>
  <c r="BD8" i="2"/>
  <c r="BA3" i="2"/>
  <c r="BB3" i="2"/>
  <c r="BC3" i="2" s="1"/>
  <c r="BD3" i="2"/>
  <c r="BA4" i="2"/>
  <c r="BB4" i="2"/>
  <c r="BC4" i="2" s="1"/>
  <c r="BD4" i="2"/>
  <c r="BA2" i="2"/>
  <c r="BB2" i="2"/>
  <c r="BC2" i="2" s="1"/>
  <c r="BD2" i="2"/>
  <c r="BA9" i="2"/>
  <c r="BB9" i="2"/>
  <c r="BC9" i="2" s="1"/>
  <c r="BD9" i="2"/>
  <c r="BA10" i="2"/>
  <c r="BB10" i="2"/>
  <c r="BC10" i="2" s="1"/>
  <c r="BD10" i="2"/>
  <c r="AU7" i="2"/>
  <c r="AV7" i="2"/>
  <c r="AW7" i="2" s="1"/>
  <c r="AX7" i="2"/>
  <c r="AU8" i="2"/>
  <c r="AV8" i="2"/>
  <c r="AW8" i="2" s="1"/>
  <c r="AX8" i="2"/>
  <c r="AU3" i="2"/>
  <c r="AV3" i="2"/>
  <c r="AW3" i="2" s="1"/>
  <c r="AX3" i="2"/>
  <c r="AU4" i="2"/>
  <c r="AV4" i="2"/>
  <c r="AW4" i="2" s="1"/>
  <c r="AX4" i="2"/>
  <c r="AU2" i="2"/>
  <c r="AV2" i="2"/>
  <c r="AW2" i="2" s="1"/>
  <c r="AX2" i="2"/>
  <c r="AU9" i="2"/>
  <c r="AV9" i="2"/>
  <c r="AW9" i="2" s="1"/>
  <c r="AX9" i="2"/>
  <c r="AU10" i="2"/>
  <c r="AV10" i="2"/>
  <c r="AW10" i="2" s="1"/>
  <c r="AX10" i="2"/>
  <c r="AN7" i="2"/>
  <c r="AO7" i="2"/>
  <c r="AP7" i="2" s="1"/>
  <c r="AQ7" i="2"/>
  <c r="AN8" i="2"/>
  <c r="AO8" i="2"/>
  <c r="AP8" i="2" s="1"/>
  <c r="AQ8" i="2"/>
  <c r="AN3" i="2"/>
  <c r="AO3" i="2"/>
  <c r="AP3" i="2" s="1"/>
  <c r="AQ3" i="2"/>
  <c r="AN4" i="2"/>
  <c r="AO4" i="2"/>
  <c r="AP4" i="2" s="1"/>
  <c r="AQ4" i="2"/>
  <c r="AN2" i="2"/>
  <c r="AO2" i="2"/>
  <c r="AP2" i="2" s="1"/>
  <c r="AQ2" i="2"/>
  <c r="AN9" i="2"/>
  <c r="AO9" i="2"/>
  <c r="AP9" i="2" s="1"/>
  <c r="AQ9" i="2"/>
  <c r="AN10" i="2"/>
  <c r="AO10" i="2"/>
  <c r="AP10" i="2" s="1"/>
  <c r="AQ10" i="2"/>
  <c r="P8" i="2"/>
  <c r="Q8" i="2"/>
  <c r="R8" i="2" s="1"/>
  <c r="S8" i="2"/>
  <c r="P3" i="2"/>
  <c r="Q3" i="2"/>
  <c r="R3" i="2" s="1"/>
  <c r="S3" i="2"/>
  <c r="P4" i="2"/>
  <c r="Q4" i="2"/>
  <c r="R4" i="2" s="1"/>
  <c r="S4" i="2"/>
  <c r="P2" i="2"/>
  <c r="Q2" i="2"/>
  <c r="R2" i="2" s="1"/>
  <c r="S2" i="2"/>
  <c r="P9" i="2"/>
  <c r="Q9" i="2"/>
  <c r="R9" i="2" s="1"/>
  <c r="S9" i="2"/>
  <c r="P10" i="2"/>
  <c r="Q10" i="2"/>
  <c r="R10" i="2" s="1"/>
  <c r="S10" i="2"/>
  <c r="V7" i="2"/>
  <c r="W7" i="2"/>
  <c r="X7" i="2" s="1"/>
  <c r="Y7" i="2"/>
  <c r="V8" i="2"/>
  <c r="W8" i="2"/>
  <c r="X8" i="2" s="1"/>
  <c r="Y8" i="2"/>
  <c r="V3" i="2"/>
  <c r="W3" i="2"/>
  <c r="X3" i="2" s="1"/>
  <c r="Y3" i="2"/>
  <c r="V4" i="2"/>
  <c r="W4" i="2"/>
  <c r="X4" i="2" s="1"/>
  <c r="Y4" i="2"/>
  <c r="V2" i="2"/>
  <c r="W2" i="2"/>
  <c r="X2" i="2" s="1"/>
  <c r="Y2" i="2"/>
  <c r="V9" i="2"/>
  <c r="W9" i="2"/>
  <c r="X9" i="2" s="1"/>
  <c r="Y9" i="2"/>
  <c r="V10" i="2"/>
  <c r="W10" i="2"/>
  <c r="X10" i="2" s="1"/>
  <c r="Y10" i="2"/>
  <c r="AB7" i="2"/>
  <c r="AC7" i="2"/>
  <c r="AD7" i="2" s="1"/>
  <c r="AE7" i="2"/>
  <c r="AB8" i="2"/>
  <c r="AC8" i="2"/>
  <c r="AD8" i="2" s="1"/>
  <c r="AE8" i="2"/>
  <c r="AB3" i="2"/>
  <c r="AC3" i="2"/>
  <c r="AD3" i="2" s="1"/>
  <c r="AE3" i="2"/>
  <c r="AB4" i="2"/>
  <c r="AC4" i="2"/>
  <c r="AD4" i="2" s="1"/>
  <c r="AE4" i="2"/>
  <c r="AB2" i="2"/>
  <c r="AC2" i="2"/>
  <c r="AD2" i="2" s="1"/>
  <c r="AE2" i="2"/>
  <c r="AB9" i="2"/>
  <c r="AC9" i="2"/>
  <c r="AD9" i="2" s="1"/>
  <c r="AE9" i="2"/>
  <c r="AB10" i="2"/>
  <c r="AC10" i="2"/>
  <c r="AD10" i="2" s="1"/>
  <c r="AE10" i="2"/>
  <c r="BM6" i="2"/>
  <c r="BK6" i="2"/>
  <c r="BL6" i="2" s="1"/>
  <c r="BJ6" i="2"/>
  <c r="BM5" i="2"/>
  <c r="BK5" i="2"/>
  <c r="BL5" i="2" s="1"/>
  <c r="BJ5" i="2"/>
  <c r="BD6" i="2"/>
  <c r="BB6" i="2"/>
  <c r="BC6" i="2" s="1"/>
  <c r="BA6" i="2"/>
  <c r="BD5" i="2"/>
  <c r="BB5" i="2"/>
  <c r="BC5" i="2" s="1"/>
  <c r="BA5" i="2"/>
  <c r="AX6" i="2"/>
  <c r="AV6" i="2"/>
  <c r="AW6" i="2" s="1"/>
  <c r="AU6" i="2"/>
  <c r="AX5" i="2"/>
  <c r="AV5" i="2"/>
  <c r="AW5" i="2" s="1"/>
  <c r="AU5" i="2"/>
  <c r="AQ6" i="2"/>
  <c r="AO6" i="2"/>
  <c r="AP6" i="2" s="1"/>
  <c r="AN6" i="2"/>
  <c r="AQ5" i="2"/>
  <c r="AO5" i="2"/>
  <c r="AP5" i="2" s="1"/>
  <c r="AN5" i="2"/>
  <c r="BR2" i="2"/>
  <c r="BS2" i="2"/>
  <c r="BT2" i="2"/>
  <c r="BR3" i="2"/>
  <c r="BS3" i="2"/>
  <c r="BT3" i="2"/>
  <c r="BR4" i="2"/>
  <c r="BS4" i="2"/>
  <c r="BT4" i="2"/>
  <c r="BR5" i="2"/>
  <c r="BS5" i="2"/>
  <c r="BT5" i="2"/>
  <c r="BZ4" i="2"/>
  <c r="BY3" i="2"/>
  <c r="BZ2" i="2"/>
  <c r="AK10" i="2"/>
  <c r="AI10" i="2"/>
  <c r="AJ10" i="2" s="1"/>
  <c r="AH10" i="2"/>
  <c r="AK9" i="2"/>
  <c r="AI9" i="2"/>
  <c r="AJ9" i="2" s="1"/>
  <c r="AH9" i="2"/>
  <c r="AK2" i="2"/>
  <c r="AI2" i="2"/>
  <c r="AJ2" i="2" s="1"/>
  <c r="AH2" i="2"/>
  <c r="AK4" i="2"/>
  <c r="AI4" i="2"/>
  <c r="AJ4" i="2" s="1"/>
  <c r="AH4" i="2"/>
  <c r="AK3" i="2"/>
  <c r="AI3" i="2"/>
  <c r="AJ3" i="2" s="1"/>
  <c r="AH3" i="2"/>
  <c r="AK8" i="2"/>
  <c r="AI8" i="2"/>
  <c r="AJ8" i="2" s="1"/>
  <c r="AH8" i="2"/>
  <c r="AK7" i="2"/>
  <c r="AI7" i="2"/>
  <c r="AJ7" i="2" s="1"/>
  <c r="AH7" i="2"/>
  <c r="AK6" i="2"/>
  <c r="AI6" i="2"/>
  <c r="AJ6" i="2" s="1"/>
  <c r="AH6" i="2"/>
  <c r="AK5" i="2"/>
  <c r="AI5" i="2"/>
  <c r="AJ5" i="2" s="1"/>
  <c r="AH5" i="2"/>
  <c r="AE6" i="2"/>
  <c r="AC6" i="2"/>
  <c r="AD6" i="2" s="1"/>
  <c r="AB6" i="2"/>
  <c r="AE5" i="2"/>
  <c r="AC5" i="2"/>
  <c r="AD5" i="2" s="1"/>
  <c r="AB5" i="2"/>
  <c r="Y6" i="2"/>
  <c r="W6" i="2"/>
  <c r="X6" i="2" s="1"/>
  <c r="V6" i="2"/>
  <c r="Y5" i="2"/>
  <c r="W5" i="2"/>
  <c r="X5" i="2" s="1"/>
  <c r="V5" i="2"/>
  <c r="S7" i="2"/>
  <c r="Q7" i="2"/>
  <c r="R7" i="2" s="1"/>
  <c r="P7" i="2"/>
  <c r="S6" i="2"/>
  <c r="Q6" i="2"/>
  <c r="R6" i="2" s="1"/>
  <c r="P6" i="2"/>
  <c r="S5" i="2"/>
  <c r="Q5" i="2"/>
  <c r="R5" i="2" s="1"/>
  <c r="P5" i="2"/>
  <c r="H4" i="1"/>
  <c r="H5" i="1"/>
  <c r="BZ10" i="2"/>
  <c r="BY10" i="2"/>
  <c r="BX10" i="2"/>
  <c r="BW10" i="2"/>
  <c r="BV10" i="2"/>
  <c r="BU10" i="2"/>
  <c r="BT10" i="2"/>
  <c r="BS10" i="2"/>
  <c r="BR10" i="2"/>
  <c r="BZ9" i="2"/>
  <c r="BY9" i="2"/>
  <c r="BX9" i="2"/>
  <c r="BW9" i="2"/>
  <c r="BV9" i="2"/>
  <c r="BU9" i="2"/>
  <c r="BT9" i="2"/>
  <c r="BS9" i="2"/>
  <c r="BR9" i="2"/>
  <c r="BZ8" i="2"/>
  <c r="BY8" i="2"/>
  <c r="BX8" i="2"/>
  <c r="BW8" i="2"/>
  <c r="BV8" i="2"/>
  <c r="BU8" i="2"/>
  <c r="BT8" i="2"/>
  <c r="BS8" i="2"/>
  <c r="BR8" i="2"/>
  <c r="BZ7" i="2"/>
  <c r="BY7" i="2"/>
  <c r="BX7" i="2"/>
  <c r="BW7" i="2"/>
  <c r="BV7" i="2"/>
  <c r="BU7" i="2"/>
  <c r="BT7" i="2"/>
  <c r="BS7" i="2"/>
  <c r="BR7" i="2"/>
  <c r="BZ6" i="2"/>
  <c r="BY6" i="2"/>
  <c r="BX6" i="2"/>
  <c r="BW6" i="2"/>
  <c r="BV6" i="2"/>
  <c r="BU6" i="2"/>
  <c r="BT6" i="2"/>
  <c r="BS6" i="2"/>
  <c r="BR6" i="2"/>
  <c r="BZ5" i="2"/>
  <c r="BY5" i="2"/>
  <c r="BX5" i="2"/>
  <c r="BW5" i="2"/>
  <c r="BV5" i="2"/>
  <c r="BU5" i="2"/>
  <c r="BX4" i="2"/>
  <c r="BW4" i="2"/>
  <c r="BV4" i="2"/>
  <c r="BU4" i="2"/>
  <c r="BZ3" i="2"/>
  <c r="BX3" i="2"/>
  <c r="BW3" i="2"/>
  <c r="BV3" i="2"/>
  <c r="BU3" i="2"/>
  <c r="BY2" i="2"/>
  <c r="BX2" i="2"/>
  <c r="BW2" i="2"/>
  <c r="BU2" i="2"/>
  <c r="BV2" i="2"/>
  <c r="BY4" i="2"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A206DF4F-894F-4C48-BA09-B7A96C7173BC}" name="Connexion" type="104" refreshedVersion="0" background="1">
    <extLst>
      <ext xmlns:x15="http://schemas.microsoft.com/office/spreadsheetml/2010/11/main" uri="{DE250136-89BD-433C-8126-D09CA5730AF9}">
        <x15:connection id="Table"/>
      </ext>
    </extLst>
  </connection>
  <connection id="2" xr16:uid="{DA65F4A8-A7A0-4ED4-A23A-7BF1D80C6352}"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<sst xmlns="http://schemas.openxmlformats.org/spreadsheetml/2006/main" count="517" uniqueCount="155">
  <si>
    <t>DÉPARTEMENT</t>
  </si>
  <si>
    <t>CODE POSTAL</t>
  </si>
  <si>
    <t>VILLE</t>
  </si>
  <si>
    <t>ADRESSE</t>
  </si>
  <si>
    <t>TITRE À DÉCONCATENER</t>
  </si>
  <si>
    <t>NB VIRGULES</t>
  </si>
  <si>
    <t>OXG_ID_INDIVIDU</t>
  </si>
  <si>
    <t>OXG_ID_PERE</t>
  </si>
  <si>
    <t>OXG_ID_MERE</t>
  </si>
  <si>
    <t>OXG_ID_PATRONYME</t>
  </si>
  <si>
    <t>OXG_SOSA</t>
  </si>
  <si>
    <t>OXG_PRENOM</t>
  </si>
  <si>
    <t>OXG_DATE_NAISSANCE</t>
  </si>
  <si>
    <t>OXG_LIEU_NAISSANCE</t>
  </si>
  <si>
    <t>OXG_DATE_DECES</t>
  </si>
  <si>
    <t>OXG_LIEU_DECES</t>
  </si>
  <si>
    <t>OXG_DATE_EVENEMENT</t>
  </si>
  <si>
    <t>OXG_LIEU_EVENEMENT</t>
  </si>
  <si>
    <t>OXG_DATE_MILITAIRE</t>
  </si>
  <si>
    <t>OXG_LIEU_MILITAIRE</t>
  </si>
  <si>
    <t>OXG_DATE_MARIAGE</t>
  </si>
  <si>
    <t>OXG_LIEU_MARIAGE</t>
  </si>
  <si>
    <t>OXG_DATE_DIVORCE</t>
  </si>
  <si>
    <t>OXG_LIEU_DIVORCE</t>
  </si>
  <si>
    <t/>
  </si>
  <si>
    <t>Philippe René</t>
  </si>
  <si>
    <t>01/02/1947</t>
  </si>
  <si>
    <t>France,Eure,27310 Saint Ouen de Thouberville,131 Route nationale</t>
  </si>
  <si>
    <t>11/07/1970</t>
  </si>
  <si>
    <t>ADDR</t>
  </si>
  <si>
    <t>Néan</t>
  </si>
  <si>
    <t>France,Seine Maritime,76410 Saint Aubin lès Elbeuf,Rue du Dr Villers</t>
  </si>
  <si>
    <t>Nathalie Patricia</t>
  </si>
  <si>
    <t>France,Eure,27310 Bourg Achard,65 Rue Pasteur</t>
  </si>
  <si>
    <t>??/08/2004</t>
  </si>
  <si>
    <t>GALANT</t>
  </si>
  <si>
    <t>Docker</t>
  </si>
  <si>
    <t>Dominique Chantal</t>
  </si>
  <si>
    <t>1994</t>
  </si>
  <si>
    <t>04/08/1973</t>
  </si>
  <si>
    <t>Mairie Mairie</t>
  </si>
  <si>
    <t>JOUETTE</t>
  </si>
  <si>
    <t>Couturière</t>
  </si>
  <si>
    <t>Jacqueline Andrée</t>
  </si>
  <si>
    <t>Claude Michel Roger</t>
  </si>
  <si>
    <t>26/12/2014</t>
  </si>
  <si>
    <t>30/12/2014</t>
  </si>
  <si>
    <t>1978</t>
  </si>
  <si>
    <t>Laurent Dominique Georges</t>
  </si>
  <si>
    <t>13/05/1979</t>
  </si>
  <si>
    <t>Le Troll Du 27</t>
  </si>
  <si>
    <t>15/04/2011</t>
  </si>
  <si>
    <t>moi même</t>
  </si>
  <si>
    <t>Camille Frédérique Xavière</t>
  </si>
  <si>
    <t>MORICE</t>
  </si>
  <si>
    <t>France,Eure,27310 Bosguet</t>
  </si>
  <si>
    <t>REALLE</t>
  </si>
  <si>
    <t>France,Eure,27660 Bézu Saint Éloi,100 Route de Gisors</t>
  </si>
  <si>
    <t>TISSANDIER</t>
  </si>
  <si>
    <t>France,Eure,Saint Ouen de Thouberville,131 Route nationale</t>
  </si>
  <si>
    <t>France,Seine Maritime,Grand Couronne,Place Jean Salen</t>
  </si>
  <si>
    <t>France,Seine Maritime,Saint Léger du Bourg Denis,829 Route de Lyons</t>
  </si>
  <si>
    <t>France,Seine Maritime,Saint Germain des Essourts,7 Route de Boissay</t>
  </si>
  <si>
    <t>Centre Hospitalier Intercommunal   Elbeuf Louviers Val de Reuil</t>
  </si>
  <si>
    <t>OXG_SEX</t>
  </si>
  <si>
    <t>DÉPARTEMENT1</t>
  </si>
  <si>
    <t>CODE POSTAL1</t>
  </si>
  <si>
    <t>VILLE1</t>
  </si>
  <si>
    <t>ADRESSE1</t>
  </si>
  <si>
    <t>DÉPARTEMENT2</t>
  </si>
  <si>
    <t>CODE POSTAL2</t>
  </si>
  <si>
    <t>VILLE2</t>
  </si>
  <si>
    <t>ADRESSE2</t>
  </si>
  <si>
    <t>DÉPARTEMENT3</t>
  </si>
  <si>
    <t>CODE POSTAL3</t>
  </si>
  <si>
    <t>VILLE3</t>
  </si>
  <si>
    <t>ADRESSE3</t>
  </si>
  <si>
    <t>DÉPARTEMENT4</t>
  </si>
  <si>
    <t>CODE POSTAL4</t>
  </si>
  <si>
    <t>VILLE4</t>
  </si>
  <si>
    <t>ADRESSE4</t>
  </si>
  <si>
    <t>DÉPARTEMENT5</t>
  </si>
  <si>
    <t>CODE POSTAL5</t>
  </si>
  <si>
    <t>VILLE5</t>
  </si>
  <si>
    <t>ADRESSE5</t>
  </si>
  <si>
    <t>OXG_DATE_BAPTÊME</t>
  </si>
  <si>
    <t>OXG_LIEU_BAPTÊME</t>
  </si>
  <si>
    <t>CODE POSTAL6</t>
  </si>
  <si>
    <t>VILLE6</t>
  </si>
  <si>
    <t>ADRESSE6</t>
  </si>
  <si>
    <t>OXG_DATE_SÉPULTURE</t>
  </si>
  <si>
    <t>OXG_LIEU_SÉPULTURE</t>
  </si>
  <si>
    <t>DÉPARTEMENT7</t>
  </si>
  <si>
    <t>CODE POSTAL7</t>
  </si>
  <si>
    <t>VILLE7</t>
  </si>
  <si>
    <t>ADRESSE7</t>
  </si>
  <si>
    <t>OXG_ENFANT DE FAMILLE</t>
  </si>
  <si>
    <t>OXG_SURNOM</t>
  </si>
  <si>
    <t>OXG_NOTE</t>
  </si>
  <si>
    <t>OXG_DATE_PROFESSION</t>
  </si>
  <si>
    <t>OXG_LIEU_PROFESSION</t>
  </si>
  <si>
    <t>DÉPARTEMENT8</t>
  </si>
  <si>
    <t>CODE POSTAL8</t>
  </si>
  <si>
    <t>ADRESSE8</t>
  </si>
  <si>
    <t>OXG_PROFESSION</t>
  </si>
  <si>
    <t>OXG_SOURCE</t>
  </si>
  <si>
    <t>OXG_TITRE</t>
  </si>
  <si>
    <t>OXG_CONJONT</t>
  </si>
  <si>
    <t>VILLE8</t>
  </si>
  <si>
    <t>NB VIRGULES [1]</t>
  </si>
  <si>
    <t>NB VIRGULES [2]</t>
  </si>
  <si>
    <t>NB VIRGULES [3]</t>
  </si>
  <si>
    <t>NB VIRGULES [4]</t>
  </si>
  <si>
    <t>NB VIRGULES [5]</t>
  </si>
  <si>
    <t>NB VIRGULES [6]</t>
  </si>
  <si>
    <t>NB VIRGULES [7]</t>
  </si>
  <si>
    <t>NB VIRGULES [8]</t>
  </si>
  <si>
    <t>NB VIRGULES [9]</t>
  </si>
  <si>
    <t>France,Eure,27210 Saint Maclou,9 Rue Vannée,</t>
  </si>
  <si>
    <t>France,Seine Maritime,76000 Rouen,112 Avenue du Mont Riboudet,</t>
  </si>
  <si>
    <t>France,Seine Maritime,76000 Rouen,75 Rue Saint Maur</t>
  </si>
  <si>
    <t>France,Seine Maritime,76000 Rouen,3 Place de la Madeleine</t>
  </si>
  <si>
    <t>France,Eure,27300 Bernay,Place Gustave Heon</t>
  </si>
  <si>
    <t>France,Seine Maritime,76680 Saint Léger du Bourg Denis,9 Rue du Cantony</t>
  </si>
  <si>
    <t>France,Eure,27290 Illeville sur Montfort,2 Rue Sainte Bernadette</t>
  </si>
  <si>
    <t>Clinique Jeanne D Arc Né à 10h10 Église de Saint Léger du Bourg Denis</t>
  </si>
  <si>
    <t>Hopital Pierre Hurabielle</t>
  </si>
  <si>
    <t>Hôtel Dieu Sainte Madeleine Docker Cause: Cancer</t>
  </si>
  <si>
    <t>OXG_ID_INDIVIDU,OXG_ID_PERE,OXG_ID_MERE,OXG_ID_PATRONYME,OXG_SOSA,OXG_PRENOM,OXG_SEX,OXG_DATE_NAISSANCE,OXG_LIEU_NAISSANCE,OXG_DATE_DECES,OXG_LIEU_DECES,OXG_DATE_EVENEMENT,OXG_LIEU_EVENEMENT,OXG_DATE_MILITAIRE,OXG_LIEU_MILITAIRE,OXG_DATE_MARIAGE,OXG_LIEU_MARIAGE,OXG_DATE_DIVORCE,OXG_LIEU_DIVORCE,OXG_CONJONT,OXG_DATE_BAPTÊME,OXG_LIEU_BAPTÊME,OXG_DATE_SÉPULTURE,OXG_LIEU_SÉPULTURE,OXG_ENFANT DE FAMILLE,OXG_SURNOM,OXG_NOTE,OXG_DATE_PROFESSION,OXG_LIEU_PROFESSION,OXG_PROFESSION,OXG_SOURCE,OXG_TITRE</t>
  </si>
  <si>
    <t>7,3,4,TISSANDIER,1,Camille Frédérique Xavière,1,29588,France,Seine Maritime,76410 Saint Aubin lès Elbeuf,Rue du Dr Villers,,,,,,,,,,,,,,,,,,Centre Hospitalier Intercommunal   Elbeuf Louviers Val de Reuil,,,,,</t>
  </si>
  <si>
    <t>3,1,2,TISSANDIER,2,Laurent Dominique Georges,0,19652,France,Seine Maritime,76000 Rouen,75 Rue Saint Maur,,,,,,,,,,,4,13/05/1979,France,Seine Maritime,76680 Saint Léger du Bourg Denis,9 Rue du Cantony,,,,Le Troll Du 27,Clinique Jeanne D Arc Né à 10h10 Église de Saint Léger du Bourg Denis,15/04/2011,France,Eure,27210 Saint Maclou,9 Rue Vannée,,,moi même,</t>
  </si>
  <si>
    <t>4,10,11,MORICE,3,Nathalie Patricia,1,19225,France,Eure,27310 Bourg Achard,65 Rue Pasteur,,,,,,,,,,,3,,,,,,,Hopital Pierre Hurabielle,,,,,</t>
  </si>
  <si>
    <t>1,13,14,GALANT,4,Claude Michel Roger,0,10903,France,Seine Maritime,76000 Rouen,3 Place de la Madeleine,26/12/2014,France,Seine Maritime,76410 Saint Aubin lès Elbeuf,Rue du Dr Villers,,,,,04/08/1973,France,Seine Maritime,Saint Germain des Essourts,7 Route de Boissay,,,2,,,30/12/2014,France,Eure,27290 Illeville sur Montfort,2 Rue Sainte Bernadette,,,Hôtel Dieu Sainte Madeleine Docker Cause: Cancer,1978,France,Seine Maritime,76000 Rouen,112 Avenue du Mont Riboudet,,Docker,,</t>
  </si>
  <si>
    <t>2,15,16,REALLE,5,Dominique Chantal,1,12914,France,Eure,27310 Bosguet,,,1994,France,Seine Maritime,Grand Couronne,Place Jean Salen,,,04/08/1973,France,Seine Maritime,Saint Germain des Essourts,7 Route de Boissay,,,1,,,,,,,Mairie Mairie,,,,,</t>
  </si>
  <si>
    <t>2,15,16,REALLE,5,Dominique Chantal,1,12914,France,Eure,27310 Bosguet,,,1994,France,Seine Maritime,Grand Couronne,Place Jean Salen,,,,,,,25,,,,,,,Mairie Mairie,,,,,</t>
  </si>
  <si>
    <t>2,15,16,REALLE,5,Dominique Chantal,1,12914,France,Eure,27310 Bosguet,,,1994,France,Seine Maritime,Grand Couronne,Place Jean Salen,,,??/08/2004,France,Seine Maritime,Saint Léger du Bourg Denis,829 Route de Lyons,2011,France,Eure,27300 Bernay,Place Gustave Heon,27,,,,,,,Mairie Mairie,,,,,</t>
  </si>
  <si>
    <t>10,52,53,MORICE,6,Philippe René,0,01/02/1947,France,Eure,27310 Saint Ouen de Thouberville,131 Route nationale,,,,,,,11/07/1970,France,Eure,Saint Ouen de Thouberville,131 Route nationale,2003,France,Eure,27300 Bernay,Place Gustave Heon,11,,,,,,,ADDR,,,Néan,,</t>
  </si>
  <si>
    <t>11,54,55,JOUETTE,7,Jacqueline Andrée,1,9883,France,Eure,27660 Bézu Saint Éloi,100 Route de Gisors,,,,,,,11/07/1970,France,Eure,Saint Ouen de Thouberville,131 Route nationale,2003,France,Eure,27300 Bernay,Place Gustave Heon,10,,,,,,,,,,Couturière,,</t>
  </si>
  <si>
    <t>,,,,,,,,,,,,,,,,,,,,,,,,,,,,,,,</t>
  </si>
  <si>
    <r>
      <rPr>
        <sz val="10"/>
        <color rgb="FFFF0000"/>
        <rFont val="Courier New"/>
        <family val="3"/>
      </rPr>
      <t>France</t>
    </r>
    <r>
      <rPr>
        <sz val="10"/>
        <color theme="1"/>
        <rFont val="Courier New"/>
        <family val="3"/>
      </rPr>
      <t>,</t>
    </r>
    <r>
      <rPr>
        <sz val="10"/>
        <color rgb="FF0000FF"/>
        <rFont val="Courier New"/>
        <family val="3"/>
      </rPr>
      <t>Isère</t>
    </r>
    <r>
      <rPr>
        <sz val="10"/>
        <color theme="1"/>
        <rFont val="Courier New"/>
        <family val="3"/>
      </rPr>
      <t>,</t>
    </r>
    <r>
      <rPr>
        <b/>
        <sz val="10"/>
        <rFont val="Courier New"/>
        <family val="3"/>
      </rPr>
      <t>38490</t>
    </r>
    <r>
      <rPr>
        <sz val="10"/>
        <color theme="1"/>
        <rFont val="Courier New"/>
        <family val="3"/>
      </rPr>
      <t xml:space="preserve"> </t>
    </r>
    <r>
      <rPr>
        <sz val="10"/>
        <color rgb="FF800040"/>
        <rFont val="Courier New"/>
        <family val="3"/>
      </rPr>
      <t>Les Abrets en Dauphiné</t>
    </r>
    <r>
      <rPr>
        <sz val="10"/>
        <color theme="1"/>
        <rFont val="Courier New"/>
        <family val="3"/>
      </rPr>
      <t>,</t>
    </r>
    <r>
      <rPr>
        <sz val="10"/>
        <color rgb="FF808040"/>
        <rFont val="Courier New"/>
        <family val="3"/>
      </rPr>
      <t>15 Rue Adrien Bourgeat</t>
    </r>
  </si>
  <si>
    <t>=SIERREUR(STXT(B29;SIERREUR(TROUVE(CAR(1);SUBSTITUE(B29;",";CAR(1);1));"")+1;SIERREUR(TROUVE(CAR(1);SUBSTITUE(B29;",";CAR(1);2));"")-SIERREUR(TROUVE(CAR(1);SUBSTITUE(B29;",";CAR(1);1));"")-1);"")</t>
  </si>
  <si>
    <t>=SIERREUR(STXT(B29;EQUIV(1;(ESTNUM(STXT((B29);LIGNE(INDIRECT("1:"&amp;NBCAR(B29)));1)*10000))*1;0);5);"")</t>
  </si>
  <si>
    <t>=SIERREUR(SUBSTITUE(STXT(B29;SIERREUR(TROUVE(CAR(1);SUBSTITUE(B29;",";CAR(1);2));"")+1;SIERREUR(TROUVE(CAR(1);SUBSTITUE(B29;",";CAR(1);3));"")-SIERREUR(TROUVE(CAR(1);SUBSTITUE(B29;",";CAR(1);2));"")-1);D29&amp;" ";"");"")</t>
  </si>
  <si>
    <t>=SIERREUR(STXT(B29;CHERCHE("§";SUBSTITUE(B29;",";"§";NBCAR(B29)-NBCAR(SUBSTITUE(B29;",";""))))+1;99);"")</t>
  </si>
  <si>
    <t>=SI(E29="";"";(SIERREUR(STXT(B29;CHERCHE("§";SUBSTITUE(B29;",";"§";NBCAR(B29)-NBCAR(SUBSTITUE(B29;",";""))))+1;99);"")))</t>
  </si>
  <si>
    <t>=SIERREUR(STXT(B13;SIERREUR(TROUVE(CAR(1);SUBSTITUE(B13;",";CAR(1);1));"")+1;SIERREUR(TROUVE(CAR(1);SUBSTITUE(B13;",";CAR(1);2));"")-SIERREUR(TROUVE(CAR(1);SUBSTITUE(B13;",";CAR(1);1));"")-1);"")</t>
  </si>
  <si>
    <t>=SIERREUR(STXT(B13;EQUIV(1;(ESTNUM(STXT((B13);LIGNE(INDIRECT("1:"&amp;NBCAR(B13)));1)*10000))*1;0);5);"")</t>
  </si>
  <si>
    <t>=SI(TROUVE(D13;B13)+5&gt;NBCAR(B13);"";SIERREUR(GAUCHE(DROITE(B13;NBCAR(B13)-(TROUVE(D13;B13)+5));TROUVE(",";DROITE(B13;NBCAR(B13)-(TROUVE(D13;B13)+5)))-1);DROITE(B13;NBCAR(B13)-(TROUVE(D13;B13)+5))))</t>
  </si>
  <si>
    <t>=SI(E13="";"";SIERREUR(DROITE(B13;NBCAR(B13)-(TROUVE(D13;B13)+5)-NBCAR(E13)-1);""))</t>
  </si>
  <si>
    <t>France</t>
  </si>
  <si>
    <r>
      <rPr>
        <sz val="10"/>
        <color rgb="FFFF0000"/>
        <rFont val="Courier New"/>
        <family val="3"/>
      </rPr>
      <t>France</t>
    </r>
    <r>
      <rPr>
        <sz val="10"/>
        <color theme="1"/>
        <rFont val="Courier New"/>
        <family val="3"/>
      </rPr>
      <t>,</t>
    </r>
    <r>
      <rPr>
        <sz val="10"/>
        <color rgb="FF0000FF"/>
        <rFont val="Courier New"/>
        <family val="3"/>
      </rPr>
      <t>Nord</t>
    </r>
  </si>
  <si>
    <r>
      <rPr>
        <sz val="10"/>
        <color rgb="FFFF0000"/>
        <rFont val="Courier New"/>
        <family val="3"/>
      </rPr>
      <t>France</t>
    </r>
    <r>
      <rPr>
        <sz val="10"/>
        <color theme="1"/>
        <rFont val="Courier New"/>
        <family val="3"/>
      </rPr>
      <t>,</t>
    </r>
    <r>
      <rPr>
        <sz val="10"/>
        <color rgb="FF0000FF"/>
        <rFont val="Courier New"/>
        <family val="3"/>
      </rPr>
      <t>Isère</t>
    </r>
    <r>
      <rPr>
        <sz val="10"/>
        <color theme="1"/>
        <rFont val="Courier New"/>
        <family val="3"/>
      </rPr>
      <t>,</t>
    </r>
    <r>
      <rPr>
        <b/>
        <sz val="10"/>
        <rFont val="Courier New"/>
        <family val="3"/>
      </rPr>
      <t>38490</t>
    </r>
    <r>
      <rPr>
        <sz val="10"/>
        <color theme="1"/>
        <rFont val="Courier New"/>
        <family val="3"/>
      </rPr>
      <t xml:space="preserve"> </t>
    </r>
    <r>
      <rPr>
        <sz val="10"/>
        <color rgb="FF800040"/>
        <rFont val="Courier New"/>
        <family val="3"/>
      </rPr>
      <t>Les Abrets en Dauphiné</t>
    </r>
  </si>
  <si>
    <r>
      <rPr>
        <sz val="10"/>
        <color rgb="FFFF0000"/>
        <rFont val="Courier New"/>
        <family val="3"/>
      </rPr>
      <t>France</t>
    </r>
    <r>
      <rPr>
        <sz val="10"/>
        <color theme="1"/>
        <rFont val="Courier New"/>
        <family val="3"/>
      </rPr>
      <t>,</t>
    </r>
    <r>
      <rPr>
        <sz val="10"/>
        <color rgb="FF0000FF"/>
        <rFont val="Courier New"/>
        <family val="3"/>
      </rPr>
      <t>Nord</t>
    </r>
    <r>
      <rPr>
        <sz val="10"/>
        <color theme="1"/>
        <rFont val="Courier New"/>
        <family val="3"/>
      </rPr>
      <t>,</t>
    </r>
    <r>
      <rPr>
        <b/>
        <sz val="10"/>
        <color theme="1"/>
        <rFont val="Courier New"/>
        <family val="3"/>
      </rPr>
      <t>59360</t>
    </r>
    <r>
      <rPr>
        <sz val="10"/>
        <color theme="1"/>
        <rFont val="Courier New"/>
        <family val="3"/>
      </rPr>
      <t xml:space="preserve"> </t>
    </r>
  </si>
  <si>
    <t>France,Eure</t>
  </si>
  <si>
    <t>France,Eure,27310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</si>
</sst>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font>
    <font>
      <sz val="10"/>
      <color rgb="FFFF0000"/>
      <name val="Courier New"/>
      <family val="3"/>
    </font>
    <font>
      <sz val="10"/>
      <color rgb="FF0000FF"/>
      <name val="Courier New"/>
      <family val="3"/>
    </font>
    <font>
      <b/>
      <sz val="10"/>
      <name val="Courier New"/>
      <family val="3"/>
    </font>
    <font>
      <sz val="10"/>
      <color rgb="FF800040"/>
      <name val="Courier New"/>
      <family val="3"/>
    </font>
    <font>
      <sz val="10"/>
      <color rgb="FF808040"/>
      <name val="Courier New"/>
      <family val="3"/>
    </font>
    <font>
      <sz val="10"/>
      <color theme="1"/>
      <name val="Courier New"/>
      <family val="3"/>
    </font>
    <font>
      <b/>
      <sz val="10"/>
      <color theme="1"/>
      <name val="Courier New"/>
      <family val="3"/>
    </font>
    <font>
      <b/>
      <sz val="10"/>
      <color rgb="FF800040"/>
      <name val="Courier New"/>
      <family val="3"/>
    </font>
    <font>
      <b/>
      <sz val="10"/>
      <color rgb="FF808040"/>
      <name val="Courier New"/>
      <family val="3"/>
    </font>
    <font>
      <sz val="10"/>
      <name val="Courier New"/>
      <family val="3"/>
    </font>
    <font>
      <b/>
      <sz val="11"/>
      <color theme="0"/>
      <name val="Calibri"/>
      <family val="2"/>
    </font>
    <font>
      <sz val="11"/>
      <color rgb="FF002060"/>
      <name val="Calibri"/>
      <family val="2"/>
    </font>
    <font>
      <sz val="10"/>
      <color rgb="FF002060"/>
      <name val="Courier New"/>
      <family val="3"/>
    </font>
    <font>
      <b/>
      <sz val="10"/>
      <color rgb="FF002060"/>
      <name val="Courier New"/>
      <family val="3"/>
    </font>
    <font>
      <sz val="9"/>
      <color rgb="FFFF0000"/>
      <name val="Courier New"/>
      <family val="3"/>
    </font>
    <font>
      <sz val="9"/>
      <color rgb="FF0000FF"/>
      <name val="Courier New"/>
      <family val="3"/>
    </font>
    <font>
      <b/>
      <sz val="9"/>
      <color theme="1"/>
      <name val="Courier New"/>
      <family val="3"/>
    </font>
    <font>
      <sz val="9"/>
      <color rgb="FF800040"/>
      <name val="Courier New"/>
      <family val="3"/>
    </font>
    <font>
      <sz val="8"/>
      <name val="Calibri"/>
      <family val="2"/>
    </font>
    <font>
      <sz val="10"/>
      <color rgb="FF00B050"/>
      <name val="Courier New"/>
      <family val="3"/>
    </font>
    <font>
      <sz val="9"/>
      <color rgb="FF00B050"/>
      <name val="Courier New"/>
      <family val="3"/>
    </font>
    <font>
      <sz val="9"/>
      <name val="Courier New"/>
      <family val="3"/>
    </font>
    <font>
      <sz val="10"/>
      <color theme="1" tint="0.34998626667073579"/>
      <name val="Courier New"/>
      <family val="3"/>
    </font>
    <font>
      <b/>
      <sz val="10"/>
      <color theme="1" tint="0.34998626667073579"/>
      <name val="Courier New"/>
      <family val="3"/>
    </font>
    <font>
      <sz val="11"/>
      <color rgb="FFFF0000"/>
      <name val="Calibri"/>
      <family val="2"/>
    </font>
  </fonts>
  <fills count="8">
    <fill>
      <patternFill patternType="none"/>
    </fill>
    <fill>
      <patternFill patternType="gray125"/>
    </fill>
    <fill>
      <patternFill patternType="solid">
        <fgColor theme="0" tint="-0.14999847407452621"/>
        <bgColor indexed="64"/>
      </patternFill>
    </fill>
    <fill>
      <patternFill patternType="solid">
        <fgColor rgb="FFFBFEE8"/>
        <bgColor indexed="64"/>
      </patternFill>
    </fill>
    <fill>
      <patternFill patternType="solid">
        <fgColor theme="4" tint="0.39997558519241921"/>
        <bgColor indexed="64"/>
      </patternFill>
    </fill>
    <fill>
      <patternFill patternType="solid">
        <fgColor rgb="FFE7F9FF"/>
        <bgColor indexed="64"/>
      </patternFill>
    </fill>
    <fill>
      <patternFill patternType="solid">
        <fgColor theme="5" tint="0.79998168889431442"/>
        <bgColor indexed="64"/>
      </patternFill>
    </fill>
    <fill>
      <patternFill patternType="solid">
        <fgColor theme="6" tint="0.79998168889431442"/>
        <bgColor indexed="64"/>
      </patternFill>
    </fill>
  </fills>
  <borders count="54">
    <border>
      <left/>
      <right/>
      <top/>
      <bottom/>
      <diagonal/>
    </border>
    <border>
      <left style="hair">
        <color theme="3"/>
      </left>
      <right style="hair">
        <color theme="3"/>
      </right>
      <top style="hair">
        <color theme="3"/>
      </top>
      <bottom style="hair">
        <color theme="3"/>
      </bottom>
      <diagonal/>
    </border>
    <border>
      <left style="double">
        <color theme="3"/>
      </left>
      <right style="hair">
        <color theme="3"/>
      </right>
      <top style="double">
        <color theme="3"/>
      </top>
      <bottom style="double">
        <color theme="3"/>
      </bottom>
      <diagonal/>
    </border>
    <border>
      <left style="hair">
        <color theme="3"/>
      </left>
      <right style="hair">
        <color theme="3"/>
      </right>
      <top style="double">
        <color theme="3"/>
      </top>
      <bottom style="double">
        <color theme="3"/>
      </bottom>
      <diagonal/>
    </border>
    <border>
      <left style="double">
        <color theme="3"/>
      </left>
      <right style="hair">
        <color theme="3"/>
      </right>
      <top style="hair">
        <color theme="3"/>
      </top>
      <bottom style="hair">
        <color theme="3"/>
      </bottom>
      <diagonal/>
    </border>
    <border>
      <left style="hair">
        <color theme="3"/>
      </left>
      <right style="double">
        <color theme="3"/>
      </right>
      <top style="hair">
        <color theme="3"/>
      </top>
      <bottom style="hair">
        <color theme="3"/>
      </bottom>
      <diagonal/>
    </border>
    <border>
      <left style="double">
        <color theme="3"/>
      </left>
      <right style="hair">
        <color theme="3"/>
      </right>
      <top/>
      <bottom style="hair">
        <color theme="3"/>
      </bottom>
      <diagonal/>
    </border>
    <border>
      <left style="double">
        <color theme="3"/>
      </left>
      <right style="double">
        <color theme="3"/>
      </right>
      <top style="double">
        <color theme="3"/>
      </top>
      <bottom style="double">
        <color theme="3"/>
      </bottom>
      <diagonal/>
    </border>
    <border>
      <left style="double">
        <color theme="3"/>
      </left>
      <right style="double">
        <color theme="3"/>
      </right>
      <top style="double">
        <color theme="3"/>
      </top>
      <bottom style="hair">
        <color theme="3"/>
      </bottom>
      <diagonal/>
    </border>
    <border>
      <left style="double">
        <color theme="3"/>
      </left>
      <right style="double">
        <color theme="3"/>
      </right>
      <top style="hair">
        <color theme="3"/>
      </top>
      <bottom style="hair">
        <color theme="3"/>
      </bottom>
      <diagonal/>
    </border>
    <border>
      <left style="double">
        <color rgb="FF002060"/>
      </left>
      <right style="hair">
        <color rgb="FF002060"/>
      </right>
      <top/>
      <bottom style="hair">
        <color rgb="FF002060"/>
      </bottom>
      <diagonal/>
    </border>
    <border>
      <left style="hair">
        <color rgb="FF002060"/>
      </left>
      <right style="hair">
        <color rgb="FF002060"/>
      </right>
      <top/>
      <bottom style="hair">
        <color rgb="FF002060"/>
      </bottom>
      <diagonal/>
    </border>
    <border>
      <left style="hair">
        <color rgb="FF002060"/>
      </left>
      <right style="double">
        <color rgb="FF002060"/>
      </right>
      <top/>
      <bottom style="hair">
        <color rgb="FF002060"/>
      </bottom>
      <diagonal/>
    </border>
    <border>
      <left style="double">
        <color rgb="FF002060"/>
      </left>
      <right style="hair">
        <color rgb="FF002060"/>
      </right>
      <top style="hair">
        <color rgb="FF002060"/>
      </top>
      <bottom style="hair">
        <color rgb="FF002060"/>
      </bottom>
      <diagonal/>
    </border>
    <border>
      <left style="hair">
        <color rgb="FF002060"/>
      </left>
      <right style="hair">
        <color rgb="FF002060"/>
      </right>
      <top style="hair">
        <color rgb="FF002060"/>
      </top>
      <bottom style="hair">
        <color rgb="FF002060"/>
      </bottom>
      <diagonal/>
    </border>
    <border>
      <left style="hair">
        <color rgb="FF002060"/>
      </left>
      <right style="double">
        <color rgb="FF002060"/>
      </right>
      <top style="hair">
        <color rgb="FF002060"/>
      </top>
      <bottom style="hair">
        <color rgb="FF002060"/>
      </bottom>
      <diagonal/>
    </border>
    <border>
      <left/>
      <right style="hair">
        <color rgb="FF002060"/>
      </right>
      <top/>
      <bottom style="hair">
        <color rgb="FF002060"/>
      </bottom>
      <diagonal/>
    </border>
    <border>
      <left/>
      <right style="hair">
        <color rgb="FF002060"/>
      </right>
      <top style="hair">
        <color rgb="FF002060"/>
      </top>
      <bottom style="hair">
        <color rgb="FF002060"/>
      </bottom>
      <diagonal/>
    </border>
    <border>
      <left style="double">
        <color theme="3"/>
      </left>
      <right style="hair">
        <color theme="3"/>
      </right>
      <top style="double">
        <color theme="3"/>
      </top>
      <bottom style="hair">
        <color theme="3"/>
      </bottom>
      <diagonal/>
    </border>
    <border>
      <left style="hair">
        <color theme="3"/>
      </left>
      <right style="hair">
        <color theme="3"/>
      </right>
      <top style="double">
        <color theme="3"/>
      </top>
      <bottom style="hair">
        <color theme="3"/>
      </bottom>
      <diagonal/>
    </border>
    <border>
      <left style="hair">
        <color theme="3"/>
      </left>
      <right style="double">
        <color theme="3"/>
      </right>
      <top style="double">
        <color theme="3"/>
      </top>
      <bottom style="hair">
        <color theme="3"/>
      </bottom>
      <diagonal/>
    </border>
    <border>
      <left style="double">
        <color theme="3"/>
      </left>
      <right style="thin">
        <color theme="3"/>
      </right>
      <top style="double">
        <color theme="3"/>
      </top>
      <bottom style="double">
        <color theme="3"/>
      </bottom>
      <diagonal/>
    </border>
    <border>
      <left style="thin">
        <color theme="3"/>
      </left>
      <right style="thin">
        <color theme="3"/>
      </right>
      <top style="double">
        <color theme="3"/>
      </top>
      <bottom style="double">
        <color theme="3"/>
      </bottom>
      <diagonal/>
    </border>
    <border>
      <left style="thin">
        <color theme="3"/>
      </left>
      <right style="double">
        <color theme="3"/>
      </right>
      <top style="double">
        <color theme="3"/>
      </top>
      <bottom style="double">
        <color theme="3"/>
      </bottom>
      <diagonal/>
    </border>
    <border>
      <left style="double">
        <color rgb="FF002060"/>
      </left>
      <right style="thin">
        <color rgb="FF002060"/>
      </right>
      <top style="double">
        <color rgb="FF002060"/>
      </top>
      <bottom style="double">
        <color rgb="FF002060"/>
      </bottom>
      <diagonal/>
    </border>
    <border>
      <left style="thin">
        <color rgb="FF002060"/>
      </left>
      <right style="thin">
        <color rgb="FF002060"/>
      </right>
      <top style="double">
        <color rgb="FF002060"/>
      </top>
      <bottom style="double">
        <color rgb="FF002060"/>
      </bottom>
      <diagonal/>
    </border>
    <border>
      <left style="thin">
        <color rgb="FF002060"/>
      </left>
      <right style="double">
        <color rgb="FF002060"/>
      </right>
      <top style="double">
        <color rgb="FF002060"/>
      </top>
      <bottom style="double">
        <color rgb="FF002060"/>
      </bottom>
      <diagonal/>
    </border>
    <border>
      <left style="hair">
        <color rgb="FF002060"/>
      </left>
      <right/>
      <top/>
      <bottom style="hair">
        <color rgb="FF002060"/>
      </bottom>
      <diagonal/>
    </border>
    <border>
      <left style="hair">
        <color rgb="FF002060"/>
      </left>
      <right/>
      <top style="hair">
        <color rgb="FF002060"/>
      </top>
      <bottom style="hair">
        <color rgb="FF002060"/>
      </bottom>
      <diagonal/>
    </border>
    <border>
      <left/>
      <right style="double">
        <color rgb="FF002060"/>
      </right>
      <top/>
      <bottom style="hair">
        <color rgb="FF002060"/>
      </bottom>
      <diagonal/>
    </border>
    <border>
      <left style="thin">
        <color rgb="FF002060"/>
      </left>
      <right style="thin">
        <color rgb="FF002060"/>
      </right>
      <top style="double">
        <color rgb="FF002060"/>
      </top>
      <bottom/>
      <diagonal/>
    </border>
    <border>
      <left style="hair">
        <color theme="3"/>
      </left>
      <right style="hair">
        <color theme="3"/>
      </right>
      <top style="double">
        <color theme="3"/>
      </top>
      <bottom/>
      <diagonal/>
    </border>
    <border>
      <left style="hair">
        <color theme="3"/>
      </left>
      <right style="double">
        <color theme="3"/>
      </right>
      <top style="double">
        <color theme="3"/>
      </top>
      <bottom/>
      <diagonal/>
    </border>
    <border>
      <left style="hair">
        <color theme="3"/>
      </left>
      <right style="hair">
        <color theme="3"/>
      </right>
      <top/>
      <bottom style="hair">
        <color theme="3"/>
      </bottom>
      <diagonal/>
    </border>
    <border>
      <left style="hair">
        <color theme="3"/>
      </left>
      <right style="double">
        <color theme="3"/>
      </right>
      <top/>
      <bottom style="hair">
        <color theme="3"/>
      </bottom>
      <diagonal/>
    </border>
    <border>
      <left style="hair">
        <color theme="3"/>
      </left>
      <right style="hair">
        <color theme="3"/>
      </right>
      <top style="thick">
        <color rgb="FF00B050"/>
      </top>
      <bottom style="hair">
        <color theme="3"/>
      </bottom>
      <diagonal/>
    </border>
    <border>
      <left style="thick">
        <color rgb="FF00B050"/>
      </left>
      <right style="hair">
        <color theme="3"/>
      </right>
      <top style="hair">
        <color theme="3"/>
      </top>
      <bottom style="hair">
        <color theme="3"/>
      </bottom>
      <diagonal/>
    </border>
    <border>
      <left style="thick">
        <color rgb="FF00B050"/>
      </left>
      <right style="hair">
        <color theme="3"/>
      </right>
      <top style="hair">
        <color theme="3"/>
      </top>
      <bottom style="thick">
        <color rgb="FF00B050"/>
      </bottom>
      <diagonal/>
    </border>
    <border>
      <left style="hair">
        <color theme="3"/>
      </left>
      <right style="hair">
        <color theme="3"/>
      </right>
      <top style="hair">
        <color theme="3"/>
      </top>
      <bottom style="thick">
        <color rgb="FF00B050"/>
      </bottom>
      <diagonal/>
    </border>
    <border>
      <left/>
      <right style="hair">
        <color theme="3"/>
      </right>
      <top style="hair">
        <color theme="3"/>
      </top>
      <bottom style="hair">
        <color theme="3"/>
      </bottom>
      <diagonal/>
    </border>
    <border>
      <left style="hair">
        <color theme="3"/>
      </left>
      <right/>
      <top style="hair">
        <color theme="3"/>
      </top>
      <bottom style="hair">
        <color theme="3"/>
      </bottom>
      <diagonal/>
    </border>
    <border diagonalUp="1" diagonalDown="1">
      <left style="thick">
        <color rgb="FF00B050"/>
      </left>
      <right style="hair">
        <color theme="3"/>
      </right>
      <top style="thick">
        <color rgb="FF00B050"/>
      </top>
      <bottom style="hair">
        <color theme="3"/>
      </bottom>
      <diagonal style="dotted">
        <color rgb="FFFF0000"/>
      </diagonal>
    </border>
    <border diagonalUp="1" diagonalDown="1">
      <left style="thick">
        <color rgb="FF00B050"/>
      </left>
      <right style="hair">
        <color theme="3"/>
      </right>
      <top style="hair">
        <color theme="3"/>
      </top>
      <bottom style="hair">
        <color theme="3"/>
      </bottom>
      <diagonal style="dotted">
        <color rgb="FFFF0000"/>
      </diagonal>
    </border>
    <border diagonalUp="1" diagonalDown="1">
      <left style="thick">
        <color rgb="FF00B050"/>
      </left>
      <right style="hair">
        <color theme="3"/>
      </right>
      <top style="hair">
        <color theme="3"/>
      </top>
      <bottom/>
      <diagonal style="dotted">
        <color rgb="FFFF0000"/>
      </diagonal>
    </border>
    <border diagonalUp="1" diagonalDown="1">
      <left style="thick">
        <color rgb="FF00B050"/>
      </left>
      <right style="thick">
        <color rgb="FFFF0000"/>
      </right>
      <top style="thick">
        <color rgb="FFFF0000"/>
      </top>
      <bottom style="thick">
        <color rgb="FFFF0000"/>
      </bottom>
      <diagonal style="dotted">
        <color rgb="FFFF0000"/>
      </diagonal>
    </border>
    <border diagonalUp="1" diagonalDown="1">
      <left style="thick">
        <color rgb="FF00B050"/>
      </left>
      <right style="hair">
        <color theme="3"/>
      </right>
      <top/>
      <bottom style="thick">
        <color rgb="FF00B050"/>
      </bottom>
      <diagonal style="dotted">
        <color rgb="FFFF0000"/>
      </diagonal>
    </border>
    <border diagonalUp="1" diagonalDown="1">
      <left style="dashed">
        <color rgb="FFFF0000"/>
      </left>
      <right style="dashed">
        <color rgb="FFFF0000"/>
      </right>
      <top style="dashed">
        <color rgb="FFFF0000"/>
      </top>
      <bottom style="dashed">
        <color rgb="FFFF0000"/>
      </bottom>
      <diagonal style="dashed">
        <color rgb="FFFF0000"/>
      </diagonal>
    </border>
    <border>
      <left style="hair">
        <color theme="3"/>
      </left>
      <right style="double">
        <color theme="3"/>
      </right>
      <top style="thick">
        <color rgb="FF00B050"/>
      </top>
      <bottom style="hair">
        <color theme="3"/>
      </bottom>
      <diagonal/>
    </border>
    <border>
      <left style="hair">
        <color theme="3"/>
      </left>
      <right style="double">
        <color theme="3"/>
      </right>
      <top style="hair">
        <color theme="3"/>
      </top>
      <bottom style="thick">
        <color rgb="FF00B050"/>
      </bottom>
      <diagonal/>
    </border>
    <border>
      <left style="double">
        <color theme="3"/>
      </left>
      <right style="hair">
        <color theme="3"/>
      </right>
      <top/>
      <bottom style="double">
        <color theme="3"/>
      </bottom>
      <diagonal/>
    </border>
    <border>
      <left style="hair">
        <color theme="3"/>
      </left>
      <right style="hair">
        <color theme="3"/>
      </right>
      <top style="hair">
        <color theme="3"/>
      </top>
      <bottom style="double">
        <color theme="3"/>
      </bottom>
      <diagonal/>
    </border>
    <border>
      <left style="hair">
        <color theme="3"/>
      </left>
      <right style="double">
        <color theme="3"/>
      </right>
      <top style="hair">
        <color theme="3"/>
      </top>
      <bottom style="double">
        <color theme="3"/>
      </bottom>
      <diagonal/>
    </border>
    <border>
      <left style="double">
        <color theme="3"/>
      </left>
      <right style="double">
        <color theme="3"/>
      </right>
      <top style="hair">
        <color theme="3"/>
      </top>
      <bottom style="double">
        <color theme="3"/>
      </bottom>
      <diagonal/>
    </border>
    <border>
      <left style="hair">
        <color rgb="FF002060"/>
      </left>
      <right style="hair">
        <color rgb="FF002060"/>
      </right>
      <top style="double">
        <color rgb="FF002060"/>
      </top>
      <bottom style="hair">
        <color rgb="FF002060"/>
      </bottom>
      <diagonal/>
    </border>
  </borders>
  <cellStyleXfs count="1">
    <xf numFmtId="0" fontId="0" fillId="0" borderId="0"/>
  </cellStyleXfs>
  <cellXfs count="126">
    <xf numFmtId="0" fontId="0" fillId="0" borderId="0" xfId="0"/>
    <xf numFmtId="0" fontId="6" fillId="0" borderId="0" xfId="0" applyFont="1"/>
    <xf numFmtId="0" fontId="6" fillId="0" borderId="0" xfId="0" applyFont="1" applyAlignment="1">
      <alignment horizontal="center"/>
    </xf>
    <xf numFmtId="0" fontId="2" fillId="0" borderId="0" xfId="0" applyFont="1" applyAlignment="1">
      <alignment horizontal="center"/>
    </xf>
    <xf numFmtId="0" fontId="2" fillId="0" borderId="0" xfId="0" applyFont="1"/>
    <xf numFmtId="0" fontId="7" fillId="0" borderId="0" xfId="0" applyFont="1" applyAlignment="1">
      <alignment horizontal="center"/>
    </xf>
    <xf numFmtId="0" fontId="5" fillId="0" borderId="0" xfId="0" applyFont="1" applyAlignment="1">
      <alignment horizontal="center"/>
    </xf>
    <xf numFmtId="0" fontId="5" fillId="0" borderId="0" xfId="0" applyFont="1"/>
    <xf numFmtId="0" fontId="4" fillId="0" borderId="0" xfId="0" applyFont="1" applyAlignment="1">
      <alignment horizontal="center"/>
    </xf>
    <xf numFmtId="0" fontId="4" fillId="0" borderId="0" xfId="0" applyFont="1"/>
    <xf numFmtId="0" fontId="6" fillId="0" borderId="0" xfId="0" applyFont="1" applyAlignment="1">
      <alignment horizontal="center" vertical="center"/>
    </xf>
    <xf numFmtId="0" fontId="2" fillId="0" borderId="0" xfId="0" applyFont="1" applyAlignment="1">
      <alignment horizontal="center" vertical="center"/>
    </xf>
    <xf numFmtId="0" fontId="7"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9" fillId="3" borderId="8" xfId="0" applyFont="1" applyFill="1" applyBorder="1" applyAlignment="1">
      <alignment horizontal="center"/>
    </xf>
    <xf numFmtId="0" fontId="9" fillId="3" borderId="9" xfId="0" applyFont="1" applyFill="1" applyBorder="1" applyAlignment="1">
      <alignment horizontal="center"/>
    </xf>
    <xf numFmtId="0" fontId="6" fillId="3" borderId="4" xfId="0" applyFont="1" applyFill="1" applyBorder="1"/>
    <xf numFmtId="0" fontId="6" fillId="2" borderId="2" xfId="0" applyFont="1" applyFill="1" applyBorder="1" applyAlignment="1">
      <alignment horizontal="left" vertical="center"/>
    </xf>
    <xf numFmtId="0" fontId="2" fillId="2" borderId="3" xfId="0" applyFont="1" applyFill="1" applyBorder="1" applyAlignment="1">
      <alignment horizontal="left" vertical="center"/>
    </xf>
    <xf numFmtId="0" fontId="6" fillId="0" borderId="0" xfId="0" applyFont="1" applyAlignment="1">
      <alignment horizontal="left" vertical="center"/>
    </xf>
    <xf numFmtId="0" fontId="10" fillId="2" borderId="7" xfId="0" applyFont="1" applyFill="1" applyBorder="1" applyAlignment="1">
      <alignment horizontal="left" vertical="center"/>
    </xf>
    <xf numFmtId="0" fontId="6" fillId="3" borderId="6" xfId="0" applyFont="1" applyFill="1" applyBorder="1"/>
    <xf numFmtId="0" fontId="1" fillId="3" borderId="4" xfId="0" applyFont="1" applyFill="1" applyBorder="1"/>
    <xf numFmtId="0" fontId="0" fillId="0" borderId="0" xfId="0" applyAlignment="1">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center" vertical="center" wrapText="1"/>
    </xf>
    <xf numFmtId="0" fontId="12" fillId="0" borderId="0" xfId="0" applyFont="1" applyAlignment="1">
      <alignment horizontal="center" vertical="center"/>
    </xf>
    <xf numFmtId="0" fontId="12" fillId="0" borderId="10" xfId="0" applyFont="1" applyFill="1" applyBorder="1" applyAlignment="1">
      <alignment horizontal="center" vertical="center"/>
    </xf>
    <xf numFmtId="0" fontId="12" fillId="0" borderId="11" xfId="0" applyFont="1" applyFill="1" applyBorder="1" applyAlignment="1">
      <alignment horizontal="left" vertical="center"/>
    </xf>
    <xf numFmtId="0" fontId="12" fillId="0" borderId="11" xfId="0" applyFont="1" applyFill="1" applyBorder="1" applyAlignment="1">
      <alignment horizontal="center" vertical="center"/>
    </xf>
    <xf numFmtId="0" fontId="12" fillId="0" borderId="13" xfId="0" applyFont="1" applyFill="1" applyBorder="1" applyAlignment="1">
      <alignment horizontal="center" vertical="center"/>
    </xf>
    <xf numFmtId="0" fontId="12" fillId="0" borderId="14" xfId="0" applyFont="1" applyFill="1" applyBorder="1" applyAlignment="1">
      <alignment horizontal="left" vertical="center"/>
    </xf>
    <xf numFmtId="0" fontId="12" fillId="0" borderId="14" xfId="0" applyFont="1" applyFill="1" applyBorder="1" applyAlignment="1">
      <alignment horizontal="center" vertical="center"/>
    </xf>
    <xf numFmtId="0" fontId="12" fillId="0" borderId="12" xfId="0" applyFont="1" applyFill="1" applyBorder="1" applyAlignment="1">
      <alignment horizontal="left" vertical="center"/>
    </xf>
    <xf numFmtId="0" fontId="12" fillId="0" borderId="14" xfId="0" applyFont="1" applyFill="1" applyBorder="1" applyAlignment="1">
      <alignment vertical="center"/>
    </xf>
    <xf numFmtId="0" fontId="12" fillId="0" borderId="15" xfId="0" applyFont="1" applyFill="1" applyBorder="1" applyAlignment="1">
      <alignment horizontal="left" vertical="center"/>
    </xf>
    <xf numFmtId="0" fontId="12" fillId="0" borderId="16" xfId="0" applyFont="1" applyFill="1" applyBorder="1" applyAlignment="1">
      <alignment horizontal="center" vertical="center"/>
    </xf>
    <xf numFmtId="0" fontId="12" fillId="0" borderId="17" xfId="0" applyFont="1" applyFill="1" applyBorder="1" applyAlignment="1">
      <alignment horizontal="center" vertical="center"/>
    </xf>
    <xf numFmtId="0" fontId="14" fillId="3" borderId="18" xfId="0" applyFont="1" applyFill="1" applyBorder="1" applyAlignment="1">
      <alignment horizontal="center"/>
    </xf>
    <xf numFmtId="0" fontId="14" fillId="3" borderId="19" xfId="0" applyFont="1" applyFill="1" applyBorder="1" applyAlignment="1">
      <alignment horizontal="center"/>
    </xf>
    <xf numFmtId="0" fontId="14" fillId="3" borderId="20" xfId="0" applyFont="1" applyFill="1" applyBorder="1" applyAlignment="1">
      <alignment horizontal="center"/>
    </xf>
    <xf numFmtId="0" fontId="14" fillId="3" borderId="4" xfId="0" applyFont="1" applyFill="1" applyBorder="1" applyAlignment="1">
      <alignment horizontal="center"/>
    </xf>
    <xf numFmtId="0" fontId="14" fillId="3" borderId="1" xfId="0" applyFont="1" applyFill="1" applyBorder="1" applyAlignment="1">
      <alignment horizontal="center"/>
    </xf>
    <xf numFmtId="0" fontId="14" fillId="3" borderId="5" xfId="0" applyFont="1" applyFill="1" applyBorder="1" applyAlignment="1">
      <alignment horizontal="center"/>
    </xf>
    <xf numFmtId="0" fontId="13" fillId="2" borderId="21" xfId="0" applyFont="1" applyFill="1" applyBorder="1" applyAlignment="1">
      <alignment horizontal="center" vertical="center"/>
    </xf>
    <xf numFmtId="0" fontId="13" fillId="2" borderId="22" xfId="0" applyFont="1" applyFill="1" applyBorder="1" applyAlignment="1">
      <alignment horizontal="center" vertical="center"/>
    </xf>
    <xf numFmtId="0" fontId="13" fillId="2" borderId="23" xfId="0" applyFont="1" applyFill="1" applyBorder="1" applyAlignment="1">
      <alignment horizontal="center" vertical="center"/>
    </xf>
    <xf numFmtId="0" fontId="11" fillId="4" borderId="24" xfId="0" applyFont="1" applyFill="1" applyBorder="1" applyAlignment="1">
      <alignment horizontal="center" vertical="center" wrapText="1"/>
    </xf>
    <xf numFmtId="0" fontId="11" fillId="4" borderId="25" xfId="0" applyFont="1" applyFill="1" applyBorder="1" applyAlignment="1">
      <alignment horizontal="left" vertical="center" wrapText="1"/>
    </xf>
    <xf numFmtId="0" fontId="11" fillId="4" borderId="25" xfId="0" applyFont="1" applyFill="1" applyBorder="1" applyAlignment="1">
      <alignment horizontal="center" vertical="center" wrapText="1"/>
    </xf>
    <xf numFmtId="0" fontId="11" fillId="4" borderId="25" xfId="0" applyFont="1" applyFill="1" applyBorder="1" applyAlignment="1">
      <alignment vertical="center" wrapText="1"/>
    </xf>
    <xf numFmtId="0" fontId="11" fillId="4" borderId="26" xfId="0" applyFont="1" applyFill="1" applyBorder="1" applyAlignment="1">
      <alignment horizontal="left" vertical="center" wrapText="1"/>
    </xf>
    <xf numFmtId="0" fontId="16" fillId="3" borderId="1" xfId="0" applyFont="1" applyFill="1" applyBorder="1" applyAlignment="1">
      <alignment horizontal="left"/>
    </xf>
    <xf numFmtId="14" fontId="12" fillId="0" borderId="14" xfId="0" applyNumberFormat="1" applyFont="1" applyFill="1" applyBorder="1" applyAlignment="1">
      <alignment horizontal="center" vertical="center"/>
    </xf>
    <xf numFmtId="14" fontId="12" fillId="0" borderId="11" xfId="0" applyNumberFormat="1" applyFont="1" applyFill="1" applyBorder="1" applyAlignment="1">
      <alignment horizontal="center" vertical="center"/>
    </xf>
    <xf numFmtId="0" fontId="6" fillId="5" borderId="4" xfId="0" applyFont="1" applyFill="1" applyBorder="1"/>
    <xf numFmtId="0" fontId="10" fillId="0" borderId="0" xfId="0" applyFont="1"/>
    <xf numFmtId="0" fontId="3" fillId="0" borderId="0" xfId="0" applyFont="1" applyAlignment="1">
      <alignment horizontal="center"/>
    </xf>
    <xf numFmtId="0" fontId="12" fillId="0" borderId="27" xfId="0" applyFont="1" applyFill="1" applyBorder="1" applyAlignment="1">
      <alignment horizontal="left" vertical="center"/>
    </xf>
    <xf numFmtId="0" fontId="12" fillId="0" borderId="28" xfId="0" applyFont="1" applyFill="1" applyBorder="1" applyAlignment="1">
      <alignment horizontal="left" vertical="center"/>
    </xf>
    <xf numFmtId="0" fontId="12" fillId="0" borderId="29" xfId="0" applyFont="1" applyFill="1" applyBorder="1" applyAlignment="1">
      <alignment horizontal="left" vertical="center"/>
    </xf>
    <xf numFmtId="0" fontId="12" fillId="0" borderId="17" xfId="0" applyFont="1" applyFill="1" applyBorder="1" applyAlignment="1">
      <alignment horizontal="left" vertical="center"/>
    </xf>
    <xf numFmtId="0" fontId="11" fillId="4" borderId="30" xfId="0" applyFont="1" applyFill="1" applyBorder="1" applyAlignment="1">
      <alignment horizontal="left" vertical="center" wrapText="1"/>
    </xf>
    <xf numFmtId="0" fontId="16" fillId="5" borderId="1" xfId="0" applyFont="1" applyFill="1" applyBorder="1" applyAlignment="1">
      <alignment horizontal="left"/>
    </xf>
    <xf numFmtId="0" fontId="1" fillId="5" borderId="4" xfId="0" applyFont="1" applyFill="1" applyBorder="1"/>
    <xf numFmtId="0" fontId="8" fillId="2" borderId="31" xfId="0" applyFont="1" applyFill="1" applyBorder="1" applyAlignment="1">
      <alignment horizontal="left" vertical="center"/>
    </xf>
    <xf numFmtId="0" fontId="7" fillId="2" borderId="31" xfId="0" applyFont="1" applyFill="1" applyBorder="1" applyAlignment="1">
      <alignment horizontal="left" vertical="center"/>
    </xf>
    <xf numFmtId="0" fontId="20" fillId="2" borderId="32" xfId="0" applyFont="1" applyFill="1" applyBorder="1" applyAlignment="1">
      <alignment horizontal="left" vertical="center"/>
    </xf>
    <xf numFmtId="0" fontId="18" fillId="3" borderId="19" xfId="0" applyFont="1" applyFill="1" applyBorder="1" applyAlignment="1">
      <alignment horizontal="left"/>
    </xf>
    <xf numFmtId="0" fontId="21" fillId="3" borderId="20" xfId="0" applyFont="1" applyFill="1" applyBorder="1" applyAlignment="1">
      <alignment horizontal="left"/>
    </xf>
    <xf numFmtId="0" fontId="18" fillId="3" borderId="1" xfId="0" applyFont="1" applyFill="1" applyBorder="1" applyAlignment="1">
      <alignment horizontal="left"/>
    </xf>
    <xf numFmtId="0" fontId="21" fillId="3" borderId="5" xfId="0" applyFont="1" applyFill="1" applyBorder="1" applyAlignment="1">
      <alignment horizontal="left"/>
    </xf>
    <xf numFmtId="0" fontId="17" fillId="5" borderId="1" xfId="0" applyFont="1" applyFill="1" applyBorder="1" applyAlignment="1">
      <alignment horizontal="center"/>
    </xf>
    <xf numFmtId="0" fontId="18" fillId="5" borderId="1" xfId="0" applyFont="1" applyFill="1" applyBorder="1" applyAlignment="1">
      <alignment horizontal="left"/>
    </xf>
    <xf numFmtId="0" fontId="21" fillId="5" borderId="5" xfId="0" applyFont="1" applyFill="1" applyBorder="1" applyAlignment="1">
      <alignment horizontal="left"/>
    </xf>
    <xf numFmtId="0" fontId="17" fillId="6" borderId="19" xfId="0" applyFont="1" applyFill="1" applyBorder="1" applyAlignment="1">
      <alignment horizontal="center"/>
    </xf>
    <xf numFmtId="0" fontId="17" fillId="6" borderId="1" xfId="0" applyFont="1" applyFill="1" applyBorder="1" applyAlignment="1">
      <alignment horizontal="center"/>
    </xf>
    <xf numFmtId="0" fontId="2" fillId="0" borderId="0" xfId="0" applyFont="1" applyAlignment="1">
      <alignment horizontal="right"/>
    </xf>
    <xf numFmtId="0" fontId="17" fillId="7" borderId="35" xfId="0" applyFont="1" applyFill="1" applyBorder="1" applyAlignment="1">
      <alignment horizontal="center"/>
    </xf>
    <xf numFmtId="0" fontId="18" fillId="7" borderId="35" xfId="0" applyFont="1" applyFill="1" applyBorder="1" applyAlignment="1">
      <alignment horizontal="left"/>
    </xf>
    <xf numFmtId="0" fontId="17" fillId="7" borderId="1" xfId="0" applyFont="1" applyFill="1" applyBorder="1" applyAlignment="1">
      <alignment horizontal="center"/>
    </xf>
    <xf numFmtId="0" fontId="18" fillId="7" borderId="1" xfId="0" applyFont="1" applyFill="1" applyBorder="1" applyAlignment="1">
      <alignment horizontal="left"/>
    </xf>
    <xf numFmtId="0" fontId="17" fillId="7" borderId="38" xfId="0" applyFont="1" applyFill="1" applyBorder="1" applyAlignment="1">
      <alignment horizontal="center"/>
    </xf>
    <xf numFmtId="0" fontId="22" fillId="7" borderId="5" xfId="0" applyFont="1" applyFill="1" applyBorder="1" applyAlignment="1">
      <alignment horizontal="left"/>
    </xf>
    <xf numFmtId="0" fontId="6" fillId="6" borderId="4" xfId="0" applyFont="1" applyFill="1" applyBorder="1"/>
    <xf numFmtId="0" fontId="1" fillId="6" borderId="4" xfId="0" applyFont="1" applyFill="1" applyBorder="1"/>
    <xf numFmtId="0" fontId="16" fillId="6" borderId="1" xfId="0" applyFont="1" applyFill="1" applyBorder="1" applyAlignment="1">
      <alignment horizontal="left"/>
    </xf>
    <xf numFmtId="0" fontId="6" fillId="7" borderId="4" xfId="0" applyFont="1" applyFill="1" applyBorder="1"/>
    <xf numFmtId="0" fontId="1" fillId="7" borderId="4" xfId="0" applyFont="1" applyFill="1" applyBorder="1"/>
    <xf numFmtId="0" fontId="17" fillId="7" borderId="39" xfId="0" applyFont="1" applyFill="1" applyBorder="1" applyAlignment="1">
      <alignment horizontal="center"/>
    </xf>
    <xf numFmtId="0" fontId="17" fillId="6" borderId="40" xfId="0" applyFont="1" applyFill="1" applyBorder="1" applyAlignment="1">
      <alignment horizontal="center"/>
    </xf>
    <xf numFmtId="0" fontId="18" fillId="5" borderId="33" xfId="0" applyFont="1" applyFill="1" applyBorder="1" applyAlignment="1">
      <alignment horizontal="left"/>
    </xf>
    <xf numFmtId="0" fontId="15" fillId="5" borderId="34" xfId="0" applyFont="1" applyFill="1" applyBorder="1" applyAlignment="1">
      <alignment horizontal="left"/>
    </xf>
    <xf numFmtId="0" fontId="16" fillId="7" borderId="41" xfId="0" applyFont="1" applyFill="1" applyBorder="1" applyAlignment="1">
      <alignment horizontal="left"/>
    </xf>
    <xf numFmtId="0" fontId="16" fillId="7" borderId="42" xfId="0" applyFont="1" applyFill="1" applyBorder="1" applyAlignment="1">
      <alignment horizontal="left"/>
    </xf>
    <xf numFmtId="0" fontId="16" fillId="7" borderId="43" xfId="0" applyFont="1" applyFill="1" applyBorder="1" applyAlignment="1">
      <alignment horizontal="left"/>
    </xf>
    <xf numFmtId="0" fontId="16" fillId="7" borderId="44" xfId="0" applyFont="1" applyFill="1" applyBorder="1" applyAlignment="1">
      <alignment horizontal="left"/>
    </xf>
    <xf numFmtId="0" fontId="16" fillId="7" borderId="45" xfId="0" applyFont="1" applyFill="1" applyBorder="1" applyAlignment="1">
      <alignment horizontal="left"/>
    </xf>
    <xf numFmtId="0" fontId="1" fillId="0" borderId="0" xfId="0" applyFont="1" applyAlignment="1">
      <alignment horizontal="right"/>
    </xf>
    <xf numFmtId="0" fontId="6" fillId="7" borderId="6" xfId="0" applyFont="1" applyFill="1" applyBorder="1"/>
    <xf numFmtId="0" fontId="6" fillId="6" borderId="6" xfId="0" applyFont="1" applyFill="1" applyBorder="1"/>
    <xf numFmtId="0" fontId="23" fillId="6" borderId="46" xfId="0" applyFont="1" applyFill="1" applyBorder="1" applyAlignment="1">
      <alignment horizontal="right" vertical="center" indent="2"/>
    </xf>
    <xf numFmtId="0" fontId="24" fillId="6" borderId="46" xfId="0" applyFont="1" applyFill="1" applyBorder="1" applyAlignment="1">
      <alignment horizontal="right" vertical="center" indent="2"/>
    </xf>
    <xf numFmtId="0" fontId="6" fillId="3" borderId="18" xfId="0" applyFont="1" applyFill="1" applyBorder="1"/>
    <xf numFmtId="0" fontId="16" fillId="3" borderId="19" xfId="0" applyFont="1" applyFill="1" applyBorder="1" applyAlignment="1">
      <alignment horizontal="left"/>
    </xf>
    <xf numFmtId="0" fontId="22" fillId="7" borderId="47" xfId="0" applyFont="1" applyFill="1" applyBorder="1" applyAlignment="1">
      <alignment horizontal="left"/>
    </xf>
    <xf numFmtId="0" fontId="6" fillId="5" borderId="49" xfId="0" applyFont="1" applyFill="1" applyBorder="1"/>
    <xf numFmtId="0" fontId="16" fillId="5" borderId="50" xfId="0" applyFont="1" applyFill="1" applyBorder="1" applyAlignment="1">
      <alignment horizontal="left"/>
    </xf>
    <xf numFmtId="0" fontId="17" fillId="5" borderId="50" xfId="0" applyFont="1" applyFill="1" applyBorder="1" applyAlignment="1">
      <alignment horizontal="center"/>
    </xf>
    <xf numFmtId="0" fontId="18" fillId="5" borderId="50" xfId="0" applyFont="1" applyFill="1" applyBorder="1" applyAlignment="1">
      <alignment horizontal="left"/>
    </xf>
    <xf numFmtId="0" fontId="21" fillId="5" borderId="51" xfId="0" applyFont="1" applyFill="1" applyBorder="1" applyAlignment="1">
      <alignment horizontal="left"/>
    </xf>
    <xf numFmtId="0" fontId="9" fillId="3" borderId="52" xfId="0" applyFont="1" applyFill="1" applyBorder="1" applyAlignment="1">
      <alignment horizontal="center"/>
    </xf>
    <xf numFmtId="0" fontId="18" fillId="6" borderId="36" xfId="0" applyFont="1" applyFill="1" applyBorder="1" applyAlignment="1">
      <alignment horizontal="left"/>
    </xf>
    <xf numFmtId="0" fontId="22" fillId="6" borderId="5" xfId="0" applyFont="1" applyFill="1" applyBorder="1" applyAlignment="1">
      <alignment horizontal="left"/>
    </xf>
    <xf numFmtId="0" fontId="18" fillId="6" borderId="37" xfId="0" applyFont="1" applyFill="1" applyBorder="1" applyAlignment="1">
      <alignment horizontal="left"/>
    </xf>
    <xf numFmtId="0" fontId="22" fillId="6" borderId="48" xfId="0" applyFont="1" applyFill="1" applyBorder="1" applyAlignment="1">
      <alignment horizontal="left"/>
    </xf>
    <xf numFmtId="0" fontId="12" fillId="0" borderId="53" xfId="0" applyFont="1" applyFill="1" applyBorder="1" applyAlignment="1">
      <alignment horizontal="left" vertical="center"/>
    </xf>
    <xf numFmtId="0" fontId="25" fillId="0" borderId="11" xfId="0" applyFont="1" applyFill="1" applyBorder="1" applyAlignment="1">
      <alignment horizontal="left" vertical="center"/>
    </xf>
    <xf numFmtId="0" fontId="25" fillId="0" borderId="14" xfId="0" applyFont="1" applyFill="1" applyBorder="1" applyAlignment="1">
      <alignment horizontal="left" vertical="center"/>
    </xf>
    <xf numFmtId="0" fontId="25" fillId="6" borderId="14" xfId="0" applyFont="1" applyFill="1" applyBorder="1" applyAlignment="1">
      <alignment horizontal="left" vertical="center"/>
    </xf>
    <xf numFmtId="0" fontId="1" fillId="0" borderId="0" xfId="0" quotePrefix="1" applyFont="1" applyAlignment="1">
      <alignment horizontal="left"/>
    </xf>
    <xf numFmtId="0" fontId="2" fillId="0" borderId="0" xfId="0" quotePrefix="1" applyFont="1" applyAlignment="1">
      <alignment horizontal="left"/>
    </xf>
    <xf numFmtId="0" fontId="23" fillId="6" borderId="46" xfId="0" quotePrefix="1" applyFont="1" applyFill="1" applyBorder="1" applyAlignment="1">
      <alignment horizontal="left"/>
    </xf>
    <xf numFmtId="0" fontId="24" fillId="6" borderId="46" xfId="0" quotePrefix="1" applyFont="1" applyFill="1" applyBorder="1" applyAlignment="1">
      <alignment horizontal="left"/>
    </xf>
  </cellXfs>
  <cellStyles count="1">
    <cellStyle name="Normal" xfId="0" builtinId="0"/>
  </cellStyles>
  <dxfs count="1">
    <dxf>
      <font>
        <color rgb="FFFFFFCC"/>
      </font>
    </dxf>
  </dxfs>
  <tableStyles count="0" defaultTableStyle="TableStyleMedium9" defaultPivotStyle="PivotStyleLight16"/>
  <colors>
    <mruColors>
      <color rgb="FFFBFEE8"/>
      <color rgb="FFE7F9FF"/>
      <color rgb="FF0000FF"/>
      <color rgb="FF808040"/>
      <color rgb="FF800040"/>
      <color rgb="FFFE7F00"/>
      <color rgb="FFFFFFCC"/>
      <color rgb="FF00FFFF"/>
      <color rgb="FFFFC1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2.xml"/><Relationship Id="rId18" Type="http://schemas.openxmlformats.org/officeDocument/2006/relationships/customXml" Target="../customXml/item7.xml"/><Relationship Id="rId26" Type="http://schemas.openxmlformats.org/officeDocument/2006/relationships/customXml" Target="../customXml/item15.xml"/><Relationship Id="rId3" Type="http://schemas.openxmlformats.org/officeDocument/2006/relationships/worksheet" Target="worksheets/sheet3.xml"/><Relationship Id="rId21" Type="http://schemas.openxmlformats.org/officeDocument/2006/relationships/customXml" Target="../customXml/item10.xml"/><Relationship Id="rId7" Type="http://schemas.openxmlformats.org/officeDocument/2006/relationships/styles" Target="styles.xml"/><Relationship Id="rId12" Type="http://schemas.openxmlformats.org/officeDocument/2006/relationships/customXml" Target="../customXml/item1.xml"/><Relationship Id="rId17" Type="http://schemas.openxmlformats.org/officeDocument/2006/relationships/customXml" Target="../customXml/item6.xml"/><Relationship Id="rId25" Type="http://schemas.openxmlformats.org/officeDocument/2006/relationships/customXml" Target="../customXml/item14.xml"/><Relationship Id="rId2" Type="http://schemas.openxmlformats.org/officeDocument/2006/relationships/worksheet" Target="worksheets/sheet2.xml"/><Relationship Id="rId16" Type="http://schemas.openxmlformats.org/officeDocument/2006/relationships/customXml" Target="../customXml/item5.xml"/><Relationship Id="rId20" Type="http://schemas.openxmlformats.org/officeDocument/2006/relationships/customXml" Target="../customXml/item9.xml"/><Relationship Id="rId1" Type="http://schemas.openxmlformats.org/officeDocument/2006/relationships/worksheet" Target="worksheets/sheet1.xml"/><Relationship Id="rId6" Type="http://schemas.openxmlformats.org/officeDocument/2006/relationships/connections" Target="connections.xml"/><Relationship Id="rId11" Type="http://schemas.openxmlformats.org/officeDocument/2006/relationships/calcChain" Target="calcChain.xml"/><Relationship Id="rId24" Type="http://schemas.openxmlformats.org/officeDocument/2006/relationships/customXml" Target="../customXml/item13.xml"/><Relationship Id="rId5" Type="http://schemas.openxmlformats.org/officeDocument/2006/relationships/theme" Target="theme/theme1.xml"/><Relationship Id="rId15" Type="http://schemas.openxmlformats.org/officeDocument/2006/relationships/customXml" Target="../customXml/item4.xml"/><Relationship Id="rId23" Type="http://schemas.openxmlformats.org/officeDocument/2006/relationships/customXml" Target="../customXml/item12.xml"/><Relationship Id="rId28" Type="http://schemas.openxmlformats.org/officeDocument/2006/relationships/customXml" Target="../customXml/item17.xml"/><Relationship Id="rId10" Type="http://schemas.openxmlformats.org/officeDocument/2006/relationships/powerPivotData" Target="model/item.data"/><Relationship Id="rId19" Type="http://schemas.openxmlformats.org/officeDocument/2006/relationships/customXml" Target="../customXml/item8.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ustomXml" Target="../customXml/item3.xml"/><Relationship Id="rId22" Type="http://schemas.openxmlformats.org/officeDocument/2006/relationships/customXml" Target="../customXml/item11.xml"/><Relationship Id="rId27" Type="http://schemas.openxmlformats.org/officeDocument/2006/relationships/customXml" Target="../customXml/item16.xml"/></Relationships>
</file>

<file path=xl/drawings/drawing1.xml><?xml version="1.0" encoding="utf-8"?>
<xdr:wsDr xmlns:xdr="http://schemas.openxmlformats.org/drawingml/2006/spreadsheetDrawing" xmlns:a="http://schemas.openxmlformats.org/drawingml/2006/main">
  <xdr:twoCellAnchor>
    <xdr:from>
      <xdr:col>2</xdr:col>
      <xdr:colOff>733425</xdr:colOff>
      <xdr:row>12</xdr:row>
      <xdr:rowOff>152399</xdr:rowOff>
    </xdr:from>
    <xdr:to>
      <xdr:col>6</xdr:col>
      <xdr:colOff>771525</xdr:colOff>
      <xdr:row>22</xdr:row>
      <xdr:rowOff>142874</xdr:rowOff>
    </xdr:to>
    <xdr:sp macro="" textlink="">
      <xdr:nvSpPr>
        <xdr:cNvPr id="2" name="Rectangle : carré corné 1">
          <a:extLst>
            <a:ext uri="{FF2B5EF4-FFF2-40B4-BE49-F238E27FC236}">
              <a16:creationId xmlns:a16="http://schemas.microsoft.com/office/drawing/2014/main" id="{C9AF2263-C245-4D7A-9FE4-6C71DC2184FB}"/>
            </a:ext>
          </a:extLst>
        </xdr:cNvPr>
        <xdr:cNvSpPr/>
      </xdr:nvSpPr>
      <xdr:spPr>
        <a:xfrm>
          <a:off x="3381375" y="2657474"/>
          <a:ext cx="5534025" cy="1895475"/>
        </a:xfrm>
        <a:prstGeom prst="foldedCorner">
          <a:avLst/>
        </a:prstGeom>
        <a:solidFill>
          <a:srgbClr val="FFC1FF"/>
        </a:solidFill>
        <a:ln w="3175">
          <a:solidFill>
            <a:srgbClr val="FFC000"/>
          </a:solidFill>
        </a:ln>
        <a:effectLst>
          <a:outerShdw blurRad="63500" sx="102000" sy="102000" algn="ctr"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r>
            <a:rPr kumimoji="0" lang="fr-FR" sz="1200" b="1" i="0" u="none" strike="noStrike" kern="0" cap="none" spc="0" normalizeH="0" baseline="0" noProof="0">
              <a:ln>
                <a:noFill/>
              </a:ln>
              <a:solidFill>
                <a:sysClr val="windowText" lastClr="000000"/>
              </a:solidFill>
              <a:effectLst>
                <a:outerShdw blurRad="38100" dist="19050" dir="2700000" algn="tl" rotWithShape="0">
                  <a:prstClr val="black">
                    <a:alpha val="40000"/>
                  </a:prstClr>
                </a:outerShdw>
              </a:effectLst>
              <a:uLnTx/>
              <a:uFillTx/>
              <a:latin typeface="Courier New" panose="02070309020205020404" pitchFamily="49" charset="0"/>
              <a:ea typeface="+mn-ea"/>
              <a:cs typeface="Courier New" panose="02070309020205020404" pitchFamily="49" charset="0"/>
            </a:rPr>
            <a:t>GEDCOM ANOMYMISÉ</a:t>
          </a:r>
          <a:endParaRPr kumimoji="0" lang="fr-FR" sz="12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Text" lastClr="000000"/>
              </a:solidFill>
              <a:effectLst/>
              <a:uLnTx/>
              <a:uFillTx/>
              <a:latin typeface="MS Outlook" panose="05010100010000000000" pitchFamily="2" charset="2"/>
              <a:ea typeface="+mn-ea"/>
              <a:cs typeface="+mn-cs"/>
            </a:rPr>
            <a:t>A</a:t>
          </a:r>
          <a:r>
            <a:rPr kumimoji="0" lang="fr-FR" sz="1100" b="1" i="0" u="none" strike="noStrike" kern="0" cap="none" spc="0" normalizeH="0" baseline="0" noProof="0">
              <a:ln>
                <a:noFill/>
              </a:ln>
              <a:solidFill>
                <a:sysClr val="windowText" lastClr="000000"/>
              </a:solidFill>
              <a:effectLst/>
              <a:uLnTx/>
              <a:uFillTx/>
              <a:latin typeface="+mn-lt"/>
              <a:ea typeface="+mn-ea"/>
              <a:cs typeface="+mn-cs"/>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mn-lt"/>
              <a:ea typeface="+mn-ea"/>
              <a:cs typeface="+mn-cs"/>
            </a:rPr>
            <a:t>Ce tableau est le transfer d'un CSV en VALEUR .</a:t>
          </a:r>
        </a:p>
        <a:p>
          <a:pPr marL="0" marR="0" lvl="0" indent="0"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mn-lt"/>
              <a:ea typeface="+mn-ea"/>
              <a:cs typeface="+mn-cs"/>
            </a:rPr>
            <a:t>J'insère volontairement 9 * 4 Groupes de Colonnes ( </a:t>
          </a:r>
          <a:r>
            <a:rPr kumimoji="0" lang="fr-FR" sz="1100" b="1" i="0" u="none" strike="noStrike" kern="0" cap="none" spc="0" normalizeH="0" baseline="0" noProof="0">
              <a:ln>
                <a:noFill/>
              </a:ln>
              <a:solidFill>
                <a:sysClr val="windowText" lastClr="000000"/>
              </a:solidFill>
              <a:effectLst/>
              <a:uLnTx/>
              <a:uFillTx/>
              <a:latin typeface="Agency FB" panose="020B0503020202020204" pitchFamily="34" charset="0"/>
              <a:ea typeface="+mn-ea"/>
              <a:cs typeface="+mn-cs"/>
            </a:rPr>
            <a:t>DÉPARTEMENT,CODE POSTAL, VILLE, ADRESSE </a:t>
          </a:r>
          <a:r>
            <a:rPr kumimoji="0" lang="fr-FR" sz="1100" b="0" i="0" u="none" strike="noStrike" kern="0" cap="none" spc="0" normalizeH="0" baseline="0" noProof="0">
              <a:ln>
                <a:noFill/>
              </a:ln>
              <a:solidFill>
                <a:sysClr val="windowText" lastClr="000000"/>
              </a:solidFill>
              <a:effectLst/>
              <a:uLnTx/>
              <a:uFillTx/>
              <a:latin typeface="+mn-lt"/>
              <a:ea typeface="+mn-ea"/>
              <a:cs typeface="+mn-cs"/>
            </a:rPr>
            <a:t>) après : J, O, U, AA, AG, AM, AT, AZ, BI, une à une pour avoir cette structure $A:$BP</a:t>
          </a:r>
        </a:p>
        <a:p>
          <a:pPr marL="0" marR="0" lvl="0" indent="0"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mn-lt"/>
              <a:ea typeface="+mn-ea"/>
              <a:cs typeface="+mn-cs"/>
            </a:rPr>
            <a:t>Je suis obligé de passé par ce procédé car le nombre de ligne à traiter est trop conséquent.</a:t>
          </a:r>
        </a:p>
        <a:p>
          <a:pPr marL="0" marR="0" lvl="0" indent="0" defTabSz="914400" eaLnBrk="1" fontAlgn="auto" latinLnBrk="0" hangingPunct="1">
            <a:lnSpc>
              <a:spcPct val="100000"/>
            </a:lnSpc>
            <a:spcBef>
              <a:spcPts val="0"/>
            </a:spcBef>
            <a:spcAft>
              <a:spcPts val="0"/>
            </a:spcAft>
            <a:buClrTx/>
            <a:buSzTx/>
            <a:buFontTx/>
            <a:buNone/>
            <a:tabLst/>
            <a:defRPr/>
          </a:pPr>
          <a:endParaRPr kumimoji="0" lang="fr-FR" sz="1000" b="0" i="0" u="none" strike="noStrike" kern="0" cap="none" spc="0" normalizeH="0" baseline="0" noProof="0">
            <a:ln>
              <a:noFill/>
            </a:ln>
            <a:solidFill>
              <a:sysClr val="windowText" lastClr="000000"/>
            </a:solidFill>
            <a:effectLst/>
            <a:uLnTx/>
            <a:uFillTx/>
            <a:latin typeface="+mn-lt"/>
            <a:ea typeface="+mn-ea"/>
            <a:cs typeface="+mn-cs"/>
          </a:endParaRPr>
        </a:p>
        <a:p>
          <a:pPr algn="l"/>
          <a:r>
            <a:rPr lang="fr-FR" sz="1100" b="1">
              <a:solidFill>
                <a:sysClr val="windowText" lastClr="000000"/>
              </a:solidFill>
              <a:effectLst>
                <a:outerShdw blurRad="38100" dist="19050" dir="2700000" algn="tl" rotWithShape="0">
                  <a:schemeClr val="dk1">
                    <a:alpha val="40000"/>
                  </a:schemeClr>
                </a:outerShdw>
              </a:effectLst>
              <a:latin typeface="Courier New" panose="02070309020205020404" pitchFamily="49" charset="0"/>
              <a:ea typeface="+mn-ea"/>
              <a:cs typeface="Courier New" panose="02070309020205020404" pitchFamily="49" charset="0"/>
            </a:rPr>
            <a:t>15 000 lignes </a:t>
          </a:r>
          <a:r>
            <a:rPr lang="fr-FR" sz="1100" b="0">
              <a:solidFill>
                <a:sysClr val="windowText" lastClr="000000"/>
              </a:solidFill>
              <a:effectLst>
                <a:outerShdw blurRad="38100" dist="19050" dir="2700000" algn="tl" rotWithShape="0">
                  <a:schemeClr val="dk1">
                    <a:alpha val="40000"/>
                  </a:schemeClr>
                </a:outerShdw>
              </a:effectLst>
              <a:latin typeface="Courier New" panose="02070309020205020404" pitchFamily="49" charset="0"/>
              <a:ea typeface="+mn-ea"/>
              <a:cs typeface="Courier New" panose="02070309020205020404" pitchFamily="49" charset="0"/>
            </a:rPr>
            <a:t>à traiter</a:t>
          </a:r>
          <a:endParaRPr lang="fr-FR" sz="1100" b="1">
            <a:solidFill>
              <a:sysClr val="windowText" lastClr="000000"/>
            </a:solidFill>
            <a:effectLst>
              <a:outerShdw blurRad="38100" dist="19050" dir="2700000" algn="tl" rotWithShape="0">
                <a:schemeClr val="dk1">
                  <a:alpha val="40000"/>
                </a:schemeClr>
              </a:outerShdw>
            </a:effectLst>
            <a:latin typeface="Courier New" panose="02070309020205020404" pitchFamily="49" charset="0"/>
            <a:ea typeface="+mn-ea"/>
            <a:cs typeface="Courier New" panose="02070309020205020404" pitchFamily="49" charset="0"/>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CC"/>
        </a:solidFill>
        <a:ln w="3175">
          <a:solidFill>
            <a:srgbClr val="FFC000"/>
          </a:solidFill>
        </a:ln>
        <a:effectLst>
          <a:outerShdw blurRad="63500" sx="102000" sy="102000" algn="ctr" rotWithShape="0">
            <a:prstClr val="black">
              <a:alpha val="40000"/>
            </a:prstClr>
          </a:outerShdw>
        </a:effectLst>
      </a:spPr>
      <a:bodyPr vertOverflow="clip" horzOverflow="clip" rtlCol="0" anchor="t"/>
      <a:lstStyle>
        <a:defPPr algn="l">
          <a:defRPr sz="1100" b="1">
            <a:solidFill>
              <a:sysClr val="windowText" lastClr="000000"/>
            </a:solidFill>
            <a:effectLst>
              <a:outerShdw blurRad="38100" dist="19050" dir="2700000" algn="tl" rotWithShape="0">
                <a:schemeClr val="dk1">
                  <a:alpha val="40000"/>
                </a:schemeClr>
              </a:outerShdw>
            </a:effectLst>
            <a:latin typeface="+mn-lt"/>
            <a:ea typeface="+mn-ea"/>
            <a:cs typeface="+mn-cs"/>
          </a:defRPr>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V40"/>
  <sheetViews>
    <sheetView tabSelected="1" workbookViewId="0">
      <selection activeCell="C18" sqref="C18"/>
    </sheetView>
  </sheetViews>
  <sheetFormatPr baseColWidth="10" defaultColWidth="9.140625" defaultRowHeight="13.5" x14ac:dyDescent="0.25"/>
  <cols>
    <col min="1" max="1" width="1.42578125" style="1" customWidth="1"/>
    <col min="2" max="2" width="105.28515625" style="1" customWidth="1"/>
    <col min="3" max="3" width="17.140625" style="4" bestFit="1" customWidth="1"/>
    <col min="4" max="4" width="15.5703125" style="5" customWidth="1"/>
    <col min="5" max="5" width="30.28515625" style="9" bestFit="1" customWidth="1"/>
    <col min="6" max="6" width="55.140625" style="7" customWidth="1"/>
    <col min="7" max="7" width="1.42578125" style="1" customWidth="1"/>
    <col min="8" max="8" width="13.7109375" style="2" bestFit="1" customWidth="1"/>
    <col min="9" max="16384" width="9.140625" style="1"/>
  </cols>
  <sheetData>
    <row r="1" spans="2:10" s="10" customFormat="1" ht="7.5" customHeight="1" x14ac:dyDescent="0.25">
      <c r="C1" s="11"/>
      <c r="D1" s="12"/>
      <c r="E1" s="13"/>
      <c r="F1" s="14"/>
    </row>
    <row r="2" spans="2:10" ht="7.5" customHeight="1" thickBot="1" x14ac:dyDescent="0.3">
      <c r="C2" s="3"/>
      <c r="E2" s="8"/>
      <c r="F2" s="6"/>
      <c r="G2" s="2"/>
      <c r="I2" s="2"/>
      <c r="J2" s="2"/>
    </row>
    <row r="3" spans="2:10" s="20" customFormat="1" ht="15" thickTop="1" thickBot="1" x14ac:dyDescent="0.3">
      <c r="B3" s="18" t="s">
        <v>4</v>
      </c>
      <c r="C3" s="19" t="s">
        <v>0</v>
      </c>
      <c r="D3" s="68" t="s">
        <v>1</v>
      </c>
      <c r="E3" s="67" t="s">
        <v>2</v>
      </c>
      <c r="F3" s="69" t="s">
        <v>3</v>
      </c>
      <c r="H3" s="21" t="s">
        <v>5</v>
      </c>
    </row>
    <row r="4" spans="2:10" ht="14.25" thickTop="1" x14ac:dyDescent="0.25">
      <c r="B4" s="105" t="s">
        <v>139</v>
      </c>
      <c r="C4" s="106" t="str">
        <f>IFERROR(MID(B4,IFERROR(FIND(CHAR(1),SUBSTITUTE(B4,",",CHAR(1),1)),"")+1,IFERROR(FIND(CHAR(1),SUBSTITUTE(B4,",",CHAR(1),2)),"")-IFERROR(FIND(CHAR(1),SUBSTITUTE(B4,",",CHAR(1),1)),"")-1),"")</f>
        <v>Isère</v>
      </c>
      <c r="D4" s="77" t="str" cm="1">
        <f t="array" aca="1" ref="D4" ca="1">IFERROR(MID(B4,MATCH(1,(ISNUMBER(MID((B4),ROW(INDIRECT("1:"&amp;LEN(B4))),1)*10000))*1,0),5),"")</f>
        <v>38490</v>
      </c>
      <c r="E4" s="70" t="str">
        <f t="shared" ref="E4" ca="1" si="0">IFERROR(SUBSTITUTE(MID(B4,IFERROR(FIND(CHAR(1),SUBSTITUTE(B4,",",CHAR(1),2)),"")+1,IFERROR(FIND(CHAR(1),SUBSTITUTE(B4,",",CHAR(1),3)),"")-IFERROR(FIND(CHAR(1),SUBSTITUTE(B4,",",CHAR(1),2)),"")-1),D4&amp;" ",""),"")</f>
        <v>Les Abrets en Dauphiné</v>
      </c>
      <c r="F4" s="71" t="str">
        <f t="shared" ref="F4" ca="1" si="1">IF(E4="","",(IFERROR(MID(B4,SEARCH("§",SUBSTITUTE(B4,",","§",LEN(B4)-LEN(SUBSTITUTE(B4,",",""))))+1,99),"")))</f>
        <v>15 Rue Adrien Bourgeat</v>
      </c>
      <c r="H4" s="15">
        <f>LEN(B4)-LEN(SUBSTITUTE(B4,",",""))</f>
        <v>3</v>
      </c>
    </row>
    <row r="5" spans="2:10" x14ac:dyDescent="0.25">
      <c r="B5" s="17" t="s">
        <v>151</v>
      </c>
      <c r="C5" s="54" t="str">
        <f t="shared" ref="C5:C25" si="2">IFERROR(MID(B5,IFERROR(FIND(CHAR(1),SUBSTITUTE(B5,",",CHAR(1),1)),"")+1,IFERROR(FIND(CHAR(1),SUBSTITUTE(B5,",",CHAR(1),2)),"")-IFERROR(FIND(CHAR(1),SUBSTITUTE(B5,",",CHAR(1),1)),"")-1),"")</f>
        <v>Isère</v>
      </c>
      <c r="D5" s="78" t="str" cm="1">
        <f t="array" aca="1" ref="D5" ca="1">IFERROR(MID(B5,MATCH(1,(ISNUMBER(MID((B5),ROW(INDIRECT("1:"&amp;LEN(B5))),1)*10000))*1,0),5),"")</f>
        <v>38490</v>
      </c>
      <c r="E5" s="72" t="str">
        <f t="shared" ref="E5:E25" ca="1" si="3">IFERROR(SUBSTITUTE(MID(B5,IFERROR(FIND(CHAR(1),SUBSTITUTE(B5,",",CHAR(1),2)),"")+1,IFERROR(FIND(CHAR(1),SUBSTITUTE(B5,",",CHAR(1),3)),"")-IFERROR(FIND(CHAR(1),SUBSTITUTE(B5,",",CHAR(1),2)),"")-1),D5&amp;" ",""),"")</f>
        <v/>
      </c>
      <c r="F5" s="73" t="str">
        <f t="shared" ref="F5:F7" ca="1" si="4">IF(E5="","",(IFERROR(MID(B5,SEARCH("§",SUBSTITUTE(B5,",","§",LEN(B5)-LEN(SUBSTITUTE(B5,",",""))))+1,99),"")))</f>
        <v/>
      </c>
      <c r="H5" s="16">
        <f t="shared" ref="H5:H27" si="5">LEN($B5)-LEN(SUBSTITUTE($B5,",",""))</f>
        <v>2</v>
      </c>
    </row>
    <row r="6" spans="2:10" x14ac:dyDescent="0.25">
      <c r="B6" s="17" t="s">
        <v>152</v>
      </c>
      <c r="C6" s="54" t="str">
        <f t="shared" si="2"/>
        <v>Nord</v>
      </c>
      <c r="D6" s="78" t="str" cm="1">
        <f t="array" aca="1" ref="D6" ca="1">IFERROR(MID(B6,MATCH(1,(ISNUMBER(MID((B6),ROW(INDIRECT("1:"&amp;LEN(B6))),1)*10000))*1,0),5),"")</f>
        <v>59360</v>
      </c>
      <c r="E6" s="72" t="str">
        <f t="shared" ca="1" si="3"/>
        <v/>
      </c>
      <c r="F6" s="73" t="str">
        <f t="shared" ca="1" si="4"/>
        <v/>
      </c>
      <c r="H6" s="16">
        <f t="shared" si="5"/>
        <v>2</v>
      </c>
    </row>
    <row r="7" spans="2:10" x14ac:dyDescent="0.25">
      <c r="B7" s="17" t="s">
        <v>150</v>
      </c>
      <c r="C7" s="54" t="str">
        <f t="shared" si="2"/>
        <v/>
      </c>
      <c r="D7" s="78" t="str" cm="1">
        <f t="array" aca="1" ref="D7" ca="1">IFERROR(MID(B7,MATCH(1,(ISNUMBER(MID((B7),ROW(INDIRECT("1:"&amp;LEN(B7))),1)*10000))*1,0),5),"")</f>
        <v/>
      </c>
      <c r="E7" s="72" t="str">
        <f t="shared" ca="1" si="3"/>
        <v/>
      </c>
      <c r="F7" s="73" t="str">
        <f t="shared" ca="1" si="4"/>
        <v/>
      </c>
      <c r="H7" s="16">
        <f t="shared" si="5"/>
        <v>1</v>
      </c>
    </row>
    <row r="8" spans="2:10" x14ac:dyDescent="0.25">
      <c r="B8" s="23" t="s">
        <v>149</v>
      </c>
      <c r="C8" s="54" t="str">
        <f t="shared" ref="C8:C9" si="6">IFERROR(MID(B8,IFERROR(FIND(CHAR(1),SUBSTITUTE(B8,",",CHAR(1),1)),"")+1,IFERROR(FIND(CHAR(1),SUBSTITUTE(B8,",",CHAR(1),2)),"")-IFERROR(FIND(CHAR(1),SUBSTITUTE(B8,",",CHAR(1),1)),"")-1),"")</f>
        <v/>
      </c>
      <c r="D8" s="78" t="str" cm="1">
        <f t="array" aca="1" ref="D8" ca="1">IFERROR(MID(B8,MATCH(1,(ISNUMBER(MID((B8),ROW(INDIRECT("1:"&amp;LEN(B8))),1)*10000))*1,0),5),"")</f>
        <v/>
      </c>
      <c r="E8" s="72" t="str">
        <f t="shared" ref="E8:E9" ca="1" si="7">IFERROR(SUBSTITUTE(MID(B8,IFERROR(FIND(CHAR(1),SUBSTITUTE(B8,",",CHAR(1),2)),"")+1,IFERROR(FIND(CHAR(1),SUBSTITUTE(B8,",",CHAR(1),3)),"")-IFERROR(FIND(CHAR(1),SUBSTITUTE(B8,",",CHAR(1),2)),"")-1),D8&amp;" ",""),"")</f>
        <v/>
      </c>
      <c r="F8" s="73" t="str">
        <f t="shared" ref="F8:F9" ca="1" si="8">IF(E8="","",(IFERROR(MID(B8,SEARCH("§",SUBSTITUTE(B8,",","§",LEN(B8)-LEN(SUBSTITUTE(B8,",",""))))+1,99),"")))</f>
        <v/>
      </c>
      <c r="H8" s="16">
        <f t="shared" si="5"/>
        <v>0</v>
      </c>
    </row>
    <row r="9" spans="2:10" ht="14.25" thickBot="1" x14ac:dyDescent="0.3">
      <c r="B9" s="22"/>
      <c r="C9" s="54" t="str">
        <f t="shared" si="6"/>
        <v/>
      </c>
      <c r="D9" s="78" t="str" cm="1">
        <f t="array" aca="1" ref="D9" ca="1">IFERROR(MID(B9,MATCH(1,(ISNUMBER(MID((B9),ROW(INDIRECT("1:"&amp;LEN(B9))),1)*10000))*1,0),5),"")</f>
        <v/>
      </c>
      <c r="E9" s="72" t="str">
        <f t="shared" ca="1" si="7"/>
        <v/>
      </c>
      <c r="F9" s="73" t="str">
        <f t="shared" ca="1" si="8"/>
        <v/>
      </c>
      <c r="H9" s="16">
        <f t="shared" si="5"/>
        <v>0</v>
      </c>
    </row>
    <row r="10" spans="2:10" ht="14.25" thickTop="1" x14ac:dyDescent="0.25">
      <c r="B10" s="89" t="s">
        <v>139</v>
      </c>
      <c r="C10" s="95" t="str">
        <f t="shared" ref="C10:C15" si="9">IFERROR(MID(B10,IFERROR(FIND(CHAR(1),SUBSTITUTE(B10,",",CHAR(1),1)),"")+1,IFERROR(FIND(CHAR(1),SUBSTITUTE(B10,",",CHAR(1),2)),"")-IFERROR(FIND(CHAR(1),SUBSTITUTE(B10,",",CHAR(1),1)),"")-1),"")</f>
        <v>Isère</v>
      </c>
      <c r="D10" s="80" t="str" cm="1">
        <f t="array" aca="1" ref="D10" ca="1">IFERROR(MID(B10,MATCH(1,(ISNUMBER(MID((B10),ROW(INDIRECT("1:"&amp;LEN(B10))),1)*10000))*1,0),5),"")</f>
        <v>38490</v>
      </c>
      <c r="E10" s="81" t="str">
        <f t="shared" ref="E10:E15" ca="1" si="10">IF(FIND(D10,B10)+5&gt;LEN(B10),"",IFERROR(LEFT(RIGHT(B10,LEN(B10)-(FIND(D10,B10)+5)),FIND(",",RIGHT(B10,LEN(B10)-(FIND(D10,B10)+5)))-1),RIGHT(B10,LEN(B10)-(FIND(D10,B10)+5))))</f>
        <v>Les Abrets en Dauphiné</v>
      </c>
      <c r="F10" s="107" t="str">
        <f t="shared" ref="F10:F15" ca="1" si="11">IF(E10="","",IFERROR(RIGHT(B10,LEN(B10)-(FIND(D10,B10)+5)-LEN(E10)-1),""))</f>
        <v>15 Rue Adrien Bourgeat</v>
      </c>
      <c r="H10" s="16">
        <f t="shared" si="5"/>
        <v>3</v>
      </c>
    </row>
    <row r="11" spans="2:10" x14ac:dyDescent="0.25">
      <c r="B11" s="89" t="s">
        <v>151</v>
      </c>
      <c r="C11" s="96" t="str">
        <f t="shared" ref="C11" si="12">IFERROR(MID(B11,IFERROR(FIND(CHAR(1),SUBSTITUTE(B11,",",CHAR(1),1)),"")+1,IFERROR(FIND(CHAR(1),SUBSTITUTE(B11,",",CHAR(1),2)),"")-IFERROR(FIND(CHAR(1),SUBSTITUTE(B11,",",CHAR(1),1)),"")-1),"")</f>
        <v>Isère</v>
      </c>
      <c r="D11" s="82" t="str" cm="1">
        <f t="array" aca="1" ref="D11" ca="1">IFERROR(MID(B11,MATCH(1,(ISNUMBER(MID((B11),ROW(INDIRECT("1:"&amp;LEN(B11))),1)*10000))*1,0),5),"")</f>
        <v>38490</v>
      </c>
      <c r="E11" s="83" t="str">
        <f t="shared" ref="E11" ca="1" si="13">IF(FIND(D11,B11)+5&gt;LEN(B11),"",IFERROR(LEFT(RIGHT(B11,LEN(B11)-(FIND(D11,B11)+5)),FIND(",",RIGHT(B11,LEN(B11)-(FIND(D11,B11)+5)))-1),RIGHT(B11,LEN(B11)-(FIND(D11,B11)+5))))</f>
        <v>Les Abrets en Dauphiné</v>
      </c>
      <c r="F11" s="85" t="str">
        <f t="shared" ref="F11" ca="1" si="14">IF(E11="","",IFERROR(RIGHT(B11,LEN(B11)-(FIND(D11,B11)+5)-LEN(E11)-1),""))</f>
        <v/>
      </c>
      <c r="H11" s="16">
        <f t="shared" si="5"/>
        <v>2</v>
      </c>
    </row>
    <row r="12" spans="2:10" x14ac:dyDescent="0.25">
      <c r="B12" s="89" t="s">
        <v>152</v>
      </c>
      <c r="C12" s="97" t="str">
        <f t="shared" si="9"/>
        <v>Nord</v>
      </c>
      <c r="D12" s="82" t="str" cm="1">
        <f t="array" aca="1" ref="D12" ca="1">IFERROR(MID(B12,MATCH(1,(ISNUMBER(MID((B12),ROW(INDIRECT("1:"&amp;LEN(B12))),1)*10000))*1,0),5),"")</f>
        <v>59360</v>
      </c>
      <c r="E12" s="83" t="str">
        <f t="shared" ca="1" si="10"/>
        <v/>
      </c>
      <c r="F12" s="85" t="str">
        <f t="shared" ca="1" si="11"/>
        <v/>
      </c>
      <c r="H12" s="16">
        <f t="shared" si="5"/>
        <v>2</v>
      </c>
    </row>
    <row r="13" spans="2:10" ht="14.25" thickBot="1" x14ac:dyDescent="0.3">
      <c r="B13" s="89" t="s">
        <v>150</v>
      </c>
      <c r="C13" s="97" t="str">
        <f t="shared" si="9"/>
        <v/>
      </c>
      <c r="D13" s="82" t="str" cm="1">
        <f t="array" aca="1" ref="D13" ca="1">IFERROR(MID(B13,MATCH(1,(ISNUMBER(MID((B13),ROW(INDIRECT("1:"&amp;LEN(B13))),1)*10000))*1,0),5),"")</f>
        <v/>
      </c>
      <c r="E13" s="83" t="str">
        <f t="shared" ref="E13" ca="1" si="15">IF(FIND(D13,B13)+5&gt;LEN(B13),"",IFERROR(LEFT(RIGHT(B13,LEN(B13)-(FIND(D13,B13)+5)),FIND(",",RIGHT(B13,LEN(B13)-(FIND(D13,B13)+5)))-1),RIGHT(B13,LEN(B13)-(FIND(D13,B13)+5))))</f>
        <v/>
      </c>
      <c r="F13" s="85" t="str">
        <f t="shared" ref="F13" ca="1" si="16">IF(E13="","",IFERROR(RIGHT(B13,LEN(B13)-(FIND(D13,B13)+5)-LEN(E13)-1),""))</f>
        <v/>
      </c>
      <c r="H13" s="16">
        <f t="shared" si="5"/>
        <v>1</v>
      </c>
    </row>
    <row r="14" spans="2:10" ht="15" thickTop="1" thickBot="1" x14ac:dyDescent="0.3">
      <c r="B14" s="90" t="s">
        <v>149</v>
      </c>
      <c r="C14" s="98" t="str">
        <f t="shared" si="9"/>
        <v/>
      </c>
      <c r="D14" s="91" t="str" cm="1">
        <f t="array" aca="1" ref="D14" ca="1">IFERROR(MID(B14,MATCH(1,(ISNUMBER(MID((B14),ROW(INDIRECT("1:"&amp;LEN(B14))),1)*10000))*1,0),5),"")</f>
        <v/>
      </c>
      <c r="E14" s="83" t="str">
        <f t="shared" ca="1" si="10"/>
        <v/>
      </c>
      <c r="F14" s="85" t="str">
        <f t="shared" ca="1" si="11"/>
        <v/>
      </c>
      <c r="H14" s="16">
        <f t="shared" si="5"/>
        <v>0</v>
      </c>
    </row>
    <row r="15" spans="2:10" ht="15" thickTop="1" thickBot="1" x14ac:dyDescent="0.3">
      <c r="B15" s="101"/>
      <c r="C15" s="99" t="str">
        <f t="shared" si="9"/>
        <v/>
      </c>
      <c r="D15" s="84" t="str" cm="1">
        <f t="array" aca="1" ref="D15" ca="1">IFERROR(MID(B15,MATCH(1,(ISNUMBER(MID((B15),ROW(INDIRECT("1:"&amp;LEN(B15))),1)*10000))*1,0),5),"")</f>
        <v/>
      </c>
      <c r="E15" s="83" t="str">
        <f t="shared" ca="1" si="10"/>
        <v/>
      </c>
      <c r="F15" s="85" t="str">
        <f t="shared" ca="1" si="11"/>
        <v/>
      </c>
      <c r="H15" s="16">
        <f t="shared" si="5"/>
        <v>0</v>
      </c>
    </row>
    <row r="16" spans="2:10" ht="14.25" thickTop="1" x14ac:dyDescent="0.25">
      <c r="B16" s="86" t="s">
        <v>139</v>
      </c>
      <c r="C16" s="88" t="str">
        <f t="shared" ref="C16:C19" si="17">IFERROR(LEFT(SUBSTITUTE(B16,"France,",""),FIND(",",SUBSTITUTE(B16,"France,",""))-1),"")</f>
        <v>Isère</v>
      </c>
      <c r="D16" s="92" t="str">
        <f t="shared" ref="D16:D21" si="18">IFERROR(LEFT(RIGHT(B16,LEN(B16)-(LEN(C16)+8)),5),"")</f>
        <v>38490</v>
      </c>
      <c r="E16" s="114" t="str">
        <f t="shared" ref="E16" si="19">IF(FIND(D16,B16)+5&gt;LEN(B16),"",IFERROR(LEFT(RIGHT(B16,LEN(B16)-(FIND(D16,B16)+5)),FIND(",",RIGHT(B16,LEN(B16)-(FIND(D16,B16)+5)))-1),RIGHT(B16,LEN(B16)-(FIND(D16,B16)+5))))</f>
        <v>Les Abrets en Dauphiné</v>
      </c>
      <c r="F16" s="115" t="str">
        <f>IF(E16="","",IFERROR(RIGHT(B16,LEN(B16)-(FIND(D16,B16)+5)-LEN(E16)-1),""))</f>
        <v>15 Rue Adrien Bourgeat</v>
      </c>
      <c r="H16" s="16">
        <f t="shared" si="5"/>
        <v>3</v>
      </c>
    </row>
    <row r="17" spans="1:22" x14ac:dyDescent="0.25">
      <c r="B17" s="86" t="s">
        <v>151</v>
      </c>
      <c r="C17" s="88" t="str">
        <f t="shared" si="17"/>
        <v>Isère</v>
      </c>
      <c r="D17" s="92" t="str">
        <f t="shared" si="18"/>
        <v>38490</v>
      </c>
      <c r="E17" s="114" t="str">
        <f>IF(FIND(D17,B17)+5&gt;LEN(B17),"",IFERROR(LEFT(RIGHT(B17,LEN(B17)-(FIND(D17,B17)+5)),FIND(",",RIGHT(B17,LEN(B17)-(FIND(D17,B17)+5)))-1),RIGHT(B17,LEN(B17)-(FIND(D17,B17)+5))))</f>
        <v>Les Abrets en Dauphiné</v>
      </c>
      <c r="F17" s="115" t="str">
        <f t="shared" ref="F17:F19" si="20">IFERROR(RIGHT(B17,LEN(B17)-(FIND(D17,B17)+5)-LEN(E17)-1),"")</f>
        <v/>
      </c>
      <c r="H17" s="16">
        <f t="shared" si="5"/>
        <v>2</v>
      </c>
    </row>
    <row r="18" spans="1:22" x14ac:dyDescent="0.25">
      <c r="B18" s="86" t="s">
        <v>152</v>
      </c>
      <c r="C18" s="88" t="str">
        <f t="shared" si="17"/>
        <v>Nord</v>
      </c>
      <c r="D18" s="92" t="str">
        <f t="shared" si="18"/>
        <v>59360</v>
      </c>
      <c r="E18" s="114"/>
      <c r="F18" s="115"/>
      <c r="H18" s="16">
        <f t="shared" si="5"/>
        <v>2</v>
      </c>
    </row>
    <row r="19" spans="1:22" x14ac:dyDescent="0.25">
      <c r="B19" s="86" t="s">
        <v>150</v>
      </c>
      <c r="C19" s="88" t="str">
        <f t="shared" si="17"/>
        <v/>
      </c>
      <c r="D19" s="92" t="str">
        <f t="shared" si="18"/>
        <v>ord</v>
      </c>
      <c r="E19" s="114" t="str">
        <f t="shared" ref="E19" si="21">IF(FIND(D19,B19)+5&gt;LEN(B19),"",IFERROR(LEFT(RIGHT(B19,LEN(B19)-(FIND(D19,B19)+5)),FIND(",",RIGHT(B19,LEN(B19)-(FIND(D19,B19)+5)))-1),RIGHT(B19,LEN(B19)-(FIND(D19,B19)+5))))</f>
        <v/>
      </c>
      <c r="F19" s="115" t="str">
        <f t="shared" si="20"/>
        <v/>
      </c>
      <c r="H19" s="16">
        <f t="shared" si="5"/>
        <v>1</v>
      </c>
    </row>
    <row r="20" spans="1:22" x14ac:dyDescent="0.25">
      <c r="B20" s="87" t="s">
        <v>149</v>
      </c>
      <c r="C20" s="88" t="str">
        <f t="shared" ref="C20:C21" si="22">IFERROR(LEFT(SUBSTITUTE(B20,"France,",""),FIND(",",SUBSTITUTE(B20,"France,",""))-1),"")</f>
        <v/>
      </c>
      <c r="D20" s="92" t="str">
        <f t="shared" si="18"/>
        <v/>
      </c>
      <c r="E20" s="114" t="str">
        <f t="shared" ref="E20:E21" si="23">IF(FIND(D20,B20)+5&gt;LEN(B20),"",IFERROR(LEFT(RIGHT(B20,LEN(B20)-(FIND(D20,B20)+5)),FIND(",",RIGHT(B20,LEN(B20)-(FIND(D20,B20)+5)))-1),RIGHT(B20,LEN(B20)-(FIND(D20,B20)+5))))</f>
        <v/>
      </c>
      <c r="F20" s="115" t="str">
        <f t="shared" ref="F20:F21" si="24">IFERROR(RIGHT(B20,LEN(B20)-(FIND(D20,B20)+5)-LEN(E20)-1),"")</f>
        <v/>
      </c>
      <c r="H20" s="16">
        <f t="shared" si="5"/>
        <v>0</v>
      </c>
    </row>
    <row r="21" spans="1:22" ht="14.25" thickBot="1" x14ac:dyDescent="0.3">
      <c r="B21" s="102"/>
      <c r="C21" s="88" t="str">
        <f t="shared" si="22"/>
        <v/>
      </c>
      <c r="D21" s="92" t="str">
        <f>IFERROR(LEFT(RIGHT(B21,LEN(B21)-(LEN(C21)+8)),5),"")</f>
        <v/>
      </c>
      <c r="E21" s="116" t="str">
        <f t="shared" si="23"/>
        <v/>
      </c>
      <c r="F21" s="117" t="str">
        <f t="shared" si="24"/>
        <v/>
      </c>
      <c r="H21" s="16">
        <f t="shared" si="5"/>
        <v>0</v>
      </c>
    </row>
    <row r="22" spans="1:22" ht="14.25" thickTop="1" x14ac:dyDescent="0.25">
      <c r="B22" s="57" t="s">
        <v>139</v>
      </c>
      <c r="C22" s="65" t="str">
        <f t="shared" si="2"/>
        <v>Isère</v>
      </c>
      <c r="D22" s="74" t="str" cm="1">
        <f t="array" aca="1" ref="D22" ca="1">IFERROR(MID(B22,MATCH(1,(ISNUMBER(MID((B22),ROW(INDIRECT("1:"&amp;LEN(B22))),1)*10000))*1,0),5),"")</f>
        <v>38490</v>
      </c>
      <c r="E22" s="93" t="str">
        <f t="shared" ca="1" si="3"/>
        <v>Les Abrets en Dauphiné</v>
      </c>
      <c r="F22" s="94" t="str">
        <f t="shared" ref="F22:F25" si="25">IFERROR(MID(B22,SEARCH("§",SUBSTITUTE(B22,",","§",LEN(B22)-LEN(SUBSTITUTE(B22,",",""))))+1,99),"")</f>
        <v>15 Rue Adrien Bourgeat</v>
      </c>
      <c r="H22" s="16">
        <f t="shared" si="5"/>
        <v>3</v>
      </c>
    </row>
    <row r="23" spans="1:22" x14ac:dyDescent="0.25">
      <c r="B23" s="57" t="s">
        <v>151</v>
      </c>
      <c r="C23" s="65" t="str">
        <f t="shared" si="2"/>
        <v>Isère</v>
      </c>
      <c r="D23" s="74" t="str" cm="1">
        <f t="array" aca="1" ref="D23" ca="1">IFERROR(MID(B23,MATCH(1,(ISNUMBER(MID((B23),ROW(INDIRECT("1:"&amp;LEN(B23))),1)*10000))*1,0),5),"")</f>
        <v>38490</v>
      </c>
      <c r="E23" s="75" t="str">
        <f t="shared" ca="1" si="3"/>
        <v/>
      </c>
      <c r="F23" s="76" t="str">
        <f t="shared" si="25"/>
        <v>38490 Les Abrets en Dauphiné</v>
      </c>
      <c r="H23" s="16">
        <f t="shared" si="5"/>
        <v>2</v>
      </c>
    </row>
    <row r="24" spans="1:22" x14ac:dyDescent="0.25">
      <c r="B24" s="57" t="s">
        <v>152</v>
      </c>
      <c r="C24" s="65" t="str">
        <f t="shared" si="2"/>
        <v>Nord</v>
      </c>
      <c r="D24" s="74" t="str" cm="1">
        <f t="array" aca="1" ref="D24" ca="1">IFERROR(MID(B24,MATCH(1,(ISNUMBER(MID((B24),ROW(INDIRECT("1:"&amp;LEN(B24))),1)*10000))*1,0),5),"")</f>
        <v>59360</v>
      </c>
      <c r="E24" s="75" t="str">
        <f t="shared" ca="1" si="3"/>
        <v/>
      </c>
      <c r="F24" s="76" t="str">
        <f t="shared" si="25"/>
        <v xml:space="preserve">59360 </v>
      </c>
      <c r="H24" s="16">
        <f t="shared" si="5"/>
        <v>2</v>
      </c>
    </row>
    <row r="25" spans="1:22" x14ac:dyDescent="0.25">
      <c r="B25" s="57" t="s">
        <v>150</v>
      </c>
      <c r="C25" s="65" t="str">
        <f t="shared" si="2"/>
        <v/>
      </c>
      <c r="D25" s="74" t="str" cm="1">
        <f t="array" aca="1" ref="D25" ca="1">IFERROR(MID(B25,MATCH(1,(ISNUMBER(MID((B25),ROW(INDIRECT("1:"&amp;LEN(B25))),1)*10000))*1,0),5),"")</f>
        <v/>
      </c>
      <c r="E25" s="75" t="str">
        <f t="shared" ca="1" si="3"/>
        <v/>
      </c>
      <c r="F25" s="76" t="str">
        <f t="shared" si="25"/>
        <v>Nord</v>
      </c>
      <c r="H25" s="16">
        <f t="shared" si="5"/>
        <v>1</v>
      </c>
    </row>
    <row r="26" spans="1:22" x14ac:dyDescent="0.25">
      <c r="B26" s="66" t="s">
        <v>149</v>
      </c>
      <c r="C26" s="65" t="str">
        <f t="shared" ref="C26:C27" si="26">IFERROR(MID(B26,IFERROR(FIND(CHAR(1),SUBSTITUTE(B26,",",CHAR(1),1)),"")+1,IFERROR(FIND(CHAR(1),SUBSTITUTE(B26,",",CHAR(1),2)),"")-IFERROR(FIND(CHAR(1),SUBSTITUTE(B26,",",CHAR(1),1)),"")-1),"")</f>
        <v/>
      </c>
      <c r="D26" s="74" t="str" cm="1">
        <f t="array" aca="1" ref="D26" ca="1">IFERROR(MID(B26,MATCH(1,(ISNUMBER(MID((B26),ROW(INDIRECT("1:"&amp;LEN(B26))),1)*10000))*1,0),5),"")</f>
        <v/>
      </c>
      <c r="E26" s="75" t="str">
        <f t="shared" ref="E26:E27" ca="1" si="27">IFERROR(SUBSTITUTE(MID(B26,IFERROR(FIND(CHAR(1),SUBSTITUTE(B26,",",CHAR(1),2)),"")+1,IFERROR(FIND(CHAR(1),SUBSTITUTE(B26,",",CHAR(1),3)),"")-IFERROR(FIND(CHAR(1),SUBSTITUTE(B26,",",CHAR(1),2)),"")-1),D26&amp;" ",""),"")</f>
        <v/>
      </c>
      <c r="F26" s="76" t="str">
        <f t="shared" ref="F26:F27" si="28">IFERROR(MID(B26,SEARCH("§",SUBSTITUTE(B26,",","§",LEN(B26)-LEN(SUBSTITUTE(B26,",",""))))+1,99),"")</f>
        <v/>
      </c>
      <c r="H26" s="16">
        <f t="shared" si="5"/>
        <v>0</v>
      </c>
    </row>
    <row r="27" spans="1:22" ht="14.25" thickBot="1" x14ac:dyDescent="0.3">
      <c r="B27" s="108"/>
      <c r="C27" s="109" t="str">
        <f t="shared" si="26"/>
        <v/>
      </c>
      <c r="D27" s="110" t="str" cm="1">
        <f t="array" aca="1" ref="D27" ca="1">IFERROR(MID(B27,MATCH(1,(ISNUMBER(MID((B27),ROW(INDIRECT("1:"&amp;LEN(B27))),1)*10000))*1,0),5),"")</f>
        <v/>
      </c>
      <c r="E27" s="111" t="str">
        <f t="shared" ca="1" si="27"/>
        <v/>
      </c>
      <c r="F27" s="112" t="str">
        <f t="shared" si="28"/>
        <v/>
      </c>
      <c r="H27" s="113">
        <f t="shared" si="5"/>
        <v>0</v>
      </c>
    </row>
    <row r="28" spans="1:22" ht="14.25" thickTop="1" x14ac:dyDescent="0.25">
      <c r="A28" s="58"/>
      <c r="B28" s="58"/>
      <c r="C28" s="58"/>
      <c r="D28" s="59"/>
      <c r="E28" s="58"/>
      <c r="F28" s="58"/>
    </row>
    <row r="29" spans="1:22" x14ac:dyDescent="0.25">
      <c r="A29" s="58"/>
      <c r="B29" s="58"/>
      <c r="C29" s="58"/>
      <c r="D29" s="59"/>
      <c r="E29" s="58"/>
      <c r="F29" s="58"/>
    </row>
    <row r="30" spans="1:22" x14ac:dyDescent="0.25">
      <c r="A30" s="58"/>
      <c r="B30" s="58"/>
      <c r="C30" s="58"/>
      <c r="D30" s="59"/>
      <c r="E30" s="58"/>
      <c r="F30" s="58"/>
    </row>
    <row r="31" spans="1:22" x14ac:dyDescent="0.25">
      <c r="A31" s="58"/>
      <c r="B31" s="103" t="s">
        <v>0</v>
      </c>
      <c r="C31" s="124" t="s">
        <v>140</v>
      </c>
      <c r="D31" s="124"/>
      <c r="E31" s="124"/>
      <c r="F31" s="124"/>
      <c r="G31" s="124"/>
      <c r="H31" s="124"/>
      <c r="I31" s="124"/>
      <c r="J31" s="124"/>
      <c r="K31" s="124"/>
      <c r="L31" s="124"/>
      <c r="M31" s="124"/>
      <c r="N31" s="124"/>
      <c r="O31" s="124"/>
      <c r="P31" s="124"/>
      <c r="Q31" s="124"/>
      <c r="R31" s="124"/>
      <c r="S31" s="124"/>
      <c r="T31" s="124"/>
      <c r="U31" s="124"/>
      <c r="V31" s="124"/>
    </row>
    <row r="32" spans="1:22" x14ac:dyDescent="0.25">
      <c r="B32" s="104" t="s">
        <v>1</v>
      </c>
      <c r="C32" s="125" t="s">
        <v>141</v>
      </c>
      <c r="D32" s="125"/>
      <c r="E32" s="125"/>
      <c r="F32" s="125"/>
      <c r="G32" s="125"/>
      <c r="H32" s="125"/>
      <c r="I32" s="125"/>
      <c r="J32" s="125"/>
      <c r="K32" s="125"/>
      <c r="L32" s="125"/>
      <c r="M32" s="125"/>
      <c r="N32" s="125"/>
      <c r="O32" s="125"/>
      <c r="P32" s="125"/>
      <c r="Q32" s="125"/>
      <c r="R32" s="125"/>
      <c r="S32" s="125"/>
      <c r="T32" s="125"/>
      <c r="U32" s="125"/>
      <c r="V32" s="125"/>
    </row>
    <row r="33" spans="2:22" x14ac:dyDescent="0.25">
      <c r="B33" s="104" t="s">
        <v>2</v>
      </c>
      <c r="C33" s="124" t="s">
        <v>142</v>
      </c>
      <c r="D33" s="124"/>
      <c r="E33" s="124"/>
      <c r="F33" s="124"/>
      <c r="G33" s="124"/>
      <c r="H33" s="124"/>
      <c r="I33" s="124"/>
      <c r="J33" s="124"/>
      <c r="K33" s="124"/>
      <c r="L33" s="124"/>
      <c r="M33" s="124"/>
      <c r="N33" s="124"/>
      <c r="O33" s="124"/>
      <c r="P33" s="124"/>
      <c r="Q33" s="124"/>
      <c r="R33" s="124"/>
      <c r="S33" s="124"/>
      <c r="T33" s="124"/>
      <c r="U33" s="124"/>
      <c r="V33" s="124"/>
    </row>
    <row r="34" spans="2:22" x14ac:dyDescent="0.25">
      <c r="B34" s="103" t="s">
        <v>3</v>
      </c>
      <c r="C34" s="124" t="s">
        <v>143</v>
      </c>
      <c r="D34" s="124"/>
      <c r="E34" s="124"/>
      <c r="F34" s="124"/>
      <c r="G34" s="124"/>
      <c r="H34" s="124"/>
      <c r="I34" s="124"/>
      <c r="J34" s="124"/>
      <c r="K34" s="124"/>
      <c r="L34" s="124"/>
      <c r="M34" s="124"/>
      <c r="N34" s="124"/>
      <c r="O34" s="124"/>
      <c r="P34" s="124"/>
      <c r="Q34" s="124"/>
      <c r="R34" s="124"/>
      <c r="S34" s="124"/>
      <c r="T34" s="124"/>
      <c r="U34" s="124"/>
      <c r="V34" s="124"/>
    </row>
    <row r="35" spans="2:22" x14ac:dyDescent="0.25">
      <c r="B35" s="103" t="s">
        <v>3</v>
      </c>
      <c r="C35" s="124" t="s">
        <v>144</v>
      </c>
      <c r="D35" s="124"/>
      <c r="E35" s="124"/>
      <c r="F35" s="124"/>
      <c r="G35" s="124"/>
      <c r="H35" s="124"/>
      <c r="I35" s="124"/>
      <c r="J35" s="124"/>
      <c r="K35" s="124"/>
      <c r="L35" s="124"/>
      <c r="M35" s="124"/>
      <c r="N35" s="124"/>
      <c r="O35" s="124"/>
      <c r="P35" s="124"/>
      <c r="Q35" s="124"/>
      <c r="R35" s="124"/>
      <c r="S35" s="124"/>
      <c r="T35" s="124"/>
      <c r="U35" s="124"/>
      <c r="V35" s="124"/>
    </row>
    <row r="36" spans="2:22" x14ac:dyDescent="0.25">
      <c r="F36" s="58"/>
    </row>
    <row r="37" spans="2:22" x14ac:dyDescent="0.25">
      <c r="B37" s="100" t="s">
        <v>0</v>
      </c>
      <c r="C37" s="122" t="s">
        <v>145</v>
      </c>
      <c r="D37" s="122"/>
      <c r="E37" s="122"/>
      <c r="F37" s="122"/>
      <c r="G37" s="122"/>
      <c r="H37" s="122"/>
      <c r="I37" s="122"/>
      <c r="J37" s="122"/>
      <c r="K37" s="122"/>
      <c r="L37" s="122"/>
      <c r="M37" s="122"/>
      <c r="N37" s="122"/>
      <c r="O37" s="122"/>
      <c r="P37" s="122"/>
      <c r="Q37" s="122"/>
      <c r="R37" s="122"/>
      <c r="S37" s="122"/>
      <c r="T37" s="122"/>
      <c r="U37" s="122"/>
      <c r="V37" s="122"/>
    </row>
    <row r="38" spans="2:22" x14ac:dyDescent="0.25">
      <c r="B38" s="79" t="s">
        <v>1</v>
      </c>
      <c r="C38" s="123" t="s">
        <v>146</v>
      </c>
      <c r="D38" s="123"/>
      <c r="E38" s="123"/>
      <c r="F38" s="123"/>
      <c r="G38" s="123"/>
      <c r="H38" s="123"/>
      <c r="I38" s="123"/>
      <c r="J38" s="123"/>
      <c r="K38" s="123"/>
      <c r="L38" s="123"/>
      <c r="M38" s="123"/>
      <c r="N38" s="123"/>
      <c r="O38" s="123"/>
      <c r="P38" s="123"/>
      <c r="Q38" s="123"/>
      <c r="R38" s="123"/>
      <c r="S38" s="123"/>
      <c r="T38" s="123"/>
      <c r="U38" s="123"/>
      <c r="V38" s="123"/>
    </row>
    <row r="39" spans="2:22" x14ac:dyDescent="0.25">
      <c r="B39" s="79" t="s">
        <v>2</v>
      </c>
      <c r="C39" s="123" t="s">
        <v>147</v>
      </c>
      <c r="D39" s="123"/>
      <c r="E39" s="123"/>
      <c r="F39" s="123"/>
      <c r="G39" s="123"/>
      <c r="H39" s="123"/>
      <c r="I39" s="123"/>
      <c r="J39" s="123"/>
      <c r="K39" s="123"/>
      <c r="L39" s="123"/>
      <c r="M39" s="123"/>
      <c r="N39" s="123"/>
      <c r="O39" s="123"/>
      <c r="P39" s="123"/>
      <c r="Q39" s="123"/>
      <c r="R39" s="123"/>
      <c r="S39" s="123"/>
      <c r="T39" s="123"/>
      <c r="U39" s="123"/>
      <c r="V39" s="123"/>
    </row>
    <row r="40" spans="2:22" x14ac:dyDescent="0.25">
      <c r="B40" s="79" t="s">
        <v>3</v>
      </c>
      <c r="C40" s="123" t="s">
        <v>148</v>
      </c>
      <c r="D40" s="123"/>
      <c r="E40" s="123"/>
      <c r="F40" s="123"/>
      <c r="G40" s="123"/>
      <c r="H40" s="123"/>
      <c r="I40" s="123"/>
      <c r="J40" s="123"/>
      <c r="K40" s="123"/>
      <c r="L40" s="123"/>
      <c r="M40" s="123"/>
      <c r="N40" s="123"/>
      <c r="O40" s="123"/>
      <c r="P40" s="123"/>
      <c r="Q40" s="123"/>
      <c r="R40" s="123"/>
      <c r="S40" s="123"/>
      <c r="T40" s="123"/>
      <c r="U40" s="123"/>
      <c r="V40" s="123"/>
    </row>
  </sheetData>
  <mergeCells count="9">
    <mergeCell ref="C37:V37"/>
    <mergeCell ref="C38:V38"/>
    <mergeCell ref="C39:V39"/>
    <mergeCell ref="C40:V40"/>
    <mergeCell ref="C31:V31"/>
    <mergeCell ref="C32:V32"/>
    <mergeCell ref="C33:V33"/>
    <mergeCell ref="C34:V34"/>
    <mergeCell ref="C35:V35"/>
  </mergeCells>
  <phoneticPr fontId="19" type="noConversion"/>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37C15D-4692-48FD-8247-A69CD8665C83}">
  <sheetPr codeName="Feuil2"/>
  <dimension ref="A1:BZ10"/>
  <sheetViews>
    <sheetView topLeftCell="H1" zoomScaleNormal="100" workbookViewId="0">
      <selection activeCell="I14" sqref="I14"/>
    </sheetView>
  </sheetViews>
  <sheetFormatPr baseColWidth="10" defaultRowHeight="15" x14ac:dyDescent="0.25"/>
  <cols>
    <col min="1" max="1" width="22" style="25" bestFit="1" customWidth="1"/>
    <col min="2" max="2" width="17.7109375" style="25" bestFit="1" customWidth="1"/>
    <col min="3" max="3" width="18.42578125" style="25" bestFit="1" customWidth="1"/>
    <col min="4" max="4" width="22.7109375" style="24" bestFit="1" customWidth="1"/>
    <col min="5" max="5" width="15.28515625" style="25" bestFit="1" customWidth="1"/>
    <col min="6" max="6" width="26" style="26" bestFit="1" customWidth="1"/>
    <col min="7" max="7" width="13.7109375" style="25" bestFit="1" customWidth="1"/>
    <col min="8" max="8" width="26.5703125" style="25" bestFit="1" customWidth="1"/>
    <col min="9" max="9" width="63" style="26" bestFit="1" customWidth="1"/>
    <col min="10" max="10" width="17.42578125" style="26" bestFit="1" customWidth="1"/>
    <col min="11" max="11" width="16.28515625" style="26" bestFit="1" customWidth="1"/>
    <col min="12" max="12" width="25.42578125" style="26" bestFit="1" customWidth="1"/>
    <col min="13" max="13" width="23.140625" style="26" customWidth="1"/>
    <col min="14" max="14" width="21.7109375" style="25" bestFit="1" customWidth="1"/>
    <col min="15" max="15" width="63" style="26" bestFit="1" customWidth="1"/>
    <col min="16" max="16" width="17.42578125" style="26" bestFit="1" customWidth="1"/>
    <col min="17" max="17" width="16.28515625" style="26" bestFit="1" customWidth="1"/>
    <col min="18" max="18" width="20.42578125" style="26" bestFit="1" customWidth="1"/>
    <col min="19" max="19" width="12" style="26" bestFit="1" customWidth="1"/>
    <col min="20" max="20" width="27.42578125" style="25" bestFit="1" customWidth="1"/>
    <col min="21" max="21" width="52.140625" style="26" bestFit="1" customWidth="1"/>
    <col min="22" max="22" width="17.42578125" style="26" bestFit="1" customWidth="1"/>
    <col min="23" max="23" width="16.28515625" style="26" bestFit="1" customWidth="1"/>
    <col min="24" max="24" width="9.7109375" style="26" bestFit="1" customWidth="1"/>
    <col min="25" max="25" width="12" style="26" bestFit="1" customWidth="1"/>
    <col min="26" max="26" width="25.140625" style="25" bestFit="1" customWidth="1"/>
    <col min="27" max="27" width="24.42578125" style="25" bestFit="1" customWidth="1"/>
    <col min="28" max="28" width="17.42578125" style="26" bestFit="1" customWidth="1"/>
    <col min="29" max="29" width="16.28515625" style="26" bestFit="1" customWidth="1"/>
    <col min="30" max="30" width="8.85546875" style="26" bestFit="1" customWidth="1"/>
    <col min="31" max="31" width="12" style="26" bestFit="1" customWidth="1"/>
    <col min="32" max="32" width="24.85546875" style="25" bestFit="1" customWidth="1"/>
    <col min="33" max="33" width="63.85546875" style="26" bestFit="1" customWidth="1"/>
    <col min="34" max="34" width="17.42578125" style="26" bestFit="1" customWidth="1"/>
    <col min="35" max="35" width="16.28515625" style="26" bestFit="1" customWidth="1"/>
    <col min="36" max="36" width="20.42578125" style="26" bestFit="1" customWidth="1"/>
    <col min="37" max="37" width="12" style="26" bestFit="1" customWidth="1"/>
    <col min="38" max="38" width="24.140625" style="25" bestFit="1" customWidth="1"/>
    <col min="39" max="39" width="42.42578125" style="26" bestFit="1" customWidth="1"/>
    <col min="40" max="40" width="17.42578125" style="26" bestFit="1" customWidth="1"/>
    <col min="41" max="41" width="16.28515625" style="26" bestFit="1" customWidth="1"/>
    <col min="42" max="42" width="8.85546875" style="26" bestFit="1" customWidth="1"/>
    <col min="43" max="43" width="12" style="26" bestFit="1" customWidth="1"/>
    <col min="44" max="44" width="19.140625" style="25" bestFit="1" customWidth="1"/>
    <col min="45" max="45" width="24.7109375" style="25" bestFit="1" customWidth="1"/>
    <col min="46" max="46" width="67.85546875" style="26" bestFit="1" customWidth="1"/>
    <col min="47" max="47" width="17.42578125" style="26" bestFit="1" customWidth="1"/>
    <col min="48" max="48" width="16.28515625" style="26" bestFit="1" customWidth="1"/>
    <col min="49" max="49" width="24.7109375" style="26" bestFit="1" customWidth="1"/>
    <col min="50" max="50" width="12" style="26" bestFit="1" customWidth="1"/>
    <col min="51" max="51" width="26.42578125" style="25" bestFit="1" customWidth="1"/>
    <col min="52" max="52" width="58.85546875" style="26" bestFit="1" customWidth="1"/>
    <col min="53" max="53" width="17.42578125" style="26" bestFit="1" customWidth="1"/>
    <col min="54" max="54" width="16.28515625" style="26" bestFit="1" customWidth="1"/>
    <col min="55" max="55" width="19.42578125" style="26" bestFit="1" customWidth="1"/>
    <col min="56" max="56" width="12" style="26" bestFit="1" customWidth="1"/>
    <col min="57" max="57" width="20.42578125" style="25" bestFit="1" customWidth="1"/>
    <col min="58" max="58" width="18.85546875" style="25" bestFit="1" customWidth="1"/>
    <col min="59" max="59" width="63.7109375" style="26" bestFit="1" customWidth="1"/>
    <col min="60" max="60" width="27.5703125" style="25" bestFit="1" customWidth="1"/>
    <col min="61" max="61" width="61.85546875" style="26" bestFit="1" customWidth="1"/>
    <col min="62" max="62" width="17.42578125" style="26" bestFit="1" customWidth="1"/>
    <col min="63" max="63" width="16.28515625" style="26" bestFit="1" customWidth="1"/>
    <col min="64" max="64" width="12.28515625" style="26" bestFit="1" customWidth="1"/>
    <col min="65" max="65" width="28.140625" style="26" customWidth="1"/>
    <col min="66" max="66" width="19.5703125" style="26" bestFit="1" customWidth="1"/>
    <col min="67" max="67" width="15.42578125" style="26" bestFit="1" customWidth="1"/>
    <col min="68" max="68" width="13" style="26" bestFit="1" customWidth="1"/>
    <col min="69" max="69" width="5.7109375" style="25" customWidth="1"/>
    <col min="70" max="78" width="18.28515625" style="28" bestFit="1" customWidth="1"/>
    <col min="79" max="16384" width="11.42578125" style="25"/>
  </cols>
  <sheetData>
    <row r="1" spans="1:78" s="27" customFormat="1" ht="31.5" customHeight="1" thickTop="1" thickBot="1" x14ac:dyDescent="0.3">
      <c r="A1" s="49" t="s">
        <v>6</v>
      </c>
      <c r="B1" s="51" t="s">
        <v>7</v>
      </c>
      <c r="C1" s="51" t="s">
        <v>8</v>
      </c>
      <c r="D1" s="52" t="s">
        <v>9</v>
      </c>
      <c r="E1" s="51" t="s">
        <v>10</v>
      </c>
      <c r="F1" s="53" t="s">
        <v>11</v>
      </c>
      <c r="G1" s="49" t="s">
        <v>64</v>
      </c>
      <c r="H1" s="51" t="s">
        <v>12</v>
      </c>
      <c r="I1" s="50" t="s">
        <v>13</v>
      </c>
      <c r="J1" s="50" t="s">
        <v>65</v>
      </c>
      <c r="K1" s="50" t="s">
        <v>66</v>
      </c>
      <c r="L1" s="64" t="s">
        <v>67</v>
      </c>
      <c r="M1" s="53" t="s">
        <v>68</v>
      </c>
      <c r="N1" s="49" t="s">
        <v>14</v>
      </c>
      <c r="O1" s="50" t="s">
        <v>15</v>
      </c>
      <c r="P1" s="50" t="s">
        <v>69</v>
      </c>
      <c r="Q1" s="50" t="s">
        <v>70</v>
      </c>
      <c r="R1" s="50" t="s">
        <v>71</v>
      </c>
      <c r="S1" s="53" t="s">
        <v>72</v>
      </c>
      <c r="T1" s="49" t="s">
        <v>16</v>
      </c>
      <c r="U1" s="50" t="s">
        <v>17</v>
      </c>
      <c r="V1" s="50" t="s">
        <v>73</v>
      </c>
      <c r="W1" s="50" t="s">
        <v>74</v>
      </c>
      <c r="X1" s="50" t="s">
        <v>75</v>
      </c>
      <c r="Y1" s="53" t="s">
        <v>76</v>
      </c>
      <c r="Z1" s="49" t="s">
        <v>18</v>
      </c>
      <c r="AA1" s="51" t="s">
        <v>19</v>
      </c>
      <c r="AB1" s="50" t="s">
        <v>77</v>
      </c>
      <c r="AC1" s="50" t="s">
        <v>78</v>
      </c>
      <c r="AD1" s="50" t="s">
        <v>79</v>
      </c>
      <c r="AE1" s="53" t="s">
        <v>80</v>
      </c>
      <c r="AF1" s="49" t="s">
        <v>20</v>
      </c>
      <c r="AG1" s="50" t="s">
        <v>21</v>
      </c>
      <c r="AH1" s="50" t="s">
        <v>81</v>
      </c>
      <c r="AI1" s="50" t="s">
        <v>82</v>
      </c>
      <c r="AJ1" s="50" t="s">
        <v>83</v>
      </c>
      <c r="AK1" s="53" t="s">
        <v>84</v>
      </c>
      <c r="AL1" s="49" t="s">
        <v>22</v>
      </c>
      <c r="AM1" s="50" t="s">
        <v>23</v>
      </c>
      <c r="AN1" s="50" t="s">
        <v>81</v>
      </c>
      <c r="AO1" s="50" t="s">
        <v>87</v>
      </c>
      <c r="AP1" s="50" t="s">
        <v>88</v>
      </c>
      <c r="AQ1" s="53" t="s">
        <v>89</v>
      </c>
      <c r="AR1" s="49" t="s">
        <v>107</v>
      </c>
      <c r="AS1" s="51" t="s">
        <v>85</v>
      </c>
      <c r="AT1" s="50" t="s">
        <v>86</v>
      </c>
      <c r="AU1" s="50" t="s">
        <v>92</v>
      </c>
      <c r="AV1" s="50" t="s">
        <v>93</v>
      </c>
      <c r="AW1" s="50" t="s">
        <v>94</v>
      </c>
      <c r="AX1" s="53" t="s">
        <v>95</v>
      </c>
      <c r="AY1" s="49" t="s">
        <v>90</v>
      </c>
      <c r="AZ1" s="50" t="s">
        <v>91</v>
      </c>
      <c r="BA1" s="50" t="s">
        <v>101</v>
      </c>
      <c r="BB1" s="50" t="s">
        <v>102</v>
      </c>
      <c r="BC1" s="50" t="s">
        <v>108</v>
      </c>
      <c r="BD1" s="50" t="s">
        <v>103</v>
      </c>
      <c r="BE1" s="51" t="s">
        <v>96</v>
      </c>
      <c r="BF1" s="51" t="s">
        <v>97</v>
      </c>
      <c r="BG1" s="53" t="s">
        <v>98</v>
      </c>
      <c r="BH1" s="49" t="s">
        <v>99</v>
      </c>
      <c r="BI1" s="50" t="s">
        <v>100</v>
      </c>
      <c r="BJ1" s="50" t="s">
        <v>101</v>
      </c>
      <c r="BK1" s="50" t="s">
        <v>102</v>
      </c>
      <c r="BL1" s="50" t="s">
        <v>108</v>
      </c>
      <c r="BM1" s="50" t="s">
        <v>103</v>
      </c>
      <c r="BN1" s="50" t="s">
        <v>104</v>
      </c>
      <c r="BO1" s="50" t="s">
        <v>105</v>
      </c>
      <c r="BP1" s="53" t="s">
        <v>106</v>
      </c>
      <c r="BR1" s="46" t="s">
        <v>109</v>
      </c>
      <c r="BS1" s="47" t="s">
        <v>110</v>
      </c>
      <c r="BT1" s="47" t="s">
        <v>111</v>
      </c>
      <c r="BU1" s="47" t="s">
        <v>112</v>
      </c>
      <c r="BV1" s="47" t="s">
        <v>113</v>
      </c>
      <c r="BW1" s="47" t="s">
        <v>114</v>
      </c>
      <c r="BX1" s="47" t="s">
        <v>115</v>
      </c>
      <c r="BY1" s="47" t="s">
        <v>116</v>
      </c>
      <c r="BZ1" s="48" t="s">
        <v>117</v>
      </c>
    </row>
    <row r="2" spans="1:78" ht="15.75" thickTop="1" x14ac:dyDescent="0.25">
      <c r="A2" s="29">
        <v>7</v>
      </c>
      <c r="B2" s="31">
        <v>3</v>
      </c>
      <c r="C2" s="31">
        <v>4</v>
      </c>
      <c r="D2" s="36" t="s">
        <v>58</v>
      </c>
      <c r="E2" s="31">
        <v>1</v>
      </c>
      <c r="F2" s="35" t="s">
        <v>53</v>
      </c>
      <c r="G2" s="29">
        <v>1</v>
      </c>
      <c r="H2" s="56">
        <v>29588</v>
      </c>
      <c r="I2" s="30" t="s">
        <v>31</v>
      </c>
      <c r="J2" s="119" t="str">
        <f>IFERROR(MID(I2,IFERROR(FIND(CHAR(1),SUBSTITUTE(I2,",",CHAR(1),1)),"")+1,IFERROR(FIND(CHAR(1),SUBSTITUTE(I2,",",CHAR(1),2)),"")-IFERROR(FIND(CHAR(1),SUBSTITUTE(I2,",",CHAR(1),1)),"")-1),"")</f>
        <v>Seine Maritime</v>
      </c>
      <c r="K2" s="60" t="str" cm="1">
        <f t="array" aca="1" ref="K2" ca="1">IFERROR(MID(I2,MATCH(1,(ISNUMBER(MID((I2),ROW(INDIRECT("1:"&amp;LEN(I2))),1)*10000))*1,0),5),"")</f>
        <v>76410</v>
      </c>
      <c r="L2" s="118" t="str">
        <f t="shared" ref="L2:L3" ca="1" si="0">IF(FIND(K2,I2)+5&gt;LEN(I2),"",IFERROR(LEFT(RIGHT(I2,LEN(I2)-(FIND(K2,I2)+5)),FIND(",",RIGHT(I2,LEN(I2)-(FIND(K2,I2)+5)))-1),RIGHT(I2,LEN(I2)-(FIND(K2,I2)+5))))</f>
        <v>Saint Aubin lès Elbeuf</v>
      </c>
      <c r="M2" s="62" t="str">
        <f t="shared" ref="M2:M3" ca="1" si="1">IF(L2="","",IFERROR(RIGHT(I2,LEN(I2)-(FIND(K2,I2)+5)-LEN(L2)-1),""))</f>
        <v>Rue du Dr Villers</v>
      </c>
      <c r="N2" s="29" t="s">
        <v>24</v>
      </c>
      <c r="O2" s="33"/>
      <c r="P2" s="30" t="str">
        <f t="shared" ref="P2:P10" si="2">IFERROR(MID(O2,IFERROR(FIND(CHAR(1),SUBSTITUTE(O2,",",CHAR(1),1)),"")+1,IFERROR(FIND(CHAR(1),SUBSTITUTE(O2,",",CHAR(1),2)),"")-IFERROR(FIND(CHAR(1),SUBSTITUTE(O2,",",CHAR(1),1)),"")-1),"")</f>
        <v/>
      </c>
      <c r="Q2" s="30" t="str">
        <f t="shared" ref="Q2:Q10" si="3">IFERROR(LEFT(MID(O2,IFERROR(FIND(CHAR(1),SUBSTITUTE(O2,",",CHAR(1),2)),"")+1,IFERROR(FIND(CHAR(1),SUBSTITUTE(O2,",",CHAR(1),3)),"")-IFERROR(FIND(CHAR(1),SUBSTITUTE(O2,",",CHAR(1),2)),"")-1),5),"")</f>
        <v/>
      </c>
      <c r="R2" s="30" t="str">
        <f t="shared" ref="R2:R10" si="4">IFERROR(SUBSTITUTE(MID(O2,IFERROR(FIND(CHAR(1),SUBSTITUTE(O2,",",CHAR(1),2)),"")+1,IFERROR(FIND(CHAR(1),SUBSTITUTE(O2,",",CHAR(1),3)),"")-IFERROR(FIND(CHAR(1),SUBSTITUTE(O2,",",CHAR(1),2)),"")-1),Q2&amp;" ",""),"")</f>
        <v/>
      </c>
      <c r="S2" s="35" t="str">
        <f t="shared" ref="S2:S10" si="5">IFERROR(MID(O2,IFERROR(FIND(CHAR(1),SUBSTITUTE(O2,",",CHAR(1),3)),"")+1,IFERROR(FIND(CHAR(1),SUBSTITUTE(O2,",",CHAR(1),4)),"")-IFERROR(FIND(CHAR(1),SUBSTITUTE(O2,",",CHAR(1),3)),"")-1),"")</f>
        <v/>
      </c>
      <c r="T2" s="38" t="s">
        <v>24</v>
      </c>
      <c r="U2" s="33"/>
      <c r="V2" s="30" t="str">
        <f t="shared" ref="V2:V10" si="6">IFERROR(MID(U2,IFERROR(FIND(CHAR(1),SUBSTITUTE(U2,",",CHAR(1),1)),"")+1,IFERROR(FIND(CHAR(1),SUBSTITUTE(U2,",",CHAR(1),2)),"")-IFERROR(FIND(CHAR(1),SUBSTITUTE(U2,",",CHAR(1),1)),"")-1),"")</f>
        <v/>
      </c>
      <c r="W2" s="30" t="str">
        <f t="shared" ref="W2:W10" si="7">IFERROR(LEFT(MID(U2,IFERROR(FIND(CHAR(1),SUBSTITUTE(U2,",",CHAR(1),2)),"")+1,IFERROR(FIND(CHAR(1),SUBSTITUTE(U2,",",CHAR(1),3)),"")-IFERROR(FIND(CHAR(1),SUBSTITUTE(U2,",",CHAR(1),2)),"")-1),5),"")</f>
        <v/>
      </c>
      <c r="X2" s="30" t="str">
        <f t="shared" ref="X2:X10" si="8">IFERROR(SUBSTITUTE(MID(U2,IFERROR(FIND(CHAR(1),SUBSTITUTE(U2,",",CHAR(1),2)),"")+1,IFERROR(FIND(CHAR(1),SUBSTITUTE(U2,",",CHAR(1),3)),"")-IFERROR(FIND(CHAR(1),SUBSTITUTE(U2,",",CHAR(1),2)),"")-1),W2&amp;" ",""),"")</f>
        <v/>
      </c>
      <c r="Y2" s="35" t="str">
        <f t="shared" ref="Y2:Y10" si="9">IFERROR(MID(U2,IFERROR(FIND(CHAR(1),SUBSTITUTE(U2,",",CHAR(1),3)),"")+1,IFERROR(FIND(CHAR(1),SUBSTITUTE(U2,",",CHAR(1),4)),"")-IFERROR(FIND(CHAR(1),SUBSTITUTE(U2,",",CHAR(1),3)),"")-1),"")</f>
        <v/>
      </c>
      <c r="Z2" s="29" t="s">
        <v>24</v>
      </c>
      <c r="AA2" s="31" t="s">
        <v>24</v>
      </c>
      <c r="AB2" s="30" t="str">
        <f t="shared" ref="AB2:AB10" si="10">IFERROR(MID(AA2,IFERROR(FIND(CHAR(1),SUBSTITUTE(AA2,",",CHAR(1),1)),"")+1,IFERROR(FIND(CHAR(1),SUBSTITUTE(AA2,",",CHAR(1),2)),"")-IFERROR(FIND(CHAR(1),SUBSTITUTE(AA2,",",CHAR(1),1)),"")-1),"")</f>
        <v/>
      </c>
      <c r="AC2" s="30" t="str">
        <f t="shared" ref="AC2:AC10" si="11">IFERROR(LEFT(MID(AA2,IFERROR(FIND(CHAR(1),SUBSTITUTE(AA2,",",CHAR(1),2)),"")+1,IFERROR(FIND(CHAR(1),SUBSTITUTE(AA2,",",CHAR(1),3)),"")-IFERROR(FIND(CHAR(1),SUBSTITUTE(AA2,",",CHAR(1),2)),"")-1),5),"")</f>
        <v/>
      </c>
      <c r="AD2" s="30" t="str">
        <f t="shared" ref="AD2:AD10" si="12">IFERROR(SUBSTITUTE(MID(AA2,IFERROR(FIND(CHAR(1),SUBSTITUTE(AA2,",",CHAR(1),2)),"")+1,IFERROR(FIND(CHAR(1),SUBSTITUTE(AA2,",",CHAR(1),3)),"")-IFERROR(FIND(CHAR(1),SUBSTITUTE(AA2,",",CHAR(1),2)),"")-1),AC2&amp;" ",""),"")</f>
        <v/>
      </c>
      <c r="AE2" s="35" t="str">
        <f t="shared" ref="AE2:AE10" si="13">IFERROR(MID(AA2,IFERROR(FIND(CHAR(1),SUBSTITUTE(AA2,",",CHAR(1),3)),"")+1,IFERROR(FIND(CHAR(1),SUBSTITUTE(AA2,",",CHAR(1),4)),"")-IFERROR(FIND(CHAR(1),SUBSTITUTE(AA2,",",CHAR(1),3)),"")-1),"")</f>
        <v/>
      </c>
      <c r="AF2" s="31" t="s">
        <v>24</v>
      </c>
      <c r="AG2" s="33"/>
      <c r="AH2" s="30" t="str">
        <f t="shared" ref="AH2:AH10" si="14">IFERROR(MID(AG2,IFERROR(FIND(CHAR(1),SUBSTITUTE(AG2,",",CHAR(1),1)),"")+1,IFERROR(FIND(CHAR(1),SUBSTITUTE(AG2,",",CHAR(1),2)),"")-IFERROR(FIND(CHAR(1),SUBSTITUTE(AG2,",",CHAR(1),1)),"")-1),"")</f>
        <v/>
      </c>
      <c r="AI2" s="30" t="str">
        <f t="shared" ref="AI2:AI10" si="15">IFERROR(LEFT(MID(AG2,IFERROR(FIND(CHAR(1),SUBSTITUTE(AG2,",",CHAR(1),2)),"")+1,IFERROR(FIND(CHAR(1),SUBSTITUTE(AG2,",",CHAR(1),3)),"")-IFERROR(FIND(CHAR(1),SUBSTITUTE(AG2,",",CHAR(1),2)),"")-1),5),"")</f>
        <v/>
      </c>
      <c r="AJ2" s="30" t="str">
        <f t="shared" ref="AJ2:AJ10" si="16">IFERROR(SUBSTITUTE(MID(AG2,IFERROR(FIND(CHAR(1),SUBSTITUTE(AG2,",",CHAR(1),2)),"")+1,IFERROR(FIND(CHAR(1),SUBSTITUTE(AG2,",",CHAR(1),3)),"")-IFERROR(FIND(CHAR(1),SUBSTITUTE(AG2,",",CHAR(1),2)),"")-1),AI2&amp;" ",""),"")</f>
        <v/>
      </c>
      <c r="AK2" s="35" t="str">
        <f t="shared" ref="AK2:AK10" si="17">IFERROR(MID(AG2,IFERROR(FIND(CHAR(1),SUBSTITUTE(AG2,",",CHAR(1),3)),"")+1,IFERROR(FIND(CHAR(1),SUBSTITUTE(AG2,",",CHAR(1),4)),"")-IFERROR(FIND(CHAR(1),SUBSTITUTE(AG2,",",CHAR(1),3)),"")-1),"")</f>
        <v/>
      </c>
      <c r="AL2" s="29"/>
      <c r="AM2" s="33"/>
      <c r="AN2" s="30" t="str">
        <f t="shared" ref="AN2:AN10" si="18">IFERROR(MID(AM2,IFERROR(FIND(CHAR(1),SUBSTITUTE(AM2,",",CHAR(1),1)),"")+1,IFERROR(FIND(CHAR(1),SUBSTITUTE(AM2,",",CHAR(1),2)),"")-IFERROR(FIND(CHAR(1),SUBSTITUTE(AM2,",",CHAR(1),1)),"")-1),"")</f>
        <v/>
      </c>
      <c r="AO2" s="30" t="str">
        <f t="shared" ref="AO2:AO10" si="19">IFERROR(LEFT(MID(AM2,IFERROR(FIND(CHAR(1),SUBSTITUTE(AM2,",",CHAR(1),2)),"")+1,IFERROR(FIND(CHAR(1),SUBSTITUTE(AM2,",",CHAR(1),3)),"")-IFERROR(FIND(CHAR(1),SUBSTITUTE(AM2,",",CHAR(1),2)),"")-1),5),"")</f>
        <v/>
      </c>
      <c r="AP2" s="30" t="str">
        <f t="shared" ref="AP2:AP10" si="20">IFERROR(SUBSTITUTE(MID(AM2,IFERROR(FIND(CHAR(1),SUBSTITUTE(AM2,",",CHAR(1),2)),"")+1,IFERROR(FIND(CHAR(1),SUBSTITUTE(AM2,",",CHAR(1),3)),"")-IFERROR(FIND(CHAR(1),SUBSTITUTE(AM2,",",CHAR(1),2)),"")-1),AO2&amp;" ",""),"")</f>
        <v/>
      </c>
      <c r="AQ2" s="35" t="str">
        <f t="shared" ref="AQ2:AQ10" si="21">IFERROR(MID(AM2,IFERROR(FIND(CHAR(1),SUBSTITUTE(AM2,",",CHAR(1),3)),"")+1,IFERROR(FIND(CHAR(1),SUBSTITUTE(AM2,",",CHAR(1),4)),"")-IFERROR(FIND(CHAR(1),SUBSTITUTE(AM2,",",CHAR(1),3)),"")-1),"")</f>
        <v/>
      </c>
      <c r="AR2" s="29" t="s">
        <v>24</v>
      </c>
      <c r="AS2" s="31" t="s">
        <v>24</v>
      </c>
      <c r="AT2" s="33"/>
      <c r="AU2" s="30" t="str">
        <f t="shared" ref="AU2:AU10" si="22">IFERROR(MID(AT2,IFERROR(FIND(CHAR(1),SUBSTITUTE(AT2,",",CHAR(1),1)),"")+1,IFERROR(FIND(CHAR(1),SUBSTITUTE(AT2,",",CHAR(1),2)),"")-IFERROR(FIND(CHAR(1),SUBSTITUTE(AT2,",",CHAR(1),1)),"")-1),"")</f>
        <v/>
      </c>
      <c r="AV2" s="30" t="str">
        <f t="shared" ref="AV2:AV10" si="23">IFERROR(LEFT(MID(AT2,IFERROR(FIND(CHAR(1),SUBSTITUTE(AT2,",",CHAR(1),2)),"")+1,IFERROR(FIND(CHAR(1),SUBSTITUTE(AT2,",",CHAR(1),3)),"")-IFERROR(FIND(CHAR(1),SUBSTITUTE(AT2,",",CHAR(1),2)),"")-1),5),"")</f>
        <v/>
      </c>
      <c r="AW2" s="30" t="str">
        <f t="shared" ref="AW2:AW10" si="24">IFERROR(SUBSTITUTE(MID(AT2,IFERROR(FIND(CHAR(1),SUBSTITUTE(AT2,",",CHAR(1),2)),"")+1,IFERROR(FIND(CHAR(1),SUBSTITUTE(AT2,",",CHAR(1),3)),"")-IFERROR(FIND(CHAR(1),SUBSTITUTE(AT2,",",CHAR(1),2)),"")-1),AV2&amp;" ",""),"")</f>
        <v/>
      </c>
      <c r="AX2" s="35" t="str">
        <f t="shared" ref="AX2:AX10" si="25">IFERROR(MID(AT2,IFERROR(FIND(CHAR(1),SUBSTITUTE(AT2,",",CHAR(1),3)),"")+1,IFERROR(FIND(CHAR(1),SUBSTITUTE(AT2,",",CHAR(1),4)),"")-IFERROR(FIND(CHAR(1),SUBSTITUTE(AT2,",",CHAR(1),3)),"")-1),"")</f>
        <v/>
      </c>
      <c r="AY2" s="29" t="s">
        <v>24</v>
      </c>
      <c r="AZ2" s="33"/>
      <c r="BA2" s="30" t="str">
        <f t="shared" ref="BA2:BA10" si="26">IFERROR(MID(AZ2,IFERROR(FIND(CHAR(1),SUBSTITUTE(AZ2,",",CHAR(1),1)),"")+1,IFERROR(FIND(CHAR(1),SUBSTITUTE(AZ2,",",CHAR(1),2)),"")-IFERROR(FIND(CHAR(1),SUBSTITUTE(AZ2,",",CHAR(1),1)),"")-1),"")</f>
        <v/>
      </c>
      <c r="BB2" s="30" t="str">
        <f t="shared" ref="BB2:BB10" si="27">IFERROR(LEFT(MID(AZ2,IFERROR(FIND(CHAR(1),SUBSTITUTE(AZ2,",",CHAR(1),2)),"")+1,IFERROR(FIND(CHAR(1),SUBSTITUTE(AZ2,",",CHAR(1),3)),"")-IFERROR(FIND(CHAR(1),SUBSTITUTE(AZ2,",",CHAR(1),2)),"")-1),5),"")</f>
        <v/>
      </c>
      <c r="BC2" s="30" t="str">
        <f t="shared" ref="BC2:BC10" si="28">IFERROR(SUBSTITUTE(MID(AZ2,IFERROR(FIND(CHAR(1),SUBSTITUTE(AZ2,",",CHAR(1),2)),"")+1,IFERROR(FIND(CHAR(1),SUBSTITUTE(AZ2,",",CHAR(1),3)),"")-IFERROR(FIND(CHAR(1),SUBSTITUTE(AZ2,",",CHAR(1),2)),"")-1),BB2&amp;" ",""),"")</f>
        <v/>
      </c>
      <c r="BD2" s="30" t="str">
        <f t="shared" ref="BD2:BD10" si="29">IFERROR(MID(AZ2,IFERROR(FIND(CHAR(1),SUBSTITUTE(AZ2,",",CHAR(1),3)),"")+1,IFERROR(FIND(CHAR(1),SUBSTITUTE(AZ2,",",CHAR(1),4)),"")-IFERROR(FIND(CHAR(1),SUBSTITUTE(AZ2,",",CHAR(1),3)),"")-1),"")</f>
        <v/>
      </c>
      <c r="BE2" s="31" t="s">
        <v>24</v>
      </c>
      <c r="BF2" s="31" t="s">
        <v>24</v>
      </c>
      <c r="BG2" s="35" t="s">
        <v>63</v>
      </c>
      <c r="BH2" s="29" t="s">
        <v>24</v>
      </c>
      <c r="BI2" s="30" t="s">
        <v>24</v>
      </c>
      <c r="BJ2" s="30" t="str">
        <f t="shared" ref="BJ2:BJ10" si="30">IFERROR(MID(BI2,IFERROR(FIND(CHAR(1),SUBSTITUTE(BI2,",",CHAR(1),1)),"")+1,IFERROR(FIND(CHAR(1),SUBSTITUTE(BI2,",",CHAR(1),2)),"")-IFERROR(FIND(CHAR(1),SUBSTITUTE(BI2,",",CHAR(1),1)),"")-1),"")</f>
        <v/>
      </c>
      <c r="BK2" s="30" t="str">
        <f t="shared" ref="BK2:BK10" si="31">IFERROR(LEFT(MID(BI2,IFERROR(FIND(CHAR(1),SUBSTITUTE(BI2,",",CHAR(1),2)),"")+1,IFERROR(FIND(CHAR(1),SUBSTITUTE(BI2,",",CHAR(1),3)),"")-IFERROR(FIND(CHAR(1),SUBSTITUTE(BI2,",",CHAR(1),2)),"")-1),5),"")</f>
        <v/>
      </c>
      <c r="BL2" s="30" t="str">
        <f t="shared" ref="BL2:BL10" si="32">IFERROR(SUBSTITUTE(MID(BI2,IFERROR(FIND(CHAR(1),SUBSTITUTE(BI2,",",CHAR(1),2)),"")+1,IFERROR(FIND(CHAR(1),SUBSTITUTE(BI2,",",CHAR(1),3)),"")-IFERROR(FIND(CHAR(1),SUBSTITUTE(BI2,",",CHAR(1),2)),"")-1),BK2&amp;" ",""),"")</f>
        <v/>
      </c>
      <c r="BM2" s="30" t="str">
        <f t="shared" ref="BM2:BM10" si="33">IFERROR(MID(BI2,IFERROR(FIND(CHAR(1),SUBSTITUTE(BI2,",",CHAR(1),3)),"")+1,IFERROR(FIND(CHAR(1),SUBSTITUTE(BI2,",",CHAR(1),4)),"")-IFERROR(FIND(CHAR(1),SUBSTITUTE(BI2,",",CHAR(1),3)),"")-1),"")</f>
        <v/>
      </c>
      <c r="BN2" s="30" t="s">
        <v>24</v>
      </c>
      <c r="BO2" s="30" t="s">
        <v>24</v>
      </c>
      <c r="BP2" s="35" t="s">
        <v>24</v>
      </c>
      <c r="BR2" s="40">
        <f>LEN($I2)-LEN(SUBSTITUTE($I2,",",""))</f>
        <v>3</v>
      </c>
      <c r="BS2" s="41">
        <f>LEN($O2)-LEN(SUBSTITUTE($O2,",",""))</f>
        <v>0</v>
      </c>
      <c r="BT2" s="41">
        <f>LEN($U2)-LEN(SUBSTITUTE($U2,",",""))</f>
        <v>0</v>
      </c>
      <c r="BU2" s="41">
        <f>LEN($AA2)-LEN(SUBSTITUTE($AA2,",",""))</f>
        <v>0</v>
      </c>
      <c r="BV2" s="41">
        <f>LEN($AG2)-LEN(SUBSTITUTE($AG2,",",""))</f>
        <v>0</v>
      </c>
      <c r="BW2" s="41">
        <f>LEN($AM2)-LEN(SUBSTITUTE($AM2,",",""))</f>
        <v>0</v>
      </c>
      <c r="BX2" s="41">
        <f>LEN($AT2)-LEN(SUBSTITUTE($AT2,",",""))</f>
        <v>0</v>
      </c>
      <c r="BY2" s="41">
        <f>LEN($AZ2)-LEN(SUBSTITUTE($AZ2,",",""))</f>
        <v>0</v>
      </c>
      <c r="BZ2" s="42">
        <f>LEN($BI2)-LEN(SUBSTITUTE($BI2,",",""))</f>
        <v>0</v>
      </c>
    </row>
    <row r="3" spans="1:78" x14ac:dyDescent="0.25">
      <c r="A3" s="32">
        <v>3</v>
      </c>
      <c r="B3" s="34">
        <v>1</v>
      </c>
      <c r="C3" s="34">
        <v>2</v>
      </c>
      <c r="D3" s="36" t="s">
        <v>58</v>
      </c>
      <c r="E3" s="34">
        <v>2</v>
      </c>
      <c r="F3" s="37" t="s">
        <v>48</v>
      </c>
      <c r="G3" s="32">
        <v>0</v>
      </c>
      <c r="H3" s="55">
        <v>19652</v>
      </c>
      <c r="I3" s="33" t="s">
        <v>120</v>
      </c>
      <c r="J3" s="120" t="str">
        <f t="shared" ref="J3" si="34">IFERROR(MID(I3,IFERROR(FIND(CHAR(1),SUBSTITUTE(I3,",",CHAR(1),1)),"")+1,IFERROR(FIND(CHAR(1),SUBSTITUTE(I3,",",CHAR(1),2)),"")-IFERROR(FIND(CHAR(1),SUBSTITUTE(I3,",",CHAR(1),1)),"")-1),"")</f>
        <v>Seine Maritime</v>
      </c>
      <c r="K3" s="61" t="str" cm="1">
        <f t="array" aca="1" ref="K3" ca="1">IFERROR(MID(I3,MATCH(1,(ISNUMBER(MID((I3),ROW(INDIRECT("1:"&amp;LEN(I3))),1)*10000))*1,0),5),"")</f>
        <v>76000</v>
      </c>
      <c r="L3" s="33" t="str">
        <f t="shared" ca="1" si="0"/>
        <v>Rouen</v>
      </c>
      <c r="M3" s="63" t="str">
        <f t="shared" ca="1" si="1"/>
        <v>75 Rue Saint Maur</v>
      </c>
      <c r="N3" s="32" t="s">
        <v>24</v>
      </c>
      <c r="O3" s="33"/>
      <c r="P3" s="33" t="str">
        <f t="shared" si="2"/>
        <v/>
      </c>
      <c r="Q3" s="33" t="str">
        <f t="shared" si="3"/>
        <v/>
      </c>
      <c r="R3" s="33" t="str">
        <f t="shared" si="4"/>
        <v/>
      </c>
      <c r="S3" s="37" t="str">
        <f t="shared" si="5"/>
        <v/>
      </c>
      <c r="T3" s="39" t="s">
        <v>24</v>
      </c>
      <c r="U3" s="33"/>
      <c r="V3" s="33" t="str">
        <f t="shared" si="6"/>
        <v/>
      </c>
      <c r="W3" s="33" t="str">
        <f t="shared" si="7"/>
        <v/>
      </c>
      <c r="X3" s="33" t="str">
        <f t="shared" si="8"/>
        <v/>
      </c>
      <c r="Y3" s="37" t="str">
        <f t="shared" si="9"/>
        <v/>
      </c>
      <c r="Z3" s="32" t="s">
        <v>24</v>
      </c>
      <c r="AA3" s="34" t="s">
        <v>24</v>
      </c>
      <c r="AB3" s="33" t="str">
        <f t="shared" si="10"/>
        <v/>
      </c>
      <c r="AC3" s="33" t="str">
        <f t="shared" si="11"/>
        <v/>
      </c>
      <c r="AD3" s="33" t="str">
        <f t="shared" si="12"/>
        <v/>
      </c>
      <c r="AE3" s="37" t="str">
        <f t="shared" si="13"/>
        <v/>
      </c>
      <c r="AF3" s="34" t="s">
        <v>24</v>
      </c>
      <c r="AG3" s="33"/>
      <c r="AH3" s="33" t="str">
        <f t="shared" si="14"/>
        <v/>
      </c>
      <c r="AI3" s="33" t="str">
        <f t="shared" si="15"/>
        <v/>
      </c>
      <c r="AJ3" s="33" t="str">
        <f t="shared" si="16"/>
        <v/>
      </c>
      <c r="AK3" s="37" t="str">
        <f t="shared" si="17"/>
        <v/>
      </c>
      <c r="AL3" s="32"/>
      <c r="AM3" s="33"/>
      <c r="AN3" s="33" t="str">
        <f t="shared" si="18"/>
        <v/>
      </c>
      <c r="AO3" s="33" t="str">
        <f t="shared" si="19"/>
        <v/>
      </c>
      <c r="AP3" s="33" t="str">
        <f t="shared" si="20"/>
        <v/>
      </c>
      <c r="AQ3" s="37" t="str">
        <f t="shared" si="21"/>
        <v/>
      </c>
      <c r="AR3" s="32">
        <v>4</v>
      </c>
      <c r="AS3" s="34" t="s">
        <v>49</v>
      </c>
      <c r="AT3" s="33" t="s">
        <v>123</v>
      </c>
      <c r="AU3" s="33" t="str">
        <f t="shared" si="22"/>
        <v>Seine Maritime</v>
      </c>
      <c r="AV3" s="33" t="str">
        <f t="shared" si="23"/>
        <v>76680</v>
      </c>
      <c r="AW3" s="33" t="str">
        <f t="shared" si="24"/>
        <v>Saint Léger du Bourg Denis</v>
      </c>
      <c r="AX3" s="37" t="str">
        <f t="shared" si="25"/>
        <v/>
      </c>
      <c r="AY3" s="32" t="s">
        <v>24</v>
      </c>
      <c r="AZ3" s="33"/>
      <c r="BA3" s="33" t="str">
        <f t="shared" si="26"/>
        <v/>
      </c>
      <c r="BB3" s="33" t="str">
        <f t="shared" si="27"/>
        <v/>
      </c>
      <c r="BC3" s="33" t="str">
        <f t="shared" si="28"/>
        <v/>
      </c>
      <c r="BD3" s="33" t="str">
        <f t="shared" si="29"/>
        <v/>
      </c>
      <c r="BE3" s="34" t="s">
        <v>24</v>
      </c>
      <c r="BF3" s="34" t="s">
        <v>50</v>
      </c>
      <c r="BG3" s="37" t="s">
        <v>125</v>
      </c>
      <c r="BH3" s="32" t="s">
        <v>51</v>
      </c>
      <c r="BI3" s="33" t="s">
        <v>118</v>
      </c>
      <c r="BJ3" s="33" t="str">
        <f t="shared" si="30"/>
        <v>Eure</v>
      </c>
      <c r="BK3" s="33" t="str">
        <f t="shared" si="31"/>
        <v>27210</v>
      </c>
      <c r="BL3" s="33" t="str">
        <f t="shared" si="32"/>
        <v>Saint Maclou</v>
      </c>
      <c r="BM3" s="33" t="str">
        <f t="shared" si="33"/>
        <v>9 Rue Vannée</v>
      </c>
      <c r="BN3" s="33"/>
      <c r="BO3" s="33" t="s">
        <v>52</v>
      </c>
      <c r="BP3" s="37" t="s">
        <v>24</v>
      </c>
      <c r="BR3" s="43">
        <f t="shared" ref="BR3:BR10" si="35">LEN($I3)-LEN(SUBSTITUTE($I3,",",""))</f>
        <v>3</v>
      </c>
      <c r="BS3" s="44">
        <f t="shared" ref="BS3:BS10" si="36">LEN($O3)-LEN(SUBSTITUTE($O3,",",""))</f>
        <v>0</v>
      </c>
      <c r="BT3" s="44">
        <f t="shared" ref="BT3:BT10" si="37">LEN($U3)-LEN(SUBSTITUTE($U3,",",""))</f>
        <v>0</v>
      </c>
      <c r="BU3" s="44">
        <f t="shared" ref="BU3:BU10" si="38">LEN($AA3)-LEN(SUBSTITUTE($AA3,",",""))</f>
        <v>0</v>
      </c>
      <c r="BV3" s="44">
        <f t="shared" ref="BV3:BV10" si="39">LEN($AG3)-LEN(SUBSTITUTE($AG3,",",""))</f>
        <v>0</v>
      </c>
      <c r="BW3" s="44">
        <f t="shared" ref="BW3:BW10" si="40">LEN($AM3)-LEN(SUBSTITUTE($AM3,",",""))</f>
        <v>0</v>
      </c>
      <c r="BX3" s="44">
        <f t="shared" ref="BX3:BX10" si="41">LEN($AT3)-LEN(SUBSTITUTE($AT3,",",""))</f>
        <v>3</v>
      </c>
      <c r="BY3" s="44">
        <f t="shared" ref="BY3:BY10" si="42">LEN($AZ3)-LEN(SUBSTITUTE($AZ3,",",""))</f>
        <v>0</v>
      </c>
      <c r="BZ3" s="45">
        <f t="shared" ref="BZ3:BZ10" si="43">LEN($BI3)-LEN(SUBSTITUTE($BI3,",",""))</f>
        <v>4</v>
      </c>
    </row>
    <row r="4" spans="1:78" x14ac:dyDescent="0.25">
      <c r="A4" s="32">
        <v>4</v>
      </c>
      <c r="B4" s="34">
        <v>10</v>
      </c>
      <c r="C4" s="34">
        <v>11</v>
      </c>
      <c r="D4" s="36" t="s">
        <v>54</v>
      </c>
      <c r="E4" s="34">
        <v>3</v>
      </c>
      <c r="F4" s="37" t="s">
        <v>32</v>
      </c>
      <c r="G4" s="32">
        <v>1</v>
      </c>
      <c r="H4" s="55">
        <v>19225</v>
      </c>
      <c r="I4" s="33" t="s">
        <v>33</v>
      </c>
      <c r="J4" s="120" t="str">
        <f t="shared" ref="J4:J10" si="44">IFERROR(MID(I4,IFERROR(FIND(CHAR(1),SUBSTITUTE(I4,",",CHAR(1),1)),"")+1,IFERROR(FIND(CHAR(1),SUBSTITUTE(I4,",",CHAR(1),2)),"")-IFERROR(FIND(CHAR(1),SUBSTITUTE(I4,",",CHAR(1),1)),"")-1),"")</f>
        <v>Eure</v>
      </c>
      <c r="K4" s="61" t="str" cm="1">
        <f t="array" aca="1" ref="K4" ca="1">IFERROR(MID(I4,MATCH(1,(ISNUMBER(MID((I4),ROW(INDIRECT("1:"&amp;LEN(I4))),1)*10000))*1,0),5),"")</f>
        <v>27310</v>
      </c>
      <c r="L4" s="33" t="str">
        <f t="shared" ref="L4:L10" ca="1" si="45">IF(FIND(K4,I4)+5&gt;LEN(I4),"",IFERROR(LEFT(RIGHT(I4,LEN(I4)-(FIND(K4,I4)+5)),FIND(",",RIGHT(I4,LEN(I4)-(FIND(K4,I4)+5)))-1),RIGHT(I4,LEN(I4)-(FIND(K4,I4)+5))))</f>
        <v>Bourg Achard</v>
      </c>
      <c r="M4" s="63" t="str">
        <f t="shared" ref="M4:M10" ca="1" si="46">IF(L4="","",IFERROR(RIGHT(I4,LEN(I4)-(FIND(K4,I4)+5)-LEN(L4)-1),""))</f>
        <v>65 Rue Pasteur</v>
      </c>
      <c r="N4" s="32" t="s">
        <v>24</v>
      </c>
      <c r="O4" s="33"/>
      <c r="P4" s="33" t="str">
        <f t="shared" si="2"/>
        <v/>
      </c>
      <c r="Q4" s="33" t="str">
        <f t="shared" si="3"/>
        <v/>
      </c>
      <c r="R4" s="33" t="str">
        <f t="shared" si="4"/>
        <v/>
      </c>
      <c r="S4" s="37" t="str">
        <f t="shared" si="5"/>
        <v/>
      </c>
      <c r="T4" s="39" t="s">
        <v>24</v>
      </c>
      <c r="U4" s="33"/>
      <c r="V4" s="33" t="str">
        <f t="shared" si="6"/>
        <v/>
      </c>
      <c r="W4" s="33" t="str">
        <f t="shared" si="7"/>
        <v/>
      </c>
      <c r="X4" s="33" t="str">
        <f t="shared" si="8"/>
        <v/>
      </c>
      <c r="Y4" s="37" t="str">
        <f t="shared" si="9"/>
        <v/>
      </c>
      <c r="Z4" s="32" t="s">
        <v>24</v>
      </c>
      <c r="AA4" s="34" t="s">
        <v>24</v>
      </c>
      <c r="AB4" s="33" t="str">
        <f t="shared" si="10"/>
        <v/>
      </c>
      <c r="AC4" s="33" t="str">
        <f t="shared" si="11"/>
        <v/>
      </c>
      <c r="AD4" s="33" t="str">
        <f t="shared" si="12"/>
        <v/>
      </c>
      <c r="AE4" s="37" t="str">
        <f t="shared" si="13"/>
        <v/>
      </c>
      <c r="AF4" s="34" t="s">
        <v>24</v>
      </c>
      <c r="AG4" s="33"/>
      <c r="AH4" s="33" t="str">
        <f t="shared" si="14"/>
        <v/>
      </c>
      <c r="AI4" s="33" t="str">
        <f t="shared" si="15"/>
        <v/>
      </c>
      <c r="AJ4" s="33" t="str">
        <f t="shared" si="16"/>
        <v/>
      </c>
      <c r="AK4" s="37" t="str">
        <f t="shared" si="17"/>
        <v/>
      </c>
      <c r="AL4" s="32"/>
      <c r="AM4" s="33"/>
      <c r="AN4" s="33" t="str">
        <f t="shared" si="18"/>
        <v/>
      </c>
      <c r="AO4" s="33" t="str">
        <f t="shared" si="19"/>
        <v/>
      </c>
      <c r="AP4" s="33" t="str">
        <f t="shared" si="20"/>
        <v/>
      </c>
      <c r="AQ4" s="37" t="str">
        <f t="shared" si="21"/>
        <v/>
      </c>
      <c r="AR4" s="32">
        <v>3</v>
      </c>
      <c r="AS4" s="34" t="s">
        <v>24</v>
      </c>
      <c r="AT4" s="33"/>
      <c r="AU4" s="33" t="str">
        <f t="shared" si="22"/>
        <v/>
      </c>
      <c r="AV4" s="33" t="str">
        <f t="shared" si="23"/>
        <v/>
      </c>
      <c r="AW4" s="33" t="str">
        <f t="shared" si="24"/>
        <v/>
      </c>
      <c r="AX4" s="37" t="str">
        <f t="shared" si="25"/>
        <v/>
      </c>
      <c r="AY4" s="32" t="s">
        <v>24</v>
      </c>
      <c r="AZ4" s="33"/>
      <c r="BA4" s="33" t="str">
        <f t="shared" si="26"/>
        <v/>
      </c>
      <c r="BB4" s="33" t="str">
        <f t="shared" si="27"/>
        <v/>
      </c>
      <c r="BC4" s="33" t="str">
        <f t="shared" si="28"/>
        <v/>
      </c>
      <c r="BD4" s="33" t="str">
        <f t="shared" si="29"/>
        <v/>
      </c>
      <c r="BE4" s="34" t="s">
        <v>24</v>
      </c>
      <c r="BF4" s="34" t="s">
        <v>24</v>
      </c>
      <c r="BG4" s="37" t="s">
        <v>126</v>
      </c>
      <c r="BH4" s="32" t="s">
        <v>24</v>
      </c>
      <c r="BI4" s="33" t="s">
        <v>24</v>
      </c>
      <c r="BJ4" s="33" t="str">
        <f t="shared" si="30"/>
        <v/>
      </c>
      <c r="BK4" s="33" t="str">
        <f t="shared" si="31"/>
        <v/>
      </c>
      <c r="BL4" s="33" t="str">
        <f t="shared" si="32"/>
        <v/>
      </c>
      <c r="BM4" s="33" t="str">
        <f t="shared" si="33"/>
        <v/>
      </c>
      <c r="BN4" s="33" t="s">
        <v>24</v>
      </c>
      <c r="BO4" s="33" t="s">
        <v>24</v>
      </c>
      <c r="BP4" s="37" t="s">
        <v>24</v>
      </c>
      <c r="BR4" s="43">
        <f t="shared" si="35"/>
        <v>3</v>
      </c>
      <c r="BS4" s="44">
        <f t="shared" si="36"/>
        <v>0</v>
      </c>
      <c r="BT4" s="44">
        <f t="shared" si="37"/>
        <v>0</v>
      </c>
      <c r="BU4" s="44">
        <f t="shared" si="38"/>
        <v>0</v>
      </c>
      <c r="BV4" s="44">
        <f t="shared" si="39"/>
        <v>0</v>
      </c>
      <c r="BW4" s="44">
        <f t="shared" si="40"/>
        <v>0</v>
      </c>
      <c r="BX4" s="44">
        <f t="shared" si="41"/>
        <v>0</v>
      </c>
      <c r="BY4" s="44">
        <f t="shared" si="42"/>
        <v>0</v>
      </c>
      <c r="BZ4" s="45">
        <f t="shared" si="43"/>
        <v>0</v>
      </c>
    </row>
    <row r="5" spans="1:78" x14ac:dyDescent="0.25">
      <c r="A5" s="32">
        <v>1</v>
      </c>
      <c r="B5" s="34">
        <v>13</v>
      </c>
      <c r="C5" s="34">
        <v>14</v>
      </c>
      <c r="D5" s="36" t="s">
        <v>35</v>
      </c>
      <c r="E5" s="34">
        <v>4</v>
      </c>
      <c r="F5" s="37" t="s">
        <v>44</v>
      </c>
      <c r="G5" s="32">
        <v>0</v>
      </c>
      <c r="H5" s="55">
        <v>10903</v>
      </c>
      <c r="I5" s="33" t="s">
        <v>55</v>
      </c>
      <c r="J5" s="120" t="str">
        <f t="shared" si="44"/>
        <v>Eure</v>
      </c>
      <c r="K5" s="61" t="str" cm="1">
        <f t="array" aca="1" ref="K5" ca="1">IFERROR(MID(I5,MATCH(1,(ISNUMBER(MID((I5),ROW(INDIRECT("1:"&amp;LEN(I5))),1)*10000))*1,0),5),"")</f>
        <v>27310</v>
      </c>
      <c r="L5" s="33" t="str">
        <f t="shared" ca="1" si="45"/>
        <v>Bosguet</v>
      </c>
      <c r="M5" s="63" t="str">
        <f t="shared" ca="1" si="46"/>
        <v/>
      </c>
      <c r="N5" s="32" t="s">
        <v>45</v>
      </c>
      <c r="O5" s="33" t="s">
        <v>31</v>
      </c>
      <c r="P5" s="33" t="str">
        <f t="shared" si="2"/>
        <v>Seine Maritime</v>
      </c>
      <c r="Q5" s="33" t="str">
        <f t="shared" si="3"/>
        <v>76410</v>
      </c>
      <c r="R5" s="33" t="str">
        <f t="shared" si="4"/>
        <v>Saint Aubin lès Elbeuf</v>
      </c>
      <c r="S5" s="37" t="str">
        <f t="shared" si="5"/>
        <v/>
      </c>
      <c r="T5" s="39" t="s">
        <v>24</v>
      </c>
      <c r="U5" s="33"/>
      <c r="V5" s="33" t="str">
        <f t="shared" si="6"/>
        <v/>
      </c>
      <c r="W5" s="33" t="str">
        <f t="shared" si="7"/>
        <v/>
      </c>
      <c r="X5" s="33" t="str">
        <f t="shared" si="8"/>
        <v/>
      </c>
      <c r="Y5" s="37" t="str">
        <f t="shared" si="9"/>
        <v/>
      </c>
      <c r="Z5" s="32" t="s">
        <v>24</v>
      </c>
      <c r="AA5" s="34" t="s">
        <v>24</v>
      </c>
      <c r="AB5" s="33" t="str">
        <f t="shared" si="10"/>
        <v/>
      </c>
      <c r="AC5" s="33" t="str">
        <f t="shared" si="11"/>
        <v/>
      </c>
      <c r="AD5" s="33" t="str">
        <f t="shared" si="12"/>
        <v/>
      </c>
      <c r="AE5" s="37" t="str">
        <f t="shared" si="13"/>
        <v/>
      </c>
      <c r="AF5" s="34" t="s">
        <v>39</v>
      </c>
      <c r="AG5" s="33" t="s">
        <v>62</v>
      </c>
      <c r="AH5" s="33" t="str">
        <f t="shared" si="14"/>
        <v>Seine Maritime</v>
      </c>
      <c r="AI5" s="33" t="str">
        <f t="shared" si="15"/>
        <v>Saint</v>
      </c>
      <c r="AJ5" s="33" t="str">
        <f t="shared" si="16"/>
        <v>Germain des Essourts</v>
      </c>
      <c r="AK5" s="37" t="str">
        <f t="shared" si="17"/>
        <v/>
      </c>
      <c r="AL5" s="32"/>
      <c r="AM5" s="33"/>
      <c r="AN5" s="33" t="str">
        <f t="shared" si="18"/>
        <v/>
      </c>
      <c r="AO5" s="33" t="str">
        <f t="shared" si="19"/>
        <v/>
      </c>
      <c r="AP5" s="33" t="str">
        <f t="shared" si="20"/>
        <v/>
      </c>
      <c r="AQ5" s="37" t="str">
        <f t="shared" si="21"/>
        <v/>
      </c>
      <c r="AR5" s="32">
        <v>2</v>
      </c>
      <c r="AS5" s="34" t="s">
        <v>24</v>
      </c>
      <c r="AT5" s="33"/>
      <c r="AU5" s="33" t="str">
        <f t="shared" si="22"/>
        <v/>
      </c>
      <c r="AV5" s="33" t="str">
        <f t="shared" si="23"/>
        <v/>
      </c>
      <c r="AW5" s="33" t="str">
        <f t="shared" si="24"/>
        <v/>
      </c>
      <c r="AX5" s="37" t="str">
        <f t="shared" si="25"/>
        <v/>
      </c>
      <c r="AY5" s="32" t="s">
        <v>46</v>
      </c>
      <c r="AZ5" s="33" t="s">
        <v>124</v>
      </c>
      <c r="BA5" s="33" t="str">
        <f t="shared" si="26"/>
        <v>Eure</v>
      </c>
      <c r="BB5" s="33" t="str">
        <f t="shared" si="27"/>
        <v>27290</v>
      </c>
      <c r="BC5" s="33" t="str">
        <f t="shared" si="28"/>
        <v>Illeville sur Montfort</v>
      </c>
      <c r="BD5" s="33" t="str">
        <f t="shared" si="29"/>
        <v/>
      </c>
      <c r="BE5" s="34" t="s">
        <v>24</v>
      </c>
      <c r="BF5" s="34" t="s">
        <v>24</v>
      </c>
      <c r="BG5" s="37" t="s">
        <v>127</v>
      </c>
      <c r="BH5" s="32" t="s">
        <v>47</v>
      </c>
      <c r="BI5" s="33" t="s">
        <v>119</v>
      </c>
      <c r="BJ5" s="33" t="str">
        <f t="shared" si="30"/>
        <v>Seine Maritime</v>
      </c>
      <c r="BK5" s="33" t="str">
        <f t="shared" si="31"/>
        <v>76000</v>
      </c>
      <c r="BL5" s="33" t="str">
        <f t="shared" si="32"/>
        <v>Rouen</v>
      </c>
      <c r="BM5" s="33" t="str">
        <f t="shared" si="33"/>
        <v>112 Avenue du Mont Riboudet</v>
      </c>
      <c r="BN5" s="33" t="s">
        <v>36</v>
      </c>
      <c r="BO5" s="33" t="s">
        <v>24</v>
      </c>
      <c r="BP5" s="37" t="s">
        <v>24</v>
      </c>
      <c r="BR5" s="43">
        <f t="shared" si="35"/>
        <v>2</v>
      </c>
      <c r="BS5" s="44">
        <f t="shared" si="36"/>
        <v>3</v>
      </c>
      <c r="BT5" s="44">
        <f t="shared" si="37"/>
        <v>0</v>
      </c>
      <c r="BU5" s="44">
        <f t="shared" si="38"/>
        <v>0</v>
      </c>
      <c r="BV5" s="44">
        <f t="shared" si="39"/>
        <v>3</v>
      </c>
      <c r="BW5" s="44">
        <f t="shared" si="40"/>
        <v>0</v>
      </c>
      <c r="BX5" s="44">
        <f t="shared" si="41"/>
        <v>0</v>
      </c>
      <c r="BY5" s="44">
        <f t="shared" si="42"/>
        <v>3</v>
      </c>
      <c r="BZ5" s="45">
        <f t="shared" si="43"/>
        <v>4</v>
      </c>
    </row>
    <row r="6" spans="1:78" x14ac:dyDescent="0.25">
      <c r="A6" s="32">
        <v>2</v>
      </c>
      <c r="B6" s="34">
        <v>15</v>
      </c>
      <c r="C6" s="34">
        <v>16</v>
      </c>
      <c r="D6" s="36" t="s">
        <v>56</v>
      </c>
      <c r="E6" s="34">
        <v>5</v>
      </c>
      <c r="F6" s="37" t="s">
        <v>37</v>
      </c>
      <c r="G6" s="32">
        <v>1</v>
      </c>
      <c r="H6" s="55">
        <v>12914</v>
      </c>
      <c r="I6" s="33" t="s">
        <v>154</v>
      </c>
      <c r="J6" s="120" t="str">
        <f t="shared" si="44"/>
        <v>Eure</v>
      </c>
      <c r="K6" s="61" t="str" cm="1">
        <f t="array" aca="1" ref="K6" ca="1">IFERROR(MID(I6,MATCH(1,(ISNUMBER(MID((I6),ROW(INDIRECT("1:"&amp;LEN(I6))),1)*10000))*1,0),5),"")</f>
        <v>27310</v>
      </c>
      <c r="L6" s="33" t="str">
        <f t="shared" ca="1" si="45"/>
        <v/>
      </c>
      <c r="M6" s="63" t="str">
        <f t="shared" ca="1" si="46"/>
        <v/>
      </c>
      <c r="N6" s="32" t="s">
        <v>24</v>
      </c>
      <c r="O6" s="33"/>
      <c r="P6" s="33" t="str">
        <f t="shared" si="2"/>
        <v/>
      </c>
      <c r="Q6" s="33" t="str">
        <f t="shared" si="3"/>
        <v/>
      </c>
      <c r="R6" s="33" t="str">
        <f t="shared" si="4"/>
        <v/>
      </c>
      <c r="S6" s="37" t="str">
        <f t="shared" si="5"/>
        <v/>
      </c>
      <c r="T6" s="39" t="s">
        <v>38</v>
      </c>
      <c r="U6" s="33" t="s">
        <v>60</v>
      </c>
      <c r="V6" s="33" t="str">
        <f t="shared" si="6"/>
        <v>Seine Maritime</v>
      </c>
      <c r="W6" s="33" t="str">
        <f t="shared" si="7"/>
        <v>Grand</v>
      </c>
      <c r="X6" s="33" t="str">
        <f t="shared" si="8"/>
        <v>Couronne</v>
      </c>
      <c r="Y6" s="37" t="str">
        <f t="shared" si="9"/>
        <v/>
      </c>
      <c r="Z6" s="32" t="s">
        <v>24</v>
      </c>
      <c r="AA6" s="34" t="s">
        <v>24</v>
      </c>
      <c r="AB6" s="33" t="str">
        <f t="shared" si="10"/>
        <v/>
      </c>
      <c r="AC6" s="33" t="str">
        <f t="shared" si="11"/>
        <v/>
      </c>
      <c r="AD6" s="33" t="str">
        <f t="shared" si="12"/>
        <v/>
      </c>
      <c r="AE6" s="37" t="str">
        <f t="shared" si="13"/>
        <v/>
      </c>
      <c r="AF6" s="34" t="s">
        <v>39</v>
      </c>
      <c r="AG6" s="33" t="s">
        <v>62</v>
      </c>
      <c r="AH6" s="33" t="str">
        <f t="shared" si="14"/>
        <v>Seine Maritime</v>
      </c>
      <c r="AI6" s="33" t="str">
        <f t="shared" si="15"/>
        <v>Saint</v>
      </c>
      <c r="AJ6" s="33" t="str">
        <f t="shared" si="16"/>
        <v>Germain des Essourts</v>
      </c>
      <c r="AK6" s="37" t="str">
        <f t="shared" si="17"/>
        <v/>
      </c>
      <c r="AL6" s="32"/>
      <c r="AM6" s="33"/>
      <c r="AN6" s="33" t="str">
        <f t="shared" si="18"/>
        <v/>
      </c>
      <c r="AO6" s="33" t="str">
        <f t="shared" si="19"/>
        <v/>
      </c>
      <c r="AP6" s="33" t="str">
        <f t="shared" si="20"/>
        <v/>
      </c>
      <c r="AQ6" s="37" t="str">
        <f t="shared" si="21"/>
        <v/>
      </c>
      <c r="AR6" s="32">
        <v>1</v>
      </c>
      <c r="AS6" s="34" t="s">
        <v>24</v>
      </c>
      <c r="AT6" s="33"/>
      <c r="AU6" s="33" t="str">
        <f t="shared" si="22"/>
        <v/>
      </c>
      <c r="AV6" s="33" t="str">
        <f t="shared" si="23"/>
        <v/>
      </c>
      <c r="AW6" s="33" t="str">
        <f t="shared" si="24"/>
        <v/>
      </c>
      <c r="AX6" s="37" t="str">
        <f t="shared" si="25"/>
        <v/>
      </c>
      <c r="AY6" s="32" t="s">
        <v>24</v>
      </c>
      <c r="AZ6" s="33"/>
      <c r="BA6" s="33" t="str">
        <f t="shared" si="26"/>
        <v/>
      </c>
      <c r="BB6" s="33" t="str">
        <f t="shared" si="27"/>
        <v/>
      </c>
      <c r="BC6" s="33" t="str">
        <f t="shared" si="28"/>
        <v/>
      </c>
      <c r="BD6" s="33" t="str">
        <f t="shared" si="29"/>
        <v/>
      </c>
      <c r="BE6" s="34" t="s">
        <v>24</v>
      </c>
      <c r="BF6" s="34" t="s">
        <v>24</v>
      </c>
      <c r="BG6" s="37" t="s">
        <v>40</v>
      </c>
      <c r="BH6" s="32" t="s">
        <v>24</v>
      </c>
      <c r="BI6" s="33" t="s">
        <v>24</v>
      </c>
      <c r="BJ6" s="33" t="str">
        <f t="shared" si="30"/>
        <v/>
      </c>
      <c r="BK6" s="33" t="str">
        <f t="shared" si="31"/>
        <v/>
      </c>
      <c r="BL6" s="33" t="str">
        <f t="shared" si="32"/>
        <v/>
      </c>
      <c r="BM6" s="33" t="str">
        <f t="shared" si="33"/>
        <v/>
      </c>
      <c r="BN6" s="33" t="s">
        <v>24</v>
      </c>
      <c r="BO6" s="33" t="s">
        <v>24</v>
      </c>
      <c r="BP6" s="37" t="s">
        <v>24</v>
      </c>
      <c r="BR6" s="43">
        <f t="shared" si="35"/>
        <v>2</v>
      </c>
      <c r="BS6" s="44">
        <f t="shared" si="36"/>
        <v>0</v>
      </c>
      <c r="BT6" s="44">
        <f t="shared" si="37"/>
        <v>3</v>
      </c>
      <c r="BU6" s="44">
        <f t="shared" si="38"/>
        <v>0</v>
      </c>
      <c r="BV6" s="44">
        <f t="shared" si="39"/>
        <v>3</v>
      </c>
      <c r="BW6" s="44">
        <f t="shared" si="40"/>
        <v>0</v>
      </c>
      <c r="BX6" s="44">
        <f t="shared" si="41"/>
        <v>0</v>
      </c>
      <c r="BY6" s="44">
        <f t="shared" si="42"/>
        <v>0</v>
      </c>
      <c r="BZ6" s="45">
        <f t="shared" si="43"/>
        <v>0</v>
      </c>
    </row>
    <row r="7" spans="1:78" x14ac:dyDescent="0.25">
      <c r="A7" s="32">
        <v>2</v>
      </c>
      <c r="B7" s="34">
        <v>15</v>
      </c>
      <c r="C7" s="34">
        <v>16</v>
      </c>
      <c r="D7" s="36" t="s">
        <v>56</v>
      </c>
      <c r="E7" s="34">
        <v>5</v>
      </c>
      <c r="F7" s="37" t="s">
        <v>37</v>
      </c>
      <c r="G7" s="32">
        <v>1</v>
      </c>
      <c r="H7" s="55">
        <v>12914</v>
      </c>
      <c r="I7" s="33" t="s">
        <v>153</v>
      </c>
      <c r="J7" s="121" t="str">
        <f t="shared" si="44"/>
        <v/>
      </c>
      <c r="K7" s="61" t="str" cm="1">
        <f t="array" aca="1" ref="K7" ca="1">IFERROR(MID(I7,MATCH(1,(ISNUMBER(MID((I7),ROW(INDIRECT("1:"&amp;LEN(I7))),1)*10000))*1,0),5),"")</f>
        <v/>
      </c>
      <c r="L7" s="33" t="str">
        <f t="shared" ca="1" si="45"/>
        <v/>
      </c>
      <c r="M7" s="63" t="str">
        <f t="shared" ca="1" si="46"/>
        <v/>
      </c>
      <c r="N7" s="32" t="s">
        <v>24</v>
      </c>
      <c r="O7" s="33"/>
      <c r="P7" s="33" t="str">
        <f t="shared" si="2"/>
        <v/>
      </c>
      <c r="Q7" s="33" t="str">
        <f t="shared" si="3"/>
        <v/>
      </c>
      <c r="R7" s="33" t="str">
        <f t="shared" si="4"/>
        <v/>
      </c>
      <c r="S7" s="37" t="str">
        <f t="shared" si="5"/>
        <v/>
      </c>
      <c r="T7" s="39" t="s">
        <v>38</v>
      </c>
      <c r="U7" s="33" t="s">
        <v>60</v>
      </c>
      <c r="V7" s="33" t="str">
        <f t="shared" si="6"/>
        <v>Seine Maritime</v>
      </c>
      <c r="W7" s="33" t="str">
        <f t="shared" si="7"/>
        <v>Grand</v>
      </c>
      <c r="X7" s="33" t="str">
        <f t="shared" si="8"/>
        <v>Couronne</v>
      </c>
      <c r="Y7" s="37" t="str">
        <f t="shared" si="9"/>
        <v/>
      </c>
      <c r="Z7" s="32" t="s">
        <v>24</v>
      </c>
      <c r="AA7" s="34" t="s">
        <v>24</v>
      </c>
      <c r="AB7" s="33" t="str">
        <f t="shared" si="10"/>
        <v/>
      </c>
      <c r="AC7" s="33" t="str">
        <f t="shared" si="11"/>
        <v/>
      </c>
      <c r="AD7" s="33" t="str">
        <f t="shared" si="12"/>
        <v/>
      </c>
      <c r="AE7" s="37" t="str">
        <f t="shared" si="13"/>
        <v/>
      </c>
      <c r="AF7" s="34" t="s">
        <v>24</v>
      </c>
      <c r="AG7" s="33"/>
      <c r="AH7" s="33" t="str">
        <f t="shared" si="14"/>
        <v/>
      </c>
      <c r="AI7" s="33" t="str">
        <f t="shared" si="15"/>
        <v/>
      </c>
      <c r="AJ7" s="33" t="str">
        <f t="shared" si="16"/>
        <v/>
      </c>
      <c r="AK7" s="37" t="str">
        <f t="shared" si="17"/>
        <v/>
      </c>
      <c r="AL7" s="32"/>
      <c r="AM7" s="33"/>
      <c r="AN7" s="33" t="str">
        <f t="shared" si="18"/>
        <v/>
      </c>
      <c r="AO7" s="33" t="str">
        <f t="shared" si="19"/>
        <v/>
      </c>
      <c r="AP7" s="33" t="str">
        <f t="shared" si="20"/>
        <v/>
      </c>
      <c r="AQ7" s="37" t="str">
        <f t="shared" si="21"/>
        <v/>
      </c>
      <c r="AR7" s="32">
        <v>25</v>
      </c>
      <c r="AS7" s="34" t="s">
        <v>24</v>
      </c>
      <c r="AT7" s="33"/>
      <c r="AU7" s="33" t="str">
        <f t="shared" si="22"/>
        <v/>
      </c>
      <c r="AV7" s="33" t="str">
        <f t="shared" si="23"/>
        <v/>
      </c>
      <c r="AW7" s="33" t="str">
        <f t="shared" si="24"/>
        <v/>
      </c>
      <c r="AX7" s="37" t="str">
        <f t="shared" si="25"/>
        <v/>
      </c>
      <c r="AY7" s="32" t="s">
        <v>24</v>
      </c>
      <c r="AZ7" s="33"/>
      <c r="BA7" s="33" t="str">
        <f t="shared" si="26"/>
        <v/>
      </c>
      <c r="BB7" s="33" t="str">
        <f t="shared" si="27"/>
        <v/>
      </c>
      <c r="BC7" s="33" t="str">
        <f t="shared" si="28"/>
        <v/>
      </c>
      <c r="BD7" s="33" t="str">
        <f t="shared" si="29"/>
        <v/>
      </c>
      <c r="BE7" s="34" t="s">
        <v>24</v>
      </c>
      <c r="BF7" s="34" t="s">
        <v>24</v>
      </c>
      <c r="BG7" s="37" t="s">
        <v>40</v>
      </c>
      <c r="BH7" s="32" t="s">
        <v>24</v>
      </c>
      <c r="BI7" s="33" t="s">
        <v>24</v>
      </c>
      <c r="BJ7" s="33" t="str">
        <f t="shared" si="30"/>
        <v/>
      </c>
      <c r="BK7" s="33" t="str">
        <f t="shared" si="31"/>
        <v/>
      </c>
      <c r="BL7" s="33" t="str">
        <f t="shared" si="32"/>
        <v/>
      </c>
      <c r="BM7" s="33" t="str">
        <f t="shared" si="33"/>
        <v/>
      </c>
      <c r="BN7" s="33" t="s">
        <v>24</v>
      </c>
      <c r="BO7" s="33" t="s">
        <v>24</v>
      </c>
      <c r="BP7" s="37" t="s">
        <v>24</v>
      </c>
      <c r="BR7" s="43">
        <f t="shared" si="35"/>
        <v>1</v>
      </c>
      <c r="BS7" s="44">
        <f t="shared" si="36"/>
        <v>0</v>
      </c>
      <c r="BT7" s="44">
        <f t="shared" si="37"/>
        <v>3</v>
      </c>
      <c r="BU7" s="44">
        <f t="shared" si="38"/>
        <v>0</v>
      </c>
      <c r="BV7" s="44">
        <f t="shared" si="39"/>
        <v>0</v>
      </c>
      <c r="BW7" s="44">
        <f t="shared" si="40"/>
        <v>0</v>
      </c>
      <c r="BX7" s="44">
        <f t="shared" si="41"/>
        <v>0</v>
      </c>
      <c r="BY7" s="44">
        <f t="shared" si="42"/>
        <v>0</v>
      </c>
      <c r="BZ7" s="45">
        <f t="shared" si="43"/>
        <v>0</v>
      </c>
    </row>
    <row r="8" spans="1:78" x14ac:dyDescent="0.25">
      <c r="A8" s="32">
        <v>2</v>
      </c>
      <c r="B8" s="34">
        <v>15</v>
      </c>
      <c r="C8" s="34">
        <v>16</v>
      </c>
      <c r="D8" s="36" t="s">
        <v>56</v>
      </c>
      <c r="E8" s="34">
        <v>5</v>
      </c>
      <c r="F8" s="37" t="s">
        <v>37</v>
      </c>
      <c r="G8" s="32">
        <v>1</v>
      </c>
      <c r="H8" s="55">
        <v>12914</v>
      </c>
      <c r="I8" s="33" t="s">
        <v>149</v>
      </c>
      <c r="J8" s="121" t="str">
        <f t="shared" si="44"/>
        <v/>
      </c>
      <c r="K8" s="61" t="str" cm="1">
        <f t="array" aca="1" ref="K8" ca="1">IFERROR(MID(I8,MATCH(1,(ISNUMBER(MID((I8),ROW(INDIRECT("1:"&amp;LEN(I8))),1)*10000))*1,0),5),"")</f>
        <v/>
      </c>
      <c r="L8" s="33" t="str">
        <f t="shared" ca="1" si="45"/>
        <v/>
      </c>
      <c r="M8" s="63" t="str">
        <f t="shared" ca="1" si="46"/>
        <v/>
      </c>
      <c r="N8" s="32" t="s">
        <v>24</v>
      </c>
      <c r="O8" s="33"/>
      <c r="P8" s="33" t="str">
        <f t="shared" si="2"/>
        <v/>
      </c>
      <c r="Q8" s="33" t="str">
        <f t="shared" si="3"/>
        <v/>
      </c>
      <c r="R8" s="33" t="str">
        <f t="shared" si="4"/>
        <v/>
      </c>
      <c r="S8" s="37" t="str">
        <f t="shared" si="5"/>
        <v/>
      </c>
      <c r="T8" s="39" t="s">
        <v>38</v>
      </c>
      <c r="U8" s="33" t="s">
        <v>60</v>
      </c>
      <c r="V8" s="33" t="str">
        <f t="shared" si="6"/>
        <v>Seine Maritime</v>
      </c>
      <c r="W8" s="33" t="str">
        <f t="shared" si="7"/>
        <v>Grand</v>
      </c>
      <c r="X8" s="33" t="str">
        <f t="shared" si="8"/>
        <v>Couronne</v>
      </c>
      <c r="Y8" s="37" t="str">
        <f t="shared" si="9"/>
        <v/>
      </c>
      <c r="Z8" s="32" t="s">
        <v>24</v>
      </c>
      <c r="AA8" s="34" t="s">
        <v>24</v>
      </c>
      <c r="AB8" s="33" t="str">
        <f t="shared" si="10"/>
        <v/>
      </c>
      <c r="AC8" s="33" t="str">
        <f t="shared" si="11"/>
        <v/>
      </c>
      <c r="AD8" s="33" t="str">
        <f t="shared" si="12"/>
        <v/>
      </c>
      <c r="AE8" s="37" t="str">
        <f t="shared" si="13"/>
        <v/>
      </c>
      <c r="AF8" s="34" t="s">
        <v>34</v>
      </c>
      <c r="AG8" s="33" t="s">
        <v>61</v>
      </c>
      <c r="AH8" s="33" t="str">
        <f t="shared" si="14"/>
        <v>Seine Maritime</v>
      </c>
      <c r="AI8" s="33" t="str">
        <f t="shared" si="15"/>
        <v>Saint</v>
      </c>
      <c r="AJ8" s="33" t="str">
        <f t="shared" si="16"/>
        <v>Léger du Bourg Denis</v>
      </c>
      <c r="AK8" s="37" t="str">
        <f t="shared" si="17"/>
        <v/>
      </c>
      <c r="AL8" s="32">
        <v>2011</v>
      </c>
      <c r="AM8" s="33" t="s">
        <v>122</v>
      </c>
      <c r="AN8" s="33" t="str">
        <f t="shared" si="18"/>
        <v>Eure</v>
      </c>
      <c r="AO8" s="33" t="str">
        <f t="shared" si="19"/>
        <v>27300</v>
      </c>
      <c r="AP8" s="33" t="str">
        <f t="shared" si="20"/>
        <v>Bernay</v>
      </c>
      <c r="AQ8" s="37" t="str">
        <f t="shared" si="21"/>
        <v/>
      </c>
      <c r="AR8" s="32">
        <v>27</v>
      </c>
      <c r="AS8" s="34" t="s">
        <v>24</v>
      </c>
      <c r="AT8" s="33"/>
      <c r="AU8" s="33" t="str">
        <f t="shared" si="22"/>
        <v/>
      </c>
      <c r="AV8" s="33" t="str">
        <f t="shared" si="23"/>
        <v/>
      </c>
      <c r="AW8" s="33" t="str">
        <f t="shared" si="24"/>
        <v/>
      </c>
      <c r="AX8" s="37" t="str">
        <f t="shared" si="25"/>
        <v/>
      </c>
      <c r="AY8" s="32" t="s">
        <v>24</v>
      </c>
      <c r="AZ8" s="33"/>
      <c r="BA8" s="33" t="str">
        <f t="shared" si="26"/>
        <v/>
      </c>
      <c r="BB8" s="33" t="str">
        <f t="shared" si="27"/>
        <v/>
      </c>
      <c r="BC8" s="33" t="str">
        <f t="shared" si="28"/>
        <v/>
      </c>
      <c r="BD8" s="33" t="str">
        <f t="shared" si="29"/>
        <v/>
      </c>
      <c r="BE8" s="34" t="s">
        <v>24</v>
      </c>
      <c r="BF8" s="34" t="s">
        <v>24</v>
      </c>
      <c r="BG8" s="37" t="s">
        <v>40</v>
      </c>
      <c r="BH8" s="32" t="s">
        <v>24</v>
      </c>
      <c r="BI8" s="33" t="s">
        <v>24</v>
      </c>
      <c r="BJ8" s="33" t="str">
        <f t="shared" si="30"/>
        <v/>
      </c>
      <c r="BK8" s="33" t="str">
        <f t="shared" si="31"/>
        <v/>
      </c>
      <c r="BL8" s="33" t="str">
        <f t="shared" si="32"/>
        <v/>
      </c>
      <c r="BM8" s="33" t="str">
        <f t="shared" si="33"/>
        <v/>
      </c>
      <c r="BN8" s="33" t="s">
        <v>24</v>
      </c>
      <c r="BO8" s="33" t="s">
        <v>24</v>
      </c>
      <c r="BP8" s="37" t="s">
        <v>24</v>
      </c>
      <c r="BR8" s="43">
        <f t="shared" si="35"/>
        <v>0</v>
      </c>
      <c r="BS8" s="44">
        <f t="shared" si="36"/>
        <v>0</v>
      </c>
      <c r="BT8" s="44">
        <f t="shared" si="37"/>
        <v>3</v>
      </c>
      <c r="BU8" s="44">
        <f t="shared" si="38"/>
        <v>0</v>
      </c>
      <c r="BV8" s="44">
        <f t="shared" si="39"/>
        <v>3</v>
      </c>
      <c r="BW8" s="44">
        <f t="shared" si="40"/>
        <v>3</v>
      </c>
      <c r="BX8" s="44">
        <f t="shared" si="41"/>
        <v>0</v>
      </c>
      <c r="BY8" s="44">
        <f t="shared" si="42"/>
        <v>0</v>
      </c>
      <c r="BZ8" s="45">
        <f t="shared" si="43"/>
        <v>0</v>
      </c>
    </row>
    <row r="9" spans="1:78" x14ac:dyDescent="0.25">
      <c r="A9" s="32">
        <v>10</v>
      </c>
      <c r="B9" s="34">
        <v>52</v>
      </c>
      <c r="C9" s="34">
        <v>53</v>
      </c>
      <c r="D9" s="36" t="s">
        <v>54</v>
      </c>
      <c r="E9" s="34">
        <v>6</v>
      </c>
      <c r="F9" s="37" t="s">
        <v>25</v>
      </c>
      <c r="G9" s="32">
        <v>0</v>
      </c>
      <c r="H9" s="34" t="s">
        <v>26</v>
      </c>
      <c r="I9" s="33"/>
      <c r="J9" s="120" t="str">
        <f t="shared" si="44"/>
        <v/>
      </c>
      <c r="K9" s="61" t="str" cm="1">
        <f t="array" aca="1" ref="K9" ca="1">IFERROR(MID(I9,MATCH(1,(ISNUMBER(MID((I9),ROW(INDIRECT("1:"&amp;LEN(I9))),1)*10000))*1,0),5),"")</f>
        <v/>
      </c>
      <c r="L9" s="33" t="str">
        <f t="shared" ca="1" si="45"/>
        <v/>
      </c>
      <c r="M9" s="63" t="str">
        <f t="shared" ca="1" si="46"/>
        <v/>
      </c>
      <c r="N9" s="32" t="s">
        <v>24</v>
      </c>
      <c r="O9" s="33"/>
      <c r="P9" s="33" t="str">
        <f t="shared" si="2"/>
        <v/>
      </c>
      <c r="Q9" s="33" t="str">
        <f t="shared" si="3"/>
        <v/>
      </c>
      <c r="R9" s="33" t="str">
        <f t="shared" si="4"/>
        <v/>
      </c>
      <c r="S9" s="37" t="str">
        <f t="shared" si="5"/>
        <v/>
      </c>
      <c r="T9" s="39" t="s">
        <v>24</v>
      </c>
      <c r="U9" s="33"/>
      <c r="V9" s="33" t="str">
        <f t="shared" si="6"/>
        <v/>
      </c>
      <c r="W9" s="33" t="str">
        <f t="shared" si="7"/>
        <v/>
      </c>
      <c r="X9" s="33" t="str">
        <f t="shared" si="8"/>
        <v/>
      </c>
      <c r="Y9" s="37" t="str">
        <f t="shared" si="9"/>
        <v/>
      </c>
      <c r="Z9" s="32" t="s">
        <v>24</v>
      </c>
      <c r="AA9" s="34" t="s">
        <v>24</v>
      </c>
      <c r="AB9" s="33" t="str">
        <f t="shared" si="10"/>
        <v/>
      </c>
      <c r="AC9" s="33" t="str">
        <f t="shared" si="11"/>
        <v/>
      </c>
      <c r="AD9" s="33" t="str">
        <f t="shared" si="12"/>
        <v/>
      </c>
      <c r="AE9" s="37" t="str">
        <f t="shared" si="13"/>
        <v/>
      </c>
      <c r="AF9" s="34" t="s">
        <v>28</v>
      </c>
      <c r="AG9" s="33" t="s">
        <v>59</v>
      </c>
      <c r="AH9" s="33" t="str">
        <f t="shared" si="14"/>
        <v>Eure</v>
      </c>
      <c r="AI9" s="33" t="str">
        <f t="shared" si="15"/>
        <v>Saint</v>
      </c>
      <c r="AJ9" s="33" t="str">
        <f t="shared" si="16"/>
        <v>Ouen de Thouberville</v>
      </c>
      <c r="AK9" s="37" t="str">
        <f t="shared" si="17"/>
        <v/>
      </c>
      <c r="AL9" s="32">
        <v>2003</v>
      </c>
      <c r="AM9" s="33" t="s">
        <v>122</v>
      </c>
      <c r="AN9" s="33" t="str">
        <f t="shared" si="18"/>
        <v>Eure</v>
      </c>
      <c r="AO9" s="33" t="str">
        <f t="shared" si="19"/>
        <v>27300</v>
      </c>
      <c r="AP9" s="33" t="str">
        <f t="shared" si="20"/>
        <v>Bernay</v>
      </c>
      <c r="AQ9" s="37" t="str">
        <f t="shared" si="21"/>
        <v/>
      </c>
      <c r="AR9" s="32">
        <v>11</v>
      </c>
      <c r="AS9" s="34" t="s">
        <v>24</v>
      </c>
      <c r="AT9" s="33"/>
      <c r="AU9" s="33" t="str">
        <f t="shared" si="22"/>
        <v/>
      </c>
      <c r="AV9" s="33" t="str">
        <f t="shared" si="23"/>
        <v/>
      </c>
      <c r="AW9" s="33" t="str">
        <f t="shared" si="24"/>
        <v/>
      </c>
      <c r="AX9" s="37" t="str">
        <f t="shared" si="25"/>
        <v/>
      </c>
      <c r="AY9" s="32" t="s">
        <v>24</v>
      </c>
      <c r="AZ9" s="33"/>
      <c r="BA9" s="33" t="str">
        <f t="shared" si="26"/>
        <v/>
      </c>
      <c r="BB9" s="33" t="str">
        <f t="shared" si="27"/>
        <v/>
      </c>
      <c r="BC9" s="33" t="str">
        <f t="shared" si="28"/>
        <v/>
      </c>
      <c r="BD9" s="33" t="str">
        <f t="shared" si="29"/>
        <v/>
      </c>
      <c r="BE9" s="34" t="s">
        <v>24</v>
      </c>
      <c r="BF9" s="34" t="s">
        <v>24</v>
      </c>
      <c r="BG9" s="37" t="s">
        <v>29</v>
      </c>
      <c r="BH9" s="32" t="s">
        <v>24</v>
      </c>
      <c r="BI9" s="33" t="s">
        <v>24</v>
      </c>
      <c r="BJ9" s="33" t="str">
        <f t="shared" si="30"/>
        <v/>
      </c>
      <c r="BK9" s="33" t="str">
        <f t="shared" si="31"/>
        <v/>
      </c>
      <c r="BL9" s="33" t="str">
        <f t="shared" si="32"/>
        <v/>
      </c>
      <c r="BM9" s="33" t="str">
        <f t="shared" si="33"/>
        <v/>
      </c>
      <c r="BN9" s="33" t="s">
        <v>30</v>
      </c>
      <c r="BO9" s="33" t="s">
        <v>24</v>
      </c>
      <c r="BP9" s="37" t="s">
        <v>24</v>
      </c>
      <c r="BR9" s="43">
        <f t="shared" si="35"/>
        <v>0</v>
      </c>
      <c r="BS9" s="44">
        <f t="shared" si="36"/>
        <v>0</v>
      </c>
      <c r="BT9" s="44">
        <f t="shared" si="37"/>
        <v>0</v>
      </c>
      <c r="BU9" s="44">
        <f t="shared" si="38"/>
        <v>0</v>
      </c>
      <c r="BV9" s="44">
        <f t="shared" si="39"/>
        <v>3</v>
      </c>
      <c r="BW9" s="44">
        <f t="shared" si="40"/>
        <v>3</v>
      </c>
      <c r="BX9" s="44">
        <f t="shared" si="41"/>
        <v>0</v>
      </c>
      <c r="BY9" s="44">
        <f t="shared" si="42"/>
        <v>0</v>
      </c>
      <c r="BZ9" s="45">
        <f t="shared" si="43"/>
        <v>0</v>
      </c>
    </row>
    <row r="10" spans="1:78" x14ac:dyDescent="0.25">
      <c r="A10" s="32">
        <v>11</v>
      </c>
      <c r="B10" s="34">
        <v>54</v>
      </c>
      <c r="C10" s="34">
        <v>55</v>
      </c>
      <c r="D10" s="36" t="s">
        <v>41</v>
      </c>
      <c r="E10" s="34">
        <v>7</v>
      </c>
      <c r="F10" s="37" t="s">
        <v>43</v>
      </c>
      <c r="G10" s="32">
        <v>1</v>
      </c>
      <c r="H10" s="55">
        <v>9883</v>
      </c>
      <c r="I10" s="33" t="s">
        <v>57</v>
      </c>
      <c r="J10" s="120" t="str">
        <f t="shared" si="44"/>
        <v>Eure</v>
      </c>
      <c r="K10" s="61" t="str" cm="1">
        <f t="array" aca="1" ref="K10" ca="1">IFERROR(MID(I10,MATCH(1,(ISNUMBER(MID((I10),ROW(INDIRECT("1:"&amp;LEN(I10))),1)*10000))*1,0),5),"")</f>
        <v>27660</v>
      </c>
      <c r="L10" s="33" t="str">
        <f t="shared" ca="1" si="45"/>
        <v>Bézu Saint Éloi</v>
      </c>
      <c r="M10" s="63" t="str">
        <f t="shared" ca="1" si="46"/>
        <v>100 Route de Gisors</v>
      </c>
      <c r="N10" s="32" t="s">
        <v>24</v>
      </c>
      <c r="O10" s="33"/>
      <c r="P10" s="33" t="str">
        <f t="shared" si="2"/>
        <v/>
      </c>
      <c r="Q10" s="33" t="str">
        <f t="shared" si="3"/>
        <v/>
      </c>
      <c r="R10" s="33" t="str">
        <f t="shared" si="4"/>
        <v/>
      </c>
      <c r="S10" s="37" t="str">
        <f t="shared" si="5"/>
        <v/>
      </c>
      <c r="T10" s="39" t="s">
        <v>24</v>
      </c>
      <c r="U10" s="33"/>
      <c r="V10" s="33" t="str">
        <f t="shared" si="6"/>
        <v/>
      </c>
      <c r="W10" s="33" t="str">
        <f t="shared" si="7"/>
        <v/>
      </c>
      <c r="X10" s="33" t="str">
        <f t="shared" si="8"/>
        <v/>
      </c>
      <c r="Y10" s="37" t="str">
        <f t="shared" si="9"/>
        <v/>
      </c>
      <c r="Z10" s="32" t="s">
        <v>24</v>
      </c>
      <c r="AA10" s="34" t="s">
        <v>24</v>
      </c>
      <c r="AB10" s="33" t="str">
        <f t="shared" si="10"/>
        <v/>
      </c>
      <c r="AC10" s="33" t="str">
        <f t="shared" si="11"/>
        <v/>
      </c>
      <c r="AD10" s="33" t="str">
        <f t="shared" si="12"/>
        <v/>
      </c>
      <c r="AE10" s="37" t="str">
        <f t="shared" si="13"/>
        <v/>
      </c>
      <c r="AF10" s="34" t="s">
        <v>28</v>
      </c>
      <c r="AG10" s="33" t="s">
        <v>59</v>
      </c>
      <c r="AH10" s="33" t="str">
        <f t="shared" si="14"/>
        <v>Eure</v>
      </c>
      <c r="AI10" s="33" t="str">
        <f t="shared" si="15"/>
        <v>Saint</v>
      </c>
      <c r="AJ10" s="33" t="str">
        <f t="shared" si="16"/>
        <v>Ouen de Thouberville</v>
      </c>
      <c r="AK10" s="37" t="str">
        <f t="shared" si="17"/>
        <v/>
      </c>
      <c r="AL10" s="32">
        <v>2003</v>
      </c>
      <c r="AM10" s="33" t="s">
        <v>122</v>
      </c>
      <c r="AN10" s="33" t="str">
        <f t="shared" si="18"/>
        <v>Eure</v>
      </c>
      <c r="AO10" s="33" t="str">
        <f t="shared" si="19"/>
        <v>27300</v>
      </c>
      <c r="AP10" s="33" t="str">
        <f t="shared" si="20"/>
        <v>Bernay</v>
      </c>
      <c r="AQ10" s="37" t="str">
        <f t="shared" si="21"/>
        <v/>
      </c>
      <c r="AR10" s="32">
        <v>10</v>
      </c>
      <c r="AS10" s="34" t="s">
        <v>24</v>
      </c>
      <c r="AT10" s="33"/>
      <c r="AU10" s="33" t="str">
        <f t="shared" si="22"/>
        <v/>
      </c>
      <c r="AV10" s="33" t="str">
        <f t="shared" si="23"/>
        <v/>
      </c>
      <c r="AW10" s="33" t="str">
        <f t="shared" si="24"/>
        <v/>
      </c>
      <c r="AX10" s="37" t="str">
        <f t="shared" si="25"/>
        <v/>
      </c>
      <c r="AY10" s="32" t="s">
        <v>24</v>
      </c>
      <c r="AZ10" s="33"/>
      <c r="BA10" s="33" t="str">
        <f t="shared" si="26"/>
        <v/>
      </c>
      <c r="BB10" s="33" t="str">
        <f t="shared" si="27"/>
        <v/>
      </c>
      <c r="BC10" s="33" t="str">
        <f t="shared" si="28"/>
        <v/>
      </c>
      <c r="BD10" s="33" t="str">
        <f t="shared" si="29"/>
        <v/>
      </c>
      <c r="BE10" s="34" t="s">
        <v>24</v>
      </c>
      <c r="BF10" s="34" t="s">
        <v>24</v>
      </c>
      <c r="BG10" s="37" t="s">
        <v>24</v>
      </c>
      <c r="BH10" s="32" t="s">
        <v>24</v>
      </c>
      <c r="BI10" s="33" t="s">
        <v>24</v>
      </c>
      <c r="BJ10" s="33" t="str">
        <f t="shared" si="30"/>
        <v/>
      </c>
      <c r="BK10" s="33" t="str">
        <f t="shared" si="31"/>
        <v/>
      </c>
      <c r="BL10" s="33" t="str">
        <f t="shared" si="32"/>
        <v/>
      </c>
      <c r="BM10" s="33" t="str">
        <f t="shared" si="33"/>
        <v/>
      </c>
      <c r="BN10" s="33" t="s">
        <v>42</v>
      </c>
      <c r="BO10" s="33" t="s">
        <v>24</v>
      </c>
      <c r="BP10" s="37" t="s">
        <v>24</v>
      </c>
      <c r="BR10" s="43">
        <f t="shared" si="35"/>
        <v>3</v>
      </c>
      <c r="BS10" s="44">
        <f t="shared" si="36"/>
        <v>0</v>
      </c>
      <c r="BT10" s="44">
        <f t="shared" si="37"/>
        <v>0</v>
      </c>
      <c r="BU10" s="44">
        <f t="shared" si="38"/>
        <v>0</v>
      </c>
      <c r="BV10" s="44">
        <f t="shared" si="39"/>
        <v>3</v>
      </c>
      <c r="BW10" s="44">
        <f t="shared" si="40"/>
        <v>3</v>
      </c>
      <c r="BX10" s="44">
        <f t="shared" si="41"/>
        <v>0</v>
      </c>
      <c r="BY10" s="44">
        <f t="shared" si="42"/>
        <v>0</v>
      </c>
      <c r="BZ10" s="45">
        <f t="shared" si="43"/>
        <v>0</v>
      </c>
    </row>
  </sheetData>
  <autoFilter ref="A1:BP1" xr:uid="{4979E34E-07E1-43D6-829A-CCD71CD09E5A}">
    <sortState xmlns:xlrd2="http://schemas.microsoft.com/office/spreadsheetml/2017/richdata2" ref="A2:BP10">
      <sortCondition ref="E1"/>
    </sortState>
  </autoFilter>
  <conditionalFormatting sqref="BR1:BZ1048576">
    <cfRule type="cellIs" dxfId="0" priority="2" operator="equal">
      <formula>0</formula>
    </cfRule>
  </conditionalFormatting>
  <pageMargins left="0.7" right="0.7" top="0.75" bottom="0.75" header="0.3" footer="0.3"/>
  <pageSetup paperSize="9" orientation="portrait" horizontalDpi="4294967293"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6CFB85-E17F-4D6C-A4F2-039AC06B0EA7}">
  <sheetPr codeName="Feuil3"/>
  <dimension ref="A1:AF10"/>
  <sheetViews>
    <sheetView workbookViewId="0">
      <selection activeCell="B19" sqref="B19"/>
    </sheetView>
  </sheetViews>
  <sheetFormatPr baseColWidth="10" defaultRowHeight="15" x14ac:dyDescent="0.25"/>
  <cols>
    <col min="1" max="32" width="11.42578125" customWidth="1"/>
  </cols>
  <sheetData>
    <row r="1" spans="1:32" x14ac:dyDescent="0.25">
      <c r="A1" t="s">
        <v>6</v>
      </c>
      <c r="B1" t="s">
        <v>7</v>
      </c>
      <c r="C1" t="s">
        <v>8</v>
      </c>
      <c r="D1" t="s">
        <v>9</v>
      </c>
      <c r="E1" t="s">
        <v>10</v>
      </c>
      <c r="F1" t="s">
        <v>11</v>
      </c>
      <c r="G1" t="s">
        <v>64</v>
      </c>
      <c r="H1" t="s">
        <v>12</v>
      </c>
      <c r="I1" t="s">
        <v>13</v>
      </c>
      <c r="J1" t="s">
        <v>14</v>
      </c>
      <c r="K1" t="s">
        <v>15</v>
      </c>
      <c r="L1" t="s">
        <v>16</v>
      </c>
      <c r="M1" t="s">
        <v>17</v>
      </c>
      <c r="N1" t="s">
        <v>18</v>
      </c>
      <c r="O1" t="s">
        <v>19</v>
      </c>
      <c r="P1" t="s">
        <v>20</v>
      </c>
      <c r="Q1" t="s">
        <v>21</v>
      </c>
      <c r="R1" t="s">
        <v>22</v>
      </c>
      <c r="S1" t="s">
        <v>23</v>
      </c>
      <c r="T1" t="s">
        <v>107</v>
      </c>
      <c r="U1" t="s">
        <v>85</v>
      </c>
      <c r="V1" t="s">
        <v>86</v>
      </c>
      <c r="W1" t="s">
        <v>90</v>
      </c>
      <c r="X1" t="s">
        <v>91</v>
      </c>
      <c r="Y1" t="s">
        <v>96</v>
      </c>
      <c r="Z1" t="s">
        <v>97</v>
      </c>
      <c r="AA1" t="s">
        <v>98</v>
      </c>
      <c r="AB1" t="s">
        <v>99</v>
      </c>
      <c r="AC1" t="s">
        <v>100</v>
      </c>
      <c r="AD1" t="s">
        <v>104</v>
      </c>
      <c r="AE1" t="s">
        <v>105</v>
      </c>
      <c r="AF1" t="s">
        <v>106</v>
      </c>
    </row>
    <row r="2" spans="1:32" x14ac:dyDescent="0.25">
      <c r="A2">
        <v>7</v>
      </c>
      <c r="B2">
        <v>3</v>
      </c>
      <c r="C2">
        <v>4</v>
      </c>
      <c r="D2" t="s">
        <v>58</v>
      </c>
      <c r="E2">
        <v>1</v>
      </c>
      <c r="F2" t="s">
        <v>53</v>
      </c>
      <c r="G2">
        <v>1</v>
      </c>
      <c r="H2">
        <v>29588</v>
      </c>
      <c r="I2" t="s">
        <v>31</v>
      </c>
      <c r="J2" t="s">
        <v>24</v>
      </c>
      <c r="L2" t="s">
        <v>24</v>
      </c>
      <c r="N2" t="s">
        <v>24</v>
      </c>
      <c r="O2" t="s">
        <v>24</v>
      </c>
      <c r="P2" t="s">
        <v>24</v>
      </c>
      <c r="T2" t="s">
        <v>24</v>
      </c>
      <c r="U2" t="s">
        <v>24</v>
      </c>
      <c r="W2" t="s">
        <v>24</v>
      </c>
      <c r="Y2" t="s">
        <v>24</v>
      </c>
      <c r="Z2" t="s">
        <v>24</v>
      </c>
      <c r="AA2" t="s">
        <v>63</v>
      </c>
      <c r="AB2" t="s">
        <v>24</v>
      </c>
      <c r="AC2" t="s">
        <v>24</v>
      </c>
      <c r="AD2" t="s">
        <v>24</v>
      </c>
      <c r="AE2" t="s">
        <v>24</v>
      </c>
      <c r="AF2" t="s">
        <v>24</v>
      </c>
    </row>
    <row r="3" spans="1:32" x14ac:dyDescent="0.25">
      <c r="A3">
        <v>3</v>
      </c>
      <c r="B3">
        <v>1</v>
      </c>
      <c r="C3">
        <v>2</v>
      </c>
      <c r="D3" t="s">
        <v>58</v>
      </c>
      <c r="E3">
        <v>2</v>
      </c>
      <c r="F3" t="s">
        <v>48</v>
      </c>
      <c r="G3">
        <v>0</v>
      </c>
      <c r="H3">
        <v>19652</v>
      </c>
      <c r="I3" t="s">
        <v>120</v>
      </c>
      <c r="J3" t="s">
        <v>24</v>
      </c>
      <c r="L3" t="s">
        <v>24</v>
      </c>
      <c r="N3" t="s">
        <v>24</v>
      </c>
      <c r="O3" t="s">
        <v>24</v>
      </c>
      <c r="P3" t="s">
        <v>24</v>
      </c>
      <c r="T3">
        <v>4</v>
      </c>
      <c r="U3" t="s">
        <v>49</v>
      </c>
      <c r="V3" t="s">
        <v>123</v>
      </c>
      <c r="W3" t="s">
        <v>24</v>
      </c>
      <c r="Y3" t="s">
        <v>24</v>
      </c>
      <c r="Z3" t="s">
        <v>50</v>
      </c>
      <c r="AA3" t="s">
        <v>125</v>
      </c>
      <c r="AB3" t="s">
        <v>51</v>
      </c>
      <c r="AC3" t="s">
        <v>118</v>
      </c>
      <c r="AE3" t="s">
        <v>52</v>
      </c>
      <c r="AF3" t="s">
        <v>24</v>
      </c>
    </row>
    <row r="4" spans="1:32" x14ac:dyDescent="0.25">
      <c r="A4">
        <v>4</v>
      </c>
      <c r="B4">
        <v>10</v>
      </c>
      <c r="C4">
        <v>11</v>
      </c>
      <c r="D4" t="s">
        <v>54</v>
      </c>
      <c r="E4">
        <v>3</v>
      </c>
      <c r="F4" t="s">
        <v>32</v>
      </c>
      <c r="G4">
        <v>1</v>
      </c>
      <c r="H4">
        <v>19225</v>
      </c>
      <c r="I4" t="s">
        <v>33</v>
      </c>
      <c r="J4" t="s">
        <v>24</v>
      </c>
      <c r="L4" t="s">
        <v>24</v>
      </c>
      <c r="N4" t="s">
        <v>24</v>
      </c>
      <c r="O4" t="s">
        <v>24</v>
      </c>
      <c r="P4" t="s">
        <v>24</v>
      </c>
      <c r="T4">
        <v>3</v>
      </c>
      <c r="U4" t="s">
        <v>24</v>
      </c>
      <c r="W4" t="s">
        <v>24</v>
      </c>
      <c r="Y4" t="s">
        <v>24</v>
      </c>
      <c r="Z4" t="s">
        <v>24</v>
      </c>
      <c r="AA4" t="s">
        <v>126</v>
      </c>
      <c r="AB4" t="s">
        <v>24</v>
      </c>
      <c r="AC4" t="s">
        <v>24</v>
      </c>
      <c r="AD4" t="s">
        <v>24</v>
      </c>
      <c r="AE4" t="s">
        <v>24</v>
      </c>
      <c r="AF4" t="s">
        <v>24</v>
      </c>
    </row>
    <row r="5" spans="1:32" x14ac:dyDescent="0.25">
      <c r="A5">
        <v>1</v>
      </c>
      <c r="B5">
        <v>13</v>
      </c>
      <c r="C5">
        <v>14</v>
      </c>
      <c r="D5" t="s">
        <v>35</v>
      </c>
      <c r="E5">
        <v>4</v>
      </c>
      <c r="F5" t="s">
        <v>44</v>
      </c>
      <c r="G5">
        <v>0</v>
      </c>
      <c r="H5">
        <v>10903</v>
      </c>
      <c r="I5" t="s">
        <v>121</v>
      </c>
      <c r="J5" t="s">
        <v>45</v>
      </c>
      <c r="K5" t="s">
        <v>31</v>
      </c>
      <c r="L5" t="s">
        <v>24</v>
      </c>
      <c r="N5" t="s">
        <v>24</v>
      </c>
      <c r="O5" t="s">
        <v>24</v>
      </c>
      <c r="P5" t="s">
        <v>39</v>
      </c>
      <c r="Q5" t="s">
        <v>62</v>
      </c>
      <c r="T5">
        <v>2</v>
      </c>
      <c r="U5" t="s">
        <v>24</v>
      </c>
      <c r="W5" t="s">
        <v>46</v>
      </c>
      <c r="X5" t="s">
        <v>124</v>
      </c>
      <c r="Y5" t="s">
        <v>24</v>
      </c>
      <c r="Z5" t="s">
        <v>24</v>
      </c>
      <c r="AA5" t="s">
        <v>127</v>
      </c>
      <c r="AB5" t="s">
        <v>47</v>
      </c>
      <c r="AC5" t="s">
        <v>119</v>
      </c>
      <c r="AD5" t="s">
        <v>36</v>
      </c>
      <c r="AE5" t="s">
        <v>24</v>
      </c>
      <c r="AF5" t="s">
        <v>24</v>
      </c>
    </row>
    <row r="6" spans="1:32" x14ac:dyDescent="0.25">
      <c r="A6">
        <v>2</v>
      </c>
      <c r="B6">
        <v>15</v>
      </c>
      <c r="C6">
        <v>16</v>
      </c>
      <c r="D6" t="s">
        <v>56</v>
      </c>
      <c r="E6">
        <v>5</v>
      </c>
      <c r="F6" t="s">
        <v>37</v>
      </c>
      <c r="G6">
        <v>1</v>
      </c>
      <c r="H6">
        <v>12914</v>
      </c>
      <c r="I6" t="s">
        <v>55</v>
      </c>
      <c r="J6" t="s">
        <v>24</v>
      </c>
      <c r="L6" t="s">
        <v>38</v>
      </c>
      <c r="M6" t="s">
        <v>60</v>
      </c>
      <c r="N6" t="s">
        <v>24</v>
      </c>
      <c r="O6" t="s">
        <v>24</v>
      </c>
      <c r="P6" t="s">
        <v>39</v>
      </c>
      <c r="Q6" t="s">
        <v>62</v>
      </c>
      <c r="T6">
        <v>1</v>
      </c>
      <c r="U6" t="s">
        <v>24</v>
      </c>
      <c r="W6" t="s">
        <v>24</v>
      </c>
      <c r="Y6" t="s">
        <v>24</v>
      </c>
      <c r="Z6" t="s">
        <v>24</v>
      </c>
      <c r="AA6" t="s">
        <v>40</v>
      </c>
      <c r="AB6" t="s">
        <v>24</v>
      </c>
      <c r="AC6" t="s">
        <v>24</v>
      </c>
      <c r="AD6" t="s">
        <v>24</v>
      </c>
      <c r="AE6" t="s">
        <v>24</v>
      </c>
      <c r="AF6" t="s">
        <v>24</v>
      </c>
    </row>
    <row r="7" spans="1:32" x14ac:dyDescent="0.25">
      <c r="A7">
        <v>2</v>
      </c>
      <c r="B7">
        <v>15</v>
      </c>
      <c r="C7">
        <v>16</v>
      </c>
      <c r="D7" t="s">
        <v>56</v>
      </c>
      <c r="E7">
        <v>5</v>
      </c>
      <c r="F7" t="s">
        <v>37</v>
      </c>
      <c r="G7">
        <v>1</v>
      </c>
      <c r="H7">
        <v>12914</v>
      </c>
      <c r="I7" t="s">
        <v>55</v>
      </c>
      <c r="J7" t="s">
        <v>24</v>
      </c>
      <c r="L7" t="s">
        <v>38</v>
      </c>
      <c r="M7" t="s">
        <v>60</v>
      </c>
      <c r="N7" t="s">
        <v>24</v>
      </c>
      <c r="O7" t="s">
        <v>24</v>
      </c>
      <c r="P7" t="s">
        <v>24</v>
      </c>
      <c r="T7">
        <v>25</v>
      </c>
      <c r="U7" t="s">
        <v>24</v>
      </c>
      <c r="W7" t="s">
        <v>24</v>
      </c>
      <c r="Y7" t="s">
        <v>24</v>
      </c>
      <c r="Z7" t="s">
        <v>24</v>
      </c>
      <c r="AA7" t="s">
        <v>40</v>
      </c>
      <c r="AB7" t="s">
        <v>24</v>
      </c>
      <c r="AC7" t="s">
        <v>24</v>
      </c>
      <c r="AD7" t="s">
        <v>24</v>
      </c>
      <c r="AE7" t="s">
        <v>24</v>
      </c>
      <c r="AF7" t="s">
        <v>24</v>
      </c>
    </row>
    <row r="8" spans="1:32" x14ac:dyDescent="0.25">
      <c r="A8">
        <v>2</v>
      </c>
      <c r="B8">
        <v>15</v>
      </c>
      <c r="C8">
        <v>16</v>
      </c>
      <c r="D8" t="s">
        <v>56</v>
      </c>
      <c r="E8">
        <v>5</v>
      </c>
      <c r="F8" t="s">
        <v>37</v>
      </c>
      <c r="G8">
        <v>1</v>
      </c>
      <c r="H8">
        <v>12914</v>
      </c>
      <c r="I8" t="s">
        <v>55</v>
      </c>
      <c r="J8" t="s">
        <v>24</v>
      </c>
      <c r="L8" t="s">
        <v>38</v>
      </c>
      <c r="M8" t="s">
        <v>60</v>
      </c>
      <c r="N8" t="s">
        <v>24</v>
      </c>
      <c r="O8" t="s">
        <v>24</v>
      </c>
      <c r="P8" t="s">
        <v>34</v>
      </c>
      <c r="Q8" t="s">
        <v>61</v>
      </c>
      <c r="R8">
        <v>2011</v>
      </c>
      <c r="S8" t="s">
        <v>122</v>
      </c>
      <c r="T8">
        <v>27</v>
      </c>
      <c r="U8" t="s">
        <v>24</v>
      </c>
      <c r="W8" t="s">
        <v>24</v>
      </c>
      <c r="Y8" t="s">
        <v>24</v>
      </c>
      <c r="Z8" t="s">
        <v>24</v>
      </c>
      <c r="AA8" t="s">
        <v>40</v>
      </c>
      <c r="AB8" t="s">
        <v>24</v>
      </c>
      <c r="AC8" t="s">
        <v>24</v>
      </c>
      <c r="AD8" t="s">
        <v>24</v>
      </c>
      <c r="AE8" t="s">
        <v>24</v>
      </c>
      <c r="AF8" t="s">
        <v>24</v>
      </c>
    </row>
    <row r="9" spans="1:32" x14ac:dyDescent="0.25">
      <c r="A9">
        <v>10</v>
      </c>
      <c r="B9">
        <v>52</v>
      </c>
      <c r="C9">
        <v>53</v>
      </c>
      <c r="D9" t="s">
        <v>54</v>
      </c>
      <c r="E9">
        <v>6</v>
      </c>
      <c r="F9" t="s">
        <v>25</v>
      </c>
      <c r="G9">
        <v>0</v>
      </c>
      <c r="H9" t="s">
        <v>26</v>
      </c>
      <c r="I9" t="s">
        <v>27</v>
      </c>
      <c r="J9" t="s">
        <v>24</v>
      </c>
      <c r="L9" t="s">
        <v>24</v>
      </c>
      <c r="N9" t="s">
        <v>24</v>
      </c>
      <c r="O9" t="s">
        <v>24</v>
      </c>
      <c r="P9" t="s">
        <v>28</v>
      </c>
      <c r="Q9" t="s">
        <v>59</v>
      </c>
      <c r="R9">
        <v>2003</v>
      </c>
      <c r="S9" t="s">
        <v>122</v>
      </c>
      <c r="T9">
        <v>11</v>
      </c>
      <c r="U9" t="s">
        <v>24</v>
      </c>
      <c r="W9" t="s">
        <v>24</v>
      </c>
      <c r="Y9" t="s">
        <v>24</v>
      </c>
      <c r="Z9" t="s">
        <v>24</v>
      </c>
      <c r="AA9" t="s">
        <v>29</v>
      </c>
      <c r="AB9" t="s">
        <v>24</v>
      </c>
      <c r="AC9" t="s">
        <v>24</v>
      </c>
      <c r="AD9" t="s">
        <v>30</v>
      </c>
      <c r="AE9" t="s">
        <v>24</v>
      </c>
      <c r="AF9" t="s">
        <v>24</v>
      </c>
    </row>
    <row r="10" spans="1:32" x14ac:dyDescent="0.25">
      <c r="A10">
        <v>11</v>
      </c>
      <c r="B10">
        <v>54</v>
      </c>
      <c r="C10">
        <v>55</v>
      </c>
      <c r="D10" t="s">
        <v>41</v>
      </c>
      <c r="E10">
        <v>7</v>
      </c>
      <c r="F10" t="s">
        <v>43</v>
      </c>
      <c r="G10">
        <v>1</v>
      </c>
      <c r="H10">
        <v>9883</v>
      </c>
      <c r="I10" t="s">
        <v>57</v>
      </c>
      <c r="J10" t="s">
        <v>24</v>
      </c>
      <c r="L10" t="s">
        <v>24</v>
      </c>
      <c r="N10" t="s">
        <v>24</v>
      </c>
      <c r="O10" t="s">
        <v>24</v>
      </c>
      <c r="P10" t="s">
        <v>28</v>
      </c>
      <c r="Q10" t="s">
        <v>59</v>
      </c>
      <c r="R10">
        <v>2003</v>
      </c>
      <c r="S10" t="s">
        <v>122</v>
      </c>
      <c r="T10">
        <v>10</v>
      </c>
      <c r="U10" t="s">
        <v>24</v>
      </c>
      <c r="W10" t="s">
        <v>24</v>
      </c>
      <c r="Y10" t="s">
        <v>24</v>
      </c>
      <c r="Z10" t="s">
        <v>24</v>
      </c>
      <c r="AA10" t="s">
        <v>24</v>
      </c>
      <c r="AB10" t="s">
        <v>24</v>
      </c>
      <c r="AC10" t="s">
        <v>24</v>
      </c>
      <c r="AD10" t="s">
        <v>42</v>
      </c>
      <c r="AE10" t="s">
        <v>24</v>
      </c>
      <c r="AF10" t="s">
        <v>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F564BE-4E31-443B-B2B5-8C3244B39618}">
  <sheetPr codeName="Feuil4"/>
  <dimension ref="A1:A13"/>
  <sheetViews>
    <sheetView workbookViewId="0">
      <selection activeCell="A13" sqref="A13"/>
    </sheetView>
  </sheetViews>
  <sheetFormatPr baseColWidth="10" defaultRowHeight="15" x14ac:dyDescent="0.25"/>
  <sheetData>
    <row r="1" spans="1:1" x14ac:dyDescent="0.25">
      <c r="A1" t="s">
        <v>128</v>
      </c>
    </row>
    <row r="2" spans="1:1" x14ac:dyDescent="0.25">
      <c r="A2" t="s">
        <v>129</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tr">
        <f>_xlfn.CONCAT('TRANSFERT VERS UN CSV'!A12,",",'TRANSFERT VERS UN CSV'!B12,",",'TRANSFERT VERS UN CSV'!C12,",",'TRANSFERT VERS UN CSV'!D12,",",'TRANSFERT VERS UN CSV'!E12,",",'TRANSFERT VERS UN CSV'!F12,",",'TRANSFERT VERS UN CSV'!G12,",",'TRANSFERT VERS UN CSV'!H12,",",'TRANSFERT VERS UN CSV'!I12,",",'TRANSFERT VERS UN CSV'!J12,",",'TRANSFERT VERS UN CSV'!K12,",",'TRANSFERT VERS UN CSV'!L12,",",'TRANSFERT VERS UN CSV'!M12,",",'TRANSFERT VERS UN CSV'!N12,",",'TRANSFERT VERS UN CSV'!O12,",",'TRANSFERT VERS UN CSV'!P12,",",'TRANSFERT VERS UN CSV'!Q12,",",'TRANSFERT VERS UN CSV'!R12,",",'TRANSFERT VERS UN CSV'!S12,",",'TRANSFERT VERS UN CSV'!T12,",",'TRANSFERT VERS UN CSV'!U12,",",'TRANSFERT VERS UN CSV'!V12,",",'TRANSFERT VERS UN CSV'!W12,",",'TRANSFERT VERS UN CSV'!X12,",",'TRANSFERT VERS UN CSV'!Y12,",",'TRANSFERT VERS UN CSV'!Z12,",",'TRANSFERT VERS UN CSV'!AA12,",",'TRANSFERT VERS UN CSV'!AB12,",",'TRANSFERT VERS UN CSV'!AC12,",",'TRANSFERT VERS UN CSV'!AD12,",",'TRANSFERT VERS UN CSV'!AE12,",",'TRANSFERT VERS UN CSV'!AF12)</f>
        <v>,,,,,,,,,,,,,,,,,,,,,,,,,,,,,,,</v>
      </c>
    </row>
    <row r="13" spans="1:1" x14ac:dyDescent="0.25">
      <c r="A13" t="str">
        <f>_xlfn.CONCAT('TRANSFERT VERS UN CSV'!A13,",",'TRANSFERT VERS UN CSV'!B13,",",'TRANSFERT VERS UN CSV'!C13,",",'TRANSFERT VERS UN CSV'!D13,",",'TRANSFERT VERS UN CSV'!E13,",",'TRANSFERT VERS UN CSV'!F13,",",'TRANSFERT VERS UN CSV'!G13,",",'TRANSFERT VERS UN CSV'!H13,",",'TRANSFERT VERS UN CSV'!I13,",",'TRANSFERT VERS UN CSV'!J13,",",'TRANSFERT VERS UN CSV'!K13,",",'TRANSFERT VERS UN CSV'!L13,",",'TRANSFERT VERS UN CSV'!M13,",",'TRANSFERT VERS UN CSV'!N13,",",'TRANSFERT VERS UN CSV'!O13,",",'TRANSFERT VERS UN CSV'!P13,",",'TRANSFERT VERS UN CSV'!Q13,",",'TRANSFERT VERS UN CSV'!R13,",",'TRANSFERT VERS UN CSV'!S13,",",'TRANSFERT VERS UN CSV'!T13,",",'TRANSFERT VERS UN CSV'!U13,",",'TRANSFERT VERS UN CSV'!V13,",",'TRANSFERT VERS UN CSV'!W13,",",'TRANSFERT VERS UN CSV'!X13,",",'TRANSFERT VERS UN CSV'!Y13,",",'TRANSFERT VERS UN CSV'!Z13,",",'TRANSFERT VERS UN CSV'!AA13,",",'TRANSFERT VERS UN CSV'!AB13,",",'TRANSFERT VERS UN CSV'!AC13,",",'TRANSFERT VERS UN CSV'!AD13,",",'TRANSFERT VERS UN CSV'!AE13,",",'TRANSFERT VERS UN CSV'!AF13)</f>
        <v>,,,,,,,,,,,,,,,,,,,,,,,,,,,,,,,</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Props1.xml><?xml version="1.0" encoding="utf-8"?>
<ds:datastoreItem xmlns:ds="http://schemas.openxmlformats.org/officeDocument/2006/customXml" ds:itemID="{BE97EBB9-7428-4A5C-8C12-0FFE0677CA62}">
  <ds:schemaRefs/>
</ds:datastoreItem>
</file>

<file path=customXml/itemProps2.xml><?xml version="1.0" encoding="utf-8"?>
<ds:datastoreItem xmlns:ds="http://schemas.openxmlformats.org/officeDocument/2006/customXml" ds:itemID="{B92CB76B-D3E4-4183-994F-3A26EE705959}">
  <ds:schemaRefs/>
</ds:datastoreItem>
</file>

<file path=customXml/itemProps3.xml><?xml version="1.0" encoding="utf-8"?>
<ds:datastoreItem xmlns:ds="http://schemas.openxmlformats.org/officeDocument/2006/customXml" ds:itemID="{231BD0C7-5B3B-4FAA-82A9-1CEA90E288D1}">
  <ds:schemaRefs/>
</ds:datastoreItem>
</file>

<file path=customXml/itemProps4.xml><?xml version="1.0" encoding="utf-8"?>
<ds:datastoreItem xmlns:ds="http://schemas.openxmlformats.org/officeDocument/2006/customXml" ds:itemID="{9F748308-E314-4863-B6F9-FE2D22BD13A0}">
  <ds:schemaRefs/>
</ds:datastoreItem>
</file>

<file path=customXml/itemProps5.xml><?xml version="1.0" encoding="utf-8"?>
<ds:datastoreItem xmlns:ds="http://schemas.openxmlformats.org/officeDocument/2006/customXml" ds:itemID="{C76C9E2D-54BA-434F-89BB-3BD1841500E8}">
  <ds:schemaRefs/>
</ds:datastoreItem>
</file>

<file path=customXml/itemProps6.xml><?xml version="1.0" encoding="utf-8"?>
<ds:datastoreItem xmlns:ds="http://schemas.openxmlformats.org/officeDocument/2006/customXml" ds:itemID="{DB8C9366-BBB2-486B-B347-FE02F6DBA90A}">
  <ds:schemaRefs/>
</ds:datastoreItem>
</file>

<file path=customXml/itemProps7.xml><?xml version="1.0" encoding="utf-8"?>
<ds:datastoreItem xmlns:ds="http://schemas.openxmlformats.org/officeDocument/2006/customXml" ds:itemID="{AC40F1F2-D835-43CC-BB64-30789183701B}">
  <ds:schemaRefs/>
</ds:datastoreItem>
</file>

<file path=customXml/itemProps8.xml><?xml version="1.0" encoding="utf-8"?>
<ds:datastoreItem xmlns:ds="http://schemas.openxmlformats.org/officeDocument/2006/customXml" ds:itemID="{C269FA8D-89AB-4BB3-BA74-1B013A42936E}">
  <ds:schemaRefs/>
</ds:datastoreItem>
</file>

<file path=customXml/itemProps9.xml><?xml version="1.0" encoding="utf-8"?>
<ds:datastoreItem xmlns:ds="http://schemas.openxmlformats.org/officeDocument/2006/customXml" ds:itemID="{680279E2-30B8-4E53-B0A4-E149F8D6AFDB}">
  <ds:schemaRefs/>
</ds:datastoreItem>
</file>

<file path=customXml/itemProps10.xml><?xml version="1.0" encoding="utf-8"?>
<ds:datastoreItem xmlns:ds="http://schemas.openxmlformats.org/officeDocument/2006/customXml" ds:itemID="{3512BD78-24A1-47C3-B12F-0CC3F1350215}">
  <ds:schemaRefs/>
</ds:datastoreItem>
</file>

<file path=customXml/itemProps11.xml><?xml version="1.0" encoding="utf-8"?>
<ds:datastoreItem xmlns:ds="http://schemas.openxmlformats.org/officeDocument/2006/customXml" ds:itemID="{88EEEE6F-09C4-4764-BFCE-C1A21AA60D01}">
  <ds:schemaRefs/>
</ds:datastoreItem>
</file>

<file path=customXml/itemProps12.xml><?xml version="1.0" encoding="utf-8"?>
<ds:datastoreItem xmlns:ds="http://schemas.openxmlformats.org/officeDocument/2006/customXml" ds:itemID="{2BD22452-9AC9-4F4C-82B1-CC4895B7B28E}">
  <ds:schemaRefs/>
</ds:datastoreItem>
</file>

<file path=customXml/itemProps13.xml><?xml version="1.0" encoding="utf-8"?>
<ds:datastoreItem xmlns:ds="http://schemas.openxmlformats.org/officeDocument/2006/customXml" ds:itemID="{1F36BDB4-32BB-4033-B96C-24CBA9BEB31C}">
  <ds:schemaRefs/>
</ds:datastoreItem>
</file>

<file path=customXml/itemProps14.xml><?xml version="1.0" encoding="utf-8"?>
<ds:datastoreItem xmlns:ds="http://schemas.openxmlformats.org/officeDocument/2006/customXml" ds:itemID="{EDEE4C73-F67F-4954-9138-20542AFBD43F}">
  <ds:schemaRefs/>
</ds:datastoreItem>
</file>

<file path=customXml/itemProps15.xml><?xml version="1.0" encoding="utf-8"?>
<ds:datastoreItem xmlns:ds="http://schemas.openxmlformats.org/officeDocument/2006/customXml" ds:itemID="{D79F4137-277D-4636-9E9E-C59A68F74A02}">
  <ds:schemaRefs/>
</ds:datastoreItem>
</file>

<file path=customXml/itemProps16.xml><?xml version="1.0" encoding="utf-8"?>
<ds:datastoreItem xmlns:ds="http://schemas.openxmlformats.org/officeDocument/2006/customXml" ds:itemID="{9B4D0BBA-8FA3-46CA-B786-96CCCB98CDA6}">
  <ds:schemaRefs>
    <ds:schemaRef ds:uri="http://schemas.microsoft.com/DataMashup"/>
  </ds:schemaRefs>
</ds:datastoreItem>
</file>

<file path=customXml/itemProps17.xml><?xml version="1.0" encoding="utf-8"?>
<ds:datastoreItem xmlns:ds="http://schemas.openxmlformats.org/officeDocument/2006/customXml" ds:itemID="{6E46022E-B849-4956-9986-484B5E24AFB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TEST</vt:lpstr>
      <vt:lpstr>GEDCOM</vt:lpstr>
      <vt:lpstr>TRANSFERT VERS UN CSV</vt:lpstr>
      <vt:lpstr>CSV</vt:lpstr>
    </vt:vector>
  </TitlesOfParts>
  <Company>Oracle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James</dc:creator>
  <cp:lastModifiedBy>Laurent Mignot</cp:lastModifiedBy>
  <dcterms:created xsi:type="dcterms:W3CDTF">2019-07-20T14:41:37Z</dcterms:created>
  <dcterms:modified xsi:type="dcterms:W3CDTF">2019-07-23T11:02:54Z</dcterms:modified>
</cp:coreProperties>
</file>