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 codeName="{8C4F1C90-05EB-6A55-5F09-09C24B55AC0B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Volumes/MANIL 15/Excel /Solvay/"/>
    </mc:Choice>
  </mc:AlternateContent>
  <bookViews>
    <workbookView xWindow="0" yWindow="460" windowWidth="25500" windowHeight="14160"/>
  </bookViews>
  <sheets>
    <sheet name="Document" sheetId="4" r:id="rId1"/>
    <sheet name="Summary" sheetId="5" r:id="rId2"/>
    <sheet name="Source" sheetId="1" r:id="rId3"/>
    <sheet name="Sheet2" sheetId="2" state="hidden" r:id="rId4"/>
  </sheets>
  <definedNames>
    <definedName name="_xlnm._FilterDatabase" localSheetId="0" hidden="1">Document!$C$1:$C$832</definedName>
    <definedName name="_xlnm._FilterDatabase" localSheetId="2" hidden="1">Source!$A$3:$A$64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45" i="4" l="1"/>
  <c r="F745" i="4"/>
  <c r="E745" i="4"/>
  <c r="D745" i="4"/>
  <c r="C745" i="4"/>
  <c r="E21" i="4"/>
  <c r="F21" i="4"/>
  <c r="G21" i="4"/>
  <c r="G733" i="4"/>
  <c r="F733" i="4"/>
  <c r="E733" i="4"/>
  <c r="D733" i="4"/>
  <c r="C733" i="4"/>
  <c r="E9" i="4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E3" i="5"/>
  <c r="F3" i="5"/>
  <c r="D3" i="5"/>
  <c r="B7" i="5"/>
  <c r="D21" i="4"/>
  <c r="C4" i="4"/>
  <c r="F9" i="4"/>
  <c r="G9" i="4"/>
  <c r="B4" i="5"/>
  <c r="B3" i="5"/>
  <c r="B5" i="5"/>
  <c r="G721" i="4"/>
  <c r="F721" i="4"/>
  <c r="E721" i="4"/>
  <c r="D721" i="4"/>
  <c r="C721" i="4"/>
  <c r="G708" i="4"/>
  <c r="F708" i="4"/>
  <c r="E708" i="4"/>
  <c r="D708" i="4"/>
  <c r="C708" i="4"/>
  <c r="G696" i="4"/>
  <c r="F696" i="4"/>
  <c r="E696" i="4"/>
  <c r="D696" i="4"/>
  <c r="C696" i="4"/>
  <c r="G684" i="4"/>
  <c r="F684" i="4"/>
  <c r="E684" i="4"/>
  <c r="D684" i="4"/>
  <c r="C684" i="4"/>
  <c r="C9" i="4"/>
  <c r="C21" i="4"/>
  <c r="C33" i="4"/>
  <c r="C45" i="4"/>
  <c r="C70" i="4"/>
  <c r="C82" i="4"/>
  <c r="C94" i="4"/>
  <c r="C106" i="4"/>
  <c r="C118" i="4"/>
  <c r="C130" i="4"/>
  <c r="C142" i="4"/>
  <c r="C154" i="4"/>
  <c r="C166" i="4"/>
  <c r="C178" i="4"/>
  <c r="C190" i="4"/>
  <c r="C202" i="4"/>
  <c r="C214" i="4"/>
  <c r="C226" i="4"/>
  <c r="C238" i="4"/>
  <c r="C250" i="4"/>
  <c r="C263" i="4"/>
  <c r="C275" i="4"/>
  <c r="C287" i="4"/>
  <c r="C299" i="4"/>
  <c r="C311" i="4"/>
  <c r="C323" i="4"/>
  <c r="C335" i="4"/>
  <c r="C347" i="4"/>
  <c r="C359" i="4"/>
  <c r="C371" i="4"/>
  <c r="C383" i="4"/>
  <c r="C395" i="4"/>
  <c r="C407" i="4"/>
  <c r="C419" i="4"/>
  <c r="C431" i="4"/>
  <c r="C443" i="4"/>
  <c r="C455" i="4"/>
  <c r="C467" i="4"/>
  <c r="C479" i="4"/>
  <c r="C491" i="4"/>
  <c r="C503" i="4"/>
  <c r="C515" i="4"/>
  <c r="C527" i="4"/>
  <c r="C539" i="4"/>
  <c r="C551" i="4"/>
  <c r="C564" i="4"/>
  <c r="C576" i="4"/>
  <c r="C588" i="4"/>
  <c r="C600" i="4"/>
  <c r="C612" i="4"/>
  <c r="C624" i="4"/>
  <c r="C636" i="4"/>
  <c r="C648" i="4"/>
  <c r="B6" i="5"/>
  <c r="G672" i="4"/>
  <c r="F672" i="4"/>
  <c r="E672" i="4"/>
  <c r="D672" i="4"/>
  <c r="C672" i="4"/>
  <c r="G660" i="4"/>
  <c r="F660" i="4"/>
  <c r="E660" i="4"/>
  <c r="D660" i="4"/>
  <c r="C660" i="4"/>
  <c r="G648" i="4"/>
  <c r="F648" i="4"/>
  <c r="E648" i="4"/>
  <c r="D648" i="4"/>
  <c r="G636" i="4"/>
  <c r="F636" i="4"/>
  <c r="E636" i="4"/>
  <c r="D636" i="4"/>
  <c r="G624" i="4"/>
  <c r="F624" i="4"/>
  <c r="E624" i="4"/>
  <c r="D624" i="4"/>
  <c r="G612" i="4"/>
  <c r="F612" i="4"/>
  <c r="E612" i="4"/>
  <c r="D612" i="4"/>
  <c r="G600" i="4"/>
  <c r="F600" i="4"/>
  <c r="E600" i="4"/>
  <c r="D600" i="4"/>
  <c r="G588" i="4"/>
  <c r="F588" i="4"/>
  <c r="E588" i="4"/>
  <c r="D588" i="4"/>
  <c r="G576" i="4"/>
  <c r="F576" i="4"/>
  <c r="E576" i="4"/>
  <c r="D576" i="4"/>
  <c r="G564" i="4"/>
  <c r="F564" i="4"/>
  <c r="E564" i="4"/>
  <c r="D564" i="4"/>
  <c r="G551" i="4"/>
  <c r="F551" i="4"/>
  <c r="E551" i="4"/>
  <c r="D551" i="4"/>
  <c r="G539" i="4"/>
  <c r="F539" i="4"/>
  <c r="E539" i="4"/>
  <c r="D539" i="4"/>
  <c r="G527" i="4"/>
  <c r="F527" i="4"/>
  <c r="E527" i="4"/>
  <c r="D527" i="4"/>
  <c r="G515" i="4"/>
  <c r="F515" i="4"/>
  <c r="E515" i="4"/>
  <c r="D515" i="4"/>
  <c r="G503" i="4"/>
  <c r="F503" i="4"/>
  <c r="E503" i="4"/>
  <c r="D503" i="4"/>
  <c r="G491" i="4"/>
  <c r="F491" i="4"/>
  <c r="E491" i="4"/>
  <c r="D491" i="4"/>
  <c r="G479" i="4"/>
  <c r="F479" i="4"/>
  <c r="E479" i="4"/>
  <c r="D479" i="4"/>
  <c r="G467" i="4"/>
  <c r="F467" i="4"/>
  <c r="E467" i="4"/>
  <c r="D467" i="4"/>
  <c r="G455" i="4"/>
  <c r="F455" i="4"/>
  <c r="E455" i="4"/>
  <c r="D455" i="4"/>
  <c r="G443" i="4"/>
  <c r="F443" i="4"/>
  <c r="E443" i="4"/>
  <c r="D443" i="4"/>
  <c r="G431" i="4"/>
  <c r="F431" i="4"/>
  <c r="E431" i="4"/>
  <c r="D431" i="4"/>
  <c r="G419" i="4"/>
  <c r="F419" i="4"/>
  <c r="E419" i="4"/>
  <c r="D419" i="4"/>
  <c r="G407" i="4"/>
  <c r="F407" i="4"/>
  <c r="E407" i="4"/>
  <c r="D407" i="4"/>
  <c r="G395" i="4"/>
  <c r="F395" i="4"/>
  <c r="E395" i="4"/>
  <c r="D395" i="4"/>
  <c r="G383" i="4"/>
  <c r="F383" i="4"/>
  <c r="E383" i="4"/>
  <c r="D383" i="4"/>
  <c r="C57" i="4"/>
  <c r="G33" i="4"/>
  <c r="G45" i="4"/>
  <c r="G70" i="4"/>
  <c r="G82" i="4"/>
  <c r="G94" i="4"/>
  <c r="G106" i="4"/>
  <c r="G118" i="4"/>
  <c r="G130" i="4"/>
  <c r="G142" i="4"/>
  <c r="G154" i="4"/>
  <c r="G166" i="4"/>
  <c r="G178" i="4"/>
  <c r="G190" i="4"/>
  <c r="G202" i="4"/>
  <c r="G214" i="4"/>
  <c r="G226" i="4"/>
  <c r="G238" i="4"/>
  <c r="G250" i="4"/>
  <c r="G263" i="4"/>
  <c r="G275" i="4"/>
  <c r="G287" i="4"/>
  <c r="G299" i="4"/>
  <c r="G311" i="4"/>
  <c r="G323" i="4"/>
  <c r="G335" i="4"/>
  <c r="G347" i="4"/>
  <c r="G359" i="4"/>
  <c r="G371" i="4"/>
  <c r="G57" i="4"/>
  <c r="F33" i="4"/>
  <c r="F45" i="4"/>
  <c r="F70" i="4"/>
  <c r="F82" i="4"/>
  <c r="F94" i="4"/>
  <c r="F106" i="4"/>
  <c r="F118" i="4"/>
  <c r="F130" i="4"/>
  <c r="F142" i="4"/>
  <c r="F154" i="4"/>
  <c r="F166" i="4"/>
  <c r="F178" i="4"/>
  <c r="F190" i="4"/>
  <c r="F202" i="4"/>
  <c r="F214" i="4"/>
  <c r="F226" i="4"/>
  <c r="F238" i="4"/>
  <c r="F250" i="4"/>
  <c r="F263" i="4"/>
  <c r="F275" i="4"/>
  <c r="F287" i="4"/>
  <c r="F299" i="4"/>
  <c r="F311" i="4"/>
  <c r="F323" i="4"/>
  <c r="F335" i="4"/>
  <c r="F347" i="4"/>
  <c r="F359" i="4"/>
  <c r="F371" i="4"/>
  <c r="F57" i="4"/>
  <c r="E33" i="4"/>
  <c r="E45" i="4"/>
  <c r="E70" i="4"/>
  <c r="E82" i="4"/>
  <c r="E94" i="4"/>
  <c r="E106" i="4"/>
  <c r="E118" i="4"/>
  <c r="E130" i="4"/>
  <c r="E142" i="4"/>
  <c r="E154" i="4"/>
  <c r="E166" i="4"/>
  <c r="E178" i="4"/>
  <c r="E190" i="4"/>
  <c r="E202" i="4"/>
  <c r="E214" i="4"/>
  <c r="E226" i="4"/>
  <c r="E238" i="4"/>
  <c r="E250" i="4"/>
  <c r="E263" i="4"/>
  <c r="E275" i="4"/>
  <c r="E287" i="4"/>
  <c r="E299" i="4"/>
  <c r="E311" i="4"/>
  <c r="E323" i="4"/>
  <c r="E335" i="4"/>
  <c r="E347" i="4"/>
  <c r="E359" i="4"/>
  <c r="E371" i="4"/>
  <c r="E57" i="4"/>
  <c r="D9" i="4"/>
  <c r="D57" i="4"/>
  <c r="D33" i="4"/>
  <c r="D45" i="4"/>
  <c r="D70" i="4"/>
  <c r="D82" i="4"/>
  <c r="D94" i="4"/>
  <c r="D106" i="4"/>
  <c r="D118" i="4"/>
  <c r="D130" i="4"/>
  <c r="D142" i="4"/>
  <c r="D154" i="4"/>
  <c r="D166" i="4"/>
  <c r="D178" i="4"/>
  <c r="D190" i="4"/>
  <c r="D202" i="4"/>
  <c r="D214" i="4"/>
  <c r="D226" i="4"/>
  <c r="D238" i="4"/>
  <c r="D250" i="4"/>
  <c r="D263" i="4"/>
  <c r="D275" i="4"/>
  <c r="D287" i="4"/>
  <c r="D299" i="4"/>
  <c r="D311" i="4"/>
  <c r="D323" i="4"/>
  <c r="D335" i="4"/>
  <c r="D347" i="4"/>
  <c r="D359" i="4"/>
  <c r="D371" i="4"/>
</calcChain>
</file>

<file path=xl/sharedStrings.xml><?xml version="1.0" encoding="utf-8"?>
<sst xmlns="http://schemas.openxmlformats.org/spreadsheetml/2006/main" count="886" uniqueCount="149">
  <si>
    <t>Name</t>
  </si>
  <si>
    <t>Nationality</t>
  </si>
  <si>
    <t>Sattam Al Omairy</t>
  </si>
  <si>
    <t>Saudi</t>
  </si>
  <si>
    <t>Ali Al Turaiki</t>
  </si>
  <si>
    <t>Latifa Al Haroon</t>
  </si>
  <si>
    <t>Ayman Al Majid</t>
  </si>
  <si>
    <t>France</t>
  </si>
  <si>
    <t>Larbi Boujrad</t>
  </si>
  <si>
    <t>Belgium</t>
  </si>
  <si>
    <t>Jordan</t>
  </si>
  <si>
    <t>Mohamed Ennahali</t>
  </si>
  <si>
    <t>Mohsin Al Salim</t>
  </si>
  <si>
    <t>Nasser Al Rohain</t>
  </si>
  <si>
    <t>Gregory Moens</t>
  </si>
  <si>
    <t>Anwar Bin Ahmad</t>
  </si>
  <si>
    <t xml:space="preserve">Malasia </t>
  </si>
  <si>
    <t>Mohamed Babu</t>
  </si>
  <si>
    <t>India</t>
  </si>
  <si>
    <t>Michael Ybanez</t>
  </si>
  <si>
    <t>Philippines</t>
  </si>
  <si>
    <t>Jigeshkumar Sheth</t>
  </si>
  <si>
    <t>Samun kasimin</t>
  </si>
  <si>
    <t>Indonesia</t>
  </si>
  <si>
    <t>Abdulrahman Bawazeer</t>
  </si>
  <si>
    <t>Nasser Al Hajri</t>
  </si>
  <si>
    <t>Muhammad Arshad</t>
  </si>
  <si>
    <t>Pakistan</t>
  </si>
  <si>
    <t>Jiteshkumar Soni</t>
  </si>
  <si>
    <t>Hareshkumar Mathukiya</t>
  </si>
  <si>
    <t>Tri Supomo</t>
  </si>
  <si>
    <t>Muhammad Iqbal</t>
  </si>
  <si>
    <t>Eid Al Hajri</t>
  </si>
  <si>
    <t>Mohammed Al Hajri</t>
  </si>
  <si>
    <t>Waseem Ahmed</t>
  </si>
  <si>
    <t>Haidar Almahfoth</t>
  </si>
  <si>
    <t>Mohsen Albahri</t>
  </si>
  <si>
    <t>Portugal</t>
  </si>
  <si>
    <t>Mohammed Alqahtani</t>
  </si>
  <si>
    <t>Saad Aldossary</t>
  </si>
  <si>
    <t>Hussain Altureaki</t>
  </si>
  <si>
    <t>Ahmad Alqahtani</t>
  </si>
  <si>
    <t>Saud Alharbi</t>
  </si>
  <si>
    <t>Ghulam Khan</t>
  </si>
  <si>
    <t>Salem Althawadi</t>
  </si>
  <si>
    <t>Salem Algamdi</t>
  </si>
  <si>
    <t>Hamad Alsaqqar</t>
  </si>
  <si>
    <t>Abdulaziz Alomayri</t>
  </si>
  <si>
    <t>Sami AlRashdi</t>
  </si>
  <si>
    <t>Ali Aldokhi</t>
  </si>
  <si>
    <t>Ali Almarrah</t>
  </si>
  <si>
    <t>Shulaywaih Alqahtani</t>
  </si>
  <si>
    <t>Mohammed Alhajri</t>
  </si>
  <si>
    <t>Mouyed Alsalem</t>
  </si>
  <si>
    <t>Hasan Almarhoon</t>
  </si>
  <si>
    <t>Hisham Alhammad</t>
  </si>
  <si>
    <t>Nabil Farhi</t>
  </si>
  <si>
    <t>Adel Odeh</t>
  </si>
  <si>
    <t>Khalid Alshammari</t>
  </si>
  <si>
    <t>Hassan Alalsayd</t>
  </si>
  <si>
    <t>Karunakaran Narayanasamy</t>
  </si>
  <si>
    <t>Abdulrahman Alhomaid</t>
  </si>
  <si>
    <t>Waqas Hussain</t>
  </si>
  <si>
    <t>Halim Hamidi</t>
  </si>
  <si>
    <t>Bashir Ahmad</t>
  </si>
  <si>
    <t>Zeshan Shahbaz</t>
  </si>
  <si>
    <t>Employee No</t>
  </si>
  <si>
    <t>Wife</t>
  </si>
  <si>
    <t>Child 1</t>
  </si>
  <si>
    <t>Child 2</t>
  </si>
  <si>
    <t>Child 3</t>
  </si>
  <si>
    <t>Child 4</t>
  </si>
  <si>
    <t>Passeport</t>
  </si>
  <si>
    <t>Iqama</t>
  </si>
  <si>
    <t>ID</t>
  </si>
  <si>
    <t>Mariage contract</t>
  </si>
  <si>
    <t>Overall</t>
  </si>
  <si>
    <t>Saudian rate</t>
  </si>
  <si>
    <t>Number of employees</t>
  </si>
  <si>
    <t>CV</t>
  </si>
  <si>
    <t>Egyptian</t>
  </si>
  <si>
    <t>DOJ SSSCO</t>
  </si>
  <si>
    <t xml:space="preserve">Saudian </t>
  </si>
  <si>
    <t>Stranger</t>
  </si>
  <si>
    <t>Karima</t>
  </si>
  <si>
    <t>Differents nationalities</t>
  </si>
  <si>
    <t>Choose or write badge No:</t>
  </si>
  <si>
    <t>Workforce by month Sssco:</t>
  </si>
  <si>
    <t>Workforce evolution :</t>
  </si>
  <si>
    <t>get</t>
  </si>
  <si>
    <t xml:space="preserve"> </t>
  </si>
  <si>
    <t>Roselyn</t>
  </si>
  <si>
    <t>Christian</t>
  </si>
  <si>
    <t>Michael</t>
  </si>
  <si>
    <t>Khadidja</t>
  </si>
  <si>
    <t>Salem</t>
  </si>
  <si>
    <t>Hind</t>
  </si>
  <si>
    <t>Yazeed</t>
  </si>
  <si>
    <t>Hussain</t>
  </si>
  <si>
    <t>Fjr</t>
  </si>
  <si>
    <t>Fatima</t>
  </si>
  <si>
    <t>Mohammed</t>
  </si>
  <si>
    <t>Zahra</t>
  </si>
  <si>
    <t>Ahlam</t>
  </si>
  <si>
    <t>Ali</t>
  </si>
  <si>
    <t>Amal</t>
  </si>
  <si>
    <t>Nashmia</t>
  </si>
  <si>
    <t>Zeyad</t>
  </si>
  <si>
    <t>Meshari</t>
  </si>
  <si>
    <t>Dhai</t>
  </si>
  <si>
    <t>Hanan</t>
  </si>
  <si>
    <t>rashida</t>
  </si>
  <si>
    <t>Asad</t>
  </si>
  <si>
    <t>Eshaal</t>
  </si>
  <si>
    <t>Munair</t>
  </si>
  <si>
    <t>Nasser</t>
  </si>
  <si>
    <t>Raneem</t>
  </si>
  <si>
    <t>Lulah</t>
  </si>
  <si>
    <t>Buthaina</t>
  </si>
  <si>
    <t>Asma</t>
  </si>
  <si>
    <t>Sara</t>
  </si>
  <si>
    <t>Merzaka</t>
  </si>
  <si>
    <t>Idriss</t>
  </si>
  <si>
    <t>Nabil</t>
  </si>
  <si>
    <t>Hasna</t>
  </si>
  <si>
    <t>Youssef</t>
  </si>
  <si>
    <t>Hassena</t>
  </si>
  <si>
    <t>Fazila</t>
  </si>
  <si>
    <t>Sahana</t>
  </si>
  <si>
    <t>Nassima</t>
  </si>
  <si>
    <t>Bilal</t>
  </si>
  <si>
    <t>Haseena</t>
  </si>
  <si>
    <t>Saudi National ID/IQAMA number</t>
  </si>
  <si>
    <t>GOSI number</t>
  </si>
  <si>
    <t>Zakarie</t>
  </si>
  <si>
    <t>Driving licence</t>
  </si>
  <si>
    <t>Bank info</t>
  </si>
  <si>
    <t>Family booklet</t>
  </si>
  <si>
    <t>Work contract</t>
  </si>
  <si>
    <t>Picture</t>
  </si>
  <si>
    <t>Nasser Al hajri</t>
  </si>
  <si>
    <t>Claude Mathieu</t>
  </si>
  <si>
    <t>Hatem Alaydi</t>
  </si>
  <si>
    <t>Amitte Gulamhussen</t>
  </si>
  <si>
    <t>Srinivasan Vaidhyanathan</t>
  </si>
  <si>
    <t>Eya</t>
  </si>
  <si>
    <t>Ahmed Abduljabbar</t>
  </si>
  <si>
    <t>j</t>
  </si>
  <si>
    <t>Ibrahim Ismail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</si>
</sst>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=0]&quot;-&quot;;General"/>
    <numFmt numFmtId="165" formatCode="mmm\-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0" fontId="0" fillId="2" borderId="1" xfId="0" applyNumberFormat="1" applyFill="1" applyBorder="1"/>
    <xf numFmtId="0" fontId="3" fillId="5" borderId="4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0" fillId="0" borderId="0" xfId="0" applyFont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0" fontId="4" fillId="0" borderId="5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3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3" borderId="0" xfId="0" applyNumberFormat="1" applyFill="1" applyAlignment="1">
      <alignment horizontal="left"/>
    </xf>
    <xf numFmtId="164" fontId="0" fillId="3" borderId="0" xfId="0" applyNumberFormat="1" applyFill="1" applyBorder="1"/>
    <xf numFmtId="164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/>
    <xf numFmtId="164" fontId="1" fillId="0" borderId="0" xfId="0" applyNumberFormat="1" applyFont="1"/>
    <xf numFmtId="164" fontId="3" fillId="0" borderId="12" xfId="0" applyNumberFormat="1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/>
    <xf numFmtId="164" fontId="3" fillId="0" borderId="17" xfId="0" applyNumberFormat="1" applyFont="1" applyFill="1" applyBorder="1"/>
    <xf numFmtId="164" fontId="3" fillId="0" borderId="18" xfId="0" applyNumberFormat="1" applyFon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164" fontId="0" fillId="3" borderId="0" xfId="0" applyNumberFormat="1" applyFill="1" applyAlignment="1"/>
    <xf numFmtId="164" fontId="1" fillId="5" borderId="19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7" fontId="0" fillId="0" borderId="0" xfId="0" applyNumberFormat="1"/>
    <xf numFmtId="17" fontId="1" fillId="6" borderId="0" xfId="0" applyNumberFormat="1" applyFont="1" applyFill="1"/>
    <xf numFmtId="164" fontId="3" fillId="5" borderId="16" xfId="0" applyNumberFormat="1" applyFont="1" applyFill="1" applyBorder="1" applyAlignment="1">
      <alignment horizontal="left"/>
    </xf>
    <xf numFmtId="164" fontId="3" fillId="5" borderId="10" xfId="0" applyNumberFormat="1" applyFont="1" applyFill="1" applyBorder="1" applyAlignment="1">
      <alignment horizontal="left"/>
    </xf>
    <xf numFmtId="0" fontId="0" fillId="5" borderId="2" xfId="0" applyNumberFormat="1" applyFill="1" applyBorder="1" applyAlignment="1"/>
    <xf numFmtId="0" fontId="0" fillId="5" borderId="2" xfId="0" applyNumberFormat="1" applyFill="1" applyBorder="1" applyAlignment="1">
      <alignment horizontal="left"/>
    </xf>
    <xf numFmtId="0" fontId="0" fillId="5" borderId="2" xfId="0" applyFill="1" applyBorder="1"/>
    <xf numFmtId="0" fontId="0" fillId="5" borderId="3" xfId="0" applyFill="1" applyBorder="1" applyAlignment="1">
      <alignment horizontal="left"/>
    </xf>
    <xf numFmtId="164" fontId="4" fillId="0" borderId="12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8" borderId="0" xfId="0" applyNumberFormat="1" applyFill="1" applyAlignment="1">
      <alignment horizontal="center"/>
    </xf>
    <xf numFmtId="164" fontId="3" fillId="5" borderId="2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164" fontId="4" fillId="0" borderId="11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64" fontId="1" fillId="9" borderId="19" xfId="0" applyNumberFormat="1" applyFont="1" applyFill="1" applyBorder="1" applyAlignment="1">
      <alignment horizontal="center" vertical="center"/>
    </xf>
    <xf numFmtId="164" fontId="1" fillId="9" borderId="21" xfId="0" applyNumberFormat="1" applyFont="1" applyFill="1" applyBorder="1" applyAlignment="1">
      <alignment horizontal="center" vertical="center"/>
    </xf>
    <xf numFmtId="164" fontId="0" fillId="9" borderId="22" xfId="0" applyNumberFormat="1" applyFill="1" applyBorder="1" applyAlignment="1">
      <alignment vertical="center"/>
    </xf>
    <xf numFmtId="164" fontId="1" fillId="9" borderId="22" xfId="0" applyNumberFormat="1" applyFont="1" applyFill="1" applyBorder="1" applyAlignment="1">
      <alignment horizontal="center" vertical="center"/>
    </xf>
    <xf numFmtId="164" fontId="1" fillId="5" borderId="19" xfId="0" applyNumberFormat="1" applyFont="1" applyFill="1" applyBorder="1"/>
    <xf numFmtId="14" fontId="1" fillId="5" borderId="0" xfId="0" applyNumberFormat="1" applyFont="1" applyFill="1" applyAlignment="1">
      <alignment horizontal="center"/>
    </xf>
    <xf numFmtId="0" fontId="9" fillId="0" borderId="0" xfId="0" applyNumberFormat="1" applyFont="1"/>
    <xf numFmtId="17" fontId="8" fillId="3" borderId="0" xfId="0" applyNumberFormat="1" applyFont="1" applyFill="1" applyBorder="1"/>
    <xf numFmtId="164" fontId="0" fillId="0" borderId="0" xfId="0" applyNumberFormat="1" applyBorder="1"/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5" fillId="10" borderId="0" xfId="0" applyNumberFormat="1" applyFont="1" applyFill="1" applyBorder="1" applyAlignment="1">
      <alignment horizontal="left" wrapText="1"/>
    </xf>
    <xf numFmtId="0" fontId="0" fillId="5" borderId="0" xfId="0" applyFont="1" applyFill="1"/>
    <xf numFmtId="0" fontId="0" fillId="0" borderId="23" xfId="0" applyFont="1" applyBorder="1" applyAlignment="1">
      <alignment horizontal="center"/>
    </xf>
    <xf numFmtId="0" fontId="0" fillId="7" borderId="0" xfId="0" applyFill="1"/>
    <xf numFmtId="164" fontId="1" fillId="0" borderId="0" xfId="0" applyNumberFormat="1" applyFont="1" applyBorder="1" applyAlignment="1">
      <alignment horizontal="center"/>
    </xf>
    <xf numFmtId="164" fontId="3" fillId="0" borderId="20" xfId="0" applyNumberFormat="1" applyFont="1" applyFill="1" applyBorder="1"/>
    <xf numFmtId="164" fontId="3" fillId="5" borderId="24" xfId="0" applyNumberFormat="1" applyFont="1" applyFill="1" applyBorder="1" applyAlignment="1">
      <alignment horizontal="left"/>
    </xf>
    <xf numFmtId="164" fontId="3" fillId="7" borderId="20" xfId="0" applyNumberFormat="1" applyFont="1" applyFill="1" applyBorder="1" applyAlignment="1">
      <alignment horizontal="left"/>
    </xf>
    <xf numFmtId="164" fontId="3" fillId="7" borderId="8" xfId="0" applyNumberFormat="1" applyFont="1" applyFill="1" applyBorder="1" applyAlignment="1">
      <alignment horizontal="center"/>
    </xf>
    <xf numFmtId="164" fontId="3" fillId="7" borderId="25" xfId="0" applyNumberFormat="1" applyFont="1" applyFill="1" applyBorder="1" applyAlignment="1">
      <alignment horizontal="center"/>
    </xf>
    <xf numFmtId="164" fontId="3" fillId="7" borderId="9" xfId="0" applyNumberFormat="1" applyFont="1" applyFill="1" applyBorder="1" applyAlignment="1">
      <alignment horizontal="center"/>
    </xf>
    <xf numFmtId="164" fontId="3" fillId="5" borderId="8" xfId="0" applyNumberFormat="1" applyFont="1" applyFill="1" applyBorder="1" applyAlignment="1">
      <alignment horizontal="center"/>
    </xf>
    <xf numFmtId="164" fontId="3" fillId="5" borderId="25" xfId="0" applyNumberFormat="1" applyFont="1" applyFill="1" applyBorder="1" applyAlignment="1">
      <alignment horizontal="center"/>
    </xf>
    <xf numFmtId="164" fontId="3" fillId="5" borderId="9" xfId="0" applyNumberFormat="1" applyFont="1" applyFill="1" applyBorder="1" applyAlignment="1">
      <alignment horizontal="center"/>
    </xf>
    <xf numFmtId="164" fontId="3" fillId="5" borderId="26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164" fontId="3" fillId="5" borderId="28" xfId="0" applyNumberFormat="1" applyFont="1" applyFill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/>
    </xf>
    <xf numFmtId="164" fontId="3" fillId="0" borderId="25" xfId="0" applyNumberFormat="1" applyFont="1" applyFill="1" applyBorder="1" applyAlignment="1">
      <alignment horizontal="center"/>
    </xf>
    <xf numFmtId="164" fontId="3" fillId="0" borderId="30" xfId="0" applyNumberFormat="1" applyFont="1" applyFill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0" fillId="0" borderId="29" xfId="0" applyBorder="1" applyAlignment="1">
      <alignment horizontal="center"/>
    </xf>
    <xf numFmtId="164" fontId="4" fillId="0" borderId="25" xfId="0" applyNumberFormat="1" applyFont="1" applyFill="1" applyBorder="1" applyAlignment="1">
      <alignment horizontal="center"/>
    </xf>
    <xf numFmtId="164" fontId="4" fillId="0" borderId="30" xfId="0" applyNumberFormat="1" applyFont="1" applyFill="1" applyBorder="1" applyAlignment="1">
      <alignment horizontal="center"/>
    </xf>
    <xf numFmtId="164" fontId="3" fillId="5" borderId="31" xfId="0" applyNumberFormat="1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8"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70755011517467"/>
          <c:y val="0.0514005540974045"/>
          <c:w val="0.970516732103383"/>
          <c:h val="0.832619568387285"/>
        </c:manualLayout>
      </c:layout>
      <c:barChart>
        <c:barDir val="col"/>
        <c:grouping val="clustered"/>
        <c:varyColors val="0"/>
        <c:ser>
          <c:idx val="0"/>
          <c:order val="0"/>
          <c:spPr>
            <a:ln>
              <a:gradFill>
                <a:gsLst>
                  <a:gs pos="0">
                    <a:schemeClr val="accent2">
                      <a:lumMod val="40000"/>
                      <a:lumOff val="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3">
                      <a:lumMod val="75000"/>
                    </a:schemeClr>
                  </a:gs>
                </a:gsLst>
                <a:lin ang="5400000" scaled="0"/>
              </a:gradFill>
            </a:ln>
          </c:spPr>
          <c:invertIfNegative val="0"/>
          <c:cat>
            <c:numRef>
              <c:f>Summary!$D$2:$W$2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Summary!$D$3:$W$3</c:f>
              <c:numCache>
                <c:formatCode>General</c:formatCode>
                <c:ptCount val="20"/>
                <c:pt idx="0">
                  <c:v>2.0</c:v>
                </c:pt>
                <c:pt idx="1">
                  <c:v>2.0</c:v>
                </c:pt>
                <c:pt idx="2">
                  <c:v>5.0</c:v>
                </c:pt>
                <c:pt idx="3">
                  <c:v>1.0</c:v>
                </c:pt>
                <c:pt idx="4">
                  <c:v>0.0</c:v>
                </c:pt>
                <c:pt idx="5">
                  <c:v>1.0</c:v>
                </c:pt>
                <c:pt idx="6">
                  <c:v>0.0</c:v>
                </c:pt>
                <c:pt idx="7">
                  <c:v>2.0</c:v>
                </c:pt>
                <c:pt idx="8">
                  <c:v>0.0</c:v>
                </c:pt>
                <c:pt idx="9">
                  <c:v>0.0</c:v>
                </c:pt>
                <c:pt idx="10">
                  <c:v>16.0</c:v>
                </c:pt>
                <c:pt idx="11">
                  <c:v>1.0</c:v>
                </c:pt>
                <c:pt idx="12">
                  <c:v>14.0</c:v>
                </c:pt>
                <c:pt idx="13">
                  <c:v>8.0</c:v>
                </c:pt>
                <c:pt idx="14">
                  <c:v>2.0</c:v>
                </c:pt>
                <c:pt idx="15">
                  <c:v>1.0</c:v>
                </c:pt>
                <c:pt idx="16">
                  <c:v>5.0</c:v>
                </c:pt>
                <c:pt idx="17">
                  <c:v>0.0</c:v>
                </c:pt>
                <c:pt idx="18">
                  <c:v>1.0</c:v>
                </c:pt>
                <c:pt idx="1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03058176"/>
        <c:axId val="-2103055392"/>
      </c:barChart>
      <c:dateAx>
        <c:axId val="-210305817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-2103055392"/>
        <c:crosses val="autoZero"/>
        <c:auto val="1"/>
        <c:lblOffset val="100"/>
        <c:baseTimeUnit val="months"/>
      </c:dateAx>
      <c:valAx>
        <c:axId val="-2103055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03058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numRef>
              <c:f>Summary!$D$25:$W$25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Summary!$D$26:$W$26</c:f>
              <c:numCache>
                <c:formatCode>General</c:formatCode>
                <c:ptCount val="20"/>
                <c:pt idx="0">
                  <c:v>2.0</c:v>
                </c:pt>
                <c:pt idx="1">
                  <c:v>4.0</c:v>
                </c:pt>
                <c:pt idx="2">
                  <c:v>9.0</c:v>
                </c:pt>
                <c:pt idx="3">
                  <c:v>10.0</c:v>
                </c:pt>
                <c:pt idx="4">
                  <c:v>10.0</c:v>
                </c:pt>
                <c:pt idx="5">
                  <c:v>11.0</c:v>
                </c:pt>
                <c:pt idx="6">
                  <c:v>11.0</c:v>
                </c:pt>
                <c:pt idx="7">
                  <c:v>13.0</c:v>
                </c:pt>
                <c:pt idx="8">
                  <c:v>13.0</c:v>
                </c:pt>
                <c:pt idx="9">
                  <c:v>13.0</c:v>
                </c:pt>
                <c:pt idx="10">
                  <c:v>29.0</c:v>
                </c:pt>
                <c:pt idx="11">
                  <c:v>30.0</c:v>
                </c:pt>
                <c:pt idx="12">
                  <c:v>44.0</c:v>
                </c:pt>
                <c:pt idx="13">
                  <c:v>52.0</c:v>
                </c:pt>
                <c:pt idx="14">
                  <c:v>54.0</c:v>
                </c:pt>
                <c:pt idx="15">
                  <c:v>55.0</c:v>
                </c:pt>
                <c:pt idx="16">
                  <c:v>60.0</c:v>
                </c:pt>
                <c:pt idx="17">
                  <c:v>60.0</c:v>
                </c:pt>
                <c:pt idx="18">
                  <c:v>61.0</c:v>
                </c:pt>
                <c:pt idx="19">
                  <c:v>61.0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97754864"/>
        <c:axId val="-2097751920"/>
      </c:barChart>
      <c:dateAx>
        <c:axId val="-20977548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-2097751920"/>
        <c:crosses val="autoZero"/>
        <c:auto val="1"/>
        <c:lblOffset val="100"/>
        <c:baseTimeUnit val="months"/>
      </c:dateAx>
      <c:valAx>
        <c:axId val="-2097751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97754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42862</xdr:rowOff>
    </xdr:from>
    <xdr:to>
      <xdr:col>23</xdr:col>
      <xdr:colOff>0</xdr:colOff>
      <xdr:row>17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9525</xdr:colOff>
      <xdr:row>19</xdr:row>
      <xdr:rowOff>23812</xdr:rowOff>
    </xdr:from>
    <xdr:to>
      <xdr:col>15</xdr:col>
      <xdr:colOff>9525</xdr:colOff>
      <xdr:row>33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755"/>
  <sheetViews>
    <sheetView tabSelected="1" zoomScale="75" zoomScaleNormal="80" zoomScalePageLayoutView="80" workbookViewId="0">
      <pane ySplit="4" topLeftCell="A87" activePane="bottomLeft" state="frozen"/>
      <selection pane="bottomLeft" activeCell="C112" sqref="C112"/>
    </sheetView>
  </sheetViews>
  <sheetFormatPr baseColWidth="10" defaultColWidth="8.83203125" defaultRowHeight="15" x14ac:dyDescent="0.2"/>
  <cols>
    <col min="1" max="1" width="29.1640625" style="19" customWidth="1"/>
    <col min="2" max="2" width="1.6640625" style="38" customWidth="1"/>
    <col min="3" max="3" width="28.6640625" style="20" customWidth="1"/>
    <col min="4" max="7" width="16.5" style="20" customWidth="1"/>
    <col min="8" max="16384" width="8.83203125" style="19"/>
  </cols>
  <sheetData>
    <row r="1" spans="1:20" x14ac:dyDescent="0.2">
      <c r="A1" s="17"/>
      <c r="C1" s="18"/>
      <c r="D1" s="18"/>
      <c r="E1" s="18"/>
      <c r="F1" s="18"/>
      <c r="G1" s="18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5" customHeight="1" x14ac:dyDescent="0.2">
      <c r="A2" s="17"/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1.25" customHeight="1" x14ac:dyDescent="0.2">
      <c r="A3" s="62" t="s">
        <v>86</v>
      </c>
      <c r="C3" s="39" t="s">
        <v>0</v>
      </c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0.25" customHeight="1" x14ac:dyDescent="0.2">
      <c r="A4" s="59">
        <v>63018395</v>
      </c>
      <c r="B4" s="60"/>
      <c r="C4" s="61" t="str">
        <f>IF(A4="","",VLOOKUP(A4,Source!A3:C64,2))</f>
        <v>Mohamed Babu</v>
      </c>
      <c r="D4" s="58" t="s">
        <v>67</v>
      </c>
      <c r="E4" s="58" t="s">
        <v>68</v>
      </c>
      <c r="F4" s="58" t="s">
        <v>69</v>
      </c>
      <c r="G4" s="58" t="s">
        <v>70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9" customHeight="1" x14ac:dyDescent="0.2">
      <c r="A5" s="21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9" customHeight="1" x14ac:dyDescent="0.2">
      <c r="A6" s="21"/>
      <c r="C6" s="18"/>
      <c r="D6" s="18"/>
      <c r="E6" s="18"/>
      <c r="F6" s="18"/>
      <c r="G6" s="18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x14ac:dyDescent="0.2">
      <c r="A7" s="22"/>
      <c r="C7" s="23"/>
      <c r="D7" s="23"/>
      <c r="E7" s="23"/>
      <c r="F7" s="23"/>
      <c r="G7" s="23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x14ac:dyDescent="0.2">
      <c r="A8" s="22"/>
      <c r="C8" s="23"/>
      <c r="D8" s="23"/>
      <c r="E8" s="23"/>
      <c r="F8" s="23"/>
      <c r="G8" s="23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25" customFormat="1" ht="16" thickBot="1" x14ac:dyDescent="0.25">
      <c r="A9" s="43">
        <v>63016619</v>
      </c>
      <c r="B9" s="38"/>
      <c r="C9" s="83" t="str">
        <f>VLOOKUP(A9,Source!$A$3:$I$69,2,FALSE)</f>
        <v>Sattam Al Omairy</v>
      </c>
      <c r="D9" s="84">
        <f>VLOOKUP($A$9,Source!$A$3:$I$69,4,FALSE)</f>
        <v>0</v>
      </c>
      <c r="E9" s="84">
        <f>VLOOKUP($A$9,Source!$A$3:$I$69,4,FALSE)</f>
        <v>0</v>
      </c>
      <c r="F9" s="84">
        <f>VLOOKUP($A$9,Source!$A$3:$I$69,4,FALSE)</f>
        <v>0</v>
      </c>
      <c r="G9" s="85">
        <f>VLOOKUP($A$9,Source!$A$3:$I$69,4,FALSE)</f>
        <v>0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</row>
    <row r="10" spans="1:20" x14ac:dyDescent="0.2">
      <c r="A10" s="74" t="s">
        <v>72</v>
      </c>
      <c r="C10" s="86"/>
      <c r="D10" s="87"/>
      <c r="E10" s="87"/>
      <c r="F10" s="87"/>
      <c r="G10" s="88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x14ac:dyDescent="0.2">
      <c r="A11" s="31" t="s">
        <v>73</v>
      </c>
      <c r="C11" s="35"/>
      <c r="D11" s="29"/>
      <c r="E11" s="29"/>
      <c r="F11" s="29"/>
      <c r="G11" s="2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x14ac:dyDescent="0.2">
      <c r="A12" s="31" t="s">
        <v>74</v>
      </c>
      <c r="C12" s="35"/>
      <c r="D12" s="29"/>
      <c r="E12" s="29"/>
      <c r="F12" s="29"/>
      <c r="G12" s="2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x14ac:dyDescent="0.2">
      <c r="A13" s="31" t="s">
        <v>135</v>
      </c>
      <c r="C13" s="35"/>
      <c r="D13" s="29"/>
      <c r="E13" s="29"/>
      <c r="F13" s="29"/>
      <c r="G13" s="2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x14ac:dyDescent="0.2">
      <c r="A14" s="31" t="s">
        <v>75</v>
      </c>
      <c r="C14" s="35"/>
      <c r="D14" s="29"/>
      <c r="E14" s="29"/>
      <c r="F14" s="29"/>
      <c r="G14" s="26"/>
      <c r="H14" s="17"/>
      <c r="I14" s="17"/>
      <c r="J14" s="17"/>
      <c r="K14" s="17" t="s">
        <v>90</v>
      </c>
      <c r="L14" s="17"/>
      <c r="M14" s="17"/>
      <c r="N14" s="17"/>
      <c r="O14" s="17"/>
      <c r="P14" s="17"/>
      <c r="Q14" s="17"/>
      <c r="R14" s="17"/>
      <c r="S14" s="17"/>
      <c r="T14" s="17"/>
    </row>
    <row r="15" spans="1:20" x14ac:dyDescent="0.2">
      <c r="A15" s="31" t="s">
        <v>79</v>
      </c>
      <c r="C15" s="35"/>
      <c r="D15" s="29"/>
      <c r="E15" s="29"/>
      <c r="F15" s="29"/>
      <c r="G15" s="26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x14ac:dyDescent="0.2">
      <c r="A16" s="31" t="s">
        <v>136</v>
      </c>
      <c r="C16" s="35"/>
      <c r="D16" s="29"/>
      <c r="E16" s="29"/>
      <c r="F16" s="29"/>
      <c r="G16" s="2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x14ac:dyDescent="0.2">
      <c r="A17" s="31" t="s">
        <v>137</v>
      </c>
      <c r="C17" s="35"/>
      <c r="D17" s="29"/>
      <c r="E17" s="29"/>
      <c r="F17" s="29"/>
      <c r="G17" s="2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">
      <c r="A18" s="31" t="s">
        <v>138</v>
      </c>
      <c r="C18" s="35"/>
      <c r="D18" s="29"/>
      <c r="E18" s="29"/>
      <c r="F18" s="29"/>
      <c r="G18" s="2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16" thickBot="1" x14ac:dyDescent="0.25">
      <c r="A19" s="32" t="s">
        <v>139</v>
      </c>
      <c r="C19" s="36"/>
      <c r="D19" s="37"/>
      <c r="E19" s="37"/>
      <c r="F19" s="37"/>
      <c r="G19" s="2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6" thickBot="1" x14ac:dyDescent="0.25">
      <c r="A20" s="28"/>
      <c r="C20" s="29"/>
      <c r="D20" s="29"/>
      <c r="E20" s="29"/>
      <c r="F20" s="29"/>
      <c r="G20" s="29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6" thickBot="1" x14ac:dyDescent="0.25">
      <c r="A21" s="44">
        <v>63016625</v>
      </c>
      <c r="C21" s="80" t="str">
        <f>VLOOKUP(A21,Source!$A$3:$I$69,2,FALSE)</f>
        <v>Ali Al Turaiki</v>
      </c>
      <c r="D21" s="81">
        <f>VLOOKUP($A$21,Source!$A$3:$I$69,4,FALSE)</f>
        <v>0</v>
      </c>
      <c r="E21" s="81">
        <f>VLOOKUP($A$21,Source!$A$3:$I$69,4,FALSE)</f>
        <v>0</v>
      </c>
      <c r="F21" s="81">
        <f>VLOOKUP($A$21,Source!$A$3:$I$69,4,FALSE)</f>
        <v>0</v>
      </c>
      <c r="G21" s="97">
        <f>VLOOKUP($A$21,Source!$A$3:$I$69,4,FALSE)</f>
        <v>0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x14ac:dyDescent="0.2">
      <c r="A22" s="74" t="s">
        <v>72</v>
      </c>
      <c r="C22" s="86" t="s">
        <v>89</v>
      </c>
      <c r="D22" s="87"/>
      <c r="E22" s="87"/>
      <c r="F22" s="87"/>
      <c r="G22" s="8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x14ac:dyDescent="0.2">
      <c r="A23" s="31" t="s">
        <v>73</v>
      </c>
      <c r="C23" s="35" t="s">
        <v>89</v>
      </c>
      <c r="D23" s="29"/>
      <c r="E23" s="29"/>
      <c r="F23" s="29"/>
      <c r="G23" s="2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x14ac:dyDescent="0.2">
      <c r="A24" s="31" t="s">
        <v>74</v>
      </c>
      <c r="C24" s="35"/>
      <c r="D24" s="29"/>
      <c r="E24" s="29"/>
      <c r="F24" s="29"/>
      <c r="G24" s="2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x14ac:dyDescent="0.2">
      <c r="A25" s="31" t="s">
        <v>135</v>
      </c>
      <c r="C25" s="35" t="s">
        <v>89</v>
      </c>
      <c r="D25" s="29"/>
      <c r="E25" s="29"/>
      <c r="F25" s="29"/>
      <c r="G25" s="2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x14ac:dyDescent="0.2">
      <c r="A26" s="31" t="s">
        <v>75</v>
      </c>
      <c r="C26" s="35"/>
      <c r="D26" s="29"/>
      <c r="E26" s="29"/>
      <c r="F26" s="29"/>
      <c r="G26" s="2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x14ac:dyDescent="0.2">
      <c r="A27" s="31" t="s">
        <v>79</v>
      </c>
      <c r="C27" s="35" t="s">
        <v>89</v>
      </c>
      <c r="D27" s="29"/>
      <c r="E27" s="29"/>
      <c r="F27" s="29"/>
      <c r="G27" s="2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x14ac:dyDescent="0.2">
      <c r="A28" s="31" t="s">
        <v>136</v>
      </c>
      <c r="C28" s="35"/>
      <c r="D28" s="29"/>
      <c r="E28" s="29"/>
      <c r="F28" s="29"/>
      <c r="G28" s="2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x14ac:dyDescent="0.2">
      <c r="A29" s="31" t="s">
        <v>137</v>
      </c>
      <c r="C29" s="35"/>
      <c r="D29" s="29"/>
      <c r="E29" s="29"/>
      <c r="F29" s="29"/>
      <c r="G29" s="2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x14ac:dyDescent="0.2">
      <c r="A30" s="31" t="s">
        <v>138</v>
      </c>
      <c r="C30" s="35"/>
      <c r="D30" s="29"/>
      <c r="E30" s="29"/>
      <c r="F30" s="29"/>
      <c r="G30" s="2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ht="16" thickBot="1" x14ac:dyDescent="0.25">
      <c r="A31" s="32" t="s">
        <v>139</v>
      </c>
      <c r="C31" s="36"/>
      <c r="D31" s="37"/>
      <c r="E31" s="37"/>
      <c r="F31" s="37"/>
      <c r="G31" s="2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ht="16" thickBot="1" x14ac:dyDescent="0.25"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ht="16" thickBot="1" x14ac:dyDescent="0.25">
      <c r="A33" s="53">
        <v>63016621</v>
      </c>
      <c r="C33" s="80" t="str">
        <f>VLOOKUP(A33,Source!$A$3:$I$69,2,FALSE)</f>
        <v>Latifa Al Haroon</v>
      </c>
      <c r="D33" s="81">
        <f>VLOOKUP(A33,Source!$A$3:$I$69,4,FALSE)</f>
        <v>0</v>
      </c>
      <c r="E33" s="81">
        <f>VLOOKUP(A33,Source!$A$3:$I$69,5,FALSE)</f>
        <v>0</v>
      </c>
      <c r="F33" s="81">
        <f>VLOOKUP(A33,Source!$A$3:$I$69,6,FALSE)</f>
        <v>0</v>
      </c>
      <c r="G33" s="82">
        <f>VLOOKUP(A33,Source!$A$3:$I$69,7,FALSE)</f>
        <v>0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x14ac:dyDescent="0.2">
      <c r="A34" s="74" t="s">
        <v>72</v>
      </c>
      <c r="C34" s="86"/>
      <c r="D34" s="87"/>
      <c r="E34" s="87"/>
      <c r="F34" s="87"/>
      <c r="G34" s="8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x14ac:dyDescent="0.2">
      <c r="A35" s="31" t="s">
        <v>73</v>
      </c>
      <c r="C35" s="35"/>
      <c r="D35" s="29"/>
      <c r="E35" s="29"/>
      <c r="F35" s="29"/>
      <c r="G35" s="2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x14ac:dyDescent="0.2">
      <c r="A36" s="31" t="s">
        <v>74</v>
      </c>
      <c r="C36" s="35"/>
      <c r="D36" s="29"/>
      <c r="E36" s="29"/>
      <c r="F36" s="29"/>
      <c r="G36" s="2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x14ac:dyDescent="0.2">
      <c r="A37" s="31" t="s">
        <v>135</v>
      </c>
      <c r="C37" s="35"/>
      <c r="D37" s="29"/>
      <c r="E37" s="29"/>
      <c r="F37" s="29"/>
      <c r="G37" s="2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 x14ac:dyDescent="0.2">
      <c r="A38" s="31" t="s">
        <v>75</v>
      </c>
      <c r="C38" s="35"/>
      <c r="D38" s="29"/>
      <c r="E38" s="29"/>
      <c r="F38" s="29"/>
      <c r="G38" s="2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x14ac:dyDescent="0.2">
      <c r="A39" s="31" t="s">
        <v>79</v>
      </c>
      <c r="C39" s="35"/>
      <c r="D39" s="29"/>
      <c r="E39" s="29"/>
      <c r="F39" s="29"/>
      <c r="G39" s="26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:20" x14ac:dyDescent="0.2">
      <c r="A40" s="31" t="s">
        <v>136</v>
      </c>
      <c r="C40" s="35"/>
      <c r="D40" s="29"/>
      <c r="E40" s="29"/>
      <c r="F40" s="29"/>
      <c r="G40" s="26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:20" x14ac:dyDescent="0.2">
      <c r="A41" s="31" t="s">
        <v>137</v>
      </c>
      <c r="C41" s="35"/>
      <c r="D41" s="29"/>
      <c r="E41" s="29"/>
      <c r="F41" s="29"/>
      <c r="G41" s="26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x14ac:dyDescent="0.2">
      <c r="A42" s="31" t="s">
        <v>138</v>
      </c>
      <c r="C42" s="35"/>
      <c r="D42" s="29"/>
      <c r="E42" s="29"/>
      <c r="F42" s="29"/>
      <c r="G42" s="26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:20" ht="16" thickBot="1" x14ac:dyDescent="0.25">
      <c r="A43" s="32" t="s">
        <v>139</v>
      </c>
      <c r="C43" s="36"/>
      <c r="D43" s="37"/>
      <c r="E43" s="37"/>
      <c r="F43" s="37"/>
      <c r="G43" s="2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 ht="16" thickBot="1" x14ac:dyDescent="0.25"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:20" ht="16" thickBot="1" x14ac:dyDescent="0.25">
      <c r="A45" s="53">
        <v>63017038</v>
      </c>
      <c r="C45" s="80" t="str">
        <f>VLOOKUP(A45,Source!$A$3:$I$69,2,FALSE)</f>
        <v>Hatem Alaydi</v>
      </c>
      <c r="D45" s="81">
        <f>VLOOKUP(A45,Source!$A$3:$I$69,4,FALSE)</f>
        <v>0</v>
      </c>
      <c r="E45" s="81">
        <f>VLOOKUP(A45,Source!$A$3:$I$69,5,FALSE)</f>
        <v>0</v>
      </c>
      <c r="F45" s="81">
        <f>VLOOKUP(A45,Source!$A$3:$I$69,6,FALSE)</f>
        <v>0</v>
      </c>
      <c r="G45" s="82">
        <f>VLOOKUP(A45,Source!$A$3:$I$69,7,FALSE)</f>
        <v>0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 x14ac:dyDescent="0.2">
      <c r="A46" s="74" t="s">
        <v>72</v>
      </c>
      <c r="C46" s="86" t="s">
        <v>89</v>
      </c>
      <c r="D46" s="87"/>
      <c r="E46" s="87"/>
      <c r="F46" s="87"/>
      <c r="G46" s="88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:20" x14ac:dyDescent="0.2">
      <c r="A47" s="31" t="s">
        <v>73</v>
      </c>
      <c r="C47" s="35" t="s">
        <v>89</v>
      </c>
      <c r="D47" s="29"/>
      <c r="E47" s="29"/>
      <c r="F47" s="29"/>
      <c r="G47" s="26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x14ac:dyDescent="0.2">
      <c r="A48" s="31" t="s">
        <v>74</v>
      </c>
      <c r="C48" s="35"/>
      <c r="D48" s="29"/>
      <c r="E48" s="29"/>
      <c r="F48" s="29"/>
      <c r="G48" s="26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:20" x14ac:dyDescent="0.2">
      <c r="A49" s="31" t="s">
        <v>135</v>
      </c>
      <c r="C49" s="35" t="s">
        <v>89</v>
      </c>
      <c r="D49" s="29"/>
      <c r="E49" s="29"/>
      <c r="F49" s="29"/>
      <c r="G49" s="26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:20" x14ac:dyDescent="0.2">
      <c r="A50" s="31" t="s">
        <v>75</v>
      </c>
      <c r="C50" s="35"/>
      <c r="D50" s="29"/>
      <c r="E50" s="29"/>
      <c r="F50" s="29"/>
      <c r="G50" s="26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x14ac:dyDescent="0.2">
      <c r="A51" s="31" t="s">
        <v>79</v>
      </c>
      <c r="C51" s="35" t="s">
        <v>89</v>
      </c>
      <c r="D51" s="29"/>
      <c r="E51" s="29"/>
      <c r="F51" s="29"/>
      <c r="G51" s="26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:20" x14ac:dyDescent="0.2">
      <c r="A52" s="31" t="s">
        <v>136</v>
      </c>
      <c r="C52" s="35"/>
      <c r="D52" s="29"/>
      <c r="E52" s="29"/>
      <c r="F52" s="29"/>
      <c r="G52" s="26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 x14ac:dyDescent="0.2">
      <c r="A53" s="31" t="s">
        <v>137</v>
      </c>
      <c r="C53" s="35"/>
      <c r="D53" s="29"/>
      <c r="E53" s="29"/>
      <c r="F53" s="29"/>
      <c r="G53" s="26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:20" x14ac:dyDescent="0.2">
      <c r="A54" s="31" t="s">
        <v>138</v>
      </c>
      <c r="C54" s="35"/>
      <c r="D54" s="29"/>
      <c r="E54" s="29"/>
      <c r="F54" s="29"/>
      <c r="G54" s="26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 ht="16" thickBot="1" x14ac:dyDescent="0.25">
      <c r="A55" s="32" t="s">
        <v>139</v>
      </c>
      <c r="C55" s="91"/>
      <c r="D55" s="92"/>
      <c r="E55" s="92"/>
      <c r="F55" s="92"/>
      <c r="G55" s="93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ht="16" thickBot="1" x14ac:dyDescent="0.25"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:20" ht="16" thickBot="1" x14ac:dyDescent="0.25">
      <c r="A57" s="75">
        <v>63017037</v>
      </c>
      <c r="C57" s="80" t="str">
        <f>VLOOKUP(A57,Source!$A$3:$I$69,2,FALSE)</f>
        <v>Claude Mathieu</v>
      </c>
      <c r="D57" s="81" t="str">
        <f>VLOOKUP(A57,Source!$A$3:$I$69,4,FALSE)</f>
        <v>Karima</v>
      </c>
      <c r="E57" s="81" t="str">
        <f>VLOOKUP(A57,Source!$A$3:$I$69,5,FALSE)</f>
        <v>Zakarie</v>
      </c>
      <c r="F57" s="81">
        <f>VLOOKUP(A57,Source!$A$3:$I$69,6,FALSE)</f>
        <v>0</v>
      </c>
      <c r="G57" s="82">
        <f>VLOOKUP(A57,Source!$A$3:$I$69,7,FALSE)</f>
        <v>0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:20" x14ac:dyDescent="0.2">
      <c r="A58" s="74" t="s">
        <v>72</v>
      </c>
      <c r="C58" s="94" t="s">
        <v>89</v>
      </c>
      <c r="D58" s="95" t="s">
        <v>89</v>
      </c>
      <c r="E58" s="95" t="s">
        <v>89</v>
      </c>
      <c r="F58" s="95"/>
      <c r="G58" s="96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:20" x14ac:dyDescent="0.2">
      <c r="A59" s="31" t="s">
        <v>73</v>
      </c>
      <c r="C59" s="55"/>
      <c r="D59" s="54"/>
      <c r="E59" s="54"/>
      <c r="F59" s="54"/>
      <c r="G59" s="49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:20" x14ac:dyDescent="0.2">
      <c r="A60" s="31" t="s">
        <v>74</v>
      </c>
      <c r="C60" s="55"/>
      <c r="D60" s="54"/>
      <c r="E60" s="54"/>
      <c r="F60" s="54"/>
      <c r="G60" s="49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:20" x14ac:dyDescent="0.2">
      <c r="A61" s="31" t="s">
        <v>135</v>
      </c>
      <c r="C61" s="55"/>
      <c r="D61" s="54"/>
      <c r="E61" s="54"/>
      <c r="F61" s="54"/>
      <c r="G61" s="49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:20" x14ac:dyDescent="0.2">
      <c r="A62" s="31" t="s">
        <v>75</v>
      </c>
      <c r="C62" s="55" t="s">
        <v>89</v>
      </c>
      <c r="D62" s="54"/>
      <c r="E62" s="54"/>
      <c r="F62" s="54"/>
      <c r="G62" s="49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:20" x14ac:dyDescent="0.2">
      <c r="A63" s="31" t="s">
        <v>79</v>
      </c>
      <c r="C63" s="55"/>
      <c r="D63" s="54"/>
      <c r="E63" s="54"/>
      <c r="F63" s="54"/>
      <c r="G63" s="49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0" x14ac:dyDescent="0.2">
      <c r="A64" s="31" t="s">
        <v>136</v>
      </c>
      <c r="C64" s="55"/>
      <c r="D64" s="54"/>
      <c r="E64" s="54"/>
      <c r="F64" s="54"/>
      <c r="G64" s="49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20" x14ac:dyDescent="0.2">
      <c r="A65" s="31" t="s">
        <v>137</v>
      </c>
      <c r="C65" s="55"/>
      <c r="D65" s="54"/>
      <c r="E65" s="54"/>
      <c r="F65" s="54"/>
      <c r="G65" s="49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20" x14ac:dyDescent="0.2">
      <c r="A66" s="31" t="s">
        <v>138</v>
      </c>
      <c r="C66" s="55"/>
      <c r="D66" s="54"/>
      <c r="E66" s="54"/>
      <c r="F66" s="54"/>
      <c r="G66" s="49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20" ht="16" thickBot="1" x14ac:dyDescent="0.25">
      <c r="A67" s="32" t="s">
        <v>139</v>
      </c>
      <c r="C67" s="56"/>
      <c r="D67" s="57"/>
      <c r="E67" s="57"/>
      <c r="F67" s="57"/>
      <c r="G67" s="50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 x14ac:dyDescent="0.2"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 ht="16" thickBot="1" x14ac:dyDescent="0.25">
      <c r="A69" s="28"/>
      <c r="C69" s="29"/>
      <c r="D69" s="29"/>
      <c r="E69" s="29"/>
      <c r="F69" s="29"/>
      <c r="G69" s="29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 ht="16" thickBot="1" x14ac:dyDescent="0.25">
      <c r="A70" s="53">
        <v>63017836</v>
      </c>
      <c r="C70" s="80" t="str">
        <f>VLOOKUP(A70,Source!$A$3:$I$69,2,FALSE)</f>
        <v>Mohamed Ennahali</v>
      </c>
      <c r="D70" s="81" t="str">
        <f>VLOOKUP(A70,Source!$A$3:$I$69,4,FALSE)</f>
        <v>Asma</v>
      </c>
      <c r="E70" s="81" t="str">
        <f>VLOOKUP(A70,Source!$A$3:$I$69,5,FALSE)</f>
        <v>Sara</v>
      </c>
      <c r="F70" s="81">
        <f>VLOOKUP(A70,Source!$A$3:$I$69,6,FALSE)</f>
        <v>0</v>
      </c>
      <c r="G70" s="82">
        <f>VLOOKUP(A70,Source!$A$3:$I$69,7,FALSE)</f>
        <v>0</v>
      </c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 x14ac:dyDescent="0.2">
      <c r="A71" s="74" t="s">
        <v>72</v>
      </c>
      <c r="C71" s="86" t="s">
        <v>89</v>
      </c>
      <c r="D71" s="87" t="s">
        <v>89</v>
      </c>
      <c r="E71" s="87" t="s">
        <v>89</v>
      </c>
      <c r="F71" s="87"/>
      <c r="G71" s="88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 x14ac:dyDescent="0.2">
      <c r="A72" s="31" t="s">
        <v>73</v>
      </c>
      <c r="C72" s="35"/>
      <c r="D72" s="29" t="s">
        <v>89</v>
      </c>
      <c r="E72" s="29"/>
      <c r="F72" s="29"/>
      <c r="G72" s="26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 x14ac:dyDescent="0.2">
      <c r="A73" s="31" t="s">
        <v>74</v>
      </c>
      <c r="C73" s="35"/>
      <c r="D73" s="29"/>
      <c r="E73" s="29"/>
      <c r="F73" s="29"/>
      <c r="G73" s="26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 x14ac:dyDescent="0.2">
      <c r="A74" s="31" t="s">
        <v>135</v>
      </c>
      <c r="C74" s="35" t="s">
        <v>89</v>
      </c>
      <c r="D74" s="29"/>
      <c r="E74" s="29"/>
      <c r="F74" s="29"/>
      <c r="G74" s="26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 x14ac:dyDescent="0.2">
      <c r="A75" s="31" t="s">
        <v>75</v>
      </c>
      <c r="C75" s="35" t="s">
        <v>89</v>
      </c>
      <c r="D75" s="29"/>
      <c r="E75" s="29"/>
      <c r="F75" s="29"/>
      <c r="G75" s="26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 x14ac:dyDescent="0.2">
      <c r="A76" s="31" t="s">
        <v>79</v>
      </c>
      <c r="C76" s="35" t="s">
        <v>89</v>
      </c>
      <c r="D76" s="29"/>
      <c r="E76" s="29"/>
      <c r="F76" s="29"/>
      <c r="G76" s="26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 x14ac:dyDescent="0.2">
      <c r="A77" s="31" t="s">
        <v>136</v>
      </c>
      <c r="C77" s="35"/>
      <c r="D77" s="29"/>
      <c r="E77" s="29"/>
      <c r="F77" s="29"/>
      <c r="G77" s="26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 x14ac:dyDescent="0.2">
      <c r="A78" s="31" t="s">
        <v>137</v>
      </c>
      <c r="C78" s="35"/>
      <c r="D78" s="29"/>
      <c r="E78" s="29"/>
      <c r="F78" s="29"/>
      <c r="G78" s="26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 x14ac:dyDescent="0.2">
      <c r="A79" s="31" t="s">
        <v>138</v>
      </c>
      <c r="C79" s="35"/>
      <c r="D79" s="29"/>
      <c r="E79" s="29"/>
      <c r="F79" s="29"/>
      <c r="G79" s="26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 ht="16" thickBot="1" x14ac:dyDescent="0.25">
      <c r="A80" s="32" t="s">
        <v>139</v>
      </c>
      <c r="C80" s="36"/>
      <c r="D80" s="37"/>
      <c r="E80" s="37"/>
      <c r="F80" s="37"/>
      <c r="G80" s="2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 ht="16" thickBot="1" x14ac:dyDescent="0.25">
      <c r="A81" s="28"/>
      <c r="C81" s="29"/>
      <c r="D81" s="29"/>
      <c r="E81" s="29"/>
      <c r="F81" s="29"/>
      <c r="G81" s="29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 ht="16" thickBot="1" x14ac:dyDescent="0.25">
      <c r="A82" s="53">
        <v>63017703</v>
      </c>
      <c r="C82" s="80" t="str">
        <f>VLOOKUP(A82,Source!$A$3:$I$69,2,FALSE)</f>
        <v>Mohsin Al Salim</v>
      </c>
      <c r="D82" s="81">
        <f>VLOOKUP(A82,Source!$A$3:$I$69,4,FALSE)</f>
        <v>0</v>
      </c>
      <c r="E82" s="81">
        <f>VLOOKUP(A82,Source!$A$3:$I$69,5,FALSE)</f>
        <v>0</v>
      </c>
      <c r="F82" s="81">
        <f>VLOOKUP(A82,Source!$A$3:$I$69,6,FALSE)</f>
        <v>0</v>
      </c>
      <c r="G82" s="82">
        <f>VLOOKUP(A82,Source!$A$3:$I$69,7,FALSE)</f>
        <v>0</v>
      </c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 x14ac:dyDescent="0.2">
      <c r="A83" s="74" t="s">
        <v>72</v>
      </c>
      <c r="C83" s="86"/>
      <c r="D83" s="87"/>
      <c r="E83" s="87"/>
      <c r="F83" s="87"/>
      <c r="G83" s="88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 x14ac:dyDescent="0.2">
      <c r="A84" s="31" t="s">
        <v>73</v>
      </c>
      <c r="C84" s="35"/>
      <c r="D84" s="29"/>
      <c r="E84" s="29"/>
      <c r="F84" s="29"/>
      <c r="G84" s="26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 x14ac:dyDescent="0.2">
      <c r="A85" s="31" t="s">
        <v>74</v>
      </c>
      <c r="C85" s="35" t="s">
        <v>89</v>
      </c>
      <c r="D85" s="29"/>
      <c r="E85" s="29"/>
      <c r="F85" s="29"/>
      <c r="G85" s="26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 x14ac:dyDescent="0.2">
      <c r="A86" s="31" t="s">
        <v>135</v>
      </c>
      <c r="C86" s="35"/>
      <c r="D86" s="29"/>
      <c r="E86" s="29"/>
      <c r="F86" s="29"/>
      <c r="G86" s="26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 x14ac:dyDescent="0.2">
      <c r="A87" s="31" t="s">
        <v>75</v>
      </c>
      <c r="C87" s="35"/>
      <c r="D87" s="29"/>
      <c r="E87" s="29"/>
      <c r="F87" s="29"/>
      <c r="G87" s="26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x14ac:dyDescent="0.2">
      <c r="A88" s="31" t="s">
        <v>79</v>
      </c>
      <c r="C88" s="35" t="s">
        <v>89</v>
      </c>
      <c r="D88" s="29"/>
      <c r="E88" s="29"/>
      <c r="F88" s="29"/>
      <c r="G88" s="26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 x14ac:dyDescent="0.2">
      <c r="A89" s="31" t="s">
        <v>136</v>
      </c>
      <c r="C89" s="35"/>
      <c r="D89" s="29"/>
      <c r="E89" s="29"/>
      <c r="F89" s="29"/>
      <c r="G89" s="26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 x14ac:dyDescent="0.2">
      <c r="A90" s="31" t="s">
        <v>137</v>
      </c>
      <c r="C90" s="35"/>
      <c r="D90" s="29"/>
      <c r="E90" s="29"/>
      <c r="F90" s="29"/>
      <c r="G90" s="26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 x14ac:dyDescent="0.2">
      <c r="A91" s="31" t="s">
        <v>138</v>
      </c>
      <c r="C91" s="35"/>
      <c r="D91" s="29"/>
      <c r="E91" s="29"/>
      <c r="F91" s="29"/>
      <c r="G91" s="26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 ht="16" thickBot="1" x14ac:dyDescent="0.25">
      <c r="A92" s="32" t="s">
        <v>139</v>
      </c>
      <c r="C92" s="36"/>
      <c r="D92" s="37"/>
      <c r="E92" s="37"/>
      <c r="F92" s="37"/>
      <c r="G92" s="2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ht="16" thickBot="1" x14ac:dyDescent="0.25">
      <c r="A93" s="28"/>
      <c r="C93" s="29"/>
      <c r="D93" s="29"/>
      <c r="E93" s="29"/>
      <c r="F93" s="29"/>
      <c r="G93" s="29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20" ht="16" thickBot="1" x14ac:dyDescent="0.25">
      <c r="A94" s="53">
        <v>63019299</v>
      </c>
      <c r="C94" s="80" t="str">
        <f>VLOOKUP(A94,Source!$A$3:$I$69,2,FALSE)</f>
        <v>Salem Algamdi</v>
      </c>
      <c r="D94" s="81">
        <f>VLOOKUP(A94,Source!$A$3:$I$69,4,FALSE)</f>
        <v>0</v>
      </c>
      <c r="E94" s="81">
        <f>VLOOKUP(A94,Source!$A$3:$I$69,5,FALSE)</f>
        <v>0</v>
      </c>
      <c r="F94" s="81">
        <f>VLOOKUP(A94,Source!$A$3:$I$69,6,FALSE)</f>
        <v>0</v>
      </c>
      <c r="G94" s="82">
        <f>VLOOKUP(A94,Source!$A$3:$I$69,7,FALSE)</f>
        <v>0</v>
      </c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20" x14ac:dyDescent="0.2">
      <c r="A95" s="74" t="s">
        <v>72</v>
      </c>
      <c r="C95" s="86"/>
      <c r="D95" s="87"/>
      <c r="E95" s="87"/>
      <c r="F95" s="87"/>
      <c r="G95" s="88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20" x14ac:dyDescent="0.2">
      <c r="A96" s="31" t="s">
        <v>73</v>
      </c>
      <c r="C96" s="35"/>
      <c r="D96" s="29"/>
      <c r="E96" s="29"/>
      <c r="F96" s="29"/>
      <c r="G96" s="26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20" x14ac:dyDescent="0.2">
      <c r="A97" s="31" t="s">
        <v>74</v>
      </c>
      <c r="C97" s="35"/>
      <c r="D97" s="29"/>
      <c r="E97" s="29"/>
      <c r="F97" s="29"/>
      <c r="G97" s="26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20" x14ac:dyDescent="0.2">
      <c r="A98" s="31" t="s">
        <v>135</v>
      </c>
      <c r="C98" s="35"/>
      <c r="D98" s="29"/>
      <c r="E98" s="29"/>
      <c r="F98" s="29"/>
      <c r="G98" s="26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20" x14ac:dyDescent="0.2">
      <c r="A99" s="31" t="s">
        <v>75</v>
      </c>
      <c r="C99" s="35"/>
      <c r="D99" s="29"/>
      <c r="E99" s="29"/>
      <c r="F99" s="29"/>
      <c r="G99" s="26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0" x14ac:dyDescent="0.2">
      <c r="A100" s="31" t="s">
        <v>79</v>
      </c>
      <c r="C100" s="35"/>
      <c r="D100" s="29"/>
      <c r="E100" s="29"/>
      <c r="F100" s="29"/>
      <c r="G100" s="26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20" x14ac:dyDescent="0.2">
      <c r="A101" s="31" t="s">
        <v>136</v>
      </c>
      <c r="C101" s="35"/>
      <c r="D101" s="29"/>
      <c r="E101" s="29"/>
      <c r="F101" s="29"/>
      <c r="G101" s="26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20" x14ac:dyDescent="0.2">
      <c r="A102" s="31" t="s">
        <v>137</v>
      </c>
      <c r="C102" s="35"/>
      <c r="D102" s="29"/>
      <c r="E102" s="29"/>
      <c r="F102" s="29"/>
      <c r="G102" s="26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20" x14ac:dyDescent="0.2">
      <c r="A103" s="31" t="s">
        <v>138</v>
      </c>
      <c r="C103" s="35"/>
      <c r="D103" s="29"/>
      <c r="E103" s="29"/>
      <c r="F103" s="29"/>
      <c r="G103" s="26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20" ht="16" thickBot="1" x14ac:dyDescent="0.25">
      <c r="A104" s="32" t="s">
        <v>139</v>
      </c>
      <c r="C104" s="36"/>
      <c r="D104" s="37"/>
      <c r="E104" s="37"/>
      <c r="F104" s="37"/>
      <c r="G104" s="2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:20" ht="16" thickBot="1" x14ac:dyDescent="0.25">
      <c r="A105" s="28"/>
      <c r="C105" s="29"/>
      <c r="D105" s="29"/>
      <c r="E105" s="29"/>
      <c r="F105" s="29"/>
      <c r="G105" s="29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ht="16" thickBot="1" x14ac:dyDescent="0.25">
      <c r="A106" s="53">
        <v>63018395</v>
      </c>
      <c r="C106" s="80" t="str">
        <f>VLOOKUP(A106,Source!$A$3:$I$69,2,FALSE)</f>
        <v>Mohamed Babu</v>
      </c>
      <c r="D106" s="81" t="str">
        <f>VLOOKUP(A106,Source!$A$3:$I$69,4,FALSE)</f>
        <v>Hassena</v>
      </c>
      <c r="E106" s="81" t="str">
        <f>VLOOKUP(A106,Source!$A$3:$I$69,5,FALSE)</f>
        <v>Fazila</v>
      </c>
      <c r="F106" s="81" t="str">
        <f>VLOOKUP(A106,Source!$A$3:$I$69,6,FALSE)</f>
        <v>Sahana</v>
      </c>
      <c r="G106" s="82">
        <f>VLOOKUP(A106,Source!$A$3:$I$69,7,FALSE)</f>
        <v>0</v>
      </c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:20" x14ac:dyDescent="0.2">
      <c r="A107" s="74" t="s">
        <v>72</v>
      </c>
      <c r="C107" s="86" t="s">
        <v>89</v>
      </c>
      <c r="D107" s="87"/>
      <c r="E107" s="87"/>
      <c r="F107" s="87"/>
      <c r="G107" s="88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:20" x14ac:dyDescent="0.2">
      <c r="A108" s="31" t="s">
        <v>73</v>
      </c>
      <c r="C108" s="35"/>
      <c r="D108" s="29"/>
      <c r="E108" s="29"/>
      <c r="F108" s="29"/>
      <c r="G108" s="26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0" x14ac:dyDescent="0.2">
      <c r="A109" s="31" t="s">
        <v>74</v>
      </c>
      <c r="C109" s="35"/>
      <c r="D109" s="29"/>
      <c r="E109" s="29"/>
      <c r="F109" s="29"/>
      <c r="G109" s="26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x14ac:dyDescent="0.2">
      <c r="A110" s="31" t="s">
        <v>135</v>
      </c>
      <c r="C110" s="35"/>
      <c r="D110" s="29"/>
      <c r="E110" s="29"/>
      <c r="F110" s="29"/>
      <c r="G110" s="26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:20" x14ac:dyDescent="0.2">
      <c r="A111" s="31" t="s">
        <v>75</v>
      </c>
      <c r="C111" s="35"/>
      <c r="D111" s="29"/>
      <c r="E111" s="29"/>
      <c r="F111" s="29"/>
      <c r="G111" s="26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x14ac:dyDescent="0.2">
      <c r="A112" s="31" t="s">
        <v>79</v>
      </c>
      <c r="C112" s="35" t="s">
        <v>89</v>
      </c>
      <c r="D112" s="29"/>
      <c r="E112" s="29"/>
      <c r="F112" s="29"/>
      <c r="G112" s="26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x14ac:dyDescent="0.2">
      <c r="A113" s="31" t="s">
        <v>136</v>
      </c>
      <c r="C113" s="35"/>
      <c r="D113" s="29"/>
      <c r="E113" s="29"/>
      <c r="F113" s="29"/>
      <c r="G113" s="26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x14ac:dyDescent="0.2">
      <c r="A114" s="31" t="s">
        <v>137</v>
      </c>
      <c r="C114" s="35"/>
      <c r="D114" s="29"/>
      <c r="E114" s="29"/>
      <c r="F114" s="29"/>
      <c r="G114" s="26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x14ac:dyDescent="0.2">
      <c r="A115" s="31" t="s">
        <v>138</v>
      </c>
      <c r="C115" s="35"/>
      <c r="D115" s="29"/>
      <c r="E115" s="29"/>
      <c r="F115" s="29"/>
      <c r="G115" s="26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ht="16" thickBot="1" x14ac:dyDescent="0.25">
      <c r="A116" s="32" t="s">
        <v>139</v>
      </c>
      <c r="C116" s="36"/>
      <c r="D116" s="37"/>
      <c r="E116" s="37"/>
      <c r="F116" s="37"/>
      <c r="G116" s="2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ht="16" thickBot="1" x14ac:dyDescent="0.25">
      <c r="A117" s="28"/>
      <c r="C117" s="29"/>
      <c r="D117" s="29"/>
      <c r="E117" s="29"/>
      <c r="F117" s="29"/>
      <c r="G117" s="29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ht="16" thickBot="1" x14ac:dyDescent="0.25">
      <c r="A118" s="53">
        <v>63018396</v>
      </c>
      <c r="C118" s="80" t="str">
        <f>VLOOKUP(A118,Source!$A$3:$I$69,2,FALSE)</f>
        <v>Michael Ybanez</v>
      </c>
      <c r="D118" s="81" t="str">
        <f>VLOOKUP(A118,Source!$A$3:$I$69,4,FALSE)</f>
        <v>Roselyn</v>
      </c>
      <c r="E118" s="81" t="str">
        <f>VLOOKUP(A118,Source!$A$3:$I$69,5,FALSE)</f>
        <v>Christian</v>
      </c>
      <c r="F118" s="81" t="str">
        <f>VLOOKUP(A118,Source!$A$3:$I$69,6,FALSE)</f>
        <v>Michael</v>
      </c>
      <c r="G118" s="82">
        <f>VLOOKUP(A118,Source!$A$3:$I$69,7,FALSE)</f>
        <v>0</v>
      </c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x14ac:dyDescent="0.2">
      <c r="A119" s="74" t="s">
        <v>72</v>
      </c>
      <c r="C119" s="86" t="s">
        <v>89</v>
      </c>
      <c r="D119" s="87"/>
      <c r="E119" s="87"/>
      <c r="F119" s="87"/>
      <c r="G119" s="88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x14ac:dyDescent="0.2">
      <c r="A120" s="31" t="s">
        <v>73</v>
      </c>
      <c r="C120" s="35" t="s">
        <v>89</v>
      </c>
      <c r="D120" s="29"/>
      <c r="E120" s="29"/>
      <c r="F120" s="29"/>
      <c r="G120" s="26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x14ac:dyDescent="0.2">
      <c r="A121" s="31" t="s">
        <v>74</v>
      </c>
      <c r="C121" s="35"/>
      <c r="D121" s="29"/>
      <c r="E121" s="29"/>
      <c r="F121" s="29"/>
      <c r="G121" s="26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x14ac:dyDescent="0.2">
      <c r="A122" s="31" t="s">
        <v>135</v>
      </c>
      <c r="C122" s="35"/>
      <c r="D122" s="29"/>
      <c r="E122" s="29"/>
      <c r="F122" s="29"/>
      <c r="G122" s="26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x14ac:dyDescent="0.2">
      <c r="A123" s="31" t="s">
        <v>75</v>
      </c>
      <c r="C123" s="35"/>
      <c r="D123" s="29"/>
      <c r="E123" s="29"/>
      <c r="F123" s="29"/>
      <c r="G123" s="26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x14ac:dyDescent="0.2">
      <c r="A124" s="31" t="s">
        <v>79</v>
      </c>
      <c r="C124" s="35" t="s">
        <v>89</v>
      </c>
      <c r="D124" s="29"/>
      <c r="E124" s="29"/>
      <c r="F124" s="29"/>
      <c r="G124" s="26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x14ac:dyDescent="0.2">
      <c r="A125" s="31" t="s">
        <v>136</v>
      </c>
      <c r="C125" s="35"/>
      <c r="D125" s="29"/>
      <c r="E125" s="29"/>
      <c r="F125" s="29"/>
      <c r="G125" s="26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x14ac:dyDescent="0.2">
      <c r="A126" s="31" t="s">
        <v>137</v>
      </c>
      <c r="C126" s="35"/>
      <c r="D126" s="29"/>
      <c r="E126" s="29"/>
      <c r="F126" s="29"/>
      <c r="G126" s="26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x14ac:dyDescent="0.2">
      <c r="A127" s="31" t="s">
        <v>138</v>
      </c>
      <c r="C127" s="35"/>
      <c r="D127" s="29"/>
      <c r="E127" s="29"/>
      <c r="F127" s="29"/>
      <c r="G127" s="26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ht="16" thickBot="1" x14ac:dyDescent="0.25">
      <c r="A128" s="32" t="s">
        <v>139</v>
      </c>
      <c r="C128" s="36"/>
      <c r="D128" s="37"/>
      <c r="E128" s="37"/>
      <c r="F128" s="37"/>
      <c r="G128" s="2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ht="16" thickBot="1" x14ac:dyDescent="0.25">
      <c r="A129" s="28"/>
      <c r="C129" s="29"/>
      <c r="D129" s="29"/>
      <c r="E129" s="29"/>
      <c r="F129" s="29"/>
      <c r="G129" s="29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6" thickBot="1" x14ac:dyDescent="0.25">
      <c r="A130" s="53">
        <v>63018397</v>
      </c>
      <c r="C130" s="80" t="str">
        <f>VLOOKUP(A130,Source!$A$3:$I$69,2,FALSE)</f>
        <v>Jigeshkumar Sheth</v>
      </c>
      <c r="D130" s="81">
        <f>VLOOKUP(A130,Source!$A$3:$I$69,4,FALSE)</f>
        <v>0</v>
      </c>
      <c r="E130" s="81">
        <f>VLOOKUP(A130,Source!$A$3:$I$69,5,FALSE)</f>
        <v>0</v>
      </c>
      <c r="F130" s="81">
        <f>VLOOKUP(A130,Source!$A$3:$I$69,6,FALSE)</f>
        <v>0</v>
      </c>
      <c r="G130" s="82">
        <f>VLOOKUP(A130,Source!$A$3:$I$69,7,FALSE)</f>
        <v>0</v>
      </c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x14ac:dyDescent="0.2">
      <c r="A131" s="74" t="s">
        <v>72</v>
      </c>
      <c r="C131" s="86" t="s">
        <v>89</v>
      </c>
      <c r="D131" s="87"/>
      <c r="E131" s="87"/>
      <c r="F131" s="87"/>
      <c r="G131" s="88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x14ac:dyDescent="0.2">
      <c r="A132" s="31" t="s">
        <v>73</v>
      </c>
      <c r="C132" s="35"/>
      <c r="D132" s="29"/>
      <c r="E132" s="29"/>
      <c r="F132" s="29"/>
      <c r="G132" s="26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x14ac:dyDescent="0.2">
      <c r="A133" s="31" t="s">
        <v>74</v>
      </c>
      <c r="C133" s="35"/>
      <c r="D133" s="29"/>
      <c r="E133" s="29"/>
      <c r="F133" s="29"/>
      <c r="G133" s="26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x14ac:dyDescent="0.2">
      <c r="A134" s="31" t="s">
        <v>135</v>
      </c>
      <c r="C134" s="35"/>
      <c r="D134" s="29"/>
      <c r="E134" s="29"/>
      <c r="F134" s="29"/>
      <c r="G134" s="2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x14ac:dyDescent="0.2">
      <c r="A135" s="31" t="s">
        <v>75</v>
      </c>
      <c r="C135" s="35"/>
      <c r="D135" s="29"/>
      <c r="E135" s="29"/>
      <c r="F135" s="29"/>
      <c r="G135" s="26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x14ac:dyDescent="0.2">
      <c r="A136" s="31" t="s">
        <v>79</v>
      </c>
      <c r="C136" s="35" t="s">
        <v>89</v>
      </c>
      <c r="D136" s="29"/>
      <c r="E136" s="29"/>
      <c r="F136" s="29"/>
      <c r="G136" s="26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x14ac:dyDescent="0.2">
      <c r="A137" s="31" t="s">
        <v>136</v>
      </c>
      <c r="C137" s="35"/>
      <c r="D137" s="29"/>
      <c r="E137" s="29"/>
      <c r="F137" s="29"/>
      <c r="G137" s="26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x14ac:dyDescent="0.2">
      <c r="A138" s="31" t="s">
        <v>137</v>
      </c>
      <c r="C138" s="35"/>
      <c r="D138" s="29"/>
      <c r="E138" s="29"/>
      <c r="F138" s="29"/>
      <c r="G138" s="26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x14ac:dyDescent="0.2">
      <c r="A139" s="31" t="s">
        <v>138</v>
      </c>
      <c r="C139" s="35"/>
      <c r="D139" s="29"/>
      <c r="E139" s="29"/>
      <c r="F139" s="29"/>
      <c r="G139" s="26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6" thickBot="1" x14ac:dyDescent="0.25">
      <c r="A140" s="32" t="s">
        <v>139</v>
      </c>
      <c r="C140" s="36"/>
      <c r="D140" s="37"/>
      <c r="E140" s="37"/>
      <c r="F140" s="37"/>
      <c r="G140" s="2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6" thickBot="1" x14ac:dyDescent="0.25">
      <c r="A141" s="28"/>
      <c r="C141" s="29"/>
      <c r="D141" s="29"/>
      <c r="E141" s="29"/>
      <c r="F141" s="29"/>
      <c r="G141" s="29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6" thickBot="1" x14ac:dyDescent="0.25">
      <c r="A142" s="53">
        <v>63018398</v>
      </c>
      <c r="C142" s="80" t="str">
        <f>VLOOKUP(A142,Source!$A$3:$I$69,2,FALSE)</f>
        <v>Samun kasimin</v>
      </c>
      <c r="D142" s="81">
        <f>VLOOKUP(A142,Source!$A$3:$I$69,4,FALSE)</f>
        <v>0</v>
      </c>
      <c r="E142" s="81">
        <f>VLOOKUP(A142,Source!$A$3:$I$69,5,FALSE)</f>
        <v>0</v>
      </c>
      <c r="F142" s="81">
        <f>VLOOKUP(A142,Source!$A$3:$I$69,6,FALSE)</f>
        <v>0</v>
      </c>
      <c r="G142" s="82">
        <f>VLOOKUP(A142,Source!$A$3:$I$69,7,FALSE)</f>
        <v>0</v>
      </c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x14ac:dyDescent="0.2">
      <c r="A143" s="74" t="s">
        <v>72</v>
      </c>
      <c r="C143" s="86" t="s">
        <v>89</v>
      </c>
      <c r="D143" s="87"/>
      <c r="E143" s="87"/>
      <c r="F143" s="87"/>
      <c r="G143" s="88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x14ac:dyDescent="0.2">
      <c r="A144" s="31" t="s">
        <v>73</v>
      </c>
      <c r="C144" s="35"/>
      <c r="D144" s="29"/>
      <c r="E144" s="29"/>
      <c r="F144" s="29"/>
      <c r="G144" s="26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20" x14ac:dyDescent="0.2">
      <c r="A145" s="31" t="s">
        <v>74</v>
      </c>
      <c r="C145" s="35"/>
      <c r="D145" s="29"/>
      <c r="E145" s="29"/>
      <c r="F145" s="29"/>
      <c r="G145" s="26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20" x14ac:dyDescent="0.2">
      <c r="A146" s="31" t="s">
        <v>135</v>
      </c>
      <c r="C146" s="35"/>
      <c r="D146" s="29"/>
      <c r="E146" s="29"/>
      <c r="F146" s="29"/>
      <c r="G146" s="26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20" x14ac:dyDescent="0.2">
      <c r="A147" s="31" t="s">
        <v>75</v>
      </c>
      <c r="C147" s="35"/>
      <c r="D147" s="29"/>
      <c r="E147" s="29"/>
      <c r="F147" s="29"/>
      <c r="G147" s="26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20" x14ac:dyDescent="0.2">
      <c r="A148" s="31" t="s">
        <v>79</v>
      </c>
      <c r="C148" s="35"/>
      <c r="D148" s="29"/>
      <c r="E148" s="29"/>
      <c r="F148" s="29"/>
      <c r="G148" s="26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20" x14ac:dyDescent="0.2">
      <c r="A149" s="31" t="s">
        <v>136</v>
      </c>
      <c r="C149" s="35"/>
      <c r="D149" s="29"/>
      <c r="E149" s="29"/>
      <c r="F149" s="29"/>
      <c r="G149" s="26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20" x14ac:dyDescent="0.2">
      <c r="A150" s="31" t="s">
        <v>137</v>
      </c>
      <c r="C150" s="35"/>
      <c r="D150" s="29"/>
      <c r="E150" s="29"/>
      <c r="F150" s="29"/>
      <c r="G150" s="26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:20" x14ac:dyDescent="0.2">
      <c r="A151" s="31" t="s">
        <v>138</v>
      </c>
      <c r="C151" s="35"/>
      <c r="D151" s="29"/>
      <c r="E151" s="29"/>
      <c r="F151" s="29"/>
      <c r="G151" s="26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:20" ht="16" thickBot="1" x14ac:dyDescent="0.25">
      <c r="A152" s="32" t="s">
        <v>139</v>
      </c>
      <c r="C152" s="36"/>
      <c r="D152" s="37"/>
      <c r="E152" s="37"/>
      <c r="F152" s="37"/>
      <c r="G152" s="2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:20" ht="16" thickBot="1" x14ac:dyDescent="0.25">
      <c r="A153" s="28"/>
      <c r="C153" s="29"/>
      <c r="D153" s="29"/>
      <c r="E153" s="29"/>
      <c r="F153" s="29"/>
      <c r="G153" s="29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:20" ht="16" thickBot="1" x14ac:dyDescent="0.25">
      <c r="A154" s="53">
        <v>63018399</v>
      </c>
      <c r="C154" s="80" t="str">
        <f>VLOOKUP(A154,Source!$A$3:$I$69,2,FALSE)</f>
        <v>Abdulrahman Bawazeer</v>
      </c>
      <c r="D154" s="81">
        <f>VLOOKUP(A154,Source!$A$3:$I$69,4,FALSE)</f>
        <v>0</v>
      </c>
      <c r="E154" s="81">
        <f>VLOOKUP(A154,Source!$A$3:$I$69,5,FALSE)</f>
        <v>0</v>
      </c>
      <c r="F154" s="81">
        <f>VLOOKUP(A154,Source!$A$3:$I$69,6,FALSE)</f>
        <v>0</v>
      </c>
      <c r="G154" s="82">
        <f>VLOOKUP(A154,Source!$A$3:$I$69,7,FALSE)</f>
        <v>0</v>
      </c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:20" x14ac:dyDescent="0.2">
      <c r="A155" s="74" t="s">
        <v>72</v>
      </c>
      <c r="C155" s="86" t="s">
        <v>89</v>
      </c>
      <c r="D155" s="87"/>
      <c r="E155" s="87"/>
      <c r="F155" s="87"/>
      <c r="G155" s="88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:20" x14ac:dyDescent="0.2">
      <c r="A156" s="31" t="s">
        <v>73</v>
      </c>
      <c r="C156" s="35"/>
      <c r="D156" s="29"/>
      <c r="E156" s="29"/>
      <c r="F156" s="29"/>
      <c r="G156" s="26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:20" x14ac:dyDescent="0.2">
      <c r="A157" s="31" t="s">
        <v>74</v>
      </c>
      <c r="C157" s="35"/>
      <c r="D157" s="29"/>
      <c r="E157" s="29"/>
      <c r="F157" s="29"/>
      <c r="G157" s="26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:20" x14ac:dyDescent="0.2">
      <c r="A158" s="31" t="s">
        <v>135</v>
      </c>
      <c r="C158" s="35"/>
      <c r="D158" s="29"/>
      <c r="E158" s="29"/>
      <c r="F158" s="29"/>
      <c r="G158" s="26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:20" x14ac:dyDescent="0.2">
      <c r="A159" s="31" t="s">
        <v>75</v>
      </c>
      <c r="C159" s="35"/>
      <c r="D159" s="29"/>
      <c r="E159" s="29"/>
      <c r="F159" s="29"/>
      <c r="G159" s="26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20" x14ac:dyDescent="0.2">
      <c r="A160" s="31" t="s">
        <v>79</v>
      </c>
      <c r="C160" s="35" t="s">
        <v>89</v>
      </c>
      <c r="D160" s="29"/>
      <c r="E160" s="29"/>
      <c r="F160" s="29"/>
      <c r="G160" s="26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0" x14ac:dyDescent="0.2">
      <c r="A161" s="31" t="s">
        <v>136</v>
      </c>
      <c r="C161" s="35"/>
      <c r="D161" s="29"/>
      <c r="E161" s="29"/>
      <c r="F161" s="29"/>
      <c r="G161" s="26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0" x14ac:dyDescent="0.2">
      <c r="A162" s="31" t="s">
        <v>137</v>
      </c>
      <c r="C162" s="35"/>
      <c r="D162" s="29"/>
      <c r="E162" s="29"/>
      <c r="F162" s="29"/>
      <c r="G162" s="26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0" x14ac:dyDescent="0.2">
      <c r="A163" s="31" t="s">
        <v>138</v>
      </c>
      <c r="C163" s="35"/>
      <c r="D163" s="29"/>
      <c r="E163" s="29"/>
      <c r="F163" s="29"/>
      <c r="G163" s="26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0" ht="16" thickBot="1" x14ac:dyDescent="0.25">
      <c r="A164" s="32" t="s">
        <v>139</v>
      </c>
      <c r="C164" s="36"/>
      <c r="D164" s="37"/>
      <c r="E164" s="37"/>
      <c r="F164" s="37"/>
      <c r="G164" s="2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:20" ht="16" thickBot="1" x14ac:dyDescent="0.25">
      <c r="A165" s="28"/>
      <c r="C165" s="29"/>
      <c r="D165" s="29"/>
      <c r="E165" s="29"/>
      <c r="F165" s="29"/>
      <c r="G165" s="29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:20" ht="16" thickBot="1" x14ac:dyDescent="0.25">
      <c r="A166" s="53">
        <v>63016626</v>
      </c>
      <c r="C166" s="80" t="str">
        <f>VLOOKUP(A166,Source!$A$3:$I$69,2,FALSE)</f>
        <v>Nasser Al hajri</v>
      </c>
      <c r="D166" s="81">
        <f>VLOOKUP(A166,Source!$A$3:$I$69,4,FALSE)</f>
        <v>0</v>
      </c>
      <c r="E166" s="81">
        <f>VLOOKUP(A166,Source!$A$3:$I$69,5,FALSE)</f>
        <v>0</v>
      </c>
      <c r="F166" s="81">
        <f>VLOOKUP(A166,Source!$A$3:$I$69,6,FALSE)</f>
        <v>0</v>
      </c>
      <c r="G166" s="82">
        <f>VLOOKUP(A166,Source!$A$3:$I$69,7,FALSE)</f>
        <v>0</v>
      </c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:20" x14ac:dyDescent="0.2">
      <c r="A167" s="74" t="s">
        <v>72</v>
      </c>
      <c r="C167" s="86" t="s">
        <v>89</v>
      </c>
      <c r="D167" s="87"/>
      <c r="E167" s="87"/>
      <c r="F167" s="87"/>
      <c r="G167" s="88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0" x14ac:dyDescent="0.2">
      <c r="A168" s="31" t="s">
        <v>73</v>
      </c>
      <c r="C168" s="35"/>
      <c r="D168" s="29"/>
      <c r="E168" s="29"/>
      <c r="F168" s="29"/>
      <c r="G168" s="26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0" x14ac:dyDescent="0.2">
      <c r="A169" s="31" t="s">
        <v>74</v>
      </c>
      <c r="C169" s="35" t="s">
        <v>89</v>
      </c>
      <c r="D169" s="29"/>
      <c r="E169" s="29"/>
      <c r="F169" s="29"/>
      <c r="G169" s="26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:20" x14ac:dyDescent="0.2">
      <c r="A170" s="31" t="s">
        <v>135</v>
      </c>
      <c r="C170" s="35"/>
      <c r="D170" s="29"/>
      <c r="E170" s="29"/>
      <c r="F170" s="29"/>
      <c r="G170" s="26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:20" x14ac:dyDescent="0.2">
      <c r="A171" s="31" t="s">
        <v>75</v>
      </c>
      <c r="C171" s="35"/>
      <c r="D171" s="29"/>
      <c r="E171" s="29"/>
      <c r="F171" s="29"/>
      <c r="G171" s="26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:20" x14ac:dyDescent="0.2">
      <c r="A172" s="31" t="s">
        <v>79</v>
      </c>
      <c r="C172" s="35" t="s">
        <v>89</v>
      </c>
      <c r="D172" s="29"/>
      <c r="E172" s="29"/>
      <c r="F172" s="29"/>
      <c r="G172" s="26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:20" x14ac:dyDescent="0.2">
      <c r="A173" s="31" t="s">
        <v>136</v>
      </c>
      <c r="C173" s="35"/>
      <c r="D173" s="29"/>
      <c r="E173" s="29"/>
      <c r="F173" s="29"/>
      <c r="G173" s="26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:20" x14ac:dyDescent="0.2">
      <c r="A174" s="31" t="s">
        <v>137</v>
      </c>
      <c r="C174" s="35"/>
      <c r="D174" s="29"/>
      <c r="E174" s="29"/>
      <c r="F174" s="29"/>
      <c r="G174" s="26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:20" x14ac:dyDescent="0.2">
      <c r="A175" s="31" t="s">
        <v>138</v>
      </c>
      <c r="C175" s="35" t="s">
        <v>89</v>
      </c>
      <c r="D175" s="29"/>
      <c r="E175" s="29"/>
      <c r="F175" s="29"/>
      <c r="G175" s="26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:20" ht="16" thickBot="1" x14ac:dyDescent="0.25">
      <c r="A176" s="32" t="s">
        <v>139</v>
      </c>
      <c r="C176" s="36"/>
      <c r="D176" s="37"/>
      <c r="E176" s="37"/>
      <c r="F176" s="37"/>
      <c r="G176" s="2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:20" ht="16" thickBot="1" x14ac:dyDescent="0.25">
      <c r="A177" s="30"/>
      <c r="C177" s="29"/>
      <c r="D177" s="29"/>
      <c r="E177" s="29"/>
      <c r="F177" s="29"/>
      <c r="G177" s="29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:20" ht="16" thickBot="1" x14ac:dyDescent="0.25">
      <c r="A178" s="53">
        <v>63018400</v>
      </c>
      <c r="C178" s="80" t="str">
        <f>VLOOKUP(A178,Source!$A$3:$I$69,2,FALSE)</f>
        <v>Muhammad Arshad</v>
      </c>
      <c r="D178" s="81">
        <f>VLOOKUP(A178,Source!$A$3:$I$69,4,FALSE)</f>
        <v>0</v>
      </c>
      <c r="E178" s="81">
        <f>VLOOKUP(A178,Source!$A$3:$I$69,5,FALSE)</f>
        <v>0</v>
      </c>
      <c r="F178" s="81">
        <f>VLOOKUP(A178,Source!$A$3:$I$69,6,FALSE)</f>
        <v>0</v>
      </c>
      <c r="G178" s="82">
        <f>VLOOKUP(A178,Source!$A$3:$I$69,7,FALSE)</f>
        <v>0</v>
      </c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:20" x14ac:dyDescent="0.2">
      <c r="A179" s="74" t="s">
        <v>72</v>
      </c>
      <c r="C179" s="86"/>
      <c r="D179" s="87"/>
      <c r="E179" s="87"/>
      <c r="F179" s="87"/>
      <c r="G179" s="88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:20" x14ac:dyDescent="0.2">
      <c r="A180" s="31" t="s">
        <v>73</v>
      </c>
      <c r="C180" s="35"/>
      <c r="D180" s="29"/>
      <c r="E180" s="29"/>
      <c r="F180" s="29"/>
      <c r="G180" s="26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1:20" x14ac:dyDescent="0.2">
      <c r="A181" s="31" t="s">
        <v>74</v>
      </c>
      <c r="C181" s="35"/>
      <c r="D181" s="29"/>
      <c r="E181" s="29"/>
      <c r="F181" s="29"/>
      <c r="G181" s="26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1:20" x14ac:dyDescent="0.2">
      <c r="A182" s="31" t="s">
        <v>135</v>
      </c>
      <c r="C182" s="35"/>
      <c r="D182" s="29"/>
      <c r="E182" s="29"/>
      <c r="F182" s="29"/>
      <c r="G182" s="26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1:20" x14ac:dyDescent="0.2">
      <c r="A183" s="31" t="s">
        <v>75</v>
      </c>
      <c r="C183" s="35"/>
      <c r="D183" s="29"/>
      <c r="E183" s="29"/>
      <c r="F183" s="29"/>
      <c r="G183" s="26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:20" x14ac:dyDescent="0.2">
      <c r="A184" s="31" t="s">
        <v>79</v>
      </c>
      <c r="C184" s="35"/>
      <c r="D184" s="29"/>
      <c r="E184" s="29"/>
      <c r="F184" s="29"/>
      <c r="G184" s="26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1:20" x14ac:dyDescent="0.2">
      <c r="A185" s="31" t="s">
        <v>136</v>
      </c>
      <c r="C185" s="35"/>
      <c r="D185" s="29"/>
      <c r="E185" s="29"/>
      <c r="F185" s="29"/>
      <c r="G185" s="26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1:20" x14ac:dyDescent="0.2">
      <c r="A186" s="31" t="s">
        <v>137</v>
      </c>
      <c r="C186" s="35"/>
      <c r="D186" s="29"/>
      <c r="E186" s="29"/>
      <c r="F186" s="29"/>
      <c r="G186" s="26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1:20" x14ac:dyDescent="0.2">
      <c r="A187" s="31" t="s">
        <v>138</v>
      </c>
      <c r="C187" s="35"/>
      <c r="D187" s="29"/>
      <c r="E187" s="29"/>
      <c r="F187" s="29"/>
      <c r="G187" s="26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1:20" ht="16" thickBot="1" x14ac:dyDescent="0.25">
      <c r="A188" s="32" t="s">
        <v>139</v>
      </c>
      <c r="C188" s="36"/>
      <c r="D188" s="37"/>
      <c r="E188" s="37"/>
      <c r="F188" s="37"/>
      <c r="G188" s="2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1:20" ht="16" thickBot="1" x14ac:dyDescent="0.25">
      <c r="A189" s="30"/>
      <c r="C189" s="29"/>
      <c r="D189" s="29"/>
      <c r="E189" s="29"/>
      <c r="F189" s="29"/>
      <c r="G189" s="29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1:20" ht="16" thickBot="1" x14ac:dyDescent="0.25">
      <c r="A190" s="53">
        <v>63018401</v>
      </c>
      <c r="C190" s="80" t="str">
        <f>VLOOKUP(A190,Source!$A$3:$I$69,2,FALSE)</f>
        <v>Jiteshkumar Soni</v>
      </c>
      <c r="D190" s="81">
        <f>VLOOKUP(A190,Source!$A$3:$I$69,4,FALSE)</f>
        <v>0</v>
      </c>
      <c r="E190" s="81">
        <f>VLOOKUP(A190,Source!$A$3:$I$69,5,FALSE)</f>
        <v>0</v>
      </c>
      <c r="F190" s="81">
        <f>VLOOKUP(A190,Source!$A$3:$I$69,6,FALSE)</f>
        <v>0</v>
      </c>
      <c r="G190" s="82">
        <f>VLOOKUP(A190,Source!$A$3:$I$69,7,FALSE)</f>
        <v>0</v>
      </c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1:20" x14ac:dyDescent="0.2">
      <c r="A191" s="74" t="s">
        <v>72</v>
      </c>
      <c r="C191" s="86" t="s">
        <v>89</v>
      </c>
      <c r="D191" s="87"/>
      <c r="E191" s="87"/>
      <c r="F191" s="87"/>
      <c r="G191" s="88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spans="1:20" x14ac:dyDescent="0.2">
      <c r="A192" s="31" t="s">
        <v>73</v>
      </c>
      <c r="C192" s="35"/>
      <c r="D192" s="29"/>
      <c r="E192" s="29"/>
      <c r="F192" s="29"/>
      <c r="G192" s="26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spans="1:20" x14ac:dyDescent="0.2">
      <c r="A193" s="31" t="s">
        <v>74</v>
      </c>
      <c r="C193" s="35"/>
      <c r="D193" s="29"/>
      <c r="E193" s="29"/>
      <c r="F193" s="29"/>
      <c r="G193" s="26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spans="1:20" x14ac:dyDescent="0.2">
      <c r="A194" s="31" t="s">
        <v>135</v>
      </c>
      <c r="C194" s="35"/>
      <c r="D194" s="29"/>
      <c r="E194" s="29"/>
      <c r="F194" s="29"/>
      <c r="G194" s="26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spans="1:20" x14ac:dyDescent="0.2">
      <c r="A195" s="31" t="s">
        <v>75</v>
      </c>
      <c r="C195" s="35"/>
      <c r="D195" s="29"/>
      <c r="E195" s="29"/>
      <c r="F195" s="29"/>
      <c r="G195" s="26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spans="1:20" x14ac:dyDescent="0.2">
      <c r="A196" s="31" t="s">
        <v>79</v>
      </c>
      <c r="C196" s="35" t="s">
        <v>89</v>
      </c>
      <c r="D196" s="29"/>
      <c r="E196" s="29"/>
      <c r="F196" s="29"/>
      <c r="G196" s="26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spans="1:20" x14ac:dyDescent="0.2">
      <c r="A197" s="31" t="s">
        <v>136</v>
      </c>
      <c r="C197" s="35"/>
      <c r="D197" s="29"/>
      <c r="E197" s="29"/>
      <c r="F197" s="29"/>
      <c r="G197" s="26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spans="1:20" x14ac:dyDescent="0.2">
      <c r="A198" s="31" t="s">
        <v>137</v>
      </c>
      <c r="C198" s="35"/>
      <c r="D198" s="29"/>
      <c r="E198" s="29"/>
      <c r="F198" s="29"/>
      <c r="G198" s="26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spans="1:20" x14ac:dyDescent="0.2">
      <c r="A199" s="31" t="s">
        <v>138</v>
      </c>
      <c r="C199" s="35"/>
      <c r="D199" s="29"/>
      <c r="E199" s="29"/>
      <c r="F199" s="29"/>
      <c r="G199" s="26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spans="1:20" ht="16" thickBot="1" x14ac:dyDescent="0.25">
      <c r="A200" s="32" t="s">
        <v>139</v>
      </c>
      <c r="C200" s="36"/>
      <c r="D200" s="37"/>
      <c r="E200" s="37"/>
      <c r="F200" s="37"/>
      <c r="G200" s="2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 spans="1:20" ht="16" thickBot="1" x14ac:dyDescent="0.25">
      <c r="A201" s="30"/>
      <c r="C201" s="29"/>
      <c r="D201" s="29"/>
      <c r="E201" s="29"/>
      <c r="F201" s="29"/>
      <c r="G201" s="29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 spans="1:20" ht="16" thickBot="1" x14ac:dyDescent="0.25">
      <c r="A202" s="76">
        <v>63018402</v>
      </c>
      <c r="C202" s="77" t="str">
        <f>VLOOKUP(A202,Source!$A$3:$I$69,2,FALSE)</f>
        <v>Hareshkumar Mathukiya</v>
      </c>
      <c r="D202" s="78">
        <f>VLOOKUP(A202,Source!$A$3:$I$69,4,FALSE)</f>
        <v>0</v>
      </c>
      <c r="E202" s="78">
        <f>VLOOKUP(A202,Source!$A$3:$I$69,5,FALSE)</f>
        <v>0</v>
      </c>
      <c r="F202" s="78">
        <f>VLOOKUP(A202,Source!$A$3:$I$69,6,FALSE)</f>
        <v>0</v>
      </c>
      <c r="G202" s="79">
        <f>VLOOKUP(A202,Source!$A$3:$I$69,7,FALSE)</f>
        <v>0</v>
      </c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 spans="1:20" x14ac:dyDescent="0.2">
      <c r="A203" s="74" t="s">
        <v>72</v>
      </c>
      <c r="C203" s="86" t="s">
        <v>89</v>
      </c>
      <c r="D203" s="87"/>
      <c r="E203" s="87"/>
      <c r="F203" s="87"/>
      <c r="G203" s="88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 spans="1:20" x14ac:dyDescent="0.2">
      <c r="A204" s="31" t="s">
        <v>73</v>
      </c>
      <c r="C204" s="35"/>
      <c r="D204" s="29"/>
      <c r="E204" s="29"/>
      <c r="F204" s="29"/>
      <c r="G204" s="26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 spans="1:20" x14ac:dyDescent="0.2">
      <c r="A205" s="31" t="s">
        <v>74</v>
      </c>
      <c r="C205" s="35"/>
      <c r="D205" s="29"/>
      <c r="E205" s="29"/>
      <c r="F205" s="29"/>
      <c r="G205" s="26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</row>
    <row r="206" spans="1:20" x14ac:dyDescent="0.2">
      <c r="A206" s="31" t="s">
        <v>135</v>
      </c>
      <c r="C206" s="35"/>
      <c r="D206" s="29"/>
      <c r="E206" s="29"/>
      <c r="F206" s="29"/>
      <c r="G206" s="26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</row>
    <row r="207" spans="1:20" x14ac:dyDescent="0.2">
      <c r="A207" s="31" t="s">
        <v>75</v>
      </c>
      <c r="C207" s="35"/>
      <c r="D207" s="29"/>
      <c r="E207" s="29"/>
      <c r="F207" s="29"/>
      <c r="G207" s="26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</row>
    <row r="208" spans="1:20" x14ac:dyDescent="0.2">
      <c r="A208" s="31" t="s">
        <v>79</v>
      </c>
      <c r="C208" s="35"/>
      <c r="D208" s="29"/>
      <c r="E208" s="29"/>
      <c r="F208" s="29"/>
      <c r="G208" s="26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</row>
    <row r="209" spans="1:20" x14ac:dyDescent="0.2">
      <c r="A209" s="31" t="s">
        <v>136</v>
      </c>
      <c r="C209" s="35"/>
      <c r="D209" s="29"/>
      <c r="E209" s="29"/>
      <c r="F209" s="29"/>
      <c r="G209" s="26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</row>
    <row r="210" spans="1:20" x14ac:dyDescent="0.2">
      <c r="A210" s="31" t="s">
        <v>137</v>
      </c>
      <c r="C210" s="35"/>
      <c r="D210" s="29"/>
      <c r="E210" s="29"/>
      <c r="F210" s="29"/>
      <c r="G210" s="26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</row>
    <row r="211" spans="1:20" x14ac:dyDescent="0.2">
      <c r="A211" s="31" t="s">
        <v>138</v>
      </c>
      <c r="C211" s="35"/>
      <c r="D211" s="29"/>
      <c r="E211" s="29"/>
      <c r="F211" s="29"/>
      <c r="G211" s="26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</row>
    <row r="212" spans="1:20" ht="16" thickBot="1" x14ac:dyDescent="0.25">
      <c r="A212" s="32" t="s">
        <v>139</v>
      </c>
      <c r="C212" s="36"/>
      <c r="D212" s="37"/>
      <c r="E212" s="37"/>
      <c r="F212" s="37"/>
      <c r="G212" s="2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</row>
    <row r="213" spans="1:20" ht="16" thickBot="1" x14ac:dyDescent="0.25">
      <c r="A213" s="30"/>
      <c r="C213" s="29"/>
      <c r="D213" s="29"/>
      <c r="E213" s="29"/>
      <c r="F213" s="29"/>
      <c r="G213" s="29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</row>
    <row r="214" spans="1:20" ht="16" thickBot="1" x14ac:dyDescent="0.25">
      <c r="A214" s="76">
        <v>63018403</v>
      </c>
      <c r="C214" s="77" t="str">
        <f>VLOOKUP(A214,Source!$A$3:$I$69,2,FALSE)</f>
        <v>Srinivasan Vaidhyanathan</v>
      </c>
      <c r="D214" s="78">
        <f>VLOOKUP(A214,Source!$A$3:$I$69,4,FALSE)</f>
        <v>0</v>
      </c>
      <c r="E214" s="78">
        <f>VLOOKUP(A214,Source!$A$3:$I$69,5,FALSE)</f>
        <v>0</v>
      </c>
      <c r="F214" s="78">
        <f>VLOOKUP(A214,Source!$A$3:$I$69,6,FALSE)</f>
        <v>0</v>
      </c>
      <c r="G214" s="79">
        <f>VLOOKUP(A214,Source!$A$3:$I$69,7,FALSE)</f>
        <v>0</v>
      </c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</row>
    <row r="215" spans="1:20" x14ac:dyDescent="0.2">
      <c r="A215" s="74" t="s">
        <v>72</v>
      </c>
      <c r="C215" s="86"/>
      <c r="D215" s="87"/>
      <c r="E215" s="87"/>
      <c r="F215" s="87"/>
      <c r="G215" s="88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</row>
    <row r="216" spans="1:20" x14ac:dyDescent="0.2">
      <c r="A216" s="31" t="s">
        <v>73</v>
      </c>
      <c r="C216" s="35"/>
      <c r="D216" s="29"/>
      <c r="E216" s="29"/>
      <c r="F216" s="29"/>
      <c r="G216" s="26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</row>
    <row r="217" spans="1:20" x14ac:dyDescent="0.2">
      <c r="A217" s="31" t="s">
        <v>74</v>
      </c>
      <c r="C217" s="35"/>
      <c r="D217" s="29"/>
      <c r="E217" s="29"/>
      <c r="F217" s="29"/>
      <c r="G217" s="26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</row>
    <row r="218" spans="1:20" x14ac:dyDescent="0.2">
      <c r="A218" s="31" t="s">
        <v>135</v>
      </c>
      <c r="C218" s="35"/>
      <c r="D218" s="29"/>
      <c r="E218" s="29"/>
      <c r="F218" s="29"/>
      <c r="G218" s="26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</row>
    <row r="219" spans="1:20" x14ac:dyDescent="0.2">
      <c r="A219" s="31" t="s">
        <v>75</v>
      </c>
      <c r="C219" s="35"/>
      <c r="D219" s="29"/>
      <c r="E219" s="29"/>
      <c r="F219" s="29"/>
      <c r="G219" s="26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</row>
    <row r="220" spans="1:20" x14ac:dyDescent="0.2">
      <c r="A220" s="31" t="s">
        <v>79</v>
      </c>
      <c r="C220" s="35" t="s">
        <v>89</v>
      </c>
      <c r="D220" s="29"/>
      <c r="E220" s="29"/>
      <c r="F220" s="29"/>
      <c r="G220" s="26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</row>
    <row r="221" spans="1:20" x14ac:dyDescent="0.2">
      <c r="A221" s="31" t="s">
        <v>136</v>
      </c>
      <c r="C221" s="35"/>
      <c r="D221" s="29"/>
      <c r="E221" s="29"/>
      <c r="F221" s="29"/>
      <c r="G221" s="26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</row>
    <row r="222" spans="1:20" x14ac:dyDescent="0.2">
      <c r="A222" s="31" t="s">
        <v>137</v>
      </c>
      <c r="C222" s="35"/>
      <c r="D222" s="29"/>
      <c r="E222" s="29"/>
      <c r="F222" s="29"/>
      <c r="G222" s="26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</row>
    <row r="223" spans="1:20" x14ac:dyDescent="0.2">
      <c r="A223" s="31" t="s">
        <v>138</v>
      </c>
      <c r="C223" s="35"/>
      <c r="D223" s="29"/>
      <c r="E223" s="29"/>
      <c r="F223" s="29"/>
      <c r="G223" s="26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</row>
    <row r="224" spans="1:20" ht="16" thickBot="1" x14ac:dyDescent="0.25">
      <c r="A224" s="32" t="s">
        <v>139</v>
      </c>
      <c r="C224" s="36" t="s">
        <v>89</v>
      </c>
      <c r="D224" s="37"/>
      <c r="E224" s="37"/>
      <c r="F224" s="37"/>
      <c r="G224" s="2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</row>
    <row r="225" spans="1:20" ht="16" thickBot="1" x14ac:dyDescent="0.25">
      <c r="A225" s="30"/>
      <c r="C225" s="29"/>
      <c r="D225" s="29"/>
      <c r="E225" s="29"/>
      <c r="F225" s="29"/>
      <c r="G225" s="29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</row>
    <row r="226" spans="1:20" ht="16" thickBot="1" x14ac:dyDescent="0.25">
      <c r="A226" s="76">
        <v>63019296</v>
      </c>
      <c r="C226" s="77" t="str">
        <f>VLOOKUP(A226,Source!$A$3:$I$69,2,FALSE)</f>
        <v>Ghulam Khan</v>
      </c>
      <c r="D226" s="78" t="str">
        <f>VLOOKUP(A226,Source!$A$3:$I$69,4,FALSE)</f>
        <v>rashida</v>
      </c>
      <c r="E226" s="78" t="str">
        <f>VLOOKUP(A226,Source!$A$3:$I$69,5,FALSE)</f>
        <v>Asad</v>
      </c>
      <c r="F226" s="78" t="str">
        <f>VLOOKUP(A226,Source!$A$3:$I$69,6,FALSE)</f>
        <v>Eshaal</v>
      </c>
      <c r="G226" s="79">
        <f>VLOOKUP(A226,Source!$A$3:$I$69,7,FALSE)</f>
        <v>0</v>
      </c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</row>
    <row r="227" spans="1:20" x14ac:dyDescent="0.2">
      <c r="A227" s="74" t="s">
        <v>72</v>
      </c>
      <c r="C227" s="86"/>
      <c r="D227" s="87"/>
      <c r="E227" s="87"/>
      <c r="F227" s="87"/>
      <c r="G227" s="88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</row>
    <row r="228" spans="1:20" x14ac:dyDescent="0.2">
      <c r="A228" s="31" t="s">
        <v>73</v>
      </c>
      <c r="C228" s="35"/>
      <c r="D228" s="29"/>
      <c r="E228" s="29"/>
      <c r="F228" s="29"/>
      <c r="G228" s="26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</row>
    <row r="229" spans="1:20" x14ac:dyDescent="0.2">
      <c r="A229" s="31" t="s">
        <v>74</v>
      </c>
      <c r="C229" s="35"/>
      <c r="D229" s="29"/>
      <c r="E229" s="29"/>
      <c r="F229" s="29"/>
      <c r="G229" s="26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</row>
    <row r="230" spans="1:20" x14ac:dyDescent="0.2">
      <c r="A230" s="31" t="s">
        <v>135</v>
      </c>
      <c r="C230" s="35"/>
      <c r="D230" s="29"/>
      <c r="E230" s="29"/>
      <c r="F230" s="29"/>
      <c r="G230" s="26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</row>
    <row r="231" spans="1:20" x14ac:dyDescent="0.2">
      <c r="A231" s="31" t="s">
        <v>75</v>
      </c>
      <c r="C231" s="35"/>
      <c r="D231" s="29"/>
      <c r="E231" s="29"/>
      <c r="F231" s="29"/>
      <c r="G231" s="26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</row>
    <row r="232" spans="1:20" x14ac:dyDescent="0.2">
      <c r="A232" s="31" t="s">
        <v>79</v>
      </c>
      <c r="C232" s="35"/>
      <c r="D232" s="29"/>
      <c r="E232" s="29"/>
      <c r="F232" s="29"/>
      <c r="G232" s="26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</row>
    <row r="233" spans="1:20" x14ac:dyDescent="0.2">
      <c r="A233" s="31" t="s">
        <v>136</v>
      </c>
      <c r="C233" s="35"/>
      <c r="D233" s="29"/>
      <c r="E233" s="29"/>
      <c r="F233" s="29"/>
      <c r="G233" s="26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</row>
    <row r="234" spans="1:20" x14ac:dyDescent="0.2">
      <c r="A234" s="31" t="s">
        <v>137</v>
      </c>
      <c r="C234" s="35"/>
      <c r="D234" s="29"/>
      <c r="E234" s="29"/>
      <c r="F234" s="29"/>
      <c r="G234" s="26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</row>
    <row r="235" spans="1:20" x14ac:dyDescent="0.2">
      <c r="A235" s="31" t="s">
        <v>138</v>
      </c>
      <c r="C235" s="35"/>
      <c r="D235" s="29"/>
      <c r="E235" s="29"/>
      <c r="F235" s="29"/>
      <c r="G235" s="26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</row>
    <row r="236" spans="1:20" ht="16" thickBot="1" x14ac:dyDescent="0.25">
      <c r="A236" s="32" t="s">
        <v>139</v>
      </c>
      <c r="C236" s="36"/>
      <c r="D236" s="37"/>
      <c r="E236" s="37"/>
      <c r="F236" s="37"/>
      <c r="G236" s="2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</row>
    <row r="237" spans="1:20" ht="16" thickBot="1" x14ac:dyDescent="0.25">
      <c r="A237" s="30"/>
      <c r="C237" s="29"/>
      <c r="D237" s="29"/>
      <c r="E237" s="29"/>
      <c r="F237" s="29"/>
      <c r="G237" s="29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</row>
    <row r="238" spans="1:20" ht="16" thickBot="1" x14ac:dyDescent="0.25">
      <c r="A238" s="76">
        <v>63019298</v>
      </c>
      <c r="C238" s="77" t="str">
        <f>VLOOKUP(A238,Source!$A$3:$I$69,2,FALSE)</f>
        <v>Salem Althawadi</v>
      </c>
      <c r="D238" s="78">
        <f>VLOOKUP(A238,Source!$A$3:$I$69,4,FALSE)</f>
        <v>0</v>
      </c>
      <c r="E238" s="78">
        <f>VLOOKUP(A238,Source!$A$3:$I$69,5,FALSE)</f>
        <v>0</v>
      </c>
      <c r="F238" s="78">
        <f>VLOOKUP(A238,Source!$A$3:$I$69,6,FALSE)</f>
        <v>0</v>
      </c>
      <c r="G238" s="79">
        <f>VLOOKUP(A238,Source!$A$3:$I$69,7,FALSE)</f>
        <v>0</v>
      </c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</row>
    <row r="239" spans="1:20" x14ac:dyDescent="0.2">
      <c r="A239" s="74" t="s">
        <v>72</v>
      </c>
      <c r="C239" s="86"/>
      <c r="D239" s="87"/>
      <c r="E239" s="87"/>
      <c r="F239" s="87"/>
      <c r="G239" s="88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</row>
    <row r="240" spans="1:20" x14ac:dyDescent="0.2">
      <c r="A240" s="31" t="s">
        <v>73</v>
      </c>
      <c r="C240" s="35"/>
      <c r="D240" s="29"/>
      <c r="E240" s="29"/>
      <c r="F240" s="29"/>
      <c r="G240" s="26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</row>
    <row r="241" spans="1:20" x14ac:dyDescent="0.2">
      <c r="A241" s="31" t="s">
        <v>74</v>
      </c>
      <c r="C241" s="35"/>
      <c r="D241" s="29"/>
      <c r="E241" s="29"/>
      <c r="F241" s="29"/>
      <c r="G241" s="26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</row>
    <row r="242" spans="1:20" x14ac:dyDescent="0.2">
      <c r="A242" s="31" t="s">
        <v>135</v>
      </c>
      <c r="C242" s="35"/>
      <c r="D242" s="29"/>
      <c r="E242" s="29"/>
      <c r="F242" s="29"/>
      <c r="G242" s="26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</row>
    <row r="243" spans="1:20" x14ac:dyDescent="0.2">
      <c r="A243" s="31" t="s">
        <v>75</v>
      </c>
      <c r="C243" s="35"/>
      <c r="D243" s="29"/>
      <c r="E243" s="29"/>
      <c r="F243" s="29"/>
      <c r="G243" s="26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</row>
    <row r="244" spans="1:20" x14ac:dyDescent="0.2">
      <c r="A244" s="31" t="s">
        <v>79</v>
      </c>
      <c r="C244" s="35"/>
      <c r="D244" s="29"/>
      <c r="E244" s="29"/>
      <c r="F244" s="29"/>
      <c r="G244" s="26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</row>
    <row r="245" spans="1:20" x14ac:dyDescent="0.2">
      <c r="A245" s="31" t="s">
        <v>136</v>
      </c>
      <c r="C245" s="35"/>
      <c r="D245" s="29"/>
      <c r="E245" s="29"/>
      <c r="F245" s="29"/>
      <c r="G245" s="26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</row>
    <row r="246" spans="1:20" x14ac:dyDescent="0.2">
      <c r="A246" s="31" t="s">
        <v>137</v>
      </c>
      <c r="C246" s="35"/>
      <c r="D246" s="29"/>
      <c r="E246" s="29"/>
      <c r="F246" s="29"/>
      <c r="G246" s="26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</row>
    <row r="247" spans="1:20" x14ac:dyDescent="0.2">
      <c r="A247" s="31" t="s">
        <v>138</v>
      </c>
      <c r="C247" s="35"/>
      <c r="D247" s="29"/>
      <c r="E247" s="29"/>
      <c r="F247" s="29"/>
      <c r="G247" s="26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</row>
    <row r="248" spans="1:20" ht="16" thickBot="1" x14ac:dyDescent="0.25">
      <c r="A248" s="32" t="s">
        <v>139</v>
      </c>
      <c r="C248" s="36"/>
      <c r="D248" s="37"/>
      <c r="E248" s="37"/>
      <c r="F248" s="37"/>
      <c r="G248" s="2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</row>
    <row r="249" spans="1:20" ht="16" thickBot="1" x14ac:dyDescent="0.25">
      <c r="A249" s="30"/>
      <c r="C249" s="29"/>
      <c r="D249" s="29"/>
      <c r="E249" s="29"/>
      <c r="F249" s="29"/>
      <c r="G249" s="29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  <row r="250" spans="1:20" ht="16" thickBot="1" x14ac:dyDescent="0.25">
      <c r="A250" s="76">
        <v>63019291</v>
      </c>
      <c r="C250" s="77" t="str">
        <f>VLOOKUP(A250,Source!$A$3:$I$69,2,FALSE)</f>
        <v>Mohammed Alqahtani</v>
      </c>
      <c r="D250" s="78">
        <f>VLOOKUP(A250,Source!$A$3:$I$69,4,FALSE)</f>
        <v>0</v>
      </c>
      <c r="E250" s="78">
        <f>VLOOKUP(A250,Source!$A$3:$I$69,5,FALSE)</f>
        <v>0</v>
      </c>
      <c r="F250" s="78">
        <f>VLOOKUP(A250,Source!$A$3:$I$69,6,FALSE)</f>
        <v>0</v>
      </c>
      <c r="G250" s="79">
        <f>VLOOKUP(A250,Source!$A$3:$I$69,7,FALSE)</f>
        <v>0</v>
      </c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</row>
    <row r="251" spans="1:20" x14ac:dyDescent="0.2">
      <c r="A251" s="74" t="s">
        <v>72</v>
      </c>
      <c r="C251" s="86"/>
      <c r="D251" s="87"/>
      <c r="E251" s="87"/>
      <c r="F251" s="87"/>
      <c r="G251" s="88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</row>
    <row r="252" spans="1:20" x14ac:dyDescent="0.2">
      <c r="A252" s="31" t="s">
        <v>73</v>
      </c>
      <c r="C252" s="35"/>
      <c r="D252" s="29"/>
      <c r="E252" s="29"/>
      <c r="F252" s="29"/>
      <c r="G252" s="26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</row>
    <row r="253" spans="1:20" x14ac:dyDescent="0.2">
      <c r="A253" s="31" t="s">
        <v>74</v>
      </c>
      <c r="C253" s="35"/>
      <c r="D253" s="29"/>
      <c r="E253" s="29"/>
      <c r="F253" s="29"/>
      <c r="G253" s="26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</row>
    <row r="254" spans="1:20" x14ac:dyDescent="0.2">
      <c r="A254" s="31" t="s">
        <v>135</v>
      </c>
      <c r="C254" s="35"/>
      <c r="D254" s="29"/>
      <c r="E254" s="29"/>
      <c r="F254" s="29"/>
      <c r="G254" s="26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</row>
    <row r="255" spans="1:20" x14ac:dyDescent="0.2">
      <c r="A255" s="31" t="s">
        <v>75</v>
      </c>
      <c r="C255" s="35"/>
      <c r="D255" s="29"/>
      <c r="E255" s="29"/>
      <c r="F255" s="29"/>
      <c r="G255" s="26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</row>
    <row r="256" spans="1:20" x14ac:dyDescent="0.2">
      <c r="A256" s="31" t="s">
        <v>79</v>
      </c>
      <c r="C256" s="35"/>
      <c r="D256" s="29"/>
      <c r="E256" s="29"/>
      <c r="F256" s="29"/>
      <c r="G256" s="26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</row>
    <row r="257" spans="1:20" x14ac:dyDescent="0.2">
      <c r="A257" s="31" t="s">
        <v>136</v>
      </c>
      <c r="C257" s="35"/>
      <c r="D257" s="29"/>
      <c r="E257" s="29"/>
      <c r="F257" s="29"/>
      <c r="G257" s="26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</row>
    <row r="258" spans="1:20" x14ac:dyDescent="0.2">
      <c r="A258" s="31" t="s">
        <v>137</v>
      </c>
      <c r="C258" s="35"/>
      <c r="D258" s="29"/>
      <c r="E258" s="29"/>
      <c r="F258" s="29"/>
      <c r="G258" s="26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</row>
    <row r="259" spans="1:20" x14ac:dyDescent="0.2">
      <c r="A259" s="31" t="s">
        <v>138</v>
      </c>
      <c r="C259" s="35"/>
      <c r="D259" s="29"/>
      <c r="E259" s="29"/>
      <c r="F259" s="29"/>
      <c r="G259" s="26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</row>
    <row r="260" spans="1:20" ht="16" thickBot="1" x14ac:dyDescent="0.25">
      <c r="A260" s="32" t="s">
        <v>139</v>
      </c>
      <c r="C260" s="36"/>
      <c r="D260" s="37"/>
      <c r="E260" s="37"/>
      <c r="F260" s="37"/>
      <c r="G260" s="2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</row>
    <row r="261" spans="1:20" x14ac:dyDescent="0.2">
      <c r="A261" s="30"/>
      <c r="C261" s="29"/>
      <c r="D261" s="29"/>
      <c r="E261" s="29"/>
      <c r="F261" s="29"/>
      <c r="G261" s="29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</row>
    <row r="262" spans="1:20" ht="16" thickBot="1" x14ac:dyDescent="0.25">
      <c r="A262" s="30"/>
      <c r="C262" s="29"/>
      <c r="D262" s="29"/>
      <c r="E262" s="29"/>
      <c r="F262" s="29"/>
      <c r="G262" s="29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</row>
    <row r="263" spans="1:20" ht="16" thickBot="1" x14ac:dyDescent="0.25">
      <c r="A263" s="76">
        <v>63019292</v>
      </c>
      <c r="C263" s="77" t="str">
        <f>VLOOKUP(A263,Source!$A$3:$I$69,2,FALSE)</f>
        <v>Saad Aldossary</v>
      </c>
      <c r="D263" s="78">
        <f>VLOOKUP(A263,Source!$A$3:$I$69,4,FALSE)</f>
        <v>0</v>
      </c>
      <c r="E263" s="78">
        <f>VLOOKUP(A263,Source!$A$3:$I$69,5,FALSE)</f>
        <v>0</v>
      </c>
      <c r="F263" s="78">
        <f>VLOOKUP(A263,Source!$A$3:$I$69,6,FALSE)</f>
        <v>0</v>
      </c>
      <c r="G263" s="79">
        <f>VLOOKUP(A263,Source!$A$3:$I$69,7,FALSE)</f>
        <v>0</v>
      </c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</row>
    <row r="264" spans="1:20" x14ac:dyDescent="0.2">
      <c r="A264" s="74" t="s">
        <v>72</v>
      </c>
      <c r="C264" s="86"/>
      <c r="D264" s="87"/>
      <c r="E264" s="87"/>
      <c r="F264" s="87"/>
      <c r="G264" s="88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</row>
    <row r="265" spans="1:20" x14ac:dyDescent="0.2">
      <c r="A265" s="31" t="s">
        <v>73</v>
      </c>
      <c r="C265" s="35"/>
      <c r="D265" s="29"/>
      <c r="E265" s="29"/>
      <c r="F265" s="29"/>
      <c r="G265" s="26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</row>
    <row r="266" spans="1:20" x14ac:dyDescent="0.2">
      <c r="A266" s="31" t="s">
        <v>74</v>
      </c>
      <c r="C266" s="35"/>
      <c r="D266" s="29"/>
      <c r="E266" s="29"/>
      <c r="F266" s="29"/>
      <c r="G266" s="26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</row>
    <row r="267" spans="1:20" x14ac:dyDescent="0.2">
      <c r="A267" s="31" t="s">
        <v>135</v>
      </c>
      <c r="C267" s="35"/>
      <c r="D267" s="29"/>
      <c r="E267" s="29"/>
      <c r="F267" s="29"/>
      <c r="G267" s="26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</row>
    <row r="268" spans="1:20" x14ac:dyDescent="0.2">
      <c r="A268" s="31" t="s">
        <v>75</v>
      </c>
      <c r="C268" s="35"/>
      <c r="D268" s="29"/>
      <c r="E268" s="29"/>
      <c r="F268" s="29"/>
      <c r="G268" s="26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</row>
    <row r="269" spans="1:20" x14ac:dyDescent="0.2">
      <c r="A269" s="31" t="s">
        <v>79</v>
      </c>
      <c r="C269" s="35"/>
      <c r="D269" s="29"/>
      <c r="E269" s="29"/>
      <c r="F269" s="29"/>
      <c r="G269" s="26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</row>
    <row r="270" spans="1:20" x14ac:dyDescent="0.2">
      <c r="A270" s="31" t="s">
        <v>136</v>
      </c>
      <c r="C270" s="35"/>
      <c r="D270" s="29"/>
      <c r="E270" s="29"/>
      <c r="F270" s="29"/>
      <c r="G270" s="26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</row>
    <row r="271" spans="1:20" x14ac:dyDescent="0.2">
      <c r="A271" s="31" t="s">
        <v>137</v>
      </c>
      <c r="C271" s="35"/>
      <c r="D271" s="29"/>
      <c r="E271" s="29"/>
      <c r="F271" s="29"/>
      <c r="G271" s="26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</row>
    <row r="272" spans="1:20" x14ac:dyDescent="0.2">
      <c r="A272" s="31" t="s">
        <v>138</v>
      </c>
      <c r="C272" s="35"/>
      <c r="D272" s="29"/>
      <c r="E272" s="29"/>
      <c r="F272" s="29"/>
      <c r="G272" s="26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</row>
    <row r="273" spans="1:20" ht="16" thickBot="1" x14ac:dyDescent="0.25">
      <c r="A273" s="32" t="s">
        <v>139</v>
      </c>
      <c r="C273" s="36"/>
      <c r="D273" s="37"/>
      <c r="E273" s="37"/>
      <c r="F273" s="37"/>
      <c r="G273" s="2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</row>
    <row r="274" spans="1:20" ht="16" thickBot="1" x14ac:dyDescent="0.25">
      <c r="A274" s="30"/>
      <c r="C274" s="29"/>
      <c r="D274" s="29"/>
      <c r="E274" s="29"/>
      <c r="F274" s="29"/>
      <c r="G274" s="29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</row>
    <row r="275" spans="1:20" ht="16" thickBot="1" x14ac:dyDescent="0.25">
      <c r="A275" s="76">
        <v>63019302</v>
      </c>
      <c r="C275" s="77" t="str">
        <f>VLOOKUP(A275,Source!$A$3:$I$69,2,FALSE)</f>
        <v>Abdulaziz Alomayri</v>
      </c>
      <c r="D275" s="78">
        <f>VLOOKUP(A275,Source!$A$3:$I$69,4,FALSE)</f>
        <v>0</v>
      </c>
      <c r="E275" s="78">
        <f>VLOOKUP(A275,Source!$A$3:$I$69,5,FALSE)</f>
        <v>0</v>
      </c>
      <c r="F275" s="78">
        <f>VLOOKUP(A275,Source!$A$3:$I$69,6,FALSE)</f>
        <v>0</v>
      </c>
      <c r="G275" s="79">
        <f>VLOOKUP(A275,Source!$A$3:$I$69,7,FALSE)</f>
        <v>0</v>
      </c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</row>
    <row r="276" spans="1:20" x14ac:dyDescent="0.2">
      <c r="A276" s="74" t="s">
        <v>72</v>
      </c>
      <c r="C276" s="86"/>
      <c r="D276" s="87"/>
      <c r="E276" s="87"/>
      <c r="F276" s="87"/>
      <c r="G276" s="88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</row>
    <row r="277" spans="1:20" x14ac:dyDescent="0.2">
      <c r="A277" s="31" t="s">
        <v>73</v>
      </c>
      <c r="C277" s="35"/>
      <c r="D277" s="29"/>
      <c r="E277" s="29"/>
      <c r="F277" s="29"/>
      <c r="G277" s="26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</row>
    <row r="278" spans="1:20" x14ac:dyDescent="0.2">
      <c r="A278" s="31" t="s">
        <v>74</v>
      </c>
      <c r="C278" s="35"/>
      <c r="D278" s="29"/>
      <c r="E278" s="29"/>
      <c r="F278" s="29"/>
      <c r="G278" s="26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</row>
    <row r="279" spans="1:20" x14ac:dyDescent="0.2">
      <c r="A279" s="31" t="s">
        <v>135</v>
      </c>
      <c r="C279" s="35"/>
      <c r="D279" s="29"/>
      <c r="E279" s="29"/>
      <c r="F279" s="29"/>
      <c r="G279" s="26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</row>
    <row r="280" spans="1:20" x14ac:dyDescent="0.2">
      <c r="A280" s="31" t="s">
        <v>75</v>
      </c>
      <c r="C280" s="35"/>
      <c r="D280" s="29"/>
      <c r="E280" s="29"/>
      <c r="F280" s="29"/>
      <c r="G280" s="26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</row>
    <row r="281" spans="1:20" x14ac:dyDescent="0.2">
      <c r="A281" s="31" t="s">
        <v>79</v>
      </c>
      <c r="C281" s="35"/>
      <c r="D281" s="29"/>
      <c r="E281" s="29"/>
      <c r="F281" s="29"/>
      <c r="G281" s="26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</row>
    <row r="282" spans="1:20" x14ac:dyDescent="0.2">
      <c r="A282" s="31" t="s">
        <v>136</v>
      </c>
      <c r="C282" s="35"/>
      <c r="D282" s="29"/>
      <c r="E282" s="29"/>
      <c r="F282" s="29"/>
      <c r="G282" s="26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</row>
    <row r="283" spans="1:20" x14ac:dyDescent="0.2">
      <c r="A283" s="31" t="s">
        <v>137</v>
      </c>
      <c r="C283" s="35"/>
      <c r="D283" s="29"/>
      <c r="E283" s="29"/>
      <c r="F283" s="29"/>
      <c r="G283" s="26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</row>
    <row r="284" spans="1:20" x14ac:dyDescent="0.2">
      <c r="A284" s="31" t="s">
        <v>138</v>
      </c>
      <c r="C284" s="35"/>
      <c r="D284" s="29"/>
      <c r="E284" s="29"/>
      <c r="F284" s="29"/>
      <c r="G284" s="26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</row>
    <row r="285" spans="1:20" ht="16" thickBot="1" x14ac:dyDescent="0.25">
      <c r="A285" s="32" t="s">
        <v>139</v>
      </c>
      <c r="C285" s="36"/>
      <c r="D285" s="37"/>
      <c r="E285" s="37"/>
      <c r="F285" s="37"/>
      <c r="G285" s="2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</row>
    <row r="286" spans="1:20" ht="16" thickBot="1" x14ac:dyDescent="0.25">
      <c r="A286" s="30"/>
      <c r="C286" s="29"/>
      <c r="D286" s="29"/>
      <c r="E286" s="29"/>
      <c r="F286" s="29"/>
      <c r="G286" s="29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</row>
    <row r="287" spans="1:20" ht="16" thickBot="1" x14ac:dyDescent="0.25">
      <c r="A287" s="76">
        <v>63019303</v>
      </c>
      <c r="C287" s="77" t="str">
        <f>VLOOKUP(A287,Source!$A$3:$I$69,2,FALSE)</f>
        <v>Sami AlRashdi</v>
      </c>
      <c r="D287" s="78">
        <f>VLOOKUP(A287,Source!$A$3:$I$69,4,FALSE)</f>
        <v>0</v>
      </c>
      <c r="E287" s="78">
        <f>VLOOKUP(A287,Source!$A$3:$I$69,5,FALSE)</f>
        <v>0</v>
      </c>
      <c r="F287" s="78">
        <f>VLOOKUP(A287,Source!$A$3:$I$69,6,FALSE)</f>
        <v>0</v>
      </c>
      <c r="G287" s="79">
        <f>VLOOKUP(A287,Source!$A$3:$I$69,7,FALSE)</f>
        <v>0</v>
      </c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</row>
    <row r="288" spans="1:20" x14ac:dyDescent="0.2">
      <c r="A288" s="74" t="s">
        <v>72</v>
      </c>
      <c r="C288" s="86"/>
      <c r="D288" s="87"/>
      <c r="E288" s="87"/>
      <c r="F288" s="87"/>
      <c r="G288" s="88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</row>
    <row r="289" spans="1:20" x14ac:dyDescent="0.2">
      <c r="A289" s="31" t="s">
        <v>73</v>
      </c>
      <c r="C289" s="35"/>
      <c r="D289" s="29"/>
      <c r="E289" s="29"/>
      <c r="F289" s="29"/>
      <c r="G289" s="26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</row>
    <row r="290" spans="1:20" x14ac:dyDescent="0.2">
      <c r="A290" s="31" t="s">
        <v>74</v>
      </c>
      <c r="C290" s="35"/>
      <c r="D290" s="29"/>
      <c r="E290" s="29"/>
      <c r="F290" s="29"/>
      <c r="G290" s="26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</row>
    <row r="291" spans="1:20" x14ac:dyDescent="0.2">
      <c r="A291" s="31" t="s">
        <v>135</v>
      </c>
      <c r="C291" s="35"/>
      <c r="D291" s="29"/>
      <c r="E291" s="29"/>
      <c r="F291" s="29"/>
      <c r="G291" s="26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</row>
    <row r="292" spans="1:20" x14ac:dyDescent="0.2">
      <c r="A292" s="31" t="s">
        <v>75</v>
      </c>
      <c r="C292" s="35"/>
      <c r="D292" s="29"/>
      <c r="E292" s="29"/>
      <c r="F292" s="29"/>
      <c r="G292" s="26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</row>
    <row r="293" spans="1:20" x14ac:dyDescent="0.2">
      <c r="A293" s="31" t="s">
        <v>79</v>
      </c>
      <c r="C293" s="35"/>
      <c r="D293" s="29"/>
      <c r="E293" s="29"/>
      <c r="F293" s="29"/>
      <c r="G293" s="26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</row>
    <row r="294" spans="1:20" x14ac:dyDescent="0.2">
      <c r="A294" s="31" t="s">
        <v>136</v>
      </c>
      <c r="C294" s="35"/>
      <c r="D294" s="29"/>
      <c r="E294" s="29"/>
      <c r="F294" s="29"/>
      <c r="G294" s="26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</row>
    <row r="295" spans="1:20" x14ac:dyDescent="0.2">
      <c r="A295" s="31" t="s">
        <v>137</v>
      </c>
      <c r="C295" s="35"/>
      <c r="D295" s="29"/>
      <c r="E295" s="29"/>
      <c r="F295" s="29"/>
      <c r="G295" s="26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</row>
    <row r="296" spans="1:20" x14ac:dyDescent="0.2">
      <c r="A296" s="31" t="s">
        <v>138</v>
      </c>
      <c r="C296" s="35"/>
      <c r="D296" s="29"/>
      <c r="E296" s="29"/>
      <c r="F296" s="29"/>
      <c r="G296" s="26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</row>
    <row r="297" spans="1:20" ht="16" thickBot="1" x14ac:dyDescent="0.25">
      <c r="A297" s="32" t="s">
        <v>139</v>
      </c>
      <c r="C297" s="36"/>
      <c r="D297" s="37"/>
      <c r="E297" s="37"/>
      <c r="F297" s="37"/>
      <c r="G297" s="2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</row>
    <row r="298" spans="1:20" ht="16" thickBot="1" x14ac:dyDescent="0.25">
      <c r="A298" s="30"/>
      <c r="C298" s="29"/>
      <c r="D298" s="29"/>
      <c r="E298" s="29"/>
      <c r="F298" s="29"/>
      <c r="G298" s="29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</row>
    <row r="299" spans="1:20" ht="16" thickBot="1" x14ac:dyDescent="0.25">
      <c r="A299" s="76">
        <v>63019304</v>
      </c>
      <c r="C299" s="77" t="str">
        <f>VLOOKUP(A299,Source!$A$3:$I$69,2,FALSE)</f>
        <v>Ali Aldokhi</v>
      </c>
      <c r="D299" s="78">
        <f>VLOOKUP(A299,Source!$A$3:$I$69,4,FALSE)</f>
        <v>0</v>
      </c>
      <c r="E299" s="78">
        <f>VLOOKUP(A299,Source!$A$3:$I$69,5,FALSE)</f>
        <v>0</v>
      </c>
      <c r="F299" s="78">
        <f>VLOOKUP(A299,Source!$A$3:$I$69,6,FALSE)</f>
        <v>0</v>
      </c>
      <c r="G299" s="79">
        <f>VLOOKUP(A299,Source!$A$3:$I$69,7,FALSE)</f>
        <v>0</v>
      </c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</row>
    <row r="300" spans="1:20" x14ac:dyDescent="0.2">
      <c r="A300" s="74" t="s">
        <v>72</v>
      </c>
      <c r="C300" s="86"/>
      <c r="D300" s="87"/>
      <c r="E300" s="87"/>
      <c r="F300" s="87"/>
      <c r="G300" s="88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</row>
    <row r="301" spans="1:20" x14ac:dyDescent="0.2">
      <c r="A301" s="31" t="s">
        <v>73</v>
      </c>
      <c r="C301" s="35"/>
      <c r="D301" s="29"/>
      <c r="E301" s="29"/>
      <c r="F301" s="29"/>
      <c r="G301" s="26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</row>
    <row r="302" spans="1:20" x14ac:dyDescent="0.2">
      <c r="A302" s="31" t="s">
        <v>74</v>
      </c>
      <c r="C302" s="35"/>
      <c r="D302" s="29"/>
      <c r="E302" s="29"/>
      <c r="F302" s="29"/>
      <c r="G302" s="26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</row>
    <row r="303" spans="1:20" x14ac:dyDescent="0.2">
      <c r="A303" s="31" t="s">
        <v>135</v>
      </c>
      <c r="C303" s="35"/>
      <c r="D303" s="29"/>
      <c r="E303" s="29"/>
      <c r="F303" s="29"/>
      <c r="G303" s="26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</row>
    <row r="304" spans="1:20" x14ac:dyDescent="0.2">
      <c r="A304" s="31" t="s">
        <v>75</v>
      </c>
      <c r="C304" s="35"/>
      <c r="D304" s="29"/>
      <c r="E304" s="29"/>
      <c r="F304" s="29"/>
      <c r="G304" s="26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</row>
    <row r="305" spans="1:20" x14ac:dyDescent="0.2">
      <c r="A305" s="31" t="s">
        <v>79</v>
      </c>
      <c r="C305" s="35"/>
      <c r="D305" s="29"/>
      <c r="E305" s="29"/>
      <c r="F305" s="29"/>
      <c r="G305" s="26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</row>
    <row r="306" spans="1:20" x14ac:dyDescent="0.2">
      <c r="A306" s="31" t="s">
        <v>136</v>
      </c>
      <c r="C306" s="35"/>
      <c r="D306" s="29"/>
      <c r="E306" s="29"/>
      <c r="F306" s="29"/>
      <c r="G306" s="26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</row>
    <row r="307" spans="1:20" x14ac:dyDescent="0.2">
      <c r="A307" s="31" t="s">
        <v>137</v>
      </c>
      <c r="C307" s="35"/>
      <c r="D307" s="29"/>
      <c r="E307" s="29"/>
      <c r="F307" s="29"/>
      <c r="G307" s="26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</row>
    <row r="308" spans="1:20" x14ac:dyDescent="0.2">
      <c r="A308" s="31" t="s">
        <v>138</v>
      </c>
      <c r="C308" s="35"/>
      <c r="D308" s="29"/>
      <c r="E308" s="29"/>
      <c r="F308" s="29"/>
      <c r="G308" s="26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</row>
    <row r="309" spans="1:20" ht="16" thickBot="1" x14ac:dyDescent="0.25">
      <c r="A309" s="32" t="s">
        <v>139</v>
      </c>
      <c r="C309" s="36"/>
      <c r="D309" s="37"/>
      <c r="E309" s="37"/>
      <c r="F309" s="37"/>
      <c r="G309" s="2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</row>
    <row r="310" spans="1:20" ht="16" thickBot="1" x14ac:dyDescent="0.25">
      <c r="A310" s="30"/>
      <c r="C310" s="29"/>
      <c r="D310" s="29"/>
      <c r="E310" s="29"/>
      <c r="F310" s="29"/>
      <c r="G310" s="29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</row>
    <row r="311" spans="1:20" ht="16" thickBot="1" x14ac:dyDescent="0.25">
      <c r="A311" s="76">
        <v>63019510</v>
      </c>
      <c r="C311" s="77" t="str">
        <f>VLOOKUP(A311,Source!$A$3:$I$69,2,FALSE)</f>
        <v>Shulaywaih Alqahtani</v>
      </c>
      <c r="D311" s="78" t="str">
        <f>VLOOKUP(A311,Source!$A$3:$I$69,4,FALSE)</f>
        <v>Lulah</v>
      </c>
      <c r="E311" s="78">
        <f>VLOOKUP(A311,Source!$A$3:$I$69,5,FALSE)</f>
        <v>0</v>
      </c>
      <c r="F311" s="78">
        <f>VLOOKUP(A311,Source!$A$3:$I$69,6,FALSE)</f>
        <v>0</v>
      </c>
      <c r="G311" s="79">
        <f>VLOOKUP(A311,Source!$A$3:$I$69,7,FALSE)</f>
        <v>0</v>
      </c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</row>
    <row r="312" spans="1:20" x14ac:dyDescent="0.2">
      <c r="A312" s="74" t="s">
        <v>72</v>
      </c>
      <c r="C312" s="86"/>
      <c r="D312" s="87"/>
      <c r="E312" s="87"/>
      <c r="F312" s="87"/>
      <c r="G312" s="88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</row>
    <row r="313" spans="1:20" x14ac:dyDescent="0.2">
      <c r="A313" s="31" t="s">
        <v>73</v>
      </c>
      <c r="C313" s="35"/>
      <c r="D313" s="29"/>
      <c r="E313" s="29"/>
      <c r="F313" s="29"/>
      <c r="G313" s="26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</row>
    <row r="314" spans="1:20" x14ac:dyDescent="0.2">
      <c r="A314" s="31" t="s">
        <v>74</v>
      </c>
      <c r="C314" s="35"/>
      <c r="D314" s="29"/>
      <c r="E314" s="29"/>
      <c r="F314" s="29"/>
      <c r="G314" s="26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</row>
    <row r="315" spans="1:20" x14ac:dyDescent="0.2">
      <c r="A315" s="31" t="s">
        <v>135</v>
      </c>
      <c r="C315" s="35"/>
      <c r="D315" s="29"/>
      <c r="E315" s="29"/>
      <c r="F315" s="29"/>
      <c r="G315" s="26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</row>
    <row r="316" spans="1:20" x14ac:dyDescent="0.2">
      <c r="A316" s="31" t="s">
        <v>75</v>
      </c>
      <c r="C316" s="35"/>
      <c r="D316" s="29"/>
      <c r="E316" s="29"/>
      <c r="F316" s="29"/>
      <c r="G316" s="26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</row>
    <row r="317" spans="1:20" x14ac:dyDescent="0.2">
      <c r="A317" s="31" t="s">
        <v>79</v>
      </c>
      <c r="C317" s="35"/>
      <c r="D317" s="29"/>
      <c r="E317" s="29"/>
      <c r="F317" s="29"/>
      <c r="G317" s="26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</row>
    <row r="318" spans="1:20" x14ac:dyDescent="0.2">
      <c r="A318" s="31" t="s">
        <v>136</v>
      </c>
      <c r="C318" s="35"/>
      <c r="D318" s="29"/>
      <c r="E318" s="29"/>
      <c r="F318" s="29"/>
      <c r="G318" s="26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</row>
    <row r="319" spans="1:20" x14ac:dyDescent="0.2">
      <c r="A319" s="31" t="s">
        <v>137</v>
      </c>
      <c r="C319" s="35"/>
      <c r="D319" s="29"/>
      <c r="E319" s="29"/>
      <c r="F319" s="29"/>
      <c r="G319" s="26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</row>
    <row r="320" spans="1:20" x14ac:dyDescent="0.2">
      <c r="A320" s="31" t="s">
        <v>138</v>
      </c>
      <c r="C320" s="35"/>
      <c r="D320" s="29"/>
      <c r="E320" s="29"/>
      <c r="F320" s="29"/>
      <c r="G320" s="26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</row>
    <row r="321" spans="1:20" ht="16" thickBot="1" x14ac:dyDescent="0.25">
      <c r="A321" s="32" t="s">
        <v>139</v>
      </c>
      <c r="C321" s="36"/>
      <c r="D321" s="37"/>
      <c r="E321" s="37"/>
      <c r="F321" s="37"/>
      <c r="G321" s="2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</row>
    <row r="322" spans="1:20" ht="16" thickBot="1" x14ac:dyDescent="0.25">
      <c r="A322" s="30"/>
      <c r="C322" s="29"/>
      <c r="D322" s="29"/>
      <c r="E322" s="29"/>
      <c r="F322" s="29"/>
      <c r="G322" s="29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</row>
    <row r="323" spans="1:20" ht="16" thickBot="1" x14ac:dyDescent="0.25">
      <c r="A323" s="76">
        <v>63019511</v>
      </c>
      <c r="C323" s="77" t="str">
        <f>VLOOKUP(A323,Source!$A$3:$I$69,2,FALSE)</f>
        <v>Mohammed Alhajri</v>
      </c>
      <c r="D323" s="78" t="str">
        <f>VLOOKUP(A323,Source!$A$3:$I$69,4,FALSE)</f>
        <v>Munair</v>
      </c>
      <c r="E323" s="78" t="str">
        <f>VLOOKUP(A323,Source!$A$3:$I$69,5,FALSE)</f>
        <v>Nasser</v>
      </c>
      <c r="F323" s="78">
        <f>VLOOKUP(A323,Source!$A$3:$I$69,6,FALSE)</f>
        <v>0</v>
      </c>
      <c r="G323" s="79">
        <f>VLOOKUP(A323,Source!$A$3:$I$69,7,FALSE)</f>
        <v>0</v>
      </c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</row>
    <row r="324" spans="1:20" x14ac:dyDescent="0.2">
      <c r="A324" s="74" t="s">
        <v>72</v>
      </c>
      <c r="C324" s="86"/>
      <c r="D324" s="87"/>
      <c r="E324" s="87"/>
      <c r="F324" s="87"/>
      <c r="G324" s="88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</row>
    <row r="325" spans="1:20" x14ac:dyDescent="0.2">
      <c r="A325" s="31" t="s">
        <v>73</v>
      </c>
      <c r="C325" s="35"/>
      <c r="D325" s="29"/>
      <c r="E325" s="29"/>
      <c r="F325" s="29"/>
      <c r="G325" s="26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</row>
    <row r="326" spans="1:20" x14ac:dyDescent="0.2">
      <c r="A326" s="31" t="s">
        <v>74</v>
      </c>
      <c r="C326" s="35"/>
      <c r="D326" s="29"/>
      <c r="E326" s="29"/>
      <c r="F326" s="29"/>
      <c r="G326" s="26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</row>
    <row r="327" spans="1:20" x14ac:dyDescent="0.2">
      <c r="A327" s="31" t="s">
        <v>135</v>
      </c>
      <c r="C327" s="35"/>
      <c r="D327" s="29"/>
      <c r="E327" s="29"/>
      <c r="F327" s="29"/>
      <c r="G327" s="26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</row>
    <row r="328" spans="1:20" x14ac:dyDescent="0.2">
      <c r="A328" s="31" t="s">
        <v>75</v>
      </c>
      <c r="C328" s="35"/>
      <c r="D328" s="29"/>
      <c r="E328" s="29"/>
      <c r="F328" s="29"/>
      <c r="G328" s="26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</row>
    <row r="329" spans="1:20" x14ac:dyDescent="0.2">
      <c r="A329" s="31" t="s">
        <v>79</v>
      </c>
      <c r="C329" s="35"/>
      <c r="D329" s="29"/>
      <c r="E329" s="29"/>
      <c r="F329" s="29"/>
      <c r="G329" s="26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</row>
    <row r="330" spans="1:20" x14ac:dyDescent="0.2">
      <c r="A330" s="31" t="s">
        <v>136</v>
      </c>
      <c r="C330" s="35"/>
      <c r="D330" s="29"/>
      <c r="E330" s="29"/>
      <c r="F330" s="29"/>
      <c r="G330" s="26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</row>
    <row r="331" spans="1:20" x14ac:dyDescent="0.2">
      <c r="A331" s="31" t="s">
        <v>137</v>
      </c>
      <c r="C331" s="35"/>
      <c r="D331" s="29"/>
      <c r="E331" s="29"/>
      <c r="F331" s="29"/>
      <c r="G331" s="26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</row>
    <row r="332" spans="1:20" x14ac:dyDescent="0.2">
      <c r="A332" s="31" t="s">
        <v>138</v>
      </c>
      <c r="C332" s="35" t="s">
        <v>89</v>
      </c>
      <c r="D332" s="29"/>
      <c r="E332" s="29"/>
      <c r="F332" s="29"/>
      <c r="G332" s="26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</row>
    <row r="333" spans="1:20" ht="16" thickBot="1" x14ac:dyDescent="0.25">
      <c r="A333" s="32" t="s">
        <v>139</v>
      </c>
      <c r="C333" s="36"/>
      <c r="D333" s="37"/>
      <c r="E333" s="37"/>
      <c r="F333" s="37"/>
      <c r="G333" s="2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</row>
    <row r="334" spans="1:20" ht="16" thickBot="1" x14ac:dyDescent="0.25">
      <c r="A334" s="30"/>
      <c r="C334" s="29"/>
      <c r="D334" s="29"/>
      <c r="E334" s="29"/>
      <c r="F334" s="29"/>
      <c r="G334" s="29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</row>
    <row r="335" spans="1:20" ht="16" thickBot="1" x14ac:dyDescent="0.25">
      <c r="A335" s="76">
        <v>63019513</v>
      </c>
      <c r="C335" s="77" t="str">
        <f>VLOOKUP(A335,Source!$A$3:$I$69,2,FALSE)</f>
        <v>Hasan Almarhoon</v>
      </c>
      <c r="D335" s="78" t="str">
        <f>VLOOKUP(A335,Source!$A$3:$I$69,4,FALSE)</f>
        <v>Ahlam</v>
      </c>
      <c r="E335" s="78" t="str">
        <f>VLOOKUP(A335,Source!$A$3:$I$69,5,FALSE)</f>
        <v>Mohammed</v>
      </c>
      <c r="F335" s="78" t="str">
        <f>VLOOKUP(A335,Source!$A$3:$I$69,6,FALSE)</f>
        <v>Ali</v>
      </c>
      <c r="G335" s="79">
        <f>VLOOKUP(A335,Source!$A$3:$I$69,7,FALSE)</f>
        <v>0</v>
      </c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</row>
    <row r="336" spans="1:20" x14ac:dyDescent="0.2">
      <c r="A336" s="74" t="s">
        <v>72</v>
      </c>
      <c r="C336" s="86"/>
      <c r="D336" s="87"/>
      <c r="E336" s="87"/>
      <c r="F336" s="87"/>
      <c r="G336" s="88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</row>
    <row r="337" spans="1:20" x14ac:dyDescent="0.2">
      <c r="A337" s="31" t="s">
        <v>73</v>
      </c>
      <c r="C337" s="35"/>
      <c r="D337" s="29"/>
      <c r="E337" s="29"/>
      <c r="F337" s="29"/>
      <c r="G337" s="26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</row>
    <row r="338" spans="1:20" x14ac:dyDescent="0.2">
      <c r="A338" s="31" t="s">
        <v>74</v>
      </c>
      <c r="C338" s="35"/>
      <c r="D338" s="29"/>
      <c r="E338" s="29"/>
      <c r="F338" s="29"/>
      <c r="G338" s="26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</row>
    <row r="339" spans="1:20" x14ac:dyDescent="0.2">
      <c r="A339" s="31" t="s">
        <v>135</v>
      </c>
      <c r="C339" s="35"/>
      <c r="D339" s="29"/>
      <c r="E339" s="29"/>
      <c r="F339" s="29"/>
      <c r="G339" s="26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</row>
    <row r="340" spans="1:20" x14ac:dyDescent="0.2">
      <c r="A340" s="31" t="s">
        <v>75</v>
      </c>
      <c r="C340" s="35"/>
      <c r="D340" s="29"/>
      <c r="E340" s="29"/>
      <c r="F340" s="29"/>
      <c r="G340" s="26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</row>
    <row r="341" spans="1:20" x14ac:dyDescent="0.2">
      <c r="A341" s="31" t="s">
        <v>79</v>
      </c>
      <c r="C341" s="35"/>
      <c r="D341" s="29"/>
      <c r="E341" s="29"/>
      <c r="F341" s="29"/>
      <c r="G341" s="26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</row>
    <row r="342" spans="1:20" x14ac:dyDescent="0.2">
      <c r="A342" s="31" t="s">
        <v>136</v>
      </c>
      <c r="C342" s="35"/>
      <c r="D342" s="29"/>
      <c r="E342" s="29"/>
      <c r="F342" s="29"/>
      <c r="G342" s="26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</row>
    <row r="343" spans="1:20" x14ac:dyDescent="0.2">
      <c r="A343" s="31" t="s">
        <v>137</v>
      </c>
      <c r="C343" s="35"/>
      <c r="D343" s="29"/>
      <c r="E343" s="29"/>
      <c r="F343" s="29"/>
      <c r="G343" s="26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</row>
    <row r="344" spans="1:20" x14ac:dyDescent="0.2">
      <c r="A344" s="31" t="s">
        <v>138</v>
      </c>
      <c r="C344" s="35"/>
      <c r="D344" s="29"/>
      <c r="E344" s="29"/>
      <c r="F344" s="29"/>
      <c r="G344" s="26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</row>
    <row r="345" spans="1:20" ht="16" thickBot="1" x14ac:dyDescent="0.25">
      <c r="A345" s="32" t="s">
        <v>139</v>
      </c>
      <c r="C345" s="36"/>
      <c r="D345" s="37"/>
      <c r="E345" s="37"/>
      <c r="F345" s="37"/>
      <c r="G345" s="2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</row>
    <row r="346" spans="1:20" ht="16" thickBot="1" x14ac:dyDescent="0.25">
      <c r="A346" s="28"/>
      <c r="C346" s="29"/>
      <c r="D346" s="29"/>
      <c r="E346" s="29"/>
      <c r="F346" s="29"/>
      <c r="G346" s="29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</row>
    <row r="347" spans="1:20" ht="16" thickBot="1" x14ac:dyDescent="0.25">
      <c r="A347" s="76">
        <v>63019859</v>
      </c>
      <c r="C347" s="77" t="str">
        <f>VLOOKUP(A347,Source!$A$3:$I$69,2,FALSE)</f>
        <v>Khalid Alshammari</v>
      </c>
      <c r="D347" s="78" t="str">
        <f>VLOOKUP(A347,Source!$A$3:$I$69,4,FALSE)</f>
        <v>Nashmia</v>
      </c>
      <c r="E347" s="78" t="str">
        <f>VLOOKUP(A347,Source!$A$3:$I$69,5,FALSE)</f>
        <v>Zeyad</v>
      </c>
      <c r="F347" s="78" t="str">
        <f>VLOOKUP(A347,Source!$A$3:$I$69,6,FALSE)</f>
        <v>Meshari</v>
      </c>
      <c r="G347" s="79" t="str">
        <f>VLOOKUP(A347,Source!$A$3:$I$69,7,FALSE)</f>
        <v>Dhai</v>
      </c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</row>
    <row r="348" spans="1:20" x14ac:dyDescent="0.2">
      <c r="A348" s="74" t="s">
        <v>72</v>
      </c>
      <c r="C348" s="86"/>
      <c r="D348" s="87"/>
      <c r="E348" s="87"/>
      <c r="F348" s="87"/>
      <c r="G348" s="88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</row>
    <row r="349" spans="1:20" x14ac:dyDescent="0.2">
      <c r="A349" s="31" t="s">
        <v>73</v>
      </c>
      <c r="C349" s="35"/>
      <c r="D349" s="29"/>
      <c r="E349" s="29"/>
      <c r="F349" s="29"/>
      <c r="G349" s="26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</row>
    <row r="350" spans="1:20" x14ac:dyDescent="0.2">
      <c r="A350" s="31" t="s">
        <v>74</v>
      </c>
      <c r="C350" s="35"/>
      <c r="D350" s="29"/>
      <c r="E350" s="29"/>
      <c r="F350" s="29"/>
      <c r="G350" s="26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</row>
    <row r="351" spans="1:20" x14ac:dyDescent="0.2">
      <c r="A351" s="31" t="s">
        <v>135</v>
      </c>
      <c r="C351" s="35"/>
      <c r="D351" s="29"/>
      <c r="E351" s="29"/>
      <c r="F351" s="29"/>
      <c r="G351" s="26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</row>
    <row r="352" spans="1:20" x14ac:dyDescent="0.2">
      <c r="A352" s="31" t="s">
        <v>75</v>
      </c>
      <c r="C352" s="35"/>
      <c r="D352" s="29"/>
      <c r="E352" s="29"/>
      <c r="F352" s="29"/>
      <c r="G352" s="26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</row>
    <row r="353" spans="1:20" x14ac:dyDescent="0.2">
      <c r="A353" s="31" t="s">
        <v>79</v>
      </c>
      <c r="C353" s="35"/>
      <c r="D353" s="29"/>
      <c r="E353" s="29"/>
      <c r="F353" s="29"/>
      <c r="G353" s="26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</row>
    <row r="354" spans="1:20" x14ac:dyDescent="0.2">
      <c r="A354" s="31" t="s">
        <v>136</v>
      </c>
      <c r="C354" s="35"/>
      <c r="D354" s="29"/>
      <c r="E354" s="29"/>
      <c r="F354" s="29"/>
      <c r="G354" s="26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</row>
    <row r="355" spans="1:20" x14ac:dyDescent="0.2">
      <c r="A355" s="31" t="s">
        <v>137</v>
      </c>
      <c r="C355" s="35"/>
      <c r="D355" s="29"/>
      <c r="E355" s="29"/>
      <c r="F355" s="29"/>
      <c r="G355" s="26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</row>
    <row r="356" spans="1:20" x14ac:dyDescent="0.2">
      <c r="A356" s="31" t="s">
        <v>138</v>
      </c>
      <c r="C356" s="35"/>
      <c r="D356" s="29"/>
      <c r="E356" s="29"/>
      <c r="F356" s="29"/>
      <c r="G356" s="26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</row>
    <row r="357" spans="1:20" ht="16" thickBot="1" x14ac:dyDescent="0.25">
      <c r="A357" s="32" t="s">
        <v>139</v>
      </c>
      <c r="C357" s="36"/>
      <c r="D357" s="37"/>
      <c r="E357" s="37"/>
      <c r="F357" s="37"/>
      <c r="G357" s="2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</row>
    <row r="358" spans="1:20" ht="16" thickBot="1" x14ac:dyDescent="0.25">
      <c r="A358" s="30"/>
      <c r="C358" s="29"/>
      <c r="D358" s="29"/>
      <c r="E358" s="29"/>
      <c r="F358" s="29"/>
      <c r="G358" s="29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</row>
    <row r="359" spans="1:20" ht="16" thickBot="1" x14ac:dyDescent="0.25">
      <c r="A359" s="76">
        <v>63019290</v>
      </c>
      <c r="C359" s="77" t="str">
        <f>VLOOKUP(A359,Source!$A$3:$I$69,2,FALSE)</f>
        <v>Mohsen Albahri</v>
      </c>
      <c r="D359" s="78">
        <f>VLOOKUP(A359,Source!$A$3:$I$69,4,FALSE)</f>
        <v>0</v>
      </c>
      <c r="E359" s="78">
        <f>VLOOKUP(A359,Source!$A$3:$I$69,5,FALSE)</f>
        <v>0</v>
      </c>
      <c r="F359" s="78">
        <f>VLOOKUP(A359,Source!$A$3:$I$69,6,FALSE)</f>
        <v>0</v>
      </c>
      <c r="G359" s="79">
        <f>VLOOKUP(A359,Source!$A$3:$I$69,7,FALSE)</f>
        <v>0</v>
      </c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</row>
    <row r="360" spans="1:20" x14ac:dyDescent="0.2">
      <c r="A360" s="74" t="s">
        <v>72</v>
      </c>
      <c r="C360" s="86"/>
      <c r="D360" s="87"/>
      <c r="E360" s="87"/>
      <c r="F360" s="87"/>
      <c r="G360" s="88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</row>
    <row r="361" spans="1:20" x14ac:dyDescent="0.2">
      <c r="A361" s="31" t="s">
        <v>73</v>
      </c>
      <c r="C361" s="35"/>
      <c r="D361" s="29"/>
      <c r="E361" s="29"/>
      <c r="F361" s="29"/>
      <c r="G361" s="26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</row>
    <row r="362" spans="1:20" x14ac:dyDescent="0.2">
      <c r="A362" s="31" t="s">
        <v>74</v>
      </c>
      <c r="C362" s="35"/>
      <c r="D362" s="29"/>
      <c r="E362" s="29"/>
      <c r="F362" s="29"/>
      <c r="G362" s="26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</row>
    <row r="363" spans="1:20" x14ac:dyDescent="0.2">
      <c r="A363" s="31" t="s">
        <v>135</v>
      </c>
      <c r="C363" s="35"/>
      <c r="D363" s="29"/>
      <c r="E363" s="29"/>
      <c r="F363" s="29"/>
      <c r="G363" s="26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</row>
    <row r="364" spans="1:20" x14ac:dyDescent="0.2">
      <c r="A364" s="31" t="s">
        <v>75</v>
      </c>
      <c r="C364" s="35"/>
      <c r="D364" s="29"/>
      <c r="E364" s="29"/>
      <c r="F364" s="29"/>
      <c r="G364" s="26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</row>
    <row r="365" spans="1:20" x14ac:dyDescent="0.2">
      <c r="A365" s="31" t="s">
        <v>79</v>
      </c>
      <c r="C365" s="35"/>
      <c r="D365" s="29"/>
      <c r="E365" s="29"/>
      <c r="F365" s="29"/>
      <c r="G365" s="26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</row>
    <row r="366" spans="1:20" x14ac:dyDescent="0.2">
      <c r="A366" s="31" t="s">
        <v>136</v>
      </c>
      <c r="C366" s="35"/>
      <c r="D366" s="29"/>
      <c r="E366" s="29"/>
      <c r="F366" s="29"/>
      <c r="G366" s="26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</row>
    <row r="367" spans="1:20" x14ac:dyDescent="0.2">
      <c r="A367" s="31" t="s">
        <v>137</v>
      </c>
      <c r="C367" s="35"/>
      <c r="D367" s="29"/>
      <c r="E367" s="29"/>
      <c r="F367" s="29"/>
      <c r="G367" s="26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</row>
    <row r="368" spans="1:20" x14ac:dyDescent="0.2">
      <c r="A368" s="31" t="s">
        <v>138</v>
      </c>
      <c r="C368" s="35"/>
      <c r="D368" s="29"/>
      <c r="E368" s="29"/>
      <c r="F368" s="29"/>
      <c r="G368" s="26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</row>
    <row r="369" spans="1:20" ht="16" thickBot="1" x14ac:dyDescent="0.25">
      <c r="A369" s="32" t="s">
        <v>139</v>
      </c>
      <c r="C369" s="36"/>
      <c r="D369" s="37"/>
      <c r="E369" s="37"/>
      <c r="F369" s="37"/>
      <c r="G369" s="2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</row>
    <row r="370" spans="1:20" ht="16" thickBot="1" x14ac:dyDescent="0.25">
      <c r="A370" s="30"/>
      <c r="C370" s="29"/>
      <c r="D370" s="29"/>
      <c r="E370" s="29"/>
      <c r="F370" s="29"/>
      <c r="G370" s="29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</row>
    <row r="371" spans="1:20" ht="16" thickBot="1" x14ac:dyDescent="0.25">
      <c r="A371" s="76">
        <v>63017981</v>
      </c>
      <c r="C371" s="77" t="str">
        <f>VLOOKUP(A371,Source!$A$3:$I$69,2,FALSE)</f>
        <v>Amitte Gulamhussen</v>
      </c>
      <c r="D371" s="78">
        <f>VLOOKUP(A371,Source!$A$3:$I$69,4,FALSE)</f>
        <v>0</v>
      </c>
      <c r="E371" s="78">
        <f>VLOOKUP(A371,Source!$A$3:$I$69,5,FALSE)</f>
        <v>0</v>
      </c>
      <c r="F371" s="78">
        <f>VLOOKUP(A371,Source!$A$3:$I$69,6,FALSE)</f>
        <v>0</v>
      </c>
      <c r="G371" s="79">
        <f>VLOOKUP(A371,Source!$A$3:$I$69,7,FALSE)</f>
        <v>0</v>
      </c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</row>
    <row r="372" spans="1:20" x14ac:dyDescent="0.2">
      <c r="A372" s="74" t="s">
        <v>72</v>
      </c>
      <c r="C372" s="86"/>
      <c r="D372" s="87"/>
      <c r="E372" s="87"/>
      <c r="F372" s="87"/>
      <c r="G372" s="88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</row>
    <row r="373" spans="1:20" x14ac:dyDescent="0.2">
      <c r="A373" s="31" t="s">
        <v>73</v>
      </c>
      <c r="C373" s="35"/>
      <c r="D373" s="29"/>
      <c r="E373" s="29"/>
      <c r="F373" s="29"/>
      <c r="G373" s="26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</row>
    <row r="374" spans="1:20" x14ac:dyDescent="0.2">
      <c r="A374" s="31" t="s">
        <v>74</v>
      </c>
      <c r="C374" s="35"/>
      <c r="D374" s="29"/>
      <c r="E374" s="29"/>
      <c r="F374" s="29"/>
      <c r="G374" s="26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</row>
    <row r="375" spans="1:20" x14ac:dyDescent="0.2">
      <c r="A375" s="31" t="s">
        <v>135</v>
      </c>
      <c r="C375" s="35"/>
      <c r="D375" s="29"/>
      <c r="E375" s="29"/>
      <c r="F375" s="29"/>
      <c r="G375" s="26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</row>
    <row r="376" spans="1:20" x14ac:dyDescent="0.2">
      <c r="A376" s="31" t="s">
        <v>75</v>
      </c>
      <c r="C376" s="35"/>
      <c r="D376" s="29"/>
      <c r="E376" s="29"/>
      <c r="F376" s="29"/>
      <c r="G376" s="26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</row>
    <row r="377" spans="1:20" x14ac:dyDescent="0.2">
      <c r="A377" s="31" t="s">
        <v>79</v>
      </c>
      <c r="C377" s="35"/>
      <c r="D377" s="29"/>
      <c r="E377" s="29"/>
      <c r="F377" s="29"/>
      <c r="G377" s="26"/>
    </row>
    <row r="378" spans="1:20" x14ac:dyDescent="0.2">
      <c r="A378" s="31" t="s">
        <v>136</v>
      </c>
      <c r="C378" s="35"/>
      <c r="D378" s="29"/>
      <c r="E378" s="29"/>
      <c r="F378" s="29"/>
      <c r="G378" s="26"/>
    </row>
    <row r="379" spans="1:20" x14ac:dyDescent="0.2">
      <c r="A379" s="31" t="s">
        <v>137</v>
      </c>
      <c r="C379" s="35"/>
      <c r="D379" s="29"/>
      <c r="E379" s="29"/>
      <c r="F379" s="29"/>
      <c r="G379" s="26"/>
    </row>
    <row r="380" spans="1:20" x14ac:dyDescent="0.2">
      <c r="A380" s="31" t="s">
        <v>138</v>
      </c>
      <c r="C380" s="35"/>
      <c r="D380" s="29"/>
      <c r="E380" s="29"/>
      <c r="F380" s="29"/>
      <c r="G380" s="26"/>
    </row>
    <row r="381" spans="1:20" ht="16" thickBot="1" x14ac:dyDescent="0.25">
      <c r="A381" s="32" t="s">
        <v>139</v>
      </c>
      <c r="C381" s="36"/>
      <c r="D381" s="37"/>
      <c r="E381" s="37"/>
      <c r="F381" s="37"/>
      <c r="G381" s="27"/>
    </row>
    <row r="382" spans="1:20" ht="16" thickBot="1" x14ac:dyDescent="0.25">
      <c r="A382" s="30"/>
      <c r="C382" s="29"/>
      <c r="D382" s="29"/>
      <c r="E382" s="29"/>
      <c r="F382" s="29"/>
      <c r="G382" s="29"/>
    </row>
    <row r="383" spans="1:20" ht="16" thickBot="1" x14ac:dyDescent="0.25">
      <c r="A383" s="76">
        <v>63020184</v>
      </c>
      <c r="C383" s="77" t="str">
        <f>VLOOKUP(A383,Source!$A$3:$I$69,2,FALSE)</f>
        <v>Karunakaran Narayanasamy</v>
      </c>
      <c r="D383" s="78">
        <f>VLOOKUP(A383,Source!$A$3:$I$69,4,FALSE)</f>
        <v>0</v>
      </c>
      <c r="E383" s="78">
        <f>VLOOKUP(A383,Source!$A$3:$I$69,5,FALSE)</f>
        <v>0</v>
      </c>
      <c r="F383" s="78">
        <f>VLOOKUP(A383,Source!$A$3:$I$69,6,FALSE)</f>
        <v>0</v>
      </c>
      <c r="G383" s="79">
        <f>VLOOKUP(A383,Source!$A$3:$I$69,7,FALSE)</f>
        <v>0</v>
      </c>
    </row>
    <row r="384" spans="1:20" x14ac:dyDescent="0.2">
      <c r="A384" s="74" t="s">
        <v>72</v>
      </c>
      <c r="C384" s="86"/>
      <c r="D384" s="87"/>
      <c r="E384" s="87"/>
      <c r="F384" s="87"/>
      <c r="G384" s="88"/>
    </row>
    <row r="385" spans="1:7" x14ac:dyDescent="0.2">
      <c r="A385" s="31" t="s">
        <v>73</v>
      </c>
      <c r="C385" s="35"/>
      <c r="D385" s="29"/>
      <c r="E385" s="29"/>
      <c r="F385" s="29"/>
      <c r="G385" s="26"/>
    </row>
    <row r="386" spans="1:7" x14ac:dyDescent="0.2">
      <c r="A386" s="31" t="s">
        <v>74</v>
      </c>
      <c r="C386" s="35"/>
      <c r="D386" s="29"/>
      <c r="E386" s="29"/>
      <c r="F386" s="29"/>
      <c r="G386" s="26"/>
    </row>
    <row r="387" spans="1:7" x14ac:dyDescent="0.2">
      <c r="A387" s="31" t="s">
        <v>135</v>
      </c>
      <c r="C387" s="35"/>
      <c r="D387" s="29"/>
      <c r="E387" s="29"/>
      <c r="F387" s="29"/>
      <c r="G387" s="26"/>
    </row>
    <row r="388" spans="1:7" x14ac:dyDescent="0.2">
      <c r="A388" s="31" t="s">
        <v>75</v>
      </c>
      <c r="C388" s="35"/>
      <c r="D388" s="29"/>
      <c r="E388" s="29"/>
      <c r="F388" s="29"/>
      <c r="G388" s="26"/>
    </row>
    <row r="389" spans="1:7" x14ac:dyDescent="0.2">
      <c r="A389" s="31" t="s">
        <v>79</v>
      </c>
      <c r="C389" s="35"/>
      <c r="D389" s="29"/>
      <c r="E389" s="29"/>
      <c r="F389" s="29"/>
      <c r="G389" s="26"/>
    </row>
    <row r="390" spans="1:7" x14ac:dyDescent="0.2">
      <c r="A390" s="31" t="s">
        <v>136</v>
      </c>
      <c r="C390" s="35"/>
      <c r="D390" s="29"/>
      <c r="E390" s="29"/>
      <c r="F390" s="29"/>
      <c r="G390" s="26"/>
    </row>
    <row r="391" spans="1:7" x14ac:dyDescent="0.2">
      <c r="A391" s="31" t="s">
        <v>137</v>
      </c>
      <c r="C391" s="35"/>
      <c r="D391" s="29"/>
      <c r="E391" s="29"/>
      <c r="F391" s="29"/>
      <c r="G391" s="26"/>
    </row>
    <row r="392" spans="1:7" x14ac:dyDescent="0.2">
      <c r="A392" s="31" t="s">
        <v>138</v>
      </c>
      <c r="C392" s="35"/>
      <c r="D392" s="29"/>
      <c r="E392" s="29"/>
      <c r="F392" s="29"/>
      <c r="G392" s="26"/>
    </row>
    <row r="393" spans="1:7" ht="16" thickBot="1" x14ac:dyDescent="0.25">
      <c r="A393" s="32" t="s">
        <v>139</v>
      </c>
      <c r="C393" s="36"/>
      <c r="D393" s="37"/>
      <c r="E393" s="37"/>
      <c r="F393" s="37"/>
      <c r="G393" s="27"/>
    </row>
    <row r="394" spans="1:7" ht="16" thickBot="1" x14ac:dyDescent="0.25">
      <c r="A394" s="30"/>
      <c r="C394" s="29"/>
      <c r="D394" s="29"/>
      <c r="E394" s="29"/>
      <c r="F394" s="29"/>
      <c r="G394" s="29"/>
    </row>
    <row r="395" spans="1:7" ht="16" thickBot="1" x14ac:dyDescent="0.25">
      <c r="A395" s="76">
        <v>63019512</v>
      </c>
      <c r="C395" s="77" t="str">
        <f>VLOOKUP(A395,Source!$A$3:$I$69,2,FALSE)</f>
        <v>Mouyed Alsalem</v>
      </c>
      <c r="D395" s="78" t="str">
        <f>VLOOKUP(A395,Source!$A$3:$I$69,4,FALSE)</f>
        <v>Amal</v>
      </c>
      <c r="E395" s="78">
        <f>VLOOKUP(A395,Source!$A$3:$I$69,5,FALSE)</f>
        <v>0</v>
      </c>
      <c r="F395" s="78">
        <f>VLOOKUP(A395,Source!$A$3:$I$69,6,FALSE)</f>
        <v>0</v>
      </c>
      <c r="G395" s="79">
        <f>VLOOKUP(A395,Source!$A$3:$I$69,7,FALSE)</f>
        <v>0</v>
      </c>
    </row>
    <row r="396" spans="1:7" x14ac:dyDescent="0.2">
      <c r="A396" s="74" t="s">
        <v>72</v>
      </c>
      <c r="C396" s="86"/>
      <c r="D396" s="87"/>
      <c r="E396" s="87"/>
      <c r="F396" s="87"/>
      <c r="G396" s="88"/>
    </row>
    <row r="397" spans="1:7" x14ac:dyDescent="0.2">
      <c r="A397" s="31" t="s">
        <v>73</v>
      </c>
      <c r="C397" s="35"/>
      <c r="D397" s="29"/>
      <c r="E397" s="29"/>
      <c r="F397" s="29"/>
      <c r="G397" s="26"/>
    </row>
    <row r="398" spans="1:7" x14ac:dyDescent="0.2">
      <c r="A398" s="31" t="s">
        <v>74</v>
      </c>
      <c r="C398" s="35"/>
      <c r="D398" s="29"/>
      <c r="E398" s="29"/>
      <c r="F398" s="29"/>
      <c r="G398" s="26"/>
    </row>
    <row r="399" spans="1:7" x14ac:dyDescent="0.2">
      <c r="A399" s="31" t="s">
        <v>135</v>
      </c>
      <c r="C399" s="35"/>
      <c r="D399" s="29"/>
      <c r="E399" s="29"/>
      <c r="F399" s="29"/>
      <c r="G399" s="26"/>
    </row>
    <row r="400" spans="1:7" x14ac:dyDescent="0.2">
      <c r="A400" s="31" t="s">
        <v>75</v>
      </c>
      <c r="C400" s="35"/>
      <c r="D400" s="29"/>
      <c r="E400" s="29"/>
      <c r="F400" s="29"/>
      <c r="G400" s="26"/>
    </row>
    <row r="401" spans="1:7" x14ac:dyDescent="0.2">
      <c r="A401" s="31" t="s">
        <v>79</v>
      </c>
      <c r="C401" s="35"/>
      <c r="D401" s="29"/>
      <c r="E401" s="29"/>
      <c r="F401" s="29"/>
      <c r="G401" s="26"/>
    </row>
    <row r="402" spans="1:7" x14ac:dyDescent="0.2">
      <c r="A402" s="31" t="s">
        <v>136</v>
      </c>
      <c r="C402" s="35"/>
      <c r="D402" s="29"/>
      <c r="E402" s="29"/>
      <c r="F402" s="29"/>
      <c r="G402" s="26"/>
    </row>
    <row r="403" spans="1:7" x14ac:dyDescent="0.2">
      <c r="A403" s="31" t="s">
        <v>137</v>
      </c>
      <c r="C403" s="35"/>
      <c r="D403" s="29"/>
      <c r="E403" s="29"/>
      <c r="F403" s="29"/>
      <c r="G403" s="26"/>
    </row>
    <row r="404" spans="1:7" x14ac:dyDescent="0.2">
      <c r="A404" s="31" t="s">
        <v>138</v>
      </c>
      <c r="C404" s="35"/>
      <c r="D404" s="29"/>
      <c r="E404" s="29"/>
      <c r="F404" s="29"/>
      <c r="G404" s="26"/>
    </row>
    <row r="405" spans="1:7" ht="16" thickBot="1" x14ac:dyDescent="0.25">
      <c r="A405" s="32" t="s">
        <v>139</v>
      </c>
      <c r="C405" s="36"/>
      <c r="D405" s="37"/>
      <c r="E405" s="37"/>
      <c r="F405" s="37"/>
      <c r="G405" s="27"/>
    </row>
    <row r="406" spans="1:7" ht="16" thickBot="1" x14ac:dyDescent="0.25">
      <c r="A406" s="30"/>
      <c r="C406" s="29"/>
      <c r="D406" s="29"/>
      <c r="E406" s="29"/>
      <c r="F406" s="29"/>
      <c r="G406" s="29"/>
    </row>
    <row r="407" spans="1:7" ht="16" thickBot="1" x14ac:dyDescent="0.25">
      <c r="A407" s="76">
        <v>63020566</v>
      </c>
      <c r="C407" s="77" t="str">
        <f>VLOOKUP(A407,Source!$A$3:$I$69,2,FALSE)</f>
        <v>Abdulrahman Alhomaid</v>
      </c>
      <c r="D407" s="78" t="str">
        <f>VLOOKUP(A407,Source!$A$3:$I$69,4,FALSE)</f>
        <v>Hind</v>
      </c>
      <c r="E407" s="78" t="str">
        <f>VLOOKUP(A407,Source!$A$3:$I$69,5,FALSE)</f>
        <v>Yazeed</v>
      </c>
      <c r="F407" s="78" t="str">
        <f>VLOOKUP(A407,Source!$A$3:$I$69,6,FALSE)</f>
        <v>Hussain</v>
      </c>
      <c r="G407" s="79" t="str">
        <f>VLOOKUP(A407,Source!$A$3:$I$69,7,FALSE)</f>
        <v>Fjr</v>
      </c>
    </row>
    <row r="408" spans="1:7" x14ac:dyDescent="0.2">
      <c r="A408" s="74" t="s">
        <v>72</v>
      </c>
      <c r="C408" s="86"/>
      <c r="D408" s="87"/>
      <c r="E408" s="87"/>
      <c r="F408" s="87"/>
      <c r="G408" s="88"/>
    </row>
    <row r="409" spans="1:7" x14ac:dyDescent="0.2">
      <c r="A409" s="31" t="s">
        <v>73</v>
      </c>
      <c r="C409" s="35"/>
      <c r="D409" s="29"/>
      <c r="E409" s="29"/>
      <c r="F409" s="29"/>
      <c r="G409" s="26"/>
    </row>
    <row r="410" spans="1:7" x14ac:dyDescent="0.2">
      <c r="A410" s="31" t="s">
        <v>74</v>
      </c>
      <c r="C410" s="35"/>
      <c r="D410" s="29"/>
      <c r="E410" s="29"/>
      <c r="F410" s="29"/>
      <c r="G410" s="26"/>
    </row>
    <row r="411" spans="1:7" x14ac:dyDescent="0.2">
      <c r="A411" s="31" t="s">
        <v>135</v>
      </c>
      <c r="C411" s="35"/>
      <c r="D411" s="29"/>
      <c r="E411" s="29"/>
      <c r="F411" s="29"/>
      <c r="G411" s="26"/>
    </row>
    <row r="412" spans="1:7" x14ac:dyDescent="0.2">
      <c r="A412" s="31" t="s">
        <v>75</v>
      </c>
      <c r="C412" s="35"/>
      <c r="D412" s="29"/>
      <c r="E412" s="29"/>
      <c r="F412" s="29"/>
      <c r="G412" s="26"/>
    </row>
    <row r="413" spans="1:7" x14ac:dyDescent="0.2">
      <c r="A413" s="31" t="s">
        <v>79</v>
      </c>
      <c r="C413" s="35"/>
      <c r="D413" s="29"/>
      <c r="E413" s="29"/>
      <c r="F413" s="29"/>
      <c r="G413" s="26"/>
    </row>
    <row r="414" spans="1:7" x14ac:dyDescent="0.2">
      <c r="A414" s="31" t="s">
        <v>136</v>
      </c>
      <c r="C414" s="35"/>
      <c r="D414" s="29"/>
      <c r="E414" s="29"/>
      <c r="F414" s="29"/>
      <c r="G414" s="26"/>
    </row>
    <row r="415" spans="1:7" x14ac:dyDescent="0.2">
      <c r="A415" s="31" t="s">
        <v>137</v>
      </c>
      <c r="C415" s="35"/>
      <c r="D415" s="29"/>
      <c r="E415" s="29"/>
      <c r="F415" s="29"/>
      <c r="G415" s="26"/>
    </row>
    <row r="416" spans="1:7" x14ac:dyDescent="0.2">
      <c r="A416" s="31" t="s">
        <v>138</v>
      </c>
      <c r="C416" s="35"/>
      <c r="D416" s="29"/>
      <c r="E416" s="29"/>
      <c r="F416" s="29"/>
      <c r="G416" s="26"/>
    </row>
    <row r="417" spans="1:7" ht="16" thickBot="1" x14ac:dyDescent="0.25">
      <c r="A417" s="32" t="s">
        <v>139</v>
      </c>
      <c r="C417" s="36"/>
      <c r="D417" s="37"/>
      <c r="E417" s="37"/>
      <c r="F417" s="37"/>
      <c r="G417" s="27"/>
    </row>
    <row r="418" spans="1:7" ht="16" thickBot="1" x14ac:dyDescent="0.25">
      <c r="A418" s="30"/>
      <c r="C418" s="29"/>
      <c r="D418" s="29"/>
      <c r="E418" s="29"/>
      <c r="F418" s="29"/>
      <c r="G418" s="29"/>
    </row>
    <row r="419" spans="1:7" ht="16" thickBot="1" x14ac:dyDescent="0.25">
      <c r="A419" s="76">
        <v>63020567</v>
      </c>
      <c r="C419" s="77" t="str">
        <f>VLOOKUP(A419,Source!$A$3:$I$69,2,FALSE)</f>
        <v>Waqas Hussain</v>
      </c>
      <c r="D419" s="78" t="str">
        <f>VLOOKUP(A419,Source!$A$3:$I$69,4,FALSE)</f>
        <v>Buthaina</v>
      </c>
      <c r="E419" s="78">
        <f>VLOOKUP(A419,Source!$A$3:$I$69,5,FALSE)</f>
        <v>0</v>
      </c>
      <c r="F419" s="78">
        <f>VLOOKUP(A419,Source!$A$3:$I$69,6,FALSE)</f>
        <v>0</v>
      </c>
      <c r="G419" s="79">
        <f>VLOOKUP(A419,Source!$A$3:$I$69,7,FALSE)</f>
        <v>0</v>
      </c>
    </row>
    <row r="420" spans="1:7" x14ac:dyDescent="0.2">
      <c r="A420" s="74" t="s">
        <v>72</v>
      </c>
      <c r="C420" s="86"/>
      <c r="D420" s="87"/>
      <c r="E420" s="87"/>
      <c r="F420" s="87"/>
      <c r="G420" s="88"/>
    </row>
    <row r="421" spans="1:7" x14ac:dyDescent="0.2">
      <c r="A421" s="31" t="s">
        <v>73</v>
      </c>
      <c r="C421" s="35"/>
      <c r="D421" s="29"/>
      <c r="E421" s="29"/>
      <c r="F421" s="29"/>
      <c r="G421" s="26"/>
    </row>
    <row r="422" spans="1:7" x14ac:dyDescent="0.2">
      <c r="A422" s="31" t="s">
        <v>74</v>
      </c>
      <c r="C422" s="35"/>
      <c r="D422" s="29"/>
      <c r="E422" s="29"/>
      <c r="F422" s="29"/>
      <c r="G422" s="26"/>
    </row>
    <row r="423" spans="1:7" x14ac:dyDescent="0.2">
      <c r="A423" s="31" t="s">
        <v>135</v>
      </c>
      <c r="C423" s="35"/>
      <c r="D423" s="29"/>
      <c r="E423" s="29"/>
      <c r="F423" s="29"/>
      <c r="G423" s="26"/>
    </row>
    <row r="424" spans="1:7" x14ac:dyDescent="0.2">
      <c r="A424" s="31" t="s">
        <v>75</v>
      </c>
      <c r="C424" s="35"/>
      <c r="D424" s="29"/>
      <c r="E424" s="29"/>
      <c r="F424" s="29"/>
      <c r="G424" s="26"/>
    </row>
    <row r="425" spans="1:7" x14ac:dyDescent="0.2">
      <c r="A425" s="31" t="s">
        <v>79</v>
      </c>
      <c r="C425" s="35"/>
      <c r="D425" s="29"/>
      <c r="E425" s="29"/>
      <c r="F425" s="29"/>
      <c r="G425" s="26"/>
    </row>
    <row r="426" spans="1:7" x14ac:dyDescent="0.2">
      <c r="A426" s="31" t="s">
        <v>136</v>
      </c>
      <c r="C426" s="35"/>
      <c r="D426" s="29"/>
      <c r="E426" s="29"/>
      <c r="F426" s="29"/>
      <c r="G426" s="26"/>
    </row>
    <row r="427" spans="1:7" x14ac:dyDescent="0.2">
      <c r="A427" s="31" t="s">
        <v>137</v>
      </c>
      <c r="C427" s="35"/>
      <c r="D427" s="29"/>
      <c r="E427" s="29"/>
      <c r="F427" s="29"/>
      <c r="G427" s="26"/>
    </row>
    <row r="428" spans="1:7" x14ac:dyDescent="0.2">
      <c r="A428" s="31" t="s">
        <v>138</v>
      </c>
      <c r="C428" s="35"/>
      <c r="D428" s="29"/>
      <c r="E428" s="29"/>
      <c r="F428" s="29"/>
      <c r="G428" s="26"/>
    </row>
    <row r="429" spans="1:7" ht="16" thickBot="1" x14ac:dyDescent="0.25">
      <c r="A429" s="32" t="s">
        <v>139</v>
      </c>
      <c r="C429" s="36"/>
      <c r="D429" s="37"/>
      <c r="E429" s="37"/>
      <c r="F429" s="37"/>
      <c r="G429" s="27"/>
    </row>
    <row r="430" spans="1:7" ht="16" thickBot="1" x14ac:dyDescent="0.25">
      <c r="A430" s="30"/>
      <c r="C430" s="29"/>
      <c r="D430" s="29"/>
      <c r="E430" s="29"/>
      <c r="F430" s="29"/>
      <c r="G430" s="29"/>
    </row>
    <row r="431" spans="1:7" ht="16" thickBot="1" x14ac:dyDescent="0.25">
      <c r="A431" s="76">
        <v>63020568</v>
      </c>
      <c r="C431" s="77" t="str">
        <f>VLOOKUP(A431,Source!$A$3:$I$69,2,FALSE)</f>
        <v>Halim Hamidi</v>
      </c>
      <c r="D431" s="78" t="str">
        <f>VLOOKUP(A431,Source!$A$3:$I$69,4,FALSE)</f>
        <v>Nassima</v>
      </c>
      <c r="E431" s="78" t="str">
        <f>VLOOKUP(A431,Source!$A$3:$I$69,5,FALSE)</f>
        <v>Bilal</v>
      </c>
      <c r="F431" s="78" t="str">
        <f>VLOOKUP(A431,Source!$A$3:$I$69,6,FALSE)</f>
        <v>Fatima</v>
      </c>
      <c r="G431" s="79">
        <f>VLOOKUP(A431,Source!$A$3:$I$69,7,FALSE)</f>
        <v>0</v>
      </c>
    </row>
    <row r="432" spans="1:7" x14ac:dyDescent="0.2">
      <c r="A432" s="74" t="s">
        <v>72</v>
      </c>
      <c r="C432" s="86" t="s">
        <v>89</v>
      </c>
      <c r="D432" s="87"/>
      <c r="E432" s="87"/>
      <c r="F432" s="87" t="s">
        <v>89</v>
      </c>
      <c r="G432" s="88"/>
    </row>
    <row r="433" spans="1:7" x14ac:dyDescent="0.2">
      <c r="A433" s="31" t="s">
        <v>73</v>
      </c>
      <c r="C433" s="35" t="s">
        <v>89</v>
      </c>
      <c r="D433" s="29"/>
      <c r="E433" s="29"/>
      <c r="F433" s="29"/>
      <c r="G433" s="26"/>
    </row>
    <row r="434" spans="1:7" x14ac:dyDescent="0.2">
      <c r="A434" s="31" t="s">
        <v>74</v>
      </c>
      <c r="C434" s="35" t="s">
        <v>89</v>
      </c>
      <c r="D434" s="29"/>
      <c r="E434" s="29"/>
      <c r="F434" s="29"/>
      <c r="G434" s="26"/>
    </row>
    <row r="435" spans="1:7" x14ac:dyDescent="0.2">
      <c r="A435" s="31" t="s">
        <v>135</v>
      </c>
      <c r="C435" s="35"/>
      <c r="D435" s="29"/>
      <c r="E435" s="29"/>
      <c r="F435" s="29"/>
      <c r="G435" s="26"/>
    </row>
    <row r="436" spans="1:7" x14ac:dyDescent="0.2">
      <c r="A436" s="31" t="s">
        <v>75</v>
      </c>
      <c r="C436" s="35" t="s">
        <v>89</v>
      </c>
      <c r="D436" s="29"/>
      <c r="E436" s="29"/>
      <c r="F436" s="29"/>
      <c r="G436" s="26"/>
    </row>
    <row r="437" spans="1:7" x14ac:dyDescent="0.2">
      <c r="A437" s="31" t="s">
        <v>79</v>
      </c>
      <c r="C437" s="35" t="s">
        <v>89</v>
      </c>
      <c r="D437" s="29"/>
      <c r="E437" s="29"/>
      <c r="F437" s="29"/>
      <c r="G437" s="26"/>
    </row>
    <row r="438" spans="1:7" x14ac:dyDescent="0.2">
      <c r="A438" s="31" t="s">
        <v>136</v>
      </c>
      <c r="C438" s="35" t="s">
        <v>89</v>
      </c>
      <c r="D438" s="29"/>
      <c r="E438" s="29"/>
      <c r="F438" s="29"/>
      <c r="G438" s="26"/>
    </row>
    <row r="439" spans="1:7" x14ac:dyDescent="0.2">
      <c r="A439" s="31" t="s">
        <v>137</v>
      </c>
      <c r="C439" s="35"/>
      <c r="D439" s="29"/>
      <c r="E439" s="29"/>
      <c r="F439" s="29"/>
      <c r="G439" s="26"/>
    </row>
    <row r="440" spans="1:7" x14ac:dyDescent="0.2">
      <c r="A440" s="31" t="s">
        <v>138</v>
      </c>
      <c r="C440" s="35" t="s">
        <v>89</v>
      </c>
      <c r="D440" s="29"/>
      <c r="E440" s="29"/>
      <c r="F440" s="29"/>
      <c r="G440" s="26"/>
    </row>
    <row r="441" spans="1:7" ht="16" thickBot="1" x14ac:dyDescent="0.25">
      <c r="A441" s="32" t="s">
        <v>139</v>
      </c>
      <c r="C441" s="36"/>
      <c r="D441" s="37"/>
      <c r="E441" s="37"/>
      <c r="F441" s="37"/>
      <c r="G441" s="27"/>
    </row>
    <row r="442" spans="1:7" ht="16" thickBot="1" x14ac:dyDescent="0.25">
      <c r="A442" s="30"/>
      <c r="C442" s="29"/>
      <c r="D442" s="29"/>
      <c r="E442" s="29"/>
      <c r="F442" s="29"/>
      <c r="G442" s="29"/>
    </row>
    <row r="443" spans="1:7" ht="16" thickBot="1" x14ac:dyDescent="0.25">
      <c r="A443" s="76">
        <v>63021133</v>
      </c>
      <c r="C443" s="77" t="str">
        <f>VLOOKUP(A443,Source!$A$3:$I$69,2,FALSE)</f>
        <v>Bashir Ahmad</v>
      </c>
      <c r="D443" s="78">
        <f>VLOOKUP(A443,Source!$A$3:$I$69,4,FALSE)</f>
        <v>0</v>
      </c>
      <c r="E443" s="78">
        <f>VLOOKUP(A443,Source!$A$3:$I$69,5,FALSE)</f>
        <v>0</v>
      </c>
      <c r="F443" s="78">
        <f>VLOOKUP(A443,Source!$A$3:$I$69,6,FALSE)</f>
        <v>0</v>
      </c>
      <c r="G443" s="79">
        <f>VLOOKUP(A443,Source!$A$3:$I$69,7,FALSE)</f>
        <v>0</v>
      </c>
    </row>
    <row r="444" spans="1:7" x14ac:dyDescent="0.2">
      <c r="A444" s="74" t="s">
        <v>72</v>
      </c>
      <c r="C444" s="86" t="s">
        <v>89</v>
      </c>
      <c r="D444" s="87"/>
      <c r="E444" s="87"/>
      <c r="F444" s="87"/>
      <c r="G444" s="88"/>
    </row>
    <row r="445" spans="1:7" x14ac:dyDescent="0.2">
      <c r="A445" s="31" t="s">
        <v>73</v>
      </c>
      <c r="C445" s="35"/>
      <c r="D445" s="29"/>
      <c r="E445" s="29"/>
      <c r="F445" s="29"/>
      <c r="G445" s="26"/>
    </row>
    <row r="446" spans="1:7" x14ac:dyDescent="0.2">
      <c r="A446" s="31" t="s">
        <v>74</v>
      </c>
      <c r="C446" s="35"/>
      <c r="D446" s="29"/>
      <c r="E446" s="29"/>
      <c r="F446" s="29"/>
      <c r="G446" s="26"/>
    </row>
    <row r="447" spans="1:7" x14ac:dyDescent="0.2">
      <c r="A447" s="31" t="s">
        <v>135</v>
      </c>
      <c r="C447" s="35"/>
      <c r="D447" s="29"/>
      <c r="E447" s="29"/>
      <c r="F447" s="29"/>
      <c r="G447" s="26"/>
    </row>
    <row r="448" spans="1:7" x14ac:dyDescent="0.2">
      <c r="A448" s="31" t="s">
        <v>75</v>
      </c>
      <c r="C448" s="35"/>
      <c r="D448" s="29"/>
      <c r="E448" s="29"/>
      <c r="F448" s="29"/>
      <c r="G448" s="26"/>
    </row>
    <row r="449" spans="1:7" x14ac:dyDescent="0.2">
      <c r="A449" s="31" t="s">
        <v>79</v>
      </c>
      <c r="C449" s="35"/>
      <c r="D449" s="29"/>
      <c r="E449" s="29"/>
      <c r="F449" s="29"/>
      <c r="G449" s="26"/>
    </row>
    <row r="450" spans="1:7" x14ac:dyDescent="0.2">
      <c r="A450" s="31" t="s">
        <v>136</v>
      </c>
      <c r="C450" s="35"/>
      <c r="D450" s="29"/>
      <c r="E450" s="29"/>
      <c r="F450" s="29"/>
      <c r="G450" s="26"/>
    </row>
    <row r="451" spans="1:7" x14ac:dyDescent="0.2">
      <c r="A451" s="31" t="s">
        <v>137</v>
      </c>
      <c r="C451" s="35"/>
      <c r="D451" s="29"/>
      <c r="E451" s="29"/>
      <c r="F451" s="29"/>
      <c r="G451" s="26"/>
    </row>
    <row r="452" spans="1:7" x14ac:dyDescent="0.2">
      <c r="A452" s="31" t="s">
        <v>138</v>
      </c>
      <c r="C452" s="35"/>
      <c r="D452" s="29"/>
      <c r="E452" s="29"/>
      <c r="F452" s="29"/>
      <c r="G452" s="26"/>
    </row>
    <row r="453" spans="1:7" ht="16" thickBot="1" x14ac:dyDescent="0.25">
      <c r="A453" s="32" t="s">
        <v>139</v>
      </c>
      <c r="C453" s="36"/>
      <c r="D453" s="37"/>
      <c r="E453" s="37"/>
      <c r="F453" s="37"/>
      <c r="G453" s="27"/>
    </row>
    <row r="454" spans="1:7" ht="16" thickBot="1" x14ac:dyDescent="0.25">
      <c r="A454" s="30"/>
      <c r="C454" s="29"/>
      <c r="D454" s="29"/>
      <c r="E454" s="29"/>
      <c r="F454" s="29"/>
      <c r="G454" s="29"/>
    </row>
    <row r="455" spans="1:7" ht="16" thickBot="1" x14ac:dyDescent="0.25">
      <c r="A455" s="76">
        <v>63021188</v>
      </c>
      <c r="C455" s="77" t="str">
        <f>VLOOKUP(A455,Source!$A$3:$I$69,2,FALSE)</f>
        <v>Zeshan Shahbaz</v>
      </c>
      <c r="D455" s="78">
        <f>VLOOKUP(A455,Source!$A$3:$I$69,4,FALSE)</f>
        <v>0</v>
      </c>
      <c r="E455" s="78">
        <f>VLOOKUP(A455,Source!$A$3:$I$69,5,FALSE)</f>
        <v>0</v>
      </c>
      <c r="F455" s="78">
        <f>VLOOKUP(A455,Source!$A$3:$I$69,6,FALSE)</f>
        <v>0</v>
      </c>
      <c r="G455" s="79">
        <f>VLOOKUP(A455,Source!$A$3:$I$69,7,FALSE)</f>
        <v>0</v>
      </c>
    </row>
    <row r="456" spans="1:7" x14ac:dyDescent="0.2">
      <c r="A456" s="74" t="s">
        <v>72</v>
      </c>
      <c r="C456" s="86" t="s">
        <v>89</v>
      </c>
      <c r="D456" s="87"/>
      <c r="E456" s="87"/>
      <c r="F456" s="87"/>
      <c r="G456" s="88"/>
    </row>
    <row r="457" spans="1:7" x14ac:dyDescent="0.2">
      <c r="A457" s="31" t="s">
        <v>73</v>
      </c>
      <c r="C457" s="35"/>
      <c r="D457" s="29"/>
      <c r="E457" s="29"/>
      <c r="F457" s="29"/>
      <c r="G457" s="26"/>
    </row>
    <row r="458" spans="1:7" x14ac:dyDescent="0.2">
      <c r="A458" s="31" t="s">
        <v>74</v>
      </c>
      <c r="C458" s="35"/>
      <c r="D458" s="29"/>
      <c r="E458" s="29"/>
      <c r="F458" s="29"/>
      <c r="G458" s="26"/>
    </row>
    <row r="459" spans="1:7" x14ac:dyDescent="0.2">
      <c r="A459" s="31" t="s">
        <v>135</v>
      </c>
      <c r="C459" s="35"/>
      <c r="D459" s="29"/>
      <c r="E459" s="29"/>
      <c r="F459" s="29"/>
      <c r="G459" s="26"/>
    </row>
    <row r="460" spans="1:7" x14ac:dyDescent="0.2">
      <c r="A460" s="31" t="s">
        <v>75</v>
      </c>
      <c r="C460" s="35"/>
      <c r="D460" s="29"/>
      <c r="E460" s="29"/>
      <c r="F460" s="29"/>
      <c r="G460" s="26"/>
    </row>
    <row r="461" spans="1:7" x14ac:dyDescent="0.2">
      <c r="A461" s="31" t="s">
        <v>79</v>
      </c>
      <c r="C461" s="35"/>
      <c r="D461" s="29"/>
      <c r="E461" s="29"/>
      <c r="F461" s="29"/>
      <c r="G461" s="26"/>
    </row>
    <row r="462" spans="1:7" x14ac:dyDescent="0.2">
      <c r="A462" s="31" t="s">
        <v>136</v>
      </c>
      <c r="C462" s="35"/>
      <c r="D462" s="29"/>
      <c r="E462" s="29"/>
      <c r="F462" s="29"/>
      <c r="G462" s="26"/>
    </row>
    <row r="463" spans="1:7" x14ac:dyDescent="0.2">
      <c r="A463" s="31" t="s">
        <v>137</v>
      </c>
      <c r="C463" s="35"/>
      <c r="D463" s="29"/>
      <c r="E463" s="29"/>
      <c r="F463" s="29"/>
      <c r="G463" s="26"/>
    </row>
    <row r="464" spans="1:7" x14ac:dyDescent="0.2">
      <c r="A464" s="31" t="s">
        <v>138</v>
      </c>
      <c r="C464" s="35"/>
      <c r="D464" s="29"/>
      <c r="E464" s="29"/>
      <c r="F464" s="29"/>
      <c r="G464" s="26"/>
    </row>
    <row r="465" spans="1:7" ht="16" thickBot="1" x14ac:dyDescent="0.25">
      <c r="A465" s="32" t="s">
        <v>139</v>
      </c>
      <c r="C465" s="36"/>
      <c r="D465" s="37"/>
      <c r="E465" s="37"/>
      <c r="F465" s="37"/>
      <c r="G465" s="27"/>
    </row>
    <row r="466" spans="1:7" ht="16" thickBot="1" x14ac:dyDescent="0.25">
      <c r="A466" s="30"/>
      <c r="C466" s="29"/>
      <c r="D466" s="29"/>
      <c r="E466" s="29"/>
      <c r="F466" s="29"/>
      <c r="G466" s="29"/>
    </row>
    <row r="467" spans="1:7" ht="16" thickBot="1" x14ac:dyDescent="0.25">
      <c r="A467" s="76">
        <v>63019524</v>
      </c>
      <c r="C467" s="77" t="str">
        <f>VLOOKUP(A467,Source!$A$3:$I$69,2,FALSE)</f>
        <v>Hisham Alhammad</v>
      </c>
      <c r="D467" s="78" t="str">
        <f>VLOOKUP(A467,Source!$A$3:$I$69,4,FALSE)</f>
        <v>Fatima</v>
      </c>
      <c r="E467" s="78" t="str">
        <f>VLOOKUP(A467,Source!$A$3:$I$69,5,FALSE)</f>
        <v>Raneem</v>
      </c>
      <c r="F467" s="78">
        <f>VLOOKUP(A467,Source!$A$3:$I$69,6,FALSE)</f>
        <v>0</v>
      </c>
      <c r="G467" s="79">
        <f>VLOOKUP(A467,Source!$A$3:$I$69,7,FALSE)</f>
        <v>0</v>
      </c>
    </row>
    <row r="468" spans="1:7" x14ac:dyDescent="0.2">
      <c r="A468" s="74" t="s">
        <v>72</v>
      </c>
      <c r="C468" s="86"/>
      <c r="D468" s="87"/>
      <c r="E468" s="87"/>
      <c r="F468" s="87"/>
      <c r="G468" s="88"/>
    </row>
    <row r="469" spans="1:7" x14ac:dyDescent="0.2">
      <c r="A469" s="31" t="s">
        <v>73</v>
      </c>
      <c r="C469" s="35"/>
      <c r="D469" s="29"/>
      <c r="E469" s="29"/>
      <c r="F469" s="29"/>
      <c r="G469" s="26"/>
    </row>
    <row r="470" spans="1:7" x14ac:dyDescent="0.2">
      <c r="A470" s="31" t="s">
        <v>74</v>
      </c>
      <c r="C470" s="35"/>
      <c r="D470" s="29"/>
      <c r="E470" s="29"/>
      <c r="F470" s="29"/>
      <c r="G470" s="26"/>
    </row>
    <row r="471" spans="1:7" x14ac:dyDescent="0.2">
      <c r="A471" s="31" t="s">
        <v>135</v>
      </c>
      <c r="C471" s="35"/>
      <c r="D471" s="29"/>
      <c r="E471" s="29"/>
      <c r="F471" s="29"/>
      <c r="G471" s="26"/>
    </row>
    <row r="472" spans="1:7" x14ac:dyDescent="0.2">
      <c r="A472" s="31" t="s">
        <v>75</v>
      </c>
      <c r="C472" s="35"/>
      <c r="D472" s="29"/>
      <c r="E472" s="29"/>
      <c r="F472" s="29"/>
      <c r="G472" s="26"/>
    </row>
    <row r="473" spans="1:7" x14ac:dyDescent="0.2">
      <c r="A473" s="31" t="s">
        <v>79</v>
      </c>
      <c r="C473" s="35"/>
      <c r="D473" s="29"/>
      <c r="E473" s="29"/>
      <c r="F473" s="29"/>
      <c r="G473" s="26"/>
    </row>
    <row r="474" spans="1:7" x14ac:dyDescent="0.2">
      <c r="A474" s="31" t="s">
        <v>136</v>
      </c>
      <c r="C474" s="35"/>
      <c r="D474" s="29"/>
      <c r="E474" s="29"/>
      <c r="F474" s="29"/>
      <c r="G474" s="26"/>
    </row>
    <row r="475" spans="1:7" x14ac:dyDescent="0.2">
      <c r="A475" s="31" t="s">
        <v>137</v>
      </c>
      <c r="C475" s="35"/>
      <c r="D475" s="29"/>
      <c r="E475" s="29"/>
      <c r="F475" s="29"/>
      <c r="G475" s="26"/>
    </row>
    <row r="476" spans="1:7" x14ac:dyDescent="0.2">
      <c r="A476" s="31" t="s">
        <v>138</v>
      </c>
      <c r="C476" s="35"/>
      <c r="D476" s="29"/>
      <c r="E476" s="29"/>
      <c r="F476" s="29"/>
      <c r="G476" s="26"/>
    </row>
    <row r="477" spans="1:7" ht="16" thickBot="1" x14ac:dyDescent="0.25">
      <c r="A477" s="32" t="s">
        <v>139</v>
      </c>
      <c r="C477" s="36"/>
      <c r="D477" s="37"/>
      <c r="E477" s="37"/>
      <c r="F477" s="37"/>
      <c r="G477" s="27"/>
    </row>
    <row r="478" spans="1:7" ht="16" thickBot="1" x14ac:dyDescent="0.25">
      <c r="A478" s="30"/>
      <c r="C478" s="29"/>
      <c r="D478" s="29"/>
      <c r="E478" s="29"/>
      <c r="F478" s="29"/>
      <c r="G478" s="29"/>
    </row>
    <row r="479" spans="1:7" ht="16" thickBot="1" x14ac:dyDescent="0.25">
      <c r="A479" s="76">
        <v>63019857</v>
      </c>
      <c r="C479" s="77" t="str">
        <f>VLOOKUP(A479,Source!$A$3:$I$69,2,FALSE)</f>
        <v>Nabil Farhi</v>
      </c>
      <c r="D479" s="78" t="str">
        <f>VLOOKUP(A479,Source!$A$3:$I$69,4,FALSE)</f>
        <v>Khadidja</v>
      </c>
      <c r="E479" s="78" t="str">
        <f>VLOOKUP(A479,Source!$A$3:$I$69,5,FALSE)</f>
        <v>Salem</v>
      </c>
      <c r="F479" s="78" t="str">
        <f>VLOOKUP(A479,Source!$A$3:$I$69,6,FALSE)</f>
        <v>Eya</v>
      </c>
      <c r="G479" s="79">
        <f>VLOOKUP(A479,Source!$A$3:$I$69,7,FALSE)</f>
        <v>0</v>
      </c>
    </row>
    <row r="480" spans="1:7" x14ac:dyDescent="0.2">
      <c r="A480" s="74" t="s">
        <v>72</v>
      </c>
      <c r="C480" s="86" t="s">
        <v>89</v>
      </c>
      <c r="D480" s="87" t="s">
        <v>89</v>
      </c>
      <c r="E480" s="87"/>
      <c r="F480" s="87" t="s">
        <v>89</v>
      </c>
      <c r="G480" s="88"/>
    </row>
    <row r="481" spans="1:7" x14ac:dyDescent="0.2">
      <c r="A481" s="31" t="s">
        <v>73</v>
      </c>
      <c r="C481" s="35"/>
      <c r="D481" s="29"/>
      <c r="E481" s="29"/>
      <c r="F481" s="29"/>
      <c r="G481" s="26"/>
    </row>
    <row r="482" spans="1:7" x14ac:dyDescent="0.2">
      <c r="A482" s="31" t="s">
        <v>74</v>
      </c>
      <c r="C482" s="35"/>
      <c r="D482" s="29"/>
      <c r="E482" s="29"/>
      <c r="F482" s="29"/>
      <c r="G482" s="26"/>
    </row>
    <row r="483" spans="1:7" x14ac:dyDescent="0.2">
      <c r="A483" s="31" t="s">
        <v>135</v>
      </c>
      <c r="C483" s="35"/>
      <c r="D483" s="29"/>
      <c r="E483" s="29"/>
      <c r="F483" s="29"/>
      <c r="G483" s="26"/>
    </row>
    <row r="484" spans="1:7" x14ac:dyDescent="0.2">
      <c r="A484" s="31" t="s">
        <v>75</v>
      </c>
      <c r="C484" s="35"/>
      <c r="D484" s="29"/>
      <c r="E484" s="29"/>
      <c r="F484" s="29"/>
      <c r="G484" s="26"/>
    </row>
    <row r="485" spans="1:7" x14ac:dyDescent="0.2">
      <c r="A485" s="31" t="s">
        <v>79</v>
      </c>
      <c r="C485" s="35" t="s">
        <v>89</v>
      </c>
      <c r="D485" s="29"/>
      <c r="E485" s="29"/>
      <c r="F485" s="29"/>
      <c r="G485" s="26"/>
    </row>
    <row r="486" spans="1:7" x14ac:dyDescent="0.2">
      <c r="A486" s="31" t="s">
        <v>136</v>
      </c>
      <c r="C486" s="35"/>
      <c r="D486" s="29"/>
      <c r="E486" s="29"/>
      <c r="F486" s="29"/>
      <c r="G486" s="26"/>
    </row>
    <row r="487" spans="1:7" x14ac:dyDescent="0.2">
      <c r="A487" s="31" t="s">
        <v>137</v>
      </c>
      <c r="C487" s="35"/>
      <c r="D487" s="29"/>
      <c r="E487" s="29"/>
      <c r="F487" s="29"/>
      <c r="G487" s="26"/>
    </row>
    <row r="488" spans="1:7" x14ac:dyDescent="0.2">
      <c r="A488" s="31" t="s">
        <v>138</v>
      </c>
      <c r="C488" s="35"/>
      <c r="D488" s="29"/>
      <c r="E488" s="29"/>
      <c r="F488" s="29"/>
      <c r="G488" s="26"/>
    </row>
    <row r="489" spans="1:7" ht="16" thickBot="1" x14ac:dyDescent="0.25">
      <c r="A489" s="32" t="s">
        <v>139</v>
      </c>
      <c r="C489" s="36"/>
      <c r="D489" s="37"/>
      <c r="E489" s="37"/>
      <c r="F489" s="37"/>
      <c r="G489" s="27"/>
    </row>
    <row r="490" spans="1:7" ht="16" thickBot="1" x14ac:dyDescent="0.25">
      <c r="A490" s="30"/>
      <c r="C490" s="29"/>
      <c r="D490" s="29"/>
      <c r="E490" s="29"/>
      <c r="F490" s="29"/>
      <c r="G490" s="29"/>
    </row>
    <row r="491" spans="1:7" ht="16" thickBot="1" x14ac:dyDescent="0.25">
      <c r="A491" s="76">
        <v>63019858</v>
      </c>
      <c r="C491" s="77" t="str">
        <f>VLOOKUP(A491,Source!$A$3:$I$69,2,FALSE)</f>
        <v>Adel Odeh</v>
      </c>
      <c r="D491" s="78">
        <f>VLOOKUP(A491,Source!$A$3:$I$69,4,FALSE)</f>
        <v>0</v>
      </c>
      <c r="E491" s="78">
        <f>VLOOKUP(A491,Source!$A$3:$I$69,5,FALSE)</f>
        <v>0</v>
      </c>
      <c r="F491" s="78">
        <f>VLOOKUP(A491,Source!$A$3:$I$69,6,FALSE)</f>
        <v>0</v>
      </c>
      <c r="G491" s="79">
        <f>VLOOKUP(A491,Source!$A$3:$I$69,7,FALSE)</f>
        <v>0</v>
      </c>
    </row>
    <row r="492" spans="1:7" x14ac:dyDescent="0.2">
      <c r="A492" s="74" t="s">
        <v>72</v>
      </c>
      <c r="C492" s="86" t="s">
        <v>89</v>
      </c>
      <c r="D492" s="87"/>
      <c r="E492" s="87"/>
      <c r="F492" s="87"/>
      <c r="G492" s="88"/>
    </row>
    <row r="493" spans="1:7" x14ac:dyDescent="0.2">
      <c r="A493" s="31" t="s">
        <v>73</v>
      </c>
      <c r="C493" s="35" t="s">
        <v>89</v>
      </c>
      <c r="D493" s="29"/>
      <c r="E493" s="29"/>
      <c r="F493" s="29"/>
      <c r="G493" s="26"/>
    </row>
    <row r="494" spans="1:7" x14ac:dyDescent="0.2">
      <c r="A494" s="31" t="s">
        <v>74</v>
      </c>
      <c r="C494" s="35"/>
      <c r="D494" s="29"/>
      <c r="E494" s="29"/>
      <c r="F494" s="29"/>
      <c r="G494" s="26"/>
    </row>
    <row r="495" spans="1:7" x14ac:dyDescent="0.2">
      <c r="A495" s="31" t="s">
        <v>135</v>
      </c>
      <c r="C495" s="35"/>
      <c r="D495" s="29"/>
      <c r="E495" s="29"/>
      <c r="F495" s="29"/>
      <c r="G495" s="26"/>
    </row>
    <row r="496" spans="1:7" x14ac:dyDescent="0.2">
      <c r="A496" s="31" t="s">
        <v>75</v>
      </c>
      <c r="C496" s="35"/>
      <c r="D496" s="29"/>
      <c r="E496" s="29"/>
      <c r="F496" s="29"/>
      <c r="G496" s="26"/>
    </row>
    <row r="497" spans="1:7" x14ac:dyDescent="0.2">
      <c r="A497" s="31" t="s">
        <v>79</v>
      </c>
      <c r="C497" s="35"/>
      <c r="D497" s="29"/>
      <c r="E497" s="29"/>
      <c r="F497" s="29"/>
      <c r="G497" s="26"/>
    </row>
    <row r="498" spans="1:7" x14ac:dyDescent="0.2">
      <c r="A498" s="31" t="s">
        <v>136</v>
      </c>
      <c r="C498" s="35"/>
      <c r="D498" s="29"/>
      <c r="E498" s="29"/>
      <c r="F498" s="29"/>
      <c r="G498" s="26"/>
    </row>
    <row r="499" spans="1:7" x14ac:dyDescent="0.2">
      <c r="A499" s="31" t="s">
        <v>137</v>
      </c>
      <c r="C499" s="35"/>
      <c r="D499" s="29"/>
      <c r="E499" s="29"/>
      <c r="F499" s="29"/>
      <c r="G499" s="26"/>
    </row>
    <row r="500" spans="1:7" x14ac:dyDescent="0.2">
      <c r="A500" s="31" t="s">
        <v>138</v>
      </c>
      <c r="C500" s="35"/>
      <c r="D500" s="29"/>
      <c r="E500" s="29"/>
      <c r="F500" s="29"/>
      <c r="G500" s="26"/>
    </row>
    <row r="501" spans="1:7" ht="16" thickBot="1" x14ac:dyDescent="0.25">
      <c r="A501" s="32" t="s">
        <v>139</v>
      </c>
      <c r="C501" s="36"/>
      <c r="D501" s="37"/>
      <c r="E501" s="37"/>
      <c r="F501" s="37"/>
      <c r="G501" s="27"/>
    </row>
    <row r="502" spans="1:7" ht="16" thickBot="1" x14ac:dyDescent="0.25">
      <c r="A502" s="30"/>
      <c r="C502" s="29"/>
      <c r="D502" s="29"/>
      <c r="E502" s="29"/>
      <c r="F502" s="29"/>
      <c r="G502" s="29"/>
    </row>
    <row r="503" spans="1:7" ht="16" thickBot="1" x14ac:dyDescent="0.25">
      <c r="A503" s="76">
        <v>63019860</v>
      </c>
      <c r="C503" s="77" t="str">
        <f>VLOOKUP(A503,Source!$A$3:$I$69,2,FALSE)</f>
        <v>Hassan Alalsayd</v>
      </c>
      <c r="D503" s="78" t="str">
        <f>VLOOKUP(A503,Source!$A$3:$I$69,4,FALSE)</f>
        <v>Fatima</v>
      </c>
      <c r="E503" s="78" t="str">
        <f>VLOOKUP(A503,Source!$A$3:$I$69,5,FALSE)</f>
        <v>Mohammed</v>
      </c>
      <c r="F503" s="78" t="str">
        <f>VLOOKUP(A503,Source!$A$3:$I$69,6,FALSE)</f>
        <v>Zahra</v>
      </c>
      <c r="G503" s="79">
        <f>VLOOKUP(A503,Source!$A$3:$I$69,7,FALSE)</f>
        <v>0</v>
      </c>
    </row>
    <row r="504" spans="1:7" x14ac:dyDescent="0.2">
      <c r="A504" s="74" t="s">
        <v>72</v>
      </c>
      <c r="C504" s="86"/>
      <c r="D504" s="87"/>
      <c r="E504" s="87"/>
      <c r="F504" s="87"/>
      <c r="G504" s="88"/>
    </row>
    <row r="505" spans="1:7" x14ac:dyDescent="0.2">
      <c r="A505" s="31" t="s">
        <v>73</v>
      </c>
      <c r="C505" s="35"/>
      <c r="D505" s="29"/>
      <c r="E505" s="29"/>
      <c r="F505" s="29"/>
      <c r="G505" s="26"/>
    </row>
    <row r="506" spans="1:7" x14ac:dyDescent="0.2">
      <c r="A506" s="31" t="s">
        <v>74</v>
      </c>
      <c r="C506" s="35"/>
      <c r="D506" s="29"/>
      <c r="E506" s="29"/>
      <c r="F506" s="29"/>
      <c r="G506" s="26"/>
    </row>
    <row r="507" spans="1:7" x14ac:dyDescent="0.2">
      <c r="A507" s="31" t="s">
        <v>135</v>
      </c>
      <c r="C507" s="35"/>
      <c r="D507" s="29"/>
      <c r="E507" s="29"/>
      <c r="F507" s="29"/>
      <c r="G507" s="26"/>
    </row>
    <row r="508" spans="1:7" x14ac:dyDescent="0.2">
      <c r="A508" s="31" t="s">
        <v>75</v>
      </c>
      <c r="C508" s="35"/>
      <c r="D508" s="29"/>
      <c r="E508" s="29"/>
      <c r="F508" s="29"/>
      <c r="G508" s="26"/>
    </row>
    <row r="509" spans="1:7" x14ac:dyDescent="0.2">
      <c r="A509" s="31" t="s">
        <v>79</v>
      </c>
      <c r="C509" s="35"/>
      <c r="D509" s="29"/>
      <c r="E509" s="29"/>
      <c r="F509" s="29"/>
      <c r="G509" s="26"/>
    </row>
    <row r="510" spans="1:7" x14ac:dyDescent="0.2">
      <c r="A510" s="31" t="s">
        <v>136</v>
      </c>
      <c r="C510" s="35"/>
      <c r="D510" s="29"/>
      <c r="E510" s="29"/>
      <c r="F510" s="29"/>
      <c r="G510" s="26"/>
    </row>
    <row r="511" spans="1:7" x14ac:dyDescent="0.2">
      <c r="A511" s="31" t="s">
        <v>137</v>
      </c>
      <c r="C511" s="35"/>
      <c r="D511" s="29"/>
      <c r="E511" s="29"/>
      <c r="F511" s="29"/>
      <c r="G511" s="26"/>
    </row>
    <row r="512" spans="1:7" x14ac:dyDescent="0.2">
      <c r="A512" s="31" t="s">
        <v>138</v>
      </c>
      <c r="C512" s="35"/>
      <c r="D512" s="29"/>
      <c r="E512" s="29"/>
      <c r="F512" s="29"/>
      <c r="G512" s="26"/>
    </row>
    <row r="513" spans="1:7" ht="16" thickBot="1" x14ac:dyDescent="0.25">
      <c r="A513" s="32" t="s">
        <v>139</v>
      </c>
      <c r="C513" s="36"/>
      <c r="D513" s="37"/>
      <c r="E513" s="37"/>
      <c r="F513" s="37"/>
      <c r="G513" s="27"/>
    </row>
    <row r="514" spans="1:7" ht="16" thickBot="1" x14ac:dyDescent="0.25">
      <c r="A514" s="30"/>
      <c r="C514" s="29"/>
      <c r="D514" s="29"/>
      <c r="E514" s="29"/>
      <c r="F514" s="29"/>
      <c r="G514" s="29"/>
    </row>
    <row r="515" spans="1:7" ht="16" thickBot="1" x14ac:dyDescent="0.25">
      <c r="A515" s="76">
        <v>63019293</v>
      </c>
      <c r="C515" s="77" t="str">
        <f>VLOOKUP(A515,Source!$A$3:$I$69,2,FALSE)</f>
        <v>Hussain Altureaki</v>
      </c>
      <c r="D515" s="78">
        <f>VLOOKUP(A515,Source!$A$3:$I$69,4,FALSE)</f>
        <v>0</v>
      </c>
      <c r="E515" s="78">
        <f>VLOOKUP(A515,Source!$A$3:$I$69,5,FALSE)</f>
        <v>0</v>
      </c>
      <c r="F515" s="78">
        <f>VLOOKUP(A515,Source!$A$3:$I$69,6,FALSE)</f>
        <v>0</v>
      </c>
      <c r="G515" s="79">
        <f>VLOOKUP(A515,Source!$A$3:$I$69,7,FALSE)</f>
        <v>0</v>
      </c>
    </row>
    <row r="516" spans="1:7" x14ac:dyDescent="0.2">
      <c r="A516" s="74" t="s">
        <v>72</v>
      </c>
      <c r="C516" s="86"/>
      <c r="D516" s="87"/>
      <c r="E516" s="87"/>
      <c r="F516" s="87"/>
      <c r="G516" s="88"/>
    </row>
    <row r="517" spans="1:7" x14ac:dyDescent="0.2">
      <c r="A517" s="31" t="s">
        <v>73</v>
      </c>
      <c r="C517" s="35"/>
      <c r="D517" s="29"/>
      <c r="E517" s="29"/>
      <c r="F517" s="29"/>
      <c r="G517" s="26"/>
    </row>
    <row r="518" spans="1:7" x14ac:dyDescent="0.2">
      <c r="A518" s="31" t="s">
        <v>74</v>
      </c>
      <c r="C518" s="35"/>
      <c r="D518" s="29"/>
      <c r="E518" s="29"/>
      <c r="F518" s="29"/>
      <c r="G518" s="26"/>
    </row>
    <row r="519" spans="1:7" x14ac:dyDescent="0.2">
      <c r="A519" s="31" t="s">
        <v>135</v>
      </c>
      <c r="C519" s="35"/>
      <c r="D519" s="29"/>
      <c r="E519" s="29"/>
      <c r="F519" s="29"/>
      <c r="G519" s="26"/>
    </row>
    <row r="520" spans="1:7" x14ac:dyDescent="0.2">
      <c r="A520" s="31" t="s">
        <v>75</v>
      </c>
      <c r="C520" s="35"/>
      <c r="D520" s="29"/>
      <c r="E520" s="29"/>
      <c r="F520" s="29"/>
      <c r="G520" s="26"/>
    </row>
    <row r="521" spans="1:7" x14ac:dyDescent="0.2">
      <c r="A521" s="31" t="s">
        <v>79</v>
      </c>
      <c r="C521" s="35"/>
      <c r="D521" s="29"/>
      <c r="E521" s="29"/>
      <c r="F521" s="29"/>
      <c r="G521" s="26"/>
    </row>
    <row r="522" spans="1:7" x14ac:dyDescent="0.2">
      <c r="A522" s="31" t="s">
        <v>136</v>
      </c>
      <c r="C522" s="35"/>
      <c r="D522" s="29"/>
      <c r="E522" s="29"/>
      <c r="F522" s="29"/>
      <c r="G522" s="26"/>
    </row>
    <row r="523" spans="1:7" x14ac:dyDescent="0.2">
      <c r="A523" s="31" t="s">
        <v>137</v>
      </c>
      <c r="C523" s="35"/>
      <c r="D523" s="29"/>
      <c r="E523" s="29"/>
      <c r="F523" s="29"/>
      <c r="G523" s="26"/>
    </row>
    <row r="524" spans="1:7" x14ac:dyDescent="0.2">
      <c r="A524" s="31" t="s">
        <v>138</v>
      </c>
      <c r="C524" s="35"/>
      <c r="D524" s="29"/>
      <c r="E524" s="29"/>
      <c r="F524" s="29"/>
      <c r="G524" s="26"/>
    </row>
    <row r="525" spans="1:7" ht="16" thickBot="1" x14ac:dyDescent="0.25">
      <c r="A525" s="32" t="s">
        <v>139</v>
      </c>
      <c r="C525" s="36"/>
      <c r="D525" s="37"/>
      <c r="E525" s="37"/>
      <c r="F525" s="37"/>
      <c r="G525" s="27"/>
    </row>
    <row r="526" spans="1:7" ht="16" thickBot="1" x14ac:dyDescent="0.25">
      <c r="A526" s="30"/>
      <c r="C526" s="29"/>
      <c r="D526" s="29"/>
      <c r="E526" s="29"/>
      <c r="F526" s="29"/>
      <c r="G526" s="29"/>
    </row>
    <row r="527" spans="1:7" ht="16" thickBot="1" x14ac:dyDescent="0.25">
      <c r="A527" s="76">
        <v>63019295</v>
      </c>
      <c r="C527" s="77" t="str">
        <f>VLOOKUP(A527,Source!$A$3:$I$69,2,FALSE)</f>
        <v>Saud Alharbi</v>
      </c>
      <c r="D527" s="78">
        <f>VLOOKUP(A527,Source!$A$3:$I$69,4,FALSE)</f>
        <v>0</v>
      </c>
      <c r="E527" s="78">
        <f>VLOOKUP(A527,Source!$A$3:$I$69,5,FALSE)</f>
        <v>0</v>
      </c>
      <c r="F527" s="78">
        <f>VLOOKUP(A527,Source!$A$3:$I$69,6,FALSE)</f>
        <v>0</v>
      </c>
      <c r="G527" s="79">
        <f>VLOOKUP(A527,Source!$A$3:$I$69,7,FALSE)</f>
        <v>0</v>
      </c>
    </row>
    <row r="528" spans="1:7" x14ac:dyDescent="0.2">
      <c r="A528" s="74" t="s">
        <v>72</v>
      </c>
      <c r="C528" s="86"/>
      <c r="D528" s="87"/>
      <c r="E528" s="87"/>
      <c r="F528" s="87"/>
      <c r="G528" s="88"/>
    </row>
    <row r="529" spans="1:7" x14ac:dyDescent="0.2">
      <c r="A529" s="31" t="s">
        <v>73</v>
      </c>
      <c r="C529" s="35"/>
      <c r="D529" s="29"/>
      <c r="E529" s="29"/>
      <c r="F529" s="29"/>
      <c r="G529" s="26"/>
    </row>
    <row r="530" spans="1:7" x14ac:dyDescent="0.2">
      <c r="A530" s="31" t="s">
        <v>74</v>
      </c>
      <c r="C530" s="35"/>
      <c r="D530" s="29"/>
      <c r="E530" s="29"/>
      <c r="F530" s="29"/>
      <c r="G530" s="26"/>
    </row>
    <row r="531" spans="1:7" x14ac:dyDescent="0.2">
      <c r="A531" s="31" t="s">
        <v>135</v>
      </c>
      <c r="C531" s="35"/>
      <c r="D531" s="29"/>
      <c r="E531" s="29"/>
      <c r="F531" s="29"/>
      <c r="G531" s="26"/>
    </row>
    <row r="532" spans="1:7" x14ac:dyDescent="0.2">
      <c r="A532" s="31" t="s">
        <v>75</v>
      </c>
      <c r="C532" s="35"/>
      <c r="D532" s="29"/>
      <c r="E532" s="29"/>
      <c r="F532" s="29"/>
      <c r="G532" s="26"/>
    </row>
    <row r="533" spans="1:7" x14ac:dyDescent="0.2">
      <c r="A533" s="31" t="s">
        <v>79</v>
      </c>
      <c r="C533" s="35"/>
      <c r="D533" s="29"/>
      <c r="E533" s="29"/>
      <c r="F533" s="29"/>
      <c r="G533" s="26"/>
    </row>
    <row r="534" spans="1:7" x14ac:dyDescent="0.2">
      <c r="A534" s="31" t="s">
        <v>136</v>
      </c>
      <c r="C534" s="35"/>
      <c r="D534" s="29"/>
      <c r="E534" s="29"/>
      <c r="F534" s="29"/>
      <c r="G534" s="26"/>
    </row>
    <row r="535" spans="1:7" x14ac:dyDescent="0.2">
      <c r="A535" s="31" t="s">
        <v>137</v>
      </c>
      <c r="C535" s="35"/>
      <c r="D535" s="29"/>
      <c r="E535" s="29"/>
      <c r="F535" s="29"/>
      <c r="G535" s="26"/>
    </row>
    <row r="536" spans="1:7" x14ac:dyDescent="0.2">
      <c r="A536" s="31" t="s">
        <v>138</v>
      </c>
      <c r="C536" s="35"/>
      <c r="D536" s="29"/>
      <c r="E536" s="29"/>
      <c r="F536" s="29"/>
      <c r="G536" s="26"/>
    </row>
    <row r="537" spans="1:7" ht="16" thickBot="1" x14ac:dyDescent="0.25">
      <c r="A537" s="32" t="s">
        <v>139</v>
      </c>
      <c r="C537" s="36"/>
      <c r="D537" s="37"/>
      <c r="E537" s="37"/>
      <c r="F537" s="37"/>
      <c r="G537" s="27"/>
    </row>
    <row r="538" spans="1:7" ht="16" thickBot="1" x14ac:dyDescent="0.25">
      <c r="A538" s="30"/>
      <c r="C538" s="29"/>
      <c r="D538" s="29"/>
      <c r="E538" s="29"/>
      <c r="F538" s="29"/>
      <c r="G538" s="29"/>
    </row>
    <row r="539" spans="1:7" ht="16" thickBot="1" x14ac:dyDescent="0.25">
      <c r="A539" s="76">
        <v>63019296</v>
      </c>
      <c r="C539" s="77" t="str">
        <f>VLOOKUP(A539,Source!$A$3:$I$69,2,FALSE)</f>
        <v>Ghulam Khan</v>
      </c>
      <c r="D539" s="78" t="str">
        <f>VLOOKUP(A539,Source!$A$3:$I$69,4,FALSE)</f>
        <v>rashida</v>
      </c>
      <c r="E539" s="78" t="str">
        <f>VLOOKUP(A539,Source!$A$3:$I$69,5,FALSE)</f>
        <v>Asad</v>
      </c>
      <c r="F539" s="78" t="str">
        <f>VLOOKUP(A539,Source!$A$3:$I$69,6,FALSE)</f>
        <v>Eshaal</v>
      </c>
      <c r="G539" s="79">
        <f>VLOOKUP(A539,Source!$A$3:$I$69,7,FALSE)</f>
        <v>0</v>
      </c>
    </row>
    <row r="540" spans="1:7" x14ac:dyDescent="0.2">
      <c r="A540" s="74" t="s">
        <v>72</v>
      </c>
      <c r="C540" s="86"/>
      <c r="D540" s="87"/>
      <c r="E540" s="87"/>
      <c r="F540" s="87"/>
      <c r="G540" s="88"/>
    </row>
    <row r="541" spans="1:7" x14ac:dyDescent="0.2">
      <c r="A541" s="31" t="s">
        <v>73</v>
      </c>
      <c r="C541" s="35"/>
      <c r="D541" s="29"/>
      <c r="E541" s="29"/>
      <c r="F541" s="29"/>
      <c r="G541" s="26"/>
    </row>
    <row r="542" spans="1:7" x14ac:dyDescent="0.2">
      <c r="A542" s="31" t="s">
        <v>74</v>
      </c>
      <c r="C542" s="35"/>
      <c r="D542" s="29"/>
      <c r="E542" s="29"/>
      <c r="F542" s="29"/>
      <c r="G542" s="26"/>
    </row>
    <row r="543" spans="1:7" x14ac:dyDescent="0.2">
      <c r="A543" s="31" t="s">
        <v>135</v>
      </c>
      <c r="C543" s="35"/>
      <c r="D543" s="29"/>
      <c r="E543" s="29"/>
      <c r="F543" s="29"/>
      <c r="G543" s="26"/>
    </row>
    <row r="544" spans="1:7" x14ac:dyDescent="0.2">
      <c r="A544" s="31" t="s">
        <v>75</v>
      </c>
      <c r="C544" s="35"/>
      <c r="D544" s="29"/>
      <c r="E544" s="29"/>
      <c r="F544" s="29"/>
      <c r="G544" s="26"/>
    </row>
    <row r="545" spans="1:8" x14ac:dyDescent="0.2">
      <c r="A545" s="31" t="s">
        <v>79</v>
      </c>
      <c r="C545" s="35"/>
      <c r="D545" s="29"/>
      <c r="E545" s="29"/>
      <c r="F545" s="29"/>
      <c r="G545" s="26"/>
    </row>
    <row r="546" spans="1:8" x14ac:dyDescent="0.2">
      <c r="A546" s="31" t="s">
        <v>136</v>
      </c>
      <c r="C546" s="35"/>
      <c r="D546" s="29"/>
      <c r="E546" s="29"/>
      <c r="F546" s="29"/>
      <c r="G546" s="26"/>
    </row>
    <row r="547" spans="1:8" x14ac:dyDescent="0.2">
      <c r="A547" s="31" t="s">
        <v>137</v>
      </c>
      <c r="C547" s="35"/>
      <c r="D547" s="29"/>
      <c r="E547" s="29"/>
      <c r="F547" s="29"/>
      <c r="G547" s="26"/>
    </row>
    <row r="548" spans="1:8" x14ac:dyDescent="0.2">
      <c r="A548" s="31" t="s">
        <v>138</v>
      </c>
      <c r="C548" s="35"/>
      <c r="D548" s="29"/>
      <c r="E548" s="29"/>
      <c r="F548" s="29"/>
      <c r="G548" s="26"/>
    </row>
    <row r="549" spans="1:8" ht="16" thickBot="1" x14ac:dyDescent="0.25">
      <c r="A549" s="32" t="s">
        <v>139</v>
      </c>
      <c r="C549" s="36"/>
      <c r="D549" s="37"/>
      <c r="E549" s="37"/>
      <c r="F549" s="37"/>
      <c r="G549" s="27"/>
    </row>
    <row r="550" spans="1:8" ht="16" thickBot="1" x14ac:dyDescent="0.25">
      <c r="A550" s="30"/>
      <c r="C550" s="29"/>
      <c r="D550" s="29"/>
      <c r="E550" s="29"/>
      <c r="F550" s="29"/>
      <c r="G550" s="29"/>
    </row>
    <row r="551" spans="1:8" ht="16" thickBot="1" x14ac:dyDescent="0.25">
      <c r="A551" s="76">
        <v>63019297</v>
      </c>
      <c r="C551" s="77" t="str">
        <f>VLOOKUP(A551,Source!$A$3:$I$69,2,FALSE)</f>
        <v>Ahmed Abduljabbar</v>
      </c>
      <c r="D551" s="78">
        <f>VLOOKUP(A551,Source!$A$3:$I$69,4,FALSE)</f>
        <v>0</v>
      </c>
      <c r="E551" s="78">
        <f>VLOOKUP(A551,Source!$A$3:$I$69,5,FALSE)</f>
        <v>0</v>
      </c>
      <c r="F551" s="78">
        <f>VLOOKUP(A551,Source!$A$3:$I$69,6,FALSE)</f>
        <v>0</v>
      </c>
      <c r="G551" s="79">
        <f>VLOOKUP(A551,Source!$A$3:$I$69,7,FALSE)</f>
        <v>0</v>
      </c>
      <c r="H551" s="66"/>
    </row>
    <row r="552" spans="1:8" x14ac:dyDescent="0.2">
      <c r="A552" s="74" t="s">
        <v>72</v>
      </c>
      <c r="C552" s="86"/>
      <c r="D552" s="87"/>
      <c r="E552" s="87"/>
      <c r="F552" s="87"/>
      <c r="G552" s="88"/>
      <c r="H552" s="66"/>
    </row>
    <row r="553" spans="1:8" x14ac:dyDescent="0.2">
      <c r="A553" s="31" t="s">
        <v>73</v>
      </c>
      <c r="C553" s="35"/>
      <c r="D553" s="29"/>
      <c r="E553" s="29"/>
      <c r="F553" s="29"/>
      <c r="G553" s="26"/>
      <c r="H553" s="66"/>
    </row>
    <row r="554" spans="1:8" x14ac:dyDescent="0.2">
      <c r="A554" s="31" t="s">
        <v>74</v>
      </c>
      <c r="C554" s="35"/>
      <c r="D554" s="29"/>
      <c r="E554" s="29"/>
      <c r="F554" s="29"/>
      <c r="G554" s="26"/>
      <c r="H554" s="66"/>
    </row>
    <row r="555" spans="1:8" x14ac:dyDescent="0.2">
      <c r="A555" s="31" t="s">
        <v>135</v>
      </c>
      <c r="C555" s="35"/>
      <c r="D555" s="29"/>
      <c r="E555" s="29"/>
      <c r="F555" s="29"/>
      <c r="G555" s="26"/>
      <c r="H555" s="66"/>
    </row>
    <row r="556" spans="1:8" x14ac:dyDescent="0.2">
      <c r="A556" s="31" t="s">
        <v>75</v>
      </c>
      <c r="C556" s="35"/>
      <c r="D556" s="29"/>
      <c r="E556" s="29"/>
      <c r="F556" s="29"/>
      <c r="G556" s="26"/>
      <c r="H556" s="66"/>
    </row>
    <row r="557" spans="1:8" x14ac:dyDescent="0.2">
      <c r="A557" s="31" t="s">
        <v>79</v>
      </c>
      <c r="C557" s="35"/>
      <c r="D557" s="29"/>
      <c r="E557" s="29"/>
      <c r="F557" s="29"/>
      <c r="G557" s="26"/>
      <c r="H557" s="66"/>
    </row>
    <row r="558" spans="1:8" x14ac:dyDescent="0.2">
      <c r="A558" s="31" t="s">
        <v>136</v>
      </c>
      <c r="C558" s="35"/>
      <c r="D558" s="29"/>
      <c r="E558" s="29"/>
      <c r="F558" s="29"/>
      <c r="G558" s="26"/>
      <c r="H558" s="66"/>
    </row>
    <row r="559" spans="1:8" x14ac:dyDescent="0.2">
      <c r="A559" s="31" t="s">
        <v>137</v>
      </c>
      <c r="C559" s="35"/>
      <c r="D559" s="29"/>
      <c r="E559" s="29"/>
      <c r="F559" s="29"/>
      <c r="G559" s="26"/>
      <c r="H559" s="66"/>
    </row>
    <row r="560" spans="1:8" x14ac:dyDescent="0.2">
      <c r="A560" s="31" t="s">
        <v>138</v>
      </c>
      <c r="C560" s="35"/>
      <c r="D560" s="29"/>
      <c r="E560" s="29"/>
      <c r="F560" s="29"/>
      <c r="G560" s="26"/>
      <c r="H560" s="66"/>
    </row>
    <row r="561" spans="1:8" ht="16" thickBot="1" x14ac:dyDescent="0.25">
      <c r="A561" s="32" t="s">
        <v>139</v>
      </c>
      <c r="C561" s="36"/>
      <c r="D561" s="37"/>
      <c r="E561" s="37"/>
      <c r="F561" s="37"/>
      <c r="G561" s="27"/>
      <c r="H561" s="66"/>
    </row>
    <row r="562" spans="1:8" x14ac:dyDescent="0.2">
      <c r="A562" s="30"/>
      <c r="C562" s="29"/>
      <c r="D562" s="29"/>
      <c r="E562" s="29"/>
      <c r="F562" s="29"/>
      <c r="G562" s="29"/>
      <c r="H562" s="66"/>
    </row>
    <row r="563" spans="1:8" ht="16" thickBot="1" x14ac:dyDescent="0.25">
      <c r="A563" s="30"/>
      <c r="C563" s="29"/>
      <c r="D563" s="29"/>
      <c r="E563" s="29"/>
      <c r="F563" s="29"/>
      <c r="G563" s="29"/>
    </row>
    <row r="564" spans="1:8" ht="16" thickBot="1" x14ac:dyDescent="0.25">
      <c r="A564" s="76">
        <v>63019298</v>
      </c>
      <c r="C564" s="77" t="str">
        <f>VLOOKUP(A564,Source!$A$3:$I$69,2,FALSE)</f>
        <v>Salem Althawadi</v>
      </c>
      <c r="D564" s="78">
        <f>VLOOKUP(A564,Source!$A$3:$I$69,4,FALSE)</f>
        <v>0</v>
      </c>
      <c r="E564" s="78">
        <f>VLOOKUP(A564,Source!$A$3:$I$69,5,FALSE)</f>
        <v>0</v>
      </c>
      <c r="F564" s="78">
        <f>VLOOKUP(A564,Source!$A$3:$I$69,6,FALSE)</f>
        <v>0</v>
      </c>
      <c r="G564" s="79">
        <f>VLOOKUP(A564,Source!$A$3:$I$69,7,FALSE)</f>
        <v>0</v>
      </c>
    </row>
    <row r="565" spans="1:8" x14ac:dyDescent="0.2">
      <c r="A565" s="74" t="s">
        <v>72</v>
      </c>
      <c r="C565" s="86"/>
      <c r="D565" s="87"/>
      <c r="E565" s="87"/>
      <c r="F565" s="87"/>
      <c r="G565" s="88"/>
    </row>
    <row r="566" spans="1:8" x14ac:dyDescent="0.2">
      <c r="A566" s="31" t="s">
        <v>73</v>
      </c>
      <c r="C566" s="35"/>
      <c r="D566" s="29"/>
      <c r="E566" s="29"/>
      <c r="F566" s="29"/>
      <c r="G566" s="26"/>
    </row>
    <row r="567" spans="1:8" x14ac:dyDescent="0.2">
      <c r="A567" s="31" t="s">
        <v>74</v>
      </c>
      <c r="C567" s="35"/>
      <c r="D567" s="29"/>
      <c r="E567" s="29"/>
      <c r="F567" s="29"/>
      <c r="G567" s="26"/>
    </row>
    <row r="568" spans="1:8" x14ac:dyDescent="0.2">
      <c r="A568" s="31" t="s">
        <v>135</v>
      </c>
      <c r="C568" s="35"/>
      <c r="D568" s="29"/>
      <c r="E568" s="29"/>
      <c r="F568" s="29"/>
      <c r="G568" s="26"/>
    </row>
    <row r="569" spans="1:8" x14ac:dyDescent="0.2">
      <c r="A569" s="31" t="s">
        <v>75</v>
      </c>
      <c r="C569" s="35"/>
      <c r="D569" s="29"/>
      <c r="E569" s="29"/>
      <c r="F569" s="29"/>
      <c r="G569" s="26"/>
    </row>
    <row r="570" spans="1:8" x14ac:dyDescent="0.2">
      <c r="A570" s="31" t="s">
        <v>79</v>
      </c>
      <c r="C570" s="35"/>
      <c r="D570" s="29"/>
      <c r="E570" s="29"/>
      <c r="F570" s="29"/>
      <c r="G570" s="26"/>
    </row>
    <row r="571" spans="1:8" x14ac:dyDescent="0.2">
      <c r="A571" s="31" t="s">
        <v>136</v>
      </c>
      <c r="C571" s="35"/>
      <c r="D571" s="29"/>
      <c r="E571" s="29"/>
      <c r="F571" s="29"/>
      <c r="G571" s="26"/>
    </row>
    <row r="572" spans="1:8" x14ac:dyDescent="0.2">
      <c r="A572" s="31" t="s">
        <v>137</v>
      </c>
      <c r="C572" s="35"/>
      <c r="D572" s="29"/>
      <c r="E572" s="29"/>
      <c r="F572" s="29"/>
      <c r="G572" s="26"/>
    </row>
    <row r="573" spans="1:8" x14ac:dyDescent="0.2">
      <c r="A573" s="31" t="s">
        <v>138</v>
      </c>
      <c r="C573" s="35"/>
      <c r="D573" s="29"/>
      <c r="E573" s="29"/>
      <c r="F573" s="29"/>
      <c r="G573" s="26"/>
    </row>
    <row r="574" spans="1:8" ht="16" thickBot="1" x14ac:dyDescent="0.25">
      <c r="A574" s="32" t="s">
        <v>139</v>
      </c>
      <c r="C574" s="36"/>
      <c r="D574" s="37"/>
      <c r="E574" s="37"/>
      <c r="F574" s="37"/>
      <c r="G574" s="27"/>
    </row>
    <row r="575" spans="1:8" ht="16" thickBot="1" x14ac:dyDescent="0.25">
      <c r="A575" s="30"/>
      <c r="C575" s="29"/>
      <c r="D575" s="29"/>
      <c r="E575" s="29"/>
      <c r="F575" s="29"/>
      <c r="G575" s="29"/>
    </row>
    <row r="576" spans="1:8" ht="16" thickBot="1" x14ac:dyDescent="0.25">
      <c r="A576" s="76">
        <v>63017704</v>
      </c>
      <c r="C576" s="77" t="str">
        <f>VLOOKUP(A576,Source!$A$3:$I$69,2,FALSE)</f>
        <v>Nasser Al Rohain</v>
      </c>
      <c r="D576" s="78">
        <f>VLOOKUP(A576,Source!$A$3:$I$69,4,FALSE)</f>
        <v>0</v>
      </c>
      <c r="E576" s="78">
        <f>VLOOKUP(A576,Source!$A$3:$I$69,5,FALSE)</f>
        <v>0</v>
      </c>
      <c r="F576" s="78">
        <f>VLOOKUP(A576,Source!$A$3:$I$69,6,FALSE)</f>
        <v>0</v>
      </c>
      <c r="G576" s="79">
        <f>VLOOKUP(A576,Source!$A$3:$I$69,7,FALSE)</f>
        <v>0</v>
      </c>
    </row>
    <row r="577" spans="1:7" x14ac:dyDescent="0.2">
      <c r="A577" s="74" t="s">
        <v>72</v>
      </c>
      <c r="C577" s="86"/>
      <c r="D577" s="87"/>
      <c r="E577" s="87"/>
      <c r="F577" s="87"/>
      <c r="G577" s="88"/>
    </row>
    <row r="578" spans="1:7" x14ac:dyDescent="0.2">
      <c r="A578" s="31" t="s">
        <v>73</v>
      </c>
      <c r="C578" s="35"/>
      <c r="D578" s="29"/>
      <c r="E578" s="29"/>
      <c r="F578" s="29"/>
      <c r="G578" s="26"/>
    </row>
    <row r="579" spans="1:7" x14ac:dyDescent="0.2">
      <c r="A579" s="31" t="s">
        <v>74</v>
      </c>
      <c r="C579" s="35"/>
      <c r="D579" s="29"/>
      <c r="E579" s="29"/>
      <c r="F579" s="29"/>
      <c r="G579" s="26"/>
    </row>
    <row r="580" spans="1:7" x14ac:dyDescent="0.2">
      <c r="A580" s="31" t="s">
        <v>135</v>
      </c>
      <c r="C580" s="35"/>
      <c r="D580" s="29"/>
      <c r="E580" s="29"/>
      <c r="F580" s="29"/>
      <c r="G580" s="26"/>
    </row>
    <row r="581" spans="1:7" x14ac:dyDescent="0.2">
      <c r="A581" s="31" t="s">
        <v>75</v>
      </c>
      <c r="C581" s="35"/>
      <c r="D581" s="29"/>
      <c r="E581" s="29"/>
      <c r="F581" s="29"/>
      <c r="G581" s="26"/>
    </row>
    <row r="582" spans="1:7" x14ac:dyDescent="0.2">
      <c r="A582" s="31" t="s">
        <v>79</v>
      </c>
      <c r="C582" s="35"/>
      <c r="D582" s="29"/>
      <c r="E582" s="29"/>
      <c r="F582" s="29"/>
      <c r="G582" s="26"/>
    </row>
    <row r="583" spans="1:7" x14ac:dyDescent="0.2">
      <c r="A583" s="31" t="s">
        <v>136</v>
      </c>
      <c r="C583" s="35"/>
      <c r="D583" s="29"/>
      <c r="E583" s="29"/>
      <c r="F583" s="29"/>
      <c r="G583" s="26"/>
    </row>
    <row r="584" spans="1:7" x14ac:dyDescent="0.2">
      <c r="A584" s="31" t="s">
        <v>137</v>
      </c>
      <c r="C584" s="35"/>
      <c r="D584" s="29"/>
      <c r="E584" s="29"/>
      <c r="F584" s="29"/>
      <c r="G584" s="26"/>
    </row>
    <row r="585" spans="1:7" x14ac:dyDescent="0.2">
      <c r="A585" s="31" t="s">
        <v>138</v>
      </c>
      <c r="C585" s="35"/>
      <c r="D585" s="29"/>
      <c r="E585" s="29"/>
      <c r="F585" s="29"/>
      <c r="G585" s="26"/>
    </row>
    <row r="586" spans="1:7" ht="16" thickBot="1" x14ac:dyDescent="0.25">
      <c r="A586" s="32" t="s">
        <v>139</v>
      </c>
      <c r="C586" s="36"/>
      <c r="D586" s="37"/>
      <c r="E586" s="37"/>
      <c r="F586" s="37"/>
      <c r="G586" s="27"/>
    </row>
    <row r="587" spans="1:7" ht="16" thickBot="1" x14ac:dyDescent="0.25">
      <c r="A587" s="30"/>
      <c r="C587" s="29"/>
      <c r="D587" s="29"/>
      <c r="E587" s="29"/>
      <c r="F587" s="29"/>
      <c r="G587" s="29"/>
    </row>
    <row r="588" spans="1:7" ht="16" thickBot="1" x14ac:dyDescent="0.25">
      <c r="A588" s="76">
        <v>63019300</v>
      </c>
      <c r="C588" s="77" t="str">
        <f>VLOOKUP(A588,Source!$A$3:$I$69,2,FALSE)</f>
        <v>Hamad Alsaqqar</v>
      </c>
      <c r="D588" s="78">
        <f>VLOOKUP(A588,Source!$A$3:$I$69,4,FALSE)</f>
        <v>0</v>
      </c>
      <c r="E588" s="78">
        <f>VLOOKUP(A588,Source!$A$3:$I$69,5,FALSE)</f>
        <v>0</v>
      </c>
      <c r="F588" s="78">
        <f>VLOOKUP(A588,Source!$A$3:$I$69,6,FALSE)</f>
        <v>0</v>
      </c>
      <c r="G588" s="79">
        <f>VLOOKUP(A588,Source!$A$3:$I$69,7,FALSE)</f>
        <v>0</v>
      </c>
    </row>
    <row r="589" spans="1:7" x14ac:dyDescent="0.2">
      <c r="A589" s="74" t="s">
        <v>72</v>
      </c>
      <c r="C589" s="86"/>
      <c r="D589" s="87"/>
      <c r="E589" s="87"/>
      <c r="F589" s="87"/>
      <c r="G589" s="88"/>
    </row>
    <row r="590" spans="1:7" x14ac:dyDescent="0.2">
      <c r="A590" s="31" t="s">
        <v>73</v>
      </c>
      <c r="C590" s="35"/>
      <c r="D590" s="29"/>
      <c r="E590" s="29"/>
      <c r="F590" s="29"/>
      <c r="G590" s="26"/>
    </row>
    <row r="591" spans="1:7" x14ac:dyDescent="0.2">
      <c r="A591" s="31" t="s">
        <v>74</v>
      </c>
      <c r="C591" s="35"/>
      <c r="D591" s="29"/>
      <c r="E591" s="29"/>
      <c r="F591" s="29"/>
      <c r="G591" s="26"/>
    </row>
    <row r="592" spans="1:7" x14ac:dyDescent="0.2">
      <c r="A592" s="31" t="s">
        <v>135</v>
      </c>
      <c r="C592" s="35"/>
      <c r="D592" s="29"/>
      <c r="E592" s="29"/>
      <c r="F592" s="29"/>
      <c r="G592" s="26"/>
    </row>
    <row r="593" spans="1:7" x14ac:dyDescent="0.2">
      <c r="A593" s="31" t="s">
        <v>75</v>
      </c>
      <c r="C593" s="35"/>
      <c r="D593" s="29"/>
      <c r="E593" s="29"/>
      <c r="F593" s="29"/>
      <c r="G593" s="26"/>
    </row>
    <row r="594" spans="1:7" x14ac:dyDescent="0.2">
      <c r="A594" s="31" t="s">
        <v>79</v>
      </c>
      <c r="C594" s="35"/>
      <c r="D594" s="29"/>
      <c r="E594" s="29"/>
      <c r="F594" s="29"/>
      <c r="G594" s="26"/>
    </row>
    <row r="595" spans="1:7" x14ac:dyDescent="0.2">
      <c r="A595" s="31" t="s">
        <v>136</v>
      </c>
      <c r="C595" s="35"/>
      <c r="D595" s="29"/>
      <c r="E595" s="29"/>
      <c r="F595" s="29"/>
      <c r="G595" s="26"/>
    </row>
    <row r="596" spans="1:7" x14ac:dyDescent="0.2">
      <c r="A596" s="31" t="s">
        <v>137</v>
      </c>
      <c r="C596" s="35"/>
      <c r="D596" s="29"/>
      <c r="E596" s="29"/>
      <c r="F596" s="29"/>
      <c r="G596" s="26"/>
    </row>
    <row r="597" spans="1:7" x14ac:dyDescent="0.2">
      <c r="A597" s="31" t="s">
        <v>138</v>
      </c>
      <c r="C597" s="35"/>
      <c r="D597" s="29"/>
      <c r="E597" s="29"/>
      <c r="F597" s="29"/>
      <c r="G597" s="26"/>
    </row>
    <row r="598" spans="1:7" ht="16" thickBot="1" x14ac:dyDescent="0.25">
      <c r="A598" s="32" t="s">
        <v>139</v>
      </c>
      <c r="C598" s="36"/>
      <c r="D598" s="37"/>
      <c r="E598" s="37"/>
      <c r="F598" s="37"/>
      <c r="G598" s="27"/>
    </row>
    <row r="599" spans="1:7" ht="16" thickBot="1" x14ac:dyDescent="0.25">
      <c r="A599" s="30"/>
      <c r="C599" s="29"/>
      <c r="D599" s="29"/>
      <c r="E599" s="29"/>
      <c r="F599" s="29"/>
      <c r="G599" s="29"/>
    </row>
    <row r="600" spans="1:7" ht="16" thickBot="1" x14ac:dyDescent="0.25">
      <c r="A600" s="76">
        <v>63019303</v>
      </c>
      <c r="C600" s="77" t="str">
        <f>VLOOKUP(A600,Source!$A$3:$I$69,2,FALSE)</f>
        <v>Sami AlRashdi</v>
      </c>
      <c r="D600" s="78">
        <f>VLOOKUP(A600,Source!$A$3:$I$69,4,FALSE)</f>
        <v>0</v>
      </c>
      <c r="E600" s="78">
        <f>VLOOKUP(A600,Source!$A$3:$I$69,5,FALSE)</f>
        <v>0</v>
      </c>
      <c r="F600" s="78">
        <f>VLOOKUP(A600,Source!$A$3:$I$69,6,FALSE)</f>
        <v>0</v>
      </c>
      <c r="G600" s="79">
        <f>VLOOKUP(A600,Source!$A$3:$I$69,7,FALSE)</f>
        <v>0</v>
      </c>
    </row>
    <row r="601" spans="1:7" x14ac:dyDescent="0.2">
      <c r="A601" s="74" t="s">
        <v>72</v>
      </c>
      <c r="C601" s="86"/>
      <c r="D601" s="87"/>
      <c r="E601" s="87"/>
      <c r="F601" s="87"/>
      <c r="G601" s="88"/>
    </row>
    <row r="602" spans="1:7" x14ac:dyDescent="0.2">
      <c r="A602" s="31" t="s">
        <v>73</v>
      </c>
      <c r="C602" s="35"/>
      <c r="D602" s="29"/>
      <c r="E602" s="29"/>
      <c r="F602" s="29"/>
      <c r="G602" s="26"/>
    </row>
    <row r="603" spans="1:7" x14ac:dyDescent="0.2">
      <c r="A603" s="31" t="s">
        <v>74</v>
      </c>
      <c r="C603" s="35"/>
      <c r="D603" s="29"/>
      <c r="E603" s="29"/>
      <c r="F603" s="29"/>
      <c r="G603" s="26"/>
    </row>
    <row r="604" spans="1:7" x14ac:dyDescent="0.2">
      <c r="A604" s="31" t="s">
        <v>135</v>
      </c>
      <c r="C604" s="35"/>
      <c r="D604" s="29"/>
      <c r="E604" s="29"/>
      <c r="F604" s="29"/>
      <c r="G604" s="26"/>
    </row>
    <row r="605" spans="1:7" x14ac:dyDescent="0.2">
      <c r="A605" s="31" t="s">
        <v>75</v>
      </c>
      <c r="C605" s="35"/>
      <c r="D605" s="29"/>
      <c r="E605" s="29"/>
      <c r="F605" s="29"/>
      <c r="G605" s="26"/>
    </row>
    <row r="606" spans="1:7" x14ac:dyDescent="0.2">
      <c r="A606" s="31" t="s">
        <v>79</v>
      </c>
      <c r="C606" s="35"/>
      <c r="D606" s="29"/>
      <c r="E606" s="29"/>
      <c r="F606" s="29"/>
      <c r="G606" s="26"/>
    </row>
    <row r="607" spans="1:7" x14ac:dyDescent="0.2">
      <c r="A607" s="31" t="s">
        <v>136</v>
      </c>
      <c r="C607" s="35"/>
      <c r="D607" s="29"/>
      <c r="E607" s="29"/>
      <c r="F607" s="29"/>
      <c r="G607" s="26"/>
    </row>
    <row r="608" spans="1:7" x14ac:dyDescent="0.2">
      <c r="A608" s="31" t="s">
        <v>137</v>
      </c>
      <c r="C608" s="35"/>
      <c r="D608" s="29"/>
      <c r="E608" s="29"/>
      <c r="F608" s="29"/>
      <c r="G608" s="26"/>
    </row>
    <row r="609" spans="1:7" x14ac:dyDescent="0.2">
      <c r="A609" s="31" t="s">
        <v>138</v>
      </c>
      <c r="C609" s="35"/>
      <c r="D609" s="29"/>
      <c r="E609" s="29"/>
      <c r="F609" s="29"/>
      <c r="G609" s="26"/>
    </row>
    <row r="610" spans="1:7" ht="16" thickBot="1" x14ac:dyDescent="0.25">
      <c r="A610" s="32" t="s">
        <v>139</v>
      </c>
      <c r="C610" s="36"/>
      <c r="D610" s="37"/>
      <c r="E610" s="37"/>
      <c r="F610" s="37"/>
      <c r="G610" s="27"/>
    </row>
    <row r="611" spans="1:7" ht="16" thickBot="1" x14ac:dyDescent="0.25">
      <c r="A611" s="30"/>
      <c r="C611" s="29"/>
      <c r="D611" s="29"/>
      <c r="E611" s="29"/>
      <c r="F611" s="29"/>
      <c r="G611" s="29"/>
    </row>
    <row r="612" spans="1:7" ht="16" thickBot="1" x14ac:dyDescent="0.25">
      <c r="A612" s="76">
        <v>63019508</v>
      </c>
      <c r="C612" s="77" t="str">
        <f>VLOOKUP(A612,Source!$A$3:$I$69,2,FALSE)</f>
        <v>Ali Almarrah</v>
      </c>
      <c r="D612" s="78">
        <f>VLOOKUP(A612,Source!$A$3:$I$69,4,FALSE)</f>
        <v>0</v>
      </c>
      <c r="E612" s="78">
        <f>VLOOKUP(A612,Source!$A$3:$I$69,5,FALSE)</f>
        <v>0</v>
      </c>
      <c r="F612" s="78">
        <f>VLOOKUP(A612,Source!$A$3:$I$69,6,FALSE)</f>
        <v>0</v>
      </c>
      <c r="G612" s="79">
        <f>VLOOKUP(A612,Source!$A$3:$I$69,7,FALSE)</f>
        <v>0</v>
      </c>
    </row>
    <row r="613" spans="1:7" x14ac:dyDescent="0.2">
      <c r="A613" s="74" t="s">
        <v>72</v>
      </c>
      <c r="C613" s="86"/>
      <c r="D613" s="87"/>
      <c r="E613" s="87"/>
      <c r="F613" s="87"/>
      <c r="G613" s="88"/>
    </row>
    <row r="614" spans="1:7" x14ac:dyDescent="0.2">
      <c r="A614" s="31" t="s">
        <v>73</v>
      </c>
      <c r="C614" s="35"/>
      <c r="D614" s="29"/>
      <c r="E614" s="29"/>
      <c r="F614" s="29"/>
      <c r="G614" s="26"/>
    </row>
    <row r="615" spans="1:7" x14ac:dyDescent="0.2">
      <c r="A615" s="31" t="s">
        <v>74</v>
      </c>
      <c r="C615" s="35"/>
      <c r="D615" s="29"/>
      <c r="E615" s="29"/>
      <c r="F615" s="29"/>
      <c r="G615" s="26"/>
    </row>
    <row r="616" spans="1:7" x14ac:dyDescent="0.2">
      <c r="A616" s="31" t="s">
        <v>135</v>
      </c>
      <c r="C616" s="35"/>
      <c r="D616" s="29"/>
      <c r="E616" s="29"/>
      <c r="F616" s="29"/>
      <c r="G616" s="26"/>
    </row>
    <row r="617" spans="1:7" x14ac:dyDescent="0.2">
      <c r="A617" s="31" t="s">
        <v>75</v>
      </c>
      <c r="C617" s="35"/>
      <c r="D617" s="29"/>
      <c r="E617" s="29"/>
      <c r="F617" s="29"/>
      <c r="G617" s="26"/>
    </row>
    <row r="618" spans="1:7" x14ac:dyDescent="0.2">
      <c r="A618" s="31" t="s">
        <v>79</v>
      </c>
      <c r="C618" s="35"/>
      <c r="D618" s="29"/>
      <c r="E618" s="29"/>
      <c r="F618" s="29"/>
      <c r="G618" s="26"/>
    </row>
    <row r="619" spans="1:7" x14ac:dyDescent="0.2">
      <c r="A619" s="31" t="s">
        <v>136</v>
      </c>
      <c r="C619" s="35"/>
      <c r="D619" s="29"/>
      <c r="E619" s="29"/>
      <c r="F619" s="29"/>
      <c r="G619" s="26"/>
    </row>
    <row r="620" spans="1:7" x14ac:dyDescent="0.2">
      <c r="A620" s="31" t="s">
        <v>137</v>
      </c>
      <c r="C620" s="35"/>
      <c r="D620" s="29"/>
      <c r="E620" s="29"/>
      <c r="F620" s="29"/>
      <c r="G620" s="26"/>
    </row>
    <row r="621" spans="1:7" x14ac:dyDescent="0.2">
      <c r="A621" s="31" t="s">
        <v>138</v>
      </c>
      <c r="C621" s="35"/>
      <c r="D621" s="29"/>
      <c r="E621" s="29"/>
      <c r="F621" s="29"/>
      <c r="G621" s="26"/>
    </row>
    <row r="622" spans="1:7" ht="16" thickBot="1" x14ac:dyDescent="0.25">
      <c r="A622" s="32" t="s">
        <v>139</v>
      </c>
      <c r="C622" s="36"/>
      <c r="D622" s="37"/>
      <c r="E622" s="37"/>
      <c r="F622" s="37"/>
      <c r="G622" s="27"/>
    </row>
    <row r="623" spans="1:7" ht="16" thickBot="1" x14ac:dyDescent="0.25">
      <c r="A623" s="30"/>
      <c r="C623" s="29"/>
      <c r="D623" s="29"/>
      <c r="E623" s="29"/>
      <c r="F623" s="29"/>
      <c r="G623" s="29"/>
    </row>
    <row r="624" spans="1:7" ht="16" thickBot="1" x14ac:dyDescent="0.25">
      <c r="A624" s="76">
        <v>63016622</v>
      </c>
      <c r="C624" s="77" t="str">
        <f>VLOOKUP(A624,Source!$A$3:$I$69,2,FALSE)</f>
        <v>Ayman Al Majid</v>
      </c>
      <c r="D624" s="78">
        <f>VLOOKUP(A624,Source!$A$3:$I$69,4,FALSE)</f>
        <v>0</v>
      </c>
      <c r="E624" s="78">
        <f>VLOOKUP(A624,Source!$A$3:$I$69,5,FALSE)</f>
        <v>0</v>
      </c>
      <c r="F624" s="78">
        <f>VLOOKUP(A624,Source!$A$3:$I$69,6,FALSE)</f>
        <v>0</v>
      </c>
      <c r="G624" s="79">
        <f>VLOOKUP(A624,Source!$A$3:$I$69,7,FALSE)</f>
        <v>0</v>
      </c>
    </row>
    <row r="625" spans="1:7" x14ac:dyDescent="0.2">
      <c r="A625" s="74" t="s">
        <v>72</v>
      </c>
      <c r="C625" s="86"/>
      <c r="D625" s="87"/>
      <c r="E625" s="87"/>
      <c r="F625" s="87"/>
      <c r="G625" s="88"/>
    </row>
    <row r="626" spans="1:7" x14ac:dyDescent="0.2">
      <c r="A626" s="31" t="s">
        <v>73</v>
      </c>
      <c r="C626" s="35"/>
      <c r="D626" s="29"/>
      <c r="E626" s="29"/>
      <c r="F626" s="29"/>
      <c r="G626" s="26"/>
    </row>
    <row r="627" spans="1:7" x14ac:dyDescent="0.2">
      <c r="A627" s="31" t="s">
        <v>74</v>
      </c>
      <c r="C627" s="35"/>
      <c r="D627" s="29"/>
      <c r="E627" s="29"/>
      <c r="F627" s="29"/>
      <c r="G627" s="26"/>
    </row>
    <row r="628" spans="1:7" x14ac:dyDescent="0.2">
      <c r="A628" s="31" t="s">
        <v>135</v>
      </c>
      <c r="C628" s="35"/>
      <c r="D628" s="29"/>
      <c r="E628" s="29"/>
      <c r="F628" s="29"/>
      <c r="G628" s="26"/>
    </row>
    <row r="629" spans="1:7" x14ac:dyDescent="0.2">
      <c r="A629" s="31" t="s">
        <v>75</v>
      </c>
      <c r="C629" s="35"/>
      <c r="D629" s="29"/>
      <c r="E629" s="29"/>
      <c r="F629" s="29"/>
      <c r="G629" s="26"/>
    </row>
    <row r="630" spans="1:7" x14ac:dyDescent="0.2">
      <c r="A630" s="31" t="s">
        <v>79</v>
      </c>
      <c r="C630" s="35"/>
      <c r="D630" s="29"/>
      <c r="E630" s="29"/>
      <c r="F630" s="29"/>
      <c r="G630" s="26"/>
    </row>
    <row r="631" spans="1:7" x14ac:dyDescent="0.2">
      <c r="A631" s="31" t="s">
        <v>136</v>
      </c>
      <c r="C631" s="35"/>
      <c r="D631" s="29"/>
      <c r="E631" s="29"/>
      <c r="F631" s="29"/>
      <c r="G631" s="26"/>
    </row>
    <row r="632" spans="1:7" x14ac:dyDescent="0.2">
      <c r="A632" s="31" t="s">
        <v>137</v>
      </c>
      <c r="C632" s="35"/>
      <c r="D632" s="29"/>
      <c r="E632" s="29"/>
      <c r="F632" s="29"/>
      <c r="G632" s="26"/>
    </row>
    <row r="633" spans="1:7" x14ac:dyDescent="0.2">
      <c r="A633" s="31" t="s">
        <v>138</v>
      </c>
      <c r="C633" s="35"/>
      <c r="D633" s="29"/>
      <c r="E633" s="29"/>
      <c r="F633" s="29"/>
      <c r="G633" s="26"/>
    </row>
    <row r="634" spans="1:7" ht="16" thickBot="1" x14ac:dyDescent="0.25">
      <c r="A634" s="32" t="s">
        <v>139</v>
      </c>
      <c r="C634" s="36"/>
      <c r="D634" s="37"/>
      <c r="E634" s="37"/>
      <c r="F634" s="37"/>
      <c r="G634" s="27"/>
    </row>
    <row r="635" spans="1:7" ht="16" thickBot="1" x14ac:dyDescent="0.25">
      <c r="A635" s="30"/>
      <c r="C635" s="29"/>
      <c r="D635" s="29"/>
      <c r="E635" s="29"/>
      <c r="F635" s="29"/>
      <c r="G635" s="29"/>
    </row>
    <row r="636" spans="1:7" ht="16" thickBot="1" x14ac:dyDescent="0.25">
      <c r="A636" s="76">
        <v>63017835</v>
      </c>
      <c r="C636" s="77" t="str">
        <f>VLOOKUP(A636,Source!$A$3:$I$69,2,FALSE)</f>
        <v>Larbi Boujrad</v>
      </c>
      <c r="D636" s="78" t="str">
        <f>VLOOKUP(A636,Source!$A$3:$I$69,4,FALSE)</f>
        <v>Merzaka</v>
      </c>
      <c r="E636" s="78" t="str">
        <f>VLOOKUP(A636,Source!$A$3:$I$69,5,FALSE)</f>
        <v>Nabil</v>
      </c>
      <c r="F636" s="78" t="str">
        <f>VLOOKUP(A636,Source!$A$3:$I$69,6,FALSE)</f>
        <v>Hasna</v>
      </c>
      <c r="G636" s="79" t="str">
        <f>VLOOKUP(A636,Source!$A$3:$I$69,7,FALSE)</f>
        <v>Idriss</v>
      </c>
    </row>
    <row r="637" spans="1:7" x14ac:dyDescent="0.2">
      <c r="A637" s="74" t="s">
        <v>72</v>
      </c>
      <c r="C637" s="86" t="s">
        <v>89</v>
      </c>
      <c r="D637" s="87" t="s">
        <v>89</v>
      </c>
      <c r="E637" s="87" t="s">
        <v>89</v>
      </c>
      <c r="F637" s="87" t="s">
        <v>89</v>
      </c>
      <c r="G637" s="88" t="s">
        <v>89</v>
      </c>
    </row>
    <row r="638" spans="1:7" x14ac:dyDescent="0.2">
      <c r="A638" s="31" t="s">
        <v>73</v>
      </c>
      <c r="C638" s="35"/>
      <c r="D638" s="29"/>
      <c r="E638" s="29"/>
      <c r="F638" s="29"/>
      <c r="G638" s="26"/>
    </row>
    <row r="639" spans="1:7" x14ac:dyDescent="0.2">
      <c r="A639" s="31" t="s">
        <v>74</v>
      </c>
      <c r="C639" s="35"/>
      <c r="D639" s="29"/>
      <c r="E639" s="29"/>
      <c r="F639" s="29"/>
      <c r="G639" s="26"/>
    </row>
    <row r="640" spans="1:7" x14ac:dyDescent="0.2">
      <c r="A640" s="31" t="s">
        <v>135</v>
      </c>
      <c r="C640" s="35" t="s">
        <v>89</v>
      </c>
      <c r="D640" s="29"/>
      <c r="E640" s="29"/>
      <c r="F640" s="29"/>
      <c r="G640" s="26"/>
    </row>
    <row r="641" spans="1:7" x14ac:dyDescent="0.2">
      <c r="A641" s="31" t="s">
        <v>75</v>
      </c>
      <c r="C641" s="35"/>
      <c r="D641" s="29"/>
      <c r="E641" s="29"/>
      <c r="F641" s="29"/>
      <c r="G641" s="26"/>
    </row>
    <row r="642" spans="1:7" x14ac:dyDescent="0.2">
      <c r="A642" s="31" t="s">
        <v>79</v>
      </c>
      <c r="C642" s="35"/>
      <c r="D642" s="29"/>
      <c r="E642" s="29"/>
      <c r="F642" s="29"/>
      <c r="G642" s="26"/>
    </row>
    <row r="643" spans="1:7" x14ac:dyDescent="0.2">
      <c r="A643" s="31" t="s">
        <v>136</v>
      </c>
      <c r="C643" s="35"/>
      <c r="D643" s="29"/>
      <c r="E643" s="29"/>
      <c r="F643" s="29"/>
      <c r="G643" s="26"/>
    </row>
    <row r="644" spans="1:7" x14ac:dyDescent="0.2">
      <c r="A644" s="31" t="s">
        <v>137</v>
      </c>
      <c r="C644" s="35"/>
      <c r="D644" s="29"/>
      <c r="E644" s="29"/>
      <c r="F644" s="29"/>
      <c r="G644" s="26"/>
    </row>
    <row r="645" spans="1:7" x14ac:dyDescent="0.2">
      <c r="A645" s="31" t="s">
        <v>138</v>
      </c>
      <c r="C645" s="35"/>
      <c r="D645" s="29"/>
      <c r="E645" s="29"/>
      <c r="F645" s="29"/>
      <c r="G645" s="26"/>
    </row>
    <row r="646" spans="1:7" ht="16" thickBot="1" x14ac:dyDescent="0.25">
      <c r="A646" s="32" t="s">
        <v>139</v>
      </c>
      <c r="C646" s="36"/>
      <c r="D646" s="37"/>
      <c r="E646" s="37"/>
      <c r="F646" s="37"/>
      <c r="G646" s="27"/>
    </row>
    <row r="647" spans="1:7" ht="16" thickBot="1" x14ac:dyDescent="0.25">
      <c r="A647" s="30"/>
      <c r="C647" s="29"/>
      <c r="D647" s="29"/>
      <c r="E647" s="29"/>
      <c r="F647" s="29"/>
      <c r="G647" s="29"/>
    </row>
    <row r="648" spans="1:7" ht="16" thickBot="1" x14ac:dyDescent="0.25">
      <c r="A648" s="76">
        <v>63017974</v>
      </c>
      <c r="C648" s="77" t="str">
        <f>VLOOKUP(A648,Source!$A$3:$I$69,2,FALSE)</f>
        <v>Gregory Moens</v>
      </c>
      <c r="D648" s="78">
        <f>VLOOKUP(A648,Source!$A$3:$I$69,4,FALSE)</f>
        <v>0</v>
      </c>
      <c r="E648" s="78">
        <f>VLOOKUP(A648,Source!$A$3:$I$69,5,FALSE)</f>
        <v>0</v>
      </c>
      <c r="F648" s="78">
        <f>VLOOKUP(A648,Source!$A$3:$I$69,6,FALSE)</f>
        <v>0</v>
      </c>
      <c r="G648" s="79">
        <f>VLOOKUP(A648,Source!$A$3:$I$69,7,FALSE)</f>
        <v>0</v>
      </c>
    </row>
    <row r="649" spans="1:7" x14ac:dyDescent="0.2">
      <c r="A649" s="74" t="s">
        <v>72</v>
      </c>
      <c r="C649" s="86"/>
      <c r="D649" s="87"/>
      <c r="E649" s="87"/>
      <c r="F649" s="87"/>
      <c r="G649" s="88"/>
    </row>
    <row r="650" spans="1:7" x14ac:dyDescent="0.2">
      <c r="A650" s="31" t="s">
        <v>73</v>
      </c>
      <c r="C650" s="35"/>
      <c r="D650" s="29"/>
      <c r="E650" s="29"/>
      <c r="F650" s="29"/>
      <c r="G650" s="26"/>
    </row>
    <row r="651" spans="1:7" x14ac:dyDescent="0.2">
      <c r="A651" s="31" t="s">
        <v>74</v>
      </c>
      <c r="C651" s="35"/>
      <c r="D651" s="29"/>
      <c r="E651" s="29"/>
      <c r="F651" s="29"/>
      <c r="G651" s="26"/>
    </row>
    <row r="652" spans="1:7" x14ac:dyDescent="0.2">
      <c r="A652" s="31" t="s">
        <v>135</v>
      </c>
      <c r="C652" s="35"/>
      <c r="D652" s="29"/>
      <c r="E652" s="29"/>
      <c r="F652" s="29"/>
      <c r="G652" s="26"/>
    </row>
    <row r="653" spans="1:7" x14ac:dyDescent="0.2">
      <c r="A653" s="31" t="s">
        <v>75</v>
      </c>
      <c r="C653" s="35"/>
      <c r="D653" s="29"/>
      <c r="E653" s="29"/>
      <c r="F653" s="29"/>
      <c r="G653" s="26"/>
    </row>
    <row r="654" spans="1:7" x14ac:dyDescent="0.2">
      <c r="A654" s="31" t="s">
        <v>79</v>
      </c>
      <c r="C654" s="35"/>
      <c r="D654" s="29"/>
      <c r="E654" s="29"/>
      <c r="F654" s="29"/>
      <c r="G654" s="26"/>
    </row>
    <row r="655" spans="1:7" x14ac:dyDescent="0.2">
      <c r="A655" s="31" t="s">
        <v>136</v>
      </c>
      <c r="C655" s="35"/>
      <c r="D655" s="29"/>
      <c r="E655" s="29"/>
      <c r="F655" s="29"/>
      <c r="G655" s="26"/>
    </row>
    <row r="656" spans="1:7" x14ac:dyDescent="0.2">
      <c r="A656" s="31" t="s">
        <v>137</v>
      </c>
      <c r="C656" s="35"/>
      <c r="D656" s="29"/>
      <c r="E656" s="29"/>
      <c r="F656" s="29"/>
      <c r="G656" s="26"/>
    </row>
    <row r="657" spans="1:7" x14ac:dyDescent="0.2">
      <c r="A657" s="31" t="s">
        <v>138</v>
      </c>
      <c r="C657" s="35"/>
      <c r="D657" s="29"/>
      <c r="E657" s="29"/>
      <c r="F657" s="29"/>
      <c r="G657" s="26"/>
    </row>
    <row r="658" spans="1:7" ht="16" thickBot="1" x14ac:dyDescent="0.25">
      <c r="A658" s="32" t="s">
        <v>139</v>
      </c>
      <c r="C658" s="36"/>
      <c r="D658" s="37"/>
      <c r="E658" s="37"/>
      <c r="F658" s="37"/>
      <c r="G658" s="27"/>
    </row>
    <row r="659" spans="1:7" ht="16" thickBot="1" x14ac:dyDescent="0.25">
      <c r="A659" s="30"/>
      <c r="C659" s="29"/>
      <c r="D659" s="29"/>
      <c r="E659" s="29"/>
      <c r="F659" s="29"/>
      <c r="G659" s="29"/>
    </row>
    <row r="660" spans="1:7" ht="16" thickBot="1" x14ac:dyDescent="0.25">
      <c r="A660" s="76">
        <v>63018394</v>
      </c>
      <c r="C660" s="77" t="str">
        <f>VLOOKUP(A660,Source!$A$3:$I$69,2,FALSE)</f>
        <v>Anwar Bin Ahmad</v>
      </c>
      <c r="D660" s="78">
        <f>VLOOKUP(A660,Source!$A$3:$I$69,4,FALSE)</f>
        <v>0</v>
      </c>
      <c r="E660" s="78">
        <f>VLOOKUP(A660,Source!$A$3:$I$69,5,FALSE)</f>
        <v>0</v>
      </c>
      <c r="F660" s="78">
        <f>VLOOKUP(A660,Source!$A$3:$I$69,6,FALSE)</f>
        <v>0</v>
      </c>
      <c r="G660" s="79">
        <f>VLOOKUP(A660,Source!$A$3:$I$69,7,FALSE)</f>
        <v>0</v>
      </c>
    </row>
    <row r="661" spans="1:7" x14ac:dyDescent="0.2">
      <c r="A661" s="74" t="s">
        <v>72</v>
      </c>
      <c r="C661" s="86"/>
      <c r="D661" s="87"/>
      <c r="E661" s="87"/>
      <c r="F661" s="87"/>
      <c r="G661" s="88"/>
    </row>
    <row r="662" spans="1:7" x14ac:dyDescent="0.2">
      <c r="A662" s="31" t="s">
        <v>73</v>
      </c>
      <c r="C662" s="35"/>
      <c r="D662" s="29"/>
      <c r="E662" s="29"/>
      <c r="F662" s="29"/>
      <c r="G662" s="26"/>
    </row>
    <row r="663" spans="1:7" x14ac:dyDescent="0.2">
      <c r="A663" s="31" t="s">
        <v>74</v>
      </c>
      <c r="C663" s="35"/>
      <c r="D663" s="29"/>
      <c r="E663" s="29"/>
      <c r="F663" s="29"/>
      <c r="G663" s="26"/>
    </row>
    <row r="664" spans="1:7" x14ac:dyDescent="0.2">
      <c r="A664" s="31" t="s">
        <v>135</v>
      </c>
      <c r="C664" s="35"/>
      <c r="D664" s="29"/>
      <c r="E664" s="29"/>
      <c r="F664" s="29"/>
      <c r="G664" s="26"/>
    </row>
    <row r="665" spans="1:7" x14ac:dyDescent="0.2">
      <c r="A665" s="31" t="s">
        <v>75</v>
      </c>
      <c r="C665" s="35"/>
      <c r="D665" s="29"/>
      <c r="E665" s="29"/>
      <c r="F665" s="29"/>
      <c r="G665" s="26"/>
    </row>
    <row r="666" spans="1:7" x14ac:dyDescent="0.2">
      <c r="A666" s="31" t="s">
        <v>79</v>
      </c>
      <c r="C666" s="35" t="s">
        <v>89</v>
      </c>
      <c r="D666" s="29"/>
      <c r="E666" s="29"/>
      <c r="F666" s="29"/>
      <c r="G666" s="26"/>
    </row>
    <row r="667" spans="1:7" x14ac:dyDescent="0.2">
      <c r="A667" s="31" t="s">
        <v>136</v>
      </c>
      <c r="C667" s="35" t="s">
        <v>89</v>
      </c>
      <c r="D667" s="29"/>
      <c r="E667" s="29"/>
      <c r="F667" s="29"/>
      <c r="G667" s="26"/>
    </row>
    <row r="668" spans="1:7" x14ac:dyDescent="0.2">
      <c r="A668" s="31" t="s">
        <v>137</v>
      </c>
      <c r="C668" s="35"/>
      <c r="D668" s="29"/>
      <c r="E668" s="29"/>
      <c r="F668" s="29"/>
      <c r="G668" s="26"/>
    </row>
    <row r="669" spans="1:7" x14ac:dyDescent="0.2">
      <c r="A669" s="31" t="s">
        <v>138</v>
      </c>
      <c r="C669" s="35"/>
      <c r="D669" s="29"/>
      <c r="E669" s="29"/>
      <c r="F669" s="29"/>
      <c r="G669" s="26"/>
    </row>
    <row r="670" spans="1:7" ht="16" thickBot="1" x14ac:dyDescent="0.25">
      <c r="A670" s="32" t="s">
        <v>139</v>
      </c>
      <c r="C670" s="36"/>
      <c r="D670" s="37"/>
      <c r="E670" s="37"/>
      <c r="F670" s="37"/>
      <c r="G670" s="27"/>
    </row>
    <row r="671" spans="1:7" ht="16" thickBot="1" x14ac:dyDescent="0.25">
      <c r="A671" s="30"/>
      <c r="C671" s="29"/>
      <c r="D671" s="29"/>
      <c r="E671" s="29"/>
      <c r="F671" s="29"/>
      <c r="G671" s="29"/>
    </row>
    <row r="672" spans="1:7" ht="16" thickBot="1" x14ac:dyDescent="0.25">
      <c r="A672" s="76">
        <v>63018404</v>
      </c>
      <c r="C672" s="77" t="str">
        <f>VLOOKUP(A672,Source!$A$3:$I$69,2,FALSE)</f>
        <v>Tri Supomo</v>
      </c>
      <c r="D672" s="78">
        <f>VLOOKUP(A672,Source!$A$3:$I$69,4,FALSE)</f>
        <v>0</v>
      </c>
      <c r="E672" s="78">
        <f>VLOOKUP(A672,Source!$A$3:$I$69,5,FALSE)</f>
        <v>0</v>
      </c>
      <c r="F672" s="78">
        <f>VLOOKUP(A672,Source!$A$3:$I$69,6,FALSE)</f>
        <v>0</v>
      </c>
      <c r="G672" s="79">
        <f>VLOOKUP(A672,Source!$A$3:$I$69,7,FALSE)</f>
        <v>0</v>
      </c>
    </row>
    <row r="673" spans="1:7" x14ac:dyDescent="0.2">
      <c r="A673" s="74" t="s">
        <v>72</v>
      </c>
      <c r="C673" s="86"/>
      <c r="D673" s="87"/>
      <c r="E673" s="87"/>
      <c r="F673" s="87"/>
      <c r="G673" s="88"/>
    </row>
    <row r="674" spans="1:7" x14ac:dyDescent="0.2">
      <c r="A674" s="31" t="s">
        <v>73</v>
      </c>
      <c r="C674" s="35"/>
      <c r="D674" s="29"/>
      <c r="E674" s="29"/>
      <c r="F674" s="29"/>
      <c r="G674" s="26"/>
    </row>
    <row r="675" spans="1:7" x14ac:dyDescent="0.2">
      <c r="A675" s="31" t="s">
        <v>74</v>
      </c>
      <c r="C675" s="35"/>
      <c r="D675" s="29"/>
      <c r="E675" s="29"/>
      <c r="F675" s="29"/>
      <c r="G675" s="26"/>
    </row>
    <row r="676" spans="1:7" x14ac:dyDescent="0.2">
      <c r="A676" s="31" t="s">
        <v>135</v>
      </c>
      <c r="C676" s="35"/>
      <c r="D676" s="29"/>
      <c r="E676" s="29"/>
      <c r="F676" s="29"/>
      <c r="G676" s="26"/>
    </row>
    <row r="677" spans="1:7" x14ac:dyDescent="0.2">
      <c r="A677" s="31" t="s">
        <v>75</v>
      </c>
      <c r="C677" s="35"/>
      <c r="D677" s="29"/>
      <c r="E677" s="29"/>
      <c r="F677" s="29"/>
      <c r="G677" s="26"/>
    </row>
    <row r="678" spans="1:7" x14ac:dyDescent="0.2">
      <c r="A678" s="31" t="s">
        <v>79</v>
      </c>
      <c r="C678" s="35"/>
      <c r="D678" s="29"/>
      <c r="E678" s="29"/>
      <c r="F678" s="29"/>
      <c r="G678" s="26"/>
    </row>
    <row r="679" spans="1:7" x14ac:dyDescent="0.2">
      <c r="A679" s="31" t="s">
        <v>136</v>
      </c>
      <c r="C679" s="35"/>
      <c r="D679" s="29"/>
      <c r="E679" s="29"/>
      <c r="F679" s="29"/>
      <c r="G679" s="26"/>
    </row>
    <row r="680" spans="1:7" x14ac:dyDescent="0.2">
      <c r="A680" s="31" t="s">
        <v>137</v>
      </c>
      <c r="C680" s="35"/>
      <c r="D680" s="29"/>
      <c r="E680" s="29"/>
      <c r="F680" s="29"/>
      <c r="G680" s="26"/>
    </row>
    <row r="681" spans="1:7" x14ac:dyDescent="0.2">
      <c r="A681" s="31" t="s">
        <v>138</v>
      </c>
      <c r="C681" s="35"/>
      <c r="D681" s="29"/>
      <c r="E681" s="29"/>
      <c r="F681" s="29"/>
      <c r="G681" s="26"/>
    </row>
    <row r="682" spans="1:7" ht="16" thickBot="1" x14ac:dyDescent="0.25">
      <c r="A682" s="32" t="s">
        <v>139</v>
      </c>
      <c r="C682" s="36"/>
      <c r="D682" s="37"/>
      <c r="E682" s="37"/>
      <c r="F682" s="37"/>
      <c r="G682" s="27"/>
    </row>
    <row r="683" spans="1:7" ht="16" thickBot="1" x14ac:dyDescent="0.25">
      <c r="A683" s="30"/>
      <c r="C683" s="29"/>
      <c r="D683" s="29"/>
      <c r="E683" s="29"/>
      <c r="F683" s="29"/>
      <c r="G683" s="29"/>
    </row>
    <row r="684" spans="1:7" ht="16" thickBot="1" x14ac:dyDescent="0.25">
      <c r="A684" s="76">
        <v>63018405</v>
      </c>
      <c r="C684" s="77" t="str">
        <f>VLOOKUP(A684,Source!$A$3:$I$69,2,FALSE)</f>
        <v>Muhammad Iqbal</v>
      </c>
      <c r="D684" s="78" t="str">
        <f>VLOOKUP(A684,Source!$A$3:$I$69,4,FALSE)</f>
        <v>Haseena</v>
      </c>
      <c r="E684" s="78">
        <f>VLOOKUP(A684,Source!$A$3:$I$69,5,FALSE)</f>
        <v>0</v>
      </c>
      <c r="F684" s="78">
        <f>VLOOKUP(A684,Source!$A$3:$I$69,6,FALSE)</f>
        <v>0</v>
      </c>
      <c r="G684" s="79">
        <f>VLOOKUP(A684,Source!$A$3:$I$69,7,FALSE)</f>
        <v>0</v>
      </c>
    </row>
    <row r="685" spans="1:7" x14ac:dyDescent="0.2">
      <c r="A685" s="74" t="s">
        <v>72</v>
      </c>
      <c r="C685" s="86" t="s">
        <v>89</v>
      </c>
      <c r="D685" s="87" t="s">
        <v>89</v>
      </c>
      <c r="E685" s="87"/>
      <c r="F685" s="87"/>
      <c r="G685" s="88"/>
    </row>
    <row r="686" spans="1:7" x14ac:dyDescent="0.2">
      <c r="A686" s="31" t="s">
        <v>73</v>
      </c>
      <c r="C686" s="35"/>
      <c r="D686" s="29"/>
      <c r="E686" s="29"/>
      <c r="F686" s="29"/>
      <c r="G686" s="26"/>
    </row>
    <row r="687" spans="1:7" x14ac:dyDescent="0.2">
      <c r="A687" s="31" t="s">
        <v>74</v>
      </c>
      <c r="C687" s="35"/>
      <c r="D687" s="29"/>
      <c r="E687" s="29"/>
      <c r="F687" s="29"/>
      <c r="G687" s="26"/>
    </row>
    <row r="688" spans="1:7" x14ac:dyDescent="0.2">
      <c r="A688" s="31" t="s">
        <v>135</v>
      </c>
      <c r="C688" s="35"/>
      <c r="D688" s="29"/>
      <c r="E688" s="29"/>
      <c r="F688" s="29"/>
      <c r="G688" s="26"/>
    </row>
    <row r="689" spans="1:7" x14ac:dyDescent="0.2">
      <c r="A689" s="31" t="s">
        <v>75</v>
      </c>
      <c r="C689" s="35"/>
      <c r="D689" s="29"/>
      <c r="E689" s="29"/>
      <c r="F689" s="29"/>
      <c r="G689" s="26"/>
    </row>
    <row r="690" spans="1:7" x14ac:dyDescent="0.2">
      <c r="A690" s="31" t="s">
        <v>79</v>
      </c>
      <c r="C690" s="35" t="s">
        <v>89</v>
      </c>
      <c r="D690" s="29"/>
      <c r="E690" s="29"/>
      <c r="F690" s="29"/>
      <c r="G690" s="26"/>
    </row>
    <row r="691" spans="1:7" x14ac:dyDescent="0.2">
      <c r="A691" s="31" t="s">
        <v>136</v>
      </c>
      <c r="C691" s="35"/>
      <c r="D691" s="29"/>
      <c r="E691" s="29"/>
      <c r="F691" s="29"/>
      <c r="G691" s="26"/>
    </row>
    <row r="692" spans="1:7" x14ac:dyDescent="0.2">
      <c r="A692" s="31" t="s">
        <v>137</v>
      </c>
      <c r="C692" s="35"/>
      <c r="D692" s="29"/>
      <c r="E692" s="29"/>
      <c r="F692" s="29"/>
      <c r="G692" s="26"/>
    </row>
    <row r="693" spans="1:7" x14ac:dyDescent="0.2">
      <c r="A693" s="31" t="s">
        <v>138</v>
      </c>
      <c r="C693" s="35"/>
      <c r="D693" s="29"/>
      <c r="E693" s="29"/>
      <c r="F693" s="29"/>
      <c r="G693" s="26"/>
    </row>
    <row r="694" spans="1:7" ht="16" thickBot="1" x14ac:dyDescent="0.25">
      <c r="A694" s="32" t="s">
        <v>139</v>
      </c>
      <c r="C694" s="36"/>
      <c r="D694" s="37"/>
      <c r="E694" s="37"/>
      <c r="F694" s="37"/>
      <c r="G694" s="27"/>
    </row>
    <row r="695" spans="1:7" ht="16" thickBot="1" x14ac:dyDescent="0.25">
      <c r="A695" s="30"/>
      <c r="C695" s="29"/>
      <c r="D695" s="29"/>
      <c r="E695" s="29"/>
      <c r="F695" s="29"/>
      <c r="G695" s="29"/>
    </row>
    <row r="696" spans="1:7" ht="16" thickBot="1" x14ac:dyDescent="0.25">
      <c r="A696" s="53">
        <v>63018407</v>
      </c>
      <c r="C696" s="80" t="str">
        <f>VLOOKUP(A696,Source!$A$3:$I$69,2,FALSE)</f>
        <v>Eid Al Hajri</v>
      </c>
      <c r="D696" s="81">
        <f>VLOOKUP(A696,Source!$A$3:$I$69,4,FALSE)</f>
        <v>0</v>
      </c>
      <c r="E696" s="81">
        <f>VLOOKUP(A696,Source!$A$3:$I$69,5,FALSE)</f>
        <v>0</v>
      </c>
      <c r="F696" s="81">
        <f>VLOOKUP(A696,Source!$A$3:$I$69,6,FALSE)</f>
        <v>0</v>
      </c>
      <c r="G696" s="82">
        <f>VLOOKUP(A696,Source!$A$3:$I$69,7,FALSE)</f>
        <v>0</v>
      </c>
    </row>
    <row r="697" spans="1:7" x14ac:dyDescent="0.2">
      <c r="A697" s="74" t="s">
        <v>72</v>
      </c>
      <c r="C697" s="86"/>
      <c r="D697" s="87"/>
      <c r="E697" s="87"/>
      <c r="F697" s="87"/>
      <c r="G697" s="88"/>
    </row>
    <row r="698" spans="1:7" x14ac:dyDescent="0.2">
      <c r="A698" s="31" t="s">
        <v>73</v>
      </c>
      <c r="C698" s="35"/>
      <c r="D698" s="29"/>
      <c r="E698" s="29"/>
      <c r="F698" s="29"/>
      <c r="G698" s="26"/>
    </row>
    <row r="699" spans="1:7" x14ac:dyDescent="0.2">
      <c r="A699" s="31" t="s">
        <v>74</v>
      </c>
      <c r="C699" s="35"/>
      <c r="D699" s="29"/>
      <c r="E699" s="29"/>
      <c r="F699" s="29"/>
      <c r="G699" s="26"/>
    </row>
    <row r="700" spans="1:7" x14ac:dyDescent="0.2">
      <c r="A700" s="31" t="s">
        <v>135</v>
      </c>
      <c r="C700" s="35"/>
      <c r="D700" s="29"/>
      <c r="E700" s="29"/>
      <c r="F700" s="29"/>
      <c r="G700" s="26"/>
    </row>
    <row r="701" spans="1:7" x14ac:dyDescent="0.2">
      <c r="A701" s="31" t="s">
        <v>75</v>
      </c>
      <c r="C701" s="35"/>
      <c r="D701" s="29"/>
      <c r="E701" s="29"/>
      <c r="F701" s="29"/>
      <c r="G701" s="26"/>
    </row>
    <row r="702" spans="1:7" x14ac:dyDescent="0.2">
      <c r="A702" s="31" t="s">
        <v>79</v>
      </c>
      <c r="C702" s="35"/>
      <c r="D702" s="29"/>
      <c r="E702" s="29"/>
      <c r="F702" s="29"/>
      <c r="G702" s="26"/>
    </row>
    <row r="703" spans="1:7" x14ac:dyDescent="0.2">
      <c r="A703" s="31" t="s">
        <v>136</v>
      </c>
      <c r="C703" s="35"/>
      <c r="D703" s="29"/>
      <c r="E703" s="29"/>
      <c r="F703" s="29"/>
      <c r="G703" s="26"/>
    </row>
    <row r="704" spans="1:7" x14ac:dyDescent="0.2">
      <c r="A704" s="31" t="s">
        <v>137</v>
      </c>
      <c r="C704" s="35"/>
      <c r="D704" s="29"/>
      <c r="E704" s="29"/>
      <c r="F704" s="29"/>
      <c r="G704" s="26"/>
    </row>
    <row r="705" spans="1:7" x14ac:dyDescent="0.2">
      <c r="A705" s="31" t="s">
        <v>138</v>
      </c>
      <c r="C705" s="35"/>
      <c r="D705" s="29"/>
      <c r="E705" s="29"/>
      <c r="F705" s="29"/>
      <c r="G705" s="26"/>
    </row>
    <row r="706" spans="1:7" ht="16" thickBot="1" x14ac:dyDescent="0.25">
      <c r="A706" s="32" t="s">
        <v>139</v>
      </c>
      <c r="C706" s="36"/>
      <c r="D706" s="37"/>
      <c r="E706" s="37"/>
      <c r="F706" s="37"/>
      <c r="G706" s="27"/>
    </row>
    <row r="707" spans="1:7" ht="16" thickBot="1" x14ac:dyDescent="0.25">
      <c r="A707" s="30"/>
      <c r="C707" s="29"/>
      <c r="D707" s="29"/>
      <c r="E707" s="29"/>
      <c r="F707" s="29"/>
      <c r="G707" s="29"/>
    </row>
    <row r="708" spans="1:7" ht="16" thickBot="1" x14ac:dyDescent="0.25">
      <c r="A708" s="53">
        <v>63018424</v>
      </c>
      <c r="C708" s="80" t="str">
        <f>VLOOKUP(A708,Source!$A$3:$I$69,2,FALSE)</f>
        <v>Waseem Ahmed</v>
      </c>
      <c r="D708" s="81">
        <f>VLOOKUP(A708,Source!$A$3:$I$69,4,FALSE)</f>
        <v>0</v>
      </c>
      <c r="E708" s="81">
        <f>VLOOKUP(A708,Source!$A$3:$I$69,5,FALSE)</f>
        <v>0</v>
      </c>
      <c r="F708" s="81">
        <f>VLOOKUP(A708,Source!$A$3:$I$69,6,FALSE)</f>
        <v>0</v>
      </c>
      <c r="G708" s="82">
        <f>VLOOKUP(A708,Source!$A$3:$I$69,7,FALSE)</f>
        <v>0</v>
      </c>
    </row>
    <row r="709" spans="1:7" x14ac:dyDescent="0.2">
      <c r="A709" s="74" t="s">
        <v>72</v>
      </c>
      <c r="C709" s="86"/>
      <c r="D709" s="87"/>
      <c r="E709" s="87"/>
      <c r="F709" s="87"/>
      <c r="G709" s="88"/>
    </row>
    <row r="710" spans="1:7" x14ac:dyDescent="0.2">
      <c r="A710" s="31" t="s">
        <v>73</v>
      </c>
      <c r="C710" s="35"/>
      <c r="D710" s="29"/>
      <c r="E710" s="29"/>
      <c r="F710" s="29"/>
      <c r="G710" s="26"/>
    </row>
    <row r="711" spans="1:7" x14ac:dyDescent="0.2">
      <c r="A711" s="31" t="s">
        <v>74</v>
      </c>
      <c r="C711" s="35"/>
      <c r="D711" s="29"/>
      <c r="E711" s="29"/>
      <c r="F711" s="29"/>
      <c r="G711" s="26"/>
    </row>
    <row r="712" spans="1:7" x14ac:dyDescent="0.2">
      <c r="A712" s="31" t="s">
        <v>135</v>
      </c>
      <c r="C712" s="35"/>
      <c r="D712" s="29"/>
      <c r="E712" s="29"/>
      <c r="F712" s="29"/>
      <c r="G712" s="26"/>
    </row>
    <row r="713" spans="1:7" x14ac:dyDescent="0.2">
      <c r="A713" s="31" t="s">
        <v>75</v>
      </c>
      <c r="C713" s="35"/>
      <c r="D713" s="29"/>
      <c r="E713" s="29"/>
      <c r="F713" s="29"/>
      <c r="G713" s="26"/>
    </row>
    <row r="714" spans="1:7" x14ac:dyDescent="0.2">
      <c r="A714" s="31" t="s">
        <v>79</v>
      </c>
      <c r="C714" s="35"/>
      <c r="D714" s="29"/>
      <c r="E714" s="29"/>
      <c r="F714" s="29"/>
      <c r="G714" s="26"/>
    </row>
    <row r="715" spans="1:7" x14ac:dyDescent="0.2">
      <c r="A715" s="31" t="s">
        <v>136</v>
      </c>
      <c r="C715" s="35"/>
      <c r="D715" s="29"/>
      <c r="E715" s="29"/>
      <c r="F715" s="29"/>
      <c r="G715" s="26"/>
    </row>
    <row r="716" spans="1:7" x14ac:dyDescent="0.2">
      <c r="A716" s="31" t="s">
        <v>137</v>
      </c>
      <c r="C716" s="35"/>
      <c r="D716" s="29"/>
      <c r="E716" s="29"/>
      <c r="F716" s="29"/>
      <c r="G716" s="26"/>
    </row>
    <row r="717" spans="1:7" x14ac:dyDescent="0.2">
      <c r="A717" s="31" t="s">
        <v>138</v>
      </c>
      <c r="C717" s="35"/>
      <c r="D717" s="29"/>
      <c r="E717" s="29"/>
      <c r="F717" s="29"/>
      <c r="G717" s="26"/>
    </row>
    <row r="718" spans="1:7" ht="16" thickBot="1" x14ac:dyDescent="0.25">
      <c r="A718" s="32" t="s">
        <v>139</v>
      </c>
      <c r="C718" s="36"/>
      <c r="D718" s="37"/>
      <c r="E718" s="37"/>
      <c r="F718" s="37"/>
      <c r="G718" s="27"/>
    </row>
    <row r="719" spans="1:7" x14ac:dyDescent="0.2">
      <c r="A719" s="33"/>
      <c r="C719" s="34"/>
      <c r="D719" s="34"/>
      <c r="E719" s="34"/>
      <c r="F719" s="34"/>
      <c r="G719" s="34"/>
    </row>
    <row r="720" spans="1:7" ht="16" thickBot="1" x14ac:dyDescent="0.25">
      <c r="A720" s="33"/>
      <c r="C720" s="34"/>
      <c r="D720" s="34"/>
      <c r="E720" s="34"/>
      <c r="F720" s="34"/>
      <c r="G720" s="34"/>
    </row>
    <row r="721" spans="1:7" ht="16" thickBot="1" x14ac:dyDescent="0.25">
      <c r="A721" s="76">
        <v>63019294</v>
      </c>
      <c r="C721" s="77" t="str">
        <f>VLOOKUP(A721,Source!$A$3:$I$69,2,FALSE)</f>
        <v>Ahmad Alqahtani</v>
      </c>
      <c r="D721" s="78">
        <f>VLOOKUP(A721,Source!$A$3:$I$69,4,FALSE)</f>
        <v>0</v>
      </c>
      <c r="E721" s="78">
        <f>VLOOKUP(A721,Source!$A$3:$I$69,5,FALSE)</f>
        <v>0</v>
      </c>
      <c r="F721" s="78">
        <f>VLOOKUP(A721,Source!$A$3:$I$69,6,FALSE)</f>
        <v>0</v>
      </c>
      <c r="G721" s="79">
        <f>VLOOKUP(A721,Source!$A$3:$I$69,7,FALSE)</f>
        <v>0</v>
      </c>
    </row>
    <row r="722" spans="1:7" x14ac:dyDescent="0.2">
      <c r="A722" s="74" t="s">
        <v>72</v>
      </c>
      <c r="C722" s="86"/>
      <c r="D722" s="87"/>
      <c r="E722" s="87"/>
      <c r="F722" s="87"/>
      <c r="G722" s="88"/>
    </row>
    <row r="723" spans="1:7" x14ac:dyDescent="0.2">
      <c r="A723" s="31" t="s">
        <v>73</v>
      </c>
      <c r="C723" s="35"/>
      <c r="D723" s="29"/>
      <c r="E723" s="29"/>
      <c r="F723" s="29"/>
      <c r="G723" s="26"/>
    </row>
    <row r="724" spans="1:7" x14ac:dyDescent="0.2">
      <c r="A724" s="31" t="s">
        <v>74</v>
      </c>
      <c r="C724" s="35"/>
      <c r="D724" s="29"/>
      <c r="E724" s="29"/>
      <c r="F724" s="29"/>
      <c r="G724" s="26"/>
    </row>
    <row r="725" spans="1:7" x14ac:dyDescent="0.2">
      <c r="A725" s="31" t="s">
        <v>135</v>
      </c>
      <c r="C725" s="35"/>
      <c r="D725" s="29"/>
      <c r="E725" s="29"/>
      <c r="F725" s="29"/>
      <c r="G725" s="26"/>
    </row>
    <row r="726" spans="1:7" x14ac:dyDescent="0.2">
      <c r="A726" s="31" t="s">
        <v>75</v>
      </c>
      <c r="C726" s="35"/>
      <c r="D726" s="29"/>
      <c r="E726" s="29"/>
      <c r="F726" s="29"/>
      <c r="G726" s="26"/>
    </row>
    <row r="727" spans="1:7" x14ac:dyDescent="0.2">
      <c r="A727" s="31" t="s">
        <v>79</v>
      </c>
      <c r="C727" s="89"/>
      <c r="D727" s="73"/>
      <c r="E727" s="73"/>
      <c r="F727" s="73"/>
      <c r="G727" s="90"/>
    </row>
    <row r="728" spans="1:7" x14ac:dyDescent="0.2">
      <c r="A728" s="31" t="s">
        <v>136</v>
      </c>
      <c r="C728" s="89"/>
      <c r="D728" s="73"/>
      <c r="E728" s="73"/>
      <c r="F728" s="73"/>
      <c r="G728" s="90"/>
    </row>
    <row r="729" spans="1:7" x14ac:dyDescent="0.2">
      <c r="A729" s="31" t="s">
        <v>137</v>
      </c>
      <c r="C729" s="89"/>
      <c r="D729" s="73"/>
      <c r="E729" s="73"/>
      <c r="F729" s="73"/>
      <c r="G729" s="90"/>
    </row>
    <row r="730" spans="1:7" x14ac:dyDescent="0.2">
      <c r="A730" s="31" t="s">
        <v>138</v>
      </c>
      <c r="C730" s="89"/>
      <c r="D730" s="73"/>
      <c r="E730" s="73"/>
      <c r="F730" s="73"/>
      <c r="G730" s="90"/>
    </row>
    <row r="731" spans="1:7" ht="16" thickBot="1" x14ac:dyDescent="0.25">
      <c r="A731" s="32" t="s">
        <v>139</v>
      </c>
      <c r="C731" s="91"/>
      <c r="D731" s="92"/>
      <c r="E731" s="92"/>
      <c r="F731" s="92"/>
      <c r="G731" s="93"/>
    </row>
    <row r="732" spans="1:7" ht="16" thickBot="1" x14ac:dyDescent="0.25"/>
    <row r="733" spans="1:7" ht="16" thickBot="1" x14ac:dyDescent="0.25">
      <c r="A733" s="76">
        <v>63034545</v>
      </c>
      <c r="C733" s="77" t="str">
        <f>VLOOKUP(A733,Source!$A$3:$I$69,2,FALSE)</f>
        <v>Ibrahim Ismail</v>
      </c>
      <c r="D733" s="78">
        <f>VLOOKUP(A733,Source!$A$3:$I$69,4,FALSE)</f>
        <v>0</v>
      </c>
      <c r="E733" s="78">
        <f>VLOOKUP(A733,Source!$A$3:$I$69,5,FALSE)</f>
        <v>0</v>
      </c>
      <c r="F733" s="78">
        <f>VLOOKUP(A733,Source!$A$3:$I$69,6,FALSE)</f>
        <v>0</v>
      </c>
      <c r="G733" s="79">
        <f>VLOOKUP(A733,Source!$A$3:$I$69,7,FALSE)</f>
        <v>0</v>
      </c>
    </row>
    <row r="734" spans="1:7" x14ac:dyDescent="0.2">
      <c r="A734" s="74" t="s">
        <v>72</v>
      </c>
      <c r="C734" s="86"/>
      <c r="D734" s="87"/>
      <c r="E734" s="87"/>
      <c r="F734" s="87"/>
      <c r="G734" s="88"/>
    </row>
    <row r="735" spans="1:7" x14ac:dyDescent="0.2">
      <c r="A735" s="31" t="s">
        <v>73</v>
      </c>
      <c r="C735" s="35"/>
      <c r="D735" s="29"/>
      <c r="E735" s="29"/>
      <c r="F735" s="29"/>
      <c r="G735" s="26"/>
    </row>
    <row r="736" spans="1:7" x14ac:dyDescent="0.2">
      <c r="A736" s="31" t="s">
        <v>74</v>
      </c>
      <c r="C736" s="35"/>
      <c r="D736" s="29"/>
      <c r="E736" s="29"/>
      <c r="F736" s="29"/>
      <c r="G736" s="26"/>
    </row>
    <row r="737" spans="1:14" x14ac:dyDescent="0.2">
      <c r="A737" s="31" t="s">
        <v>135</v>
      </c>
      <c r="C737" s="35" t="s">
        <v>89</v>
      </c>
      <c r="D737" s="29"/>
      <c r="E737" s="29"/>
      <c r="F737" s="29"/>
      <c r="G737" s="26"/>
    </row>
    <row r="738" spans="1:14" x14ac:dyDescent="0.2">
      <c r="A738" s="31" t="s">
        <v>75</v>
      </c>
      <c r="C738" s="35"/>
      <c r="D738" s="29"/>
      <c r="E738" s="29"/>
      <c r="F738" s="29"/>
      <c r="G738" s="26"/>
    </row>
    <row r="739" spans="1:14" x14ac:dyDescent="0.2">
      <c r="A739" s="31" t="s">
        <v>79</v>
      </c>
      <c r="C739" s="89"/>
      <c r="D739" s="73"/>
      <c r="E739" s="73"/>
      <c r="F739" s="73"/>
      <c r="G739" s="90"/>
    </row>
    <row r="740" spans="1:14" x14ac:dyDescent="0.2">
      <c r="A740" s="31" t="s">
        <v>136</v>
      </c>
      <c r="C740" s="89"/>
      <c r="D740" s="73"/>
      <c r="E740" s="73"/>
      <c r="F740" s="73"/>
      <c r="G740" s="90"/>
    </row>
    <row r="741" spans="1:14" x14ac:dyDescent="0.2">
      <c r="A741" s="31" t="s">
        <v>137</v>
      </c>
      <c r="C741" s="89"/>
      <c r="D741" s="73"/>
      <c r="E741" s="73"/>
      <c r="F741" s="73"/>
      <c r="G741" s="90"/>
    </row>
    <row r="742" spans="1:14" x14ac:dyDescent="0.2">
      <c r="A742" s="31" t="s">
        <v>138</v>
      </c>
      <c r="C742" s="89"/>
      <c r="D742" s="73"/>
      <c r="E742" s="73"/>
      <c r="F742" s="73"/>
      <c r="G742" s="90"/>
    </row>
    <row r="743" spans="1:14" ht="16" thickBot="1" x14ac:dyDescent="0.25">
      <c r="A743" s="32" t="s">
        <v>139</v>
      </c>
      <c r="C743" s="91"/>
      <c r="D743" s="92"/>
      <c r="E743" s="92"/>
      <c r="F743" s="92"/>
      <c r="G743" s="93"/>
      <c r="N743" s="19" t="s">
        <v>147</v>
      </c>
    </row>
    <row r="744" spans="1:14" ht="16" thickBot="1" x14ac:dyDescent="0.25"/>
    <row r="745" spans="1:14" ht="16" thickBot="1" x14ac:dyDescent="0.25">
      <c r="A745" s="76"/>
      <c r="C745" s="77" t="e">
        <f>VLOOKUP(A745,Source!$A$3:$I$69,2,FALSE)</f>
        <v>#N/A</v>
      </c>
      <c r="D745" s="78" t="e">
        <f>VLOOKUP(A745,Source!$A$3:$I$69,4,FALSE)</f>
        <v>#N/A</v>
      </c>
      <c r="E745" s="78" t="e">
        <f>VLOOKUP(A745,Source!$A$3:$I$69,5,FALSE)</f>
        <v>#N/A</v>
      </c>
      <c r="F745" s="78" t="e">
        <f>VLOOKUP(A745,Source!$A$3:$I$69,6,FALSE)</f>
        <v>#N/A</v>
      </c>
      <c r="G745" s="79" t="e">
        <f>VLOOKUP(A745,Source!$A$3:$I$69,7,FALSE)</f>
        <v>#N/A</v>
      </c>
    </row>
    <row r="746" spans="1:14" x14ac:dyDescent="0.2">
      <c r="A746" s="74" t="s">
        <v>72</v>
      </c>
      <c r="C746" s="86"/>
      <c r="D746" s="87"/>
      <c r="E746" s="87"/>
      <c r="F746" s="87"/>
      <c r="G746" s="88"/>
    </row>
    <row r="747" spans="1:14" x14ac:dyDescent="0.2">
      <c r="A747" s="31" t="s">
        <v>73</v>
      </c>
      <c r="C747" s="35"/>
      <c r="D747" s="29"/>
      <c r="E747" s="29"/>
      <c r="F747" s="29"/>
      <c r="G747" s="26"/>
    </row>
    <row r="748" spans="1:14" x14ac:dyDescent="0.2">
      <c r="A748" s="31" t="s">
        <v>74</v>
      </c>
      <c r="C748" s="35"/>
      <c r="D748" s="29"/>
      <c r="E748" s="29"/>
      <c r="F748" s="29"/>
      <c r="G748" s="26"/>
    </row>
    <row r="749" spans="1:14" x14ac:dyDescent="0.2">
      <c r="A749" s="31" t="s">
        <v>135</v>
      </c>
      <c r="C749" s="35" t="s">
        <v>89</v>
      </c>
      <c r="D749" s="29"/>
      <c r="E749" s="29"/>
      <c r="F749" s="29"/>
      <c r="G749" s="26"/>
    </row>
    <row r="750" spans="1:14" x14ac:dyDescent="0.2">
      <c r="A750" s="31" t="s">
        <v>75</v>
      </c>
      <c r="C750" s="35"/>
      <c r="D750" s="29"/>
      <c r="E750" s="29"/>
      <c r="F750" s="29"/>
      <c r="G750" s="26"/>
    </row>
    <row r="751" spans="1:14" x14ac:dyDescent="0.2">
      <c r="A751" s="31" t="s">
        <v>79</v>
      </c>
      <c r="C751" s="89"/>
      <c r="D751" s="73"/>
      <c r="E751" s="73"/>
      <c r="F751" s="73"/>
      <c r="G751" s="90"/>
    </row>
    <row r="752" spans="1:14" x14ac:dyDescent="0.2">
      <c r="A752" s="31" t="s">
        <v>136</v>
      </c>
      <c r="C752" s="89"/>
      <c r="D752" s="73"/>
      <c r="E752" s="73"/>
      <c r="F752" s="73"/>
      <c r="G752" s="90"/>
    </row>
    <row r="753" spans="1:7" x14ac:dyDescent="0.2">
      <c r="A753" s="31" t="s">
        <v>137</v>
      </c>
      <c r="C753" s="89"/>
      <c r="D753" s="73"/>
      <c r="E753" s="73"/>
      <c r="F753" s="73"/>
      <c r="G753" s="90"/>
    </row>
    <row r="754" spans="1:7" x14ac:dyDescent="0.2">
      <c r="A754" s="31" t="s">
        <v>138</v>
      </c>
      <c r="C754" s="89"/>
      <c r="D754" s="73"/>
      <c r="E754" s="73"/>
      <c r="F754" s="73"/>
      <c r="G754" s="90"/>
    </row>
    <row r="755" spans="1:7" ht="16" thickBot="1" x14ac:dyDescent="0.25">
      <c r="A755" s="32" t="s">
        <v>139</v>
      </c>
      <c r="C755" s="91"/>
      <c r="D755" s="92"/>
      <c r="E755" s="92"/>
      <c r="F755" s="92"/>
      <c r="G755" s="93"/>
    </row>
  </sheetData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Source!$A$4:$A$63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9" tint="0.39997558519241921"/>
  </sheetPr>
  <dimension ref="A1:AF29"/>
  <sheetViews>
    <sheetView topLeftCell="A14" workbookViewId="0">
      <selection activeCell="S23" sqref="S23"/>
    </sheetView>
  </sheetViews>
  <sheetFormatPr baseColWidth="10" defaultColWidth="8.83203125" defaultRowHeight="15" x14ac:dyDescent="0.2"/>
  <cols>
    <col min="1" max="1" width="24.6640625" customWidth="1"/>
    <col min="2" max="2" width="24.6640625" style="4" customWidth="1"/>
    <col min="3" max="3" width="1" style="100" customWidth="1"/>
    <col min="5" max="5" width="9.6640625" customWidth="1"/>
    <col min="6" max="26" width="7.33203125" customWidth="1"/>
  </cols>
  <sheetData>
    <row r="1" spans="1:26" ht="16" thickBot="1" x14ac:dyDescent="0.25"/>
    <row r="2" spans="1:26" ht="16" thickBot="1" x14ac:dyDescent="0.25">
      <c r="A2" s="98" t="s">
        <v>76</v>
      </c>
      <c r="B2" s="99"/>
      <c r="D2" s="42">
        <v>41640</v>
      </c>
      <c r="E2" s="42">
        <v>41671</v>
      </c>
      <c r="F2" s="42">
        <v>41699</v>
      </c>
      <c r="G2" s="42">
        <v>41730</v>
      </c>
      <c r="H2" s="42">
        <v>41760</v>
      </c>
      <c r="I2" s="42">
        <v>41791</v>
      </c>
      <c r="J2" s="42">
        <v>41821</v>
      </c>
      <c r="K2" s="42">
        <v>41852</v>
      </c>
      <c r="L2" s="42">
        <v>41883</v>
      </c>
      <c r="M2" s="42">
        <v>41913</v>
      </c>
      <c r="N2" s="42">
        <v>41944</v>
      </c>
      <c r="O2" s="42">
        <v>41974</v>
      </c>
      <c r="P2" s="42">
        <v>42005</v>
      </c>
      <c r="Q2" s="42">
        <v>42036</v>
      </c>
      <c r="R2" s="42">
        <v>42064</v>
      </c>
      <c r="S2" s="42">
        <v>42095</v>
      </c>
      <c r="T2" s="42">
        <v>42125</v>
      </c>
      <c r="U2" s="42">
        <v>42156</v>
      </c>
      <c r="V2" s="42">
        <v>42186</v>
      </c>
      <c r="W2" s="42">
        <v>42217</v>
      </c>
    </row>
    <row r="3" spans="1:26" x14ac:dyDescent="0.2">
      <c r="A3" s="7" t="s">
        <v>78</v>
      </c>
      <c r="B3" s="13">
        <f>COUNTA(Source!B:B)-1</f>
        <v>61</v>
      </c>
      <c r="D3">
        <f>COUNTIF(Source!$J:J,D2)</f>
        <v>2</v>
      </c>
      <c r="E3" s="2">
        <f>COUNTIF(Source!$J:K,E2)</f>
        <v>2</v>
      </c>
      <c r="F3" s="2">
        <f>COUNTIF(Source!$J:L,F2)</f>
        <v>5</v>
      </c>
      <c r="G3" s="2">
        <f>COUNTIF(Source!$J:M,G2)</f>
        <v>1</v>
      </c>
      <c r="H3" s="2">
        <f>COUNTIF(Source!$J:N,H2)</f>
        <v>0</v>
      </c>
      <c r="I3" s="2">
        <f>COUNTIF(Source!$J:O,I2)</f>
        <v>1</v>
      </c>
      <c r="J3" s="2">
        <f>COUNTIF(Source!$J:P,J2)</f>
        <v>0</v>
      </c>
      <c r="K3" s="2">
        <f>COUNTIF(Source!$J:Q,K2)</f>
        <v>2</v>
      </c>
      <c r="L3" s="2">
        <f>COUNTIF(Source!$J:R,L2)</f>
        <v>0</v>
      </c>
      <c r="M3" s="2">
        <f>COUNTIF(Source!$J:S,M2)</f>
        <v>0</v>
      </c>
      <c r="N3" s="2">
        <f>COUNTIF(Source!$J:T,N2)</f>
        <v>16</v>
      </c>
      <c r="O3" s="2">
        <f>COUNTIF(Source!$J:U,O2)</f>
        <v>1</v>
      </c>
      <c r="P3" s="2">
        <f>COUNTIF(Source!$J:V,P2)</f>
        <v>14</v>
      </c>
      <c r="Q3" s="2">
        <f>COUNTIF(Source!$J:W,Q2)</f>
        <v>8</v>
      </c>
      <c r="R3" s="2">
        <f>COUNTIF(Source!$J:X,R2)</f>
        <v>2</v>
      </c>
      <c r="S3" s="2">
        <f>COUNTIF(Source!$J:Y,S2)</f>
        <v>1</v>
      </c>
      <c r="T3" s="2">
        <f>COUNTIF(Source!$J:Z,T2)</f>
        <v>5</v>
      </c>
      <c r="U3" s="2">
        <f>COUNTIF(Source!$J:AA,U2)</f>
        <v>0</v>
      </c>
      <c r="V3" s="2">
        <f>COUNTIF(Source!$J:AB,V2)</f>
        <v>1</v>
      </c>
      <c r="W3" s="2">
        <f>COUNTIF(Source!$J:AC,W2)</f>
        <v>0</v>
      </c>
      <c r="X3" s="2"/>
      <c r="Y3" s="2"/>
      <c r="Z3" s="2"/>
    </row>
    <row r="4" spans="1:26" x14ac:dyDescent="0.2">
      <c r="A4" s="8" t="s">
        <v>82</v>
      </c>
      <c r="B4" s="14">
        <f>COUNTIF(Source!C:C,"saudi")</f>
        <v>34</v>
      </c>
    </row>
    <row r="5" spans="1:26" s="2" customFormat="1" x14ac:dyDescent="0.2">
      <c r="A5" s="8" t="s">
        <v>83</v>
      </c>
      <c r="B5" s="14">
        <f>B3-B4</f>
        <v>27</v>
      </c>
      <c r="C5" s="100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6" s="2" customFormat="1" x14ac:dyDescent="0.2">
      <c r="A6" s="8" t="s">
        <v>77</v>
      </c>
      <c r="B6" s="15">
        <f>B4/B3</f>
        <v>0.55737704918032782</v>
      </c>
      <c r="C6" s="100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6" x14ac:dyDescent="0.2">
      <c r="A7" s="8" t="s">
        <v>85</v>
      </c>
      <c r="B7" s="14">
        <f>SUMPRODUCT(1/COUNTIF(Source!C4:C64,Source!C4:C64))</f>
        <v>10.999999999999998</v>
      </c>
    </row>
    <row r="10" spans="1:26" x14ac:dyDescent="0.2">
      <c r="B10" s="16"/>
    </row>
    <row r="11" spans="1:26" x14ac:dyDescent="0.2">
      <c r="B11" s="67" t="s">
        <v>87</v>
      </c>
    </row>
    <row r="12" spans="1:26" x14ac:dyDescent="0.2">
      <c r="Y12" s="41"/>
      <c r="Z12" s="41"/>
    </row>
    <row r="13" spans="1:26" x14ac:dyDescent="0.2">
      <c r="Y13" s="2"/>
      <c r="Z13" s="2"/>
    </row>
    <row r="21" spans="2:32" x14ac:dyDescent="0.2">
      <c r="B21" s="68" t="s">
        <v>88</v>
      </c>
    </row>
    <row r="25" spans="2:32" x14ac:dyDescent="0.2">
      <c r="D25" s="65">
        <v>41640</v>
      </c>
      <c r="E25" s="65">
        <v>41671</v>
      </c>
      <c r="F25" s="65">
        <v>41699</v>
      </c>
      <c r="G25" s="65">
        <v>41730</v>
      </c>
      <c r="H25" s="65">
        <v>41760</v>
      </c>
      <c r="I25" s="65">
        <v>41791</v>
      </c>
      <c r="J25" s="65">
        <v>41821</v>
      </c>
      <c r="K25" s="65">
        <v>41852</v>
      </c>
      <c r="L25" s="65">
        <v>41883</v>
      </c>
      <c r="M25" s="65">
        <v>41913</v>
      </c>
      <c r="N25" s="65">
        <v>41944</v>
      </c>
      <c r="O25" s="65">
        <v>41974</v>
      </c>
      <c r="P25" s="65">
        <v>42005</v>
      </c>
      <c r="Q25" s="65">
        <v>42036</v>
      </c>
      <c r="R25" s="65">
        <v>42064</v>
      </c>
      <c r="S25" s="65">
        <v>42095</v>
      </c>
      <c r="T25" s="65">
        <v>42125</v>
      </c>
      <c r="U25" s="65">
        <v>42156</v>
      </c>
      <c r="V25" s="65">
        <v>42186</v>
      </c>
      <c r="W25" s="65">
        <v>42217</v>
      </c>
      <c r="X25" s="65">
        <v>42248</v>
      </c>
      <c r="Y25" s="65">
        <v>42278</v>
      </c>
      <c r="Z25" s="65">
        <v>42309</v>
      </c>
      <c r="AA25" s="65">
        <v>42339</v>
      </c>
      <c r="AB25" s="65">
        <v>42370</v>
      </c>
      <c r="AC25" s="65">
        <v>42401</v>
      </c>
      <c r="AD25" s="65">
        <v>42430</v>
      </c>
      <c r="AE25" s="65">
        <v>42461</v>
      </c>
      <c r="AF25" s="65">
        <v>42491</v>
      </c>
    </row>
    <row r="26" spans="2:32" x14ac:dyDescent="0.2">
      <c r="D26" s="64">
        <f>COUNTIF(Source!$J:J,D25)</f>
        <v>2</v>
      </c>
      <c r="E26" s="64">
        <f>COUNTIF(Source!$J:K,E25)+D26</f>
        <v>4</v>
      </c>
      <c r="F26" s="64">
        <f>COUNTIF(Source!$J:L,F25)+E26</f>
        <v>9</v>
      </c>
      <c r="G26" s="64">
        <f>COUNTIF(Source!$J:M,G25)+F26</f>
        <v>10</v>
      </c>
      <c r="H26" s="64">
        <f>COUNTIF(Source!$J:N,H25)+G26</f>
        <v>10</v>
      </c>
      <c r="I26" s="64">
        <f>COUNTIF(Source!$J:O,I25)+H26</f>
        <v>11</v>
      </c>
      <c r="J26" s="64">
        <f>COUNTIF(Source!$J:P,J25)+I26</f>
        <v>11</v>
      </c>
      <c r="K26" s="64">
        <f>COUNTIF(Source!$J:Q,K25)+J26</f>
        <v>13</v>
      </c>
      <c r="L26" s="64">
        <f>COUNTIF(Source!$J:R,L25)+K26</f>
        <v>13</v>
      </c>
      <c r="M26" s="64">
        <f>COUNTIF(Source!$J:S,M25)+L26</f>
        <v>13</v>
      </c>
      <c r="N26" s="64">
        <f>COUNTIF(Source!$J:T,N25)+M26</f>
        <v>29</v>
      </c>
      <c r="O26" s="64">
        <f>COUNTIF(Source!$J:U,O25)+N26</f>
        <v>30</v>
      </c>
      <c r="P26" s="64">
        <f>COUNTIF(Source!$J:V,P25)+O26</f>
        <v>44</v>
      </c>
      <c r="Q26" s="64">
        <f>COUNTIF(Source!$J:W,Q25)+P26</f>
        <v>52</v>
      </c>
      <c r="R26" s="64">
        <f>COUNTIF(Source!$J:X,R25)+Q26</f>
        <v>54</v>
      </c>
      <c r="S26" s="64">
        <f>COUNTIF(Source!$J:Y,S25)+R26</f>
        <v>55</v>
      </c>
      <c r="T26" s="64">
        <f>COUNTIF(Source!$J:Z,T25)+S26</f>
        <v>60</v>
      </c>
      <c r="U26" s="64">
        <f>COUNTIF(Source!$J:AA,U25)+T26</f>
        <v>60</v>
      </c>
      <c r="V26" s="64">
        <f>COUNTIF(Source!$J:AB,V25)+U26</f>
        <v>61</v>
      </c>
      <c r="W26" s="64">
        <f>COUNTIF(Source!$J:AC,W25)+V26</f>
        <v>61</v>
      </c>
      <c r="X26" s="64">
        <f>COUNTIF(Source!$J:AD,X25)+W26</f>
        <v>61</v>
      </c>
      <c r="Y26" s="64">
        <f>COUNTIF(Source!$J:AE,Y25)+X26</f>
        <v>61</v>
      </c>
      <c r="Z26" s="64">
        <f>COUNTIF(Source!$J:AF,Z25)+Y26</f>
        <v>61</v>
      </c>
      <c r="AA26" s="64">
        <f>COUNTIF(Source!$J:AG,AA25)+Z26</f>
        <v>61</v>
      </c>
      <c r="AB26" s="64">
        <f>COUNTIF(Source!$J:AH,AB25)+AA26</f>
        <v>61</v>
      </c>
      <c r="AC26" s="64">
        <f>COUNTIF(Source!$J:AI,AC25)+AB26</f>
        <v>61</v>
      </c>
      <c r="AD26" s="64">
        <f>COUNTIF(Source!$J:AJ,AD25)+AC26</f>
        <v>61</v>
      </c>
      <c r="AE26" s="64">
        <f>COUNTIF(Source!$J:AK,AE25)+AD26</f>
        <v>61</v>
      </c>
      <c r="AF26" s="64">
        <f>COUNTIF(Source!$J:AL,AF25)+AE26</f>
        <v>61</v>
      </c>
    </row>
    <row r="29" spans="2:32" x14ac:dyDescent="0.2">
      <c r="B29" s="16"/>
    </row>
  </sheetData>
  <mergeCells count="2">
    <mergeCell ref="A2:B2"/>
    <mergeCell ref="C1:C1048576"/>
  </mergeCells>
  <phoneticPr fontId="6" type="noConversion"/>
  <pageMargins left="0.7" right="0.7" top="0.75" bottom="0.75" header="0.3" footer="0.3"/>
  <pageSetup paperSize="9"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L66"/>
  <sheetViews>
    <sheetView zoomScale="80" zoomScaleNormal="80" zoomScalePageLayoutView="80" workbookViewId="0">
      <pane ySplit="3" topLeftCell="A4" activePane="bottomLeft" state="frozen"/>
      <selection pane="bottomLeft" activeCell="A4" sqref="A4:H4"/>
    </sheetView>
  </sheetViews>
  <sheetFormatPr baseColWidth="10" defaultColWidth="8.83203125" defaultRowHeight="15" x14ac:dyDescent="0.2"/>
  <cols>
    <col min="1" max="1" width="16.83203125" customWidth="1"/>
    <col min="2" max="2" width="32.33203125" style="1" customWidth="1"/>
    <col min="3" max="3" width="27.5" style="3" customWidth="1"/>
    <col min="4" max="4" width="15.1640625" customWidth="1"/>
    <col min="5" max="5" width="13.6640625" customWidth="1"/>
    <col min="6" max="7" width="13.6640625" style="2" customWidth="1"/>
    <col min="8" max="8" width="13.6640625" style="3" customWidth="1"/>
    <col min="9" max="9" width="13.6640625" style="2" customWidth="1"/>
    <col min="10" max="10" width="27.6640625" style="40" customWidth="1"/>
    <col min="11" max="11" width="35.5" customWidth="1"/>
    <col min="12" max="12" width="15.5" customWidth="1"/>
    <col min="13" max="13" width="13.6640625" customWidth="1"/>
  </cols>
  <sheetData>
    <row r="1" spans="1:12" s="2" customFormat="1" x14ac:dyDescent="0.2">
      <c r="C1" s="3"/>
      <c r="H1" s="3"/>
      <c r="J1" s="40"/>
    </row>
    <row r="2" spans="1:12" s="2" customFormat="1" ht="16" thickBot="1" x14ac:dyDescent="0.25">
      <c r="C2" s="3"/>
      <c r="H2" s="3"/>
      <c r="J2" s="40"/>
    </row>
    <row r="3" spans="1:12" ht="16" thickBot="1" x14ac:dyDescent="0.25">
      <c r="A3" s="6" t="s">
        <v>66</v>
      </c>
      <c r="B3" s="45" t="s">
        <v>0</v>
      </c>
      <c r="C3" s="46" t="s">
        <v>1</v>
      </c>
      <c r="D3" s="47" t="s">
        <v>67</v>
      </c>
      <c r="E3" s="47" t="s">
        <v>68</v>
      </c>
      <c r="F3" s="47" t="s">
        <v>69</v>
      </c>
      <c r="G3" s="47" t="s">
        <v>70</v>
      </c>
      <c r="H3" s="48" t="s">
        <v>71</v>
      </c>
      <c r="J3" s="63" t="s">
        <v>81</v>
      </c>
      <c r="K3" s="70" t="s">
        <v>132</v>
      </c>
      <c r="L3" s="72" t="s">
        <v>133</v>
      </c>
    </row>
    <row r="4" spans="1:12" ht="15.75" customHeight="1" x14ac:dyDescent="0.2">
      <c r="A4" s="9">
        <v>63016619</v>
      </c>
      <c r="B4" s="10" t="s">
        <v>2</v>
      </c>
      <c r="C4" s="11" t="s">
        <v>3</v>
      </c>
      <c r="D4" s="12"/>
      <c r="E4" s="12"/>
      <c r="F4" s="12"/>
      <c r="G4" s="12"/>
      <c r="H4" s="9"/>
      <c r="J4" s="51">
        <v>41640</v>
      </c>
    </row>
    <row r="5" spans="1:12" x14ac:dyDescent="0.2">
      <c r="A5" s="11">
        <v>63016621</v>
      </c>
      <c r="B5" s="11" t="s">
        <v>5</v>
      </c>
      <c r="C5" s="11" t="s">
        <v>3</v>
      </c>
      <c r="D5" s="12"/>
      <c r="E5" s="12"/>
      <c r="F5" s="12"/>
      <c r="G5" s="12"/>
      <c r="H5" s="12"/>
      <c r="J5" s="51">
        <v>41730</v>
      </c>
    </row>
    <row r="6" spans="1:12" x14ac:dyDescent="0.2">
      <c r="A6" s="11">
        <v>63016622</v>
      </c>
      <c r="B6" s="11" t="s">
        <v>6</v>
      </c>
      <c r="C6" s="11" t="s">
        <v>3</v>
      </c>
      <c r="D6" s="12"/>
      <c r="E6" s="12"/>
      <c r="F6" s="12"/>
      <c r="G6" s="12"/>
      <c r="H6" s="12"/>
      <c r="J6" s="51">
        <v>41699</v>
      </c>
    </row>
    <row r="7" spans="1:12" x14ac:dyDescent="0.2">
      <c r="A7" s="11">
        <v>63016625</v>
      </c>
      <c r="B7" s="11" t="s">
        <v>4</v>
      </c>
      <c r="C7" s="11" t="s">
        <v>3</v>
      </c>
      <c r="D7" s="12"/>
      <c r="E7" s="12"/>
      <c r="F7" s="12"/>
      <c r="G7" s="12"/>
      <c r="H7" s="12"/>
      <c r="I7"/>
      <c r="J7" s="51">
        <v>41699</v>
      </c>
    </row>
    <row r="8" spans="1:12" x14ac:dyDescent="0.2">
      <c r="A8" s="11">
        <v>63016626</v>
      </c>
      <c r="B8" s="11" t="s">
        <v>140</v>
      </c>
      <c r="C8" s="11" t="s">
        <v>3</v>
      </c>
      <c r="D8" s="12"/>
      <c r="E8" s="11"/>
      <c r="F8" s="11"/>
      <c r="G8" s="12"/>
      <c r="H8" s="9"/>
      <c r="I8"/>
      <c r="J8" s="51">
        <v>41699</v>
      </c>
    </row>
    <row r="9" spans="1:12" x14ac:dyDescent="0.2">
      <c r="A9" s="11">
        <v>63017037</v>
      </c>
      <c r="B9" s="11" t="s">
        <v>141</v>
      </c>
      <c r="C9" s="11" t="s">
        <v>7</v>
      </c>
      <c r="D9" s="12" t="s">
        <v>84</v>
      </c>
      <c r="E9" s="11" t="s">
        <v>134</v>
      </c>
      <c r="F9" s="12"/>
      <c r="G9" s="12"/>
      <c r="H9" s="12"/>
      <c r="I9"/>
      <c r="J9" s="51">
        <v>41640</v>
      </c>
      <c r="K9" s="71">
        <v>2362967719</v>
      </c>
    </row>
    <row r="10" spans="1:12" x14ac:dyDescent="0.2">
      <c r="A10" s="11">
        <v>63017038</v>
      </c>
      <c r="B10" s="11" t="s">
        <v>142</v>
      </c>
      <c r="C10" s="11" t="s">
        <v>10</v>
      </c>
      <c r="D10" s="12"/>
      <c r="E10" s="12"/>
      <c r="F10" s="12"/>
      <c r="G10" s="12"/>
      <c r="H10" s="9"/>
      <c r="I10"/>
      <c r="J10" s="51">
        <v>41791</v>
      </c>
    </row>
    <row r="11" spans="1:12" x14ac:dyDescent="0.2">
      <c r="A11" s="11">
        <v>63017703</v>
      </c>
      <c r="B11" s="11" t="s">
        <v>12</v>
      </c>
      <c r="C11" s="11" t="s">
        <v>3</v>
      </c>
      <c r="D11" s="12"/>
      <c r="E11" s="12"/>
      <c r="F11" s="12"/>
      <c r="G11" s="12"/>
      <c r="H11" s="9"/>
      <c r="I11"/>
      <c r="J11" s="51">
        <v>41852</v>
      </c>
    </row>
    <row r="12" spans="1:12" x14ac:dyDescent="0.2">
      <c r="A12" s="11">
        <v>63017704</v>
      </c>
      <c r="B12" s="11" t="s">
        <v>13</v>
      </c>
      <c r="C12" s="11" t="s">
        <v>3</v>
      </c>
      <c r="D12" s="12"/>
      <c r="E12" s="12"/>
      <c r="F12" s="12"/>
      <c r="G12" s="12"/>
      <c r="H12" s="9"/>
      <c r="J12" s="51">
        <v>41852</v>
      </c>
    </row>
    <row r="13" spans="1:12" x14ac:dyDescent="0.2">
      <c r="A13" s="11">
        <v>63017835</v>
      </c>
      <c r="B13" s="11" t="s">
        <v>8</v>
      </c>
      <c r="C13" s="11" t="s">
        <v>9</v>
      </c>
      <c r="D13" s="12" t="s">
        <v>121</v>
      </c>
      <c r="E13" s="11" t="s">
        <v>123</v>
      </c>
      <c r="F13" s="11" t="s">
        <v>124</v>
      </c>
      <c r="G13" s="11" t="s">
        <v>122</v>
      </c>
      <c r="H13" s="11" t="s">
        <v>125</v>
      </c>
      <c r="J13" s="51">
        <v>41671</v>
      </c>
    </row>
    <row r="14" spans="1:12" x14ac:dyDescent="0.2">
      <c r="A14" s="11">
        <v>63017836</v>
      </c>
      <c r="B14" s="11" t="s">
        <v>11</v>
      </c>
      <c r="C14" s="11" t="s">
        <v>7</v>
      </c>
      <c r="D14" s="12" t="s">
        <v>119</v>
      </c>
      <c r="E14" s="11" t="s">
        <v>120</v>
      </c>
      <c r="F14" s="12"/>
      <c r="G14" s="12"/>
      <c r="H14" s="9"/>
      <c r="J14" s="51">
        <v>41699</v>
      </c>
    </row>
    <row r="15" spans="1:12" x14ac:dyDescent="0.2">
      <c r="A15" s="11">
        <v>63017974</v>
      </c>
      <c r="B15" s="11" t="s">
        <v>14</v>
      </c>
      <c r="C15" s="11" t="s">
        <v>9</v>
      </c>
      <c r="D15" s="12"/>
      <c r="E15" s="12"/>
      <c r="F15" s="12"/>
      <c r="G15" s="12"/>
      <c r="H15" s="9"/>
      <c r="J15" s="51">
        <v>41671</v>
      </c>
    </row>
    <row r="16" spans="1:12" x14ac:dyDescent="0.2">
      <c r="A16" s="11">
        <v>63017981</v>
      </c>
      <c r="B16" s="11" t="s">
        <v>143</v>
      </c>
      <c r="C16" s="11" t="s">
        <v>37</v>
      </c>
      <c r="D16" s="12"/>
      <c r="E16" s="12"/>
      <c r="F16" s="12"/>
      <c r="G16" s="12"/>
      <c r="H16" s="9"/>
      <c r="J16" s="51">
        <v>41699</v>
      </c>
      <c r="K16" s="71">
        <v>2378408534</v>
      </c>
    </row>
    <row r="17" spans="1:11" x14ac:dyDescent="0.2">
      <c r="A17" s="11">
        <v>63018394</v>
      </c>
      <c r="B17" s="11" t="s">
        <v>15</v>
      </c>
      <c r="C17" s="11" t="s">
        <v>16</v>
      </c>
      <c r="D17" s="12"/>
      <c r="E17" s="12"/>
      <c r="F17" s="12"/>
      <c r="G17" s="12"/>
      <c r="H17" s="9"/>
      <c r="J17" s="51">
        <v>41944</v>
      </c>
      <c r="K17" s="71">
        <v>2361245166</v>
      </c>
    </row>
    <row r="18" spans="1:11" x14ac:dyDescent="0.2">
      <c r="A18" s="11">
        <v>63018395</v>
      </c>
      <c r="B18" s="11" t="s">
        <v>17</v>
      </c>
      <c r="C18" s="11" t="s">
        <v>18</v>
      </c>
      <c r="D18" s="12" t="s">
        <v>126</v>
      </c>
      <c r="E18" s="11" t="s">
        <v>127</v>
      </c>
      <c r="F18" s="11" t="s">
        <v>128</v>
      </c>
      <c r="G18" s="12"/>
      <c r="H18" s="9"/>
      <c r="J18" s="51">
        <v>41944</v>
      </c>
      <c r="K18" s="71">
        <v>2361943083</v>
      </c>
    </row>
    <row r="19" spans="1:11" x14ac:dyDescent="0.2">
      <c r="A19" s="11">
        <v>63018396</v>
      </c>
      <c r="B19" s="11" t="s">
        <v>19</v>
      </c>
      <c r="C19" s="11" t="s">
        <v>20</v>
      </c>
      <c r="D19" s="12" t="s">
        <v>91</v>
      </c>
      <c r="E19" s="11" t="s">
        <v>92</v>
      </c>
      <c r="F19" s="11" t="s">
        <v>93</v>
      </c>
      <c r="G19" s="12"/>
      <c r="H19" s="9"/>
      <c r="J19" s="51">
        <v>41944</v>
      </c>
    </row>
    <row r="20" spans="1:11" x14ac:dyDescent="0.2">
      <c r="A20" s="11">
        <v>63018397</v>
      </c>
      <c r="B20" s="11" t="s">
        <v>21</v>
      </c>
      <c r="C20" s="11" t="s">
        <v>18</v>
      </c>
      <c r="D20" s="12"/>
      <c r="E20" s="12"/>
      <c r="F20" s="12"/>
      <c r="G20" s="12"/>
      <c r="H20" s="9"/>
      <c r="J20" s="51">
        <v>41944</v>
      </c>
      <c r="K20" s="71">
        <v>2361780311</v>
      </c>
    </row>
    <row r="21" spans="1:11" x14ac:dyDescent="0.2">
      <c r="A21" s="11">
        <v>63018398</v>
      </c>
      <c r="B21" s="11" t="s">
        <v>22</v>
      </c>
      <c r="C21" s="11" t="s">
        <v>23</v>
      </c>
      <c r="D21" s="12"/>
      <c r="E21" s="12"/>
      <c r="F21" s="12"/>
      <c r="G21" s="12"/>
      <c r="H21" s="9"/>
      <c r="J21" s="51">
        <v>41944</v>
      </c>
    </row>
    <row r="22" spans="1:11" x14ac:dyDescent="0.2">
      <c r="A22" s="11">
        <v>63018399</v>
      </c>
      <c r="B22" s="11" t="s">
        <v>24</v>
      </c>
      <c r="C22" s="11" t="s">
        <v>3</v>
      </c>
      <c r="D22" s="12"/>
      <c r="E22" s="12"/>
      <c r="F22" s="12"/>
      <c r="G22" s="12"/>
      <c r="H22" s="9"/>
      <c r="J22" s="51">
        <v>41944</v>
      </c>
    </row>
    <row r="23" spans="1:11" x14ac:dyDescent="0.2">
      <c r="A23" s="11">
        <v>63018400</v>
      </c>
      <c r="B23" s="11" t="s">
        <v>26</v>
      </c>
      <c r="C23" s="11" t="s">
        <v>27</v>
      </c>
      <c r="D23" s="12"/>
      <c r="E23" s="12"/>
      <c r="F23" s="12"/>
      <c r="G23" s="12"/>
      <c r="H23" s="9"/>
      <c r="J23" s="51">
        <v>41944</v>
      </c>
    </row>
    <row r="24" spans="1:11" x14ac:dyDescent="0.2">
      <c r="A24" s="11">
        <v>63018401</v>
      </c>
      <c r="B24" s="11" t="s">
        <v>28</v>
      </c>
      <c r="C24" s="11" t="s">
        <v>18</v>
      </c>
      <c r="D24" s="12"/>
      <c r="E24" s="12"/>
      <c r="F24" s="12"/>
      <c r="G24" s="12"/>
      <c r="H24" s="9"/>
      <c r="J24" s="51">
        <v>41944</v>
      </c>
    </row>
    <row r="25" spans="1:11" x14ac:dyDescent="0.2">
      <c r="A25" s="11">
        <v>63018402</v>
      </c>
      <c r="B25" s="11" t="s">
        <v>29</v>
      </c>
      <c r="C25" s="11" t="s">
        <v>18</v>
      </c>
      <c r="D25" s="12"/>
      <c r="E25" s="12"/>
      <c r="F25" s="12"/>
      <c r="G25" s="12"/>
      <c r="H25" s="9"/>
      <c r="J25" s="51">
        <v>41944</v>
      </c>
    </row>
    <row r="26" spans="1:11" x14ac:dyDescent="0.2">
      <c r="A26" s="11">
        <v>63018403</v>
      </c>
      <c r="B26" s="11" t="s">
        <v>144</v>
      </c>
      <c r="C26" s="11" t="s">
        <v>18</v>
      </c>
      <c r="D26" s="12"/>
      <c r="E26" s="12"/>
      <c r="F26" s="12"/>
      <c r="G26" s="12"/>
      <c r="H26" s="9"/>
      <c r="J26" s="51">
        <v>41944</v>
      </c>
    </row>
    <row r="27" spans="1:11" x14ac:dyDescent="0.2">
      <c r="A27" s="11">
        <v>63018404</v>
      </c>
      <c r="B27" s="11" t="s">
        <v>30</v>
      </c>
      <c r="C27" s="11" t="s">
        <v>23</v>
      </c>
      <c r="D27" s="12"/>
      <c r="E27" s="12"/>
      <c r="F27" s="12"/>
      <c r="G27" s="12"/>
      <c r="H27" s="9"/>
      <c r="J27" s="51">
        <v>41944</v>
      </c>
      <c r="K27" s="71">
        <v>2367178122</v>
      </c>
    </row>
    <row r="28" spans="1:11" x14ac:dyDescent="0.2">
      <c r="A28" s="11">
        <v>63018405</v>
      </c>
      <c r="B28" s="11" t="s">
        <v>31</v>
      </c>
      <c r="C28" s="11" t="s">
        <v>27</v>
      </c>
      <c r="D28" s="12" t="s">
        <v>131</v>
      </c>
      <c r="E28" s="12"/>
      <c r="F28" s="12"/>
      <c r="G28" s="12"/>
      <c r="H28" s="9"/>
      <c r="J28" s="51">
        <v>41944</v>
      </c>
    </row>
    <row r="29" spans="1:11" x14ac:dyDescent="0.2">
      <c r="A29" s="11">
        <v>63018407</v>
      </c>
      <c r="B29" s="11" t="s">
        <v>32</v>
      </c>
      <c r="C29" s="11" t="s">
        <v>3</v>
      </c>
      <c r="D29" s="12"/>
      <c r="E29" s="12"/>
      <c r="F29" s="12"/>
      <c r="G29" s="12"/>
      <c r="H29" s="9"/>
      <c r="J29" s="51">
        <v>41944</v>
      </c>
      <c r="K29" s="71">
        <v>1078846142</v>
      </c>
    </row>
    <row r="30" spans="1:11" x14ac:dyDescent="0.2">
      <c r="A30" s="11">
        <v>63018408</v>
      </c>
      <c r="B30" s="11" t="s">
        <v>33</v>
      </c>
      <c r="C30" s="11" t="s">
        <v>3</v>
      </c>
      <c r="D30" s="12"/>
      <c r="E30" s="12"/>
      <c r="F30" s="12"/>
      <c r="G30" s="12"/>
      <c r="H30" s="9"/>
      <c r="J30" s="51">
        <v>41944</v>
      </c>
    </row>
    <row r="31" spans="1:11" x14ac:dyDescent="0.2">
      <c r="A31" s="11">
        <v>63018424</v>
      </c>
      <c r="B31" s="11" t="s">
        <v>34</v>
      </c>
      <c r="C31" s="11" t="s">
        <v>27</v>
      </c>
      <c r="D31" s="12"/>
      <c r="E31" s="12"/>
      <c r="F31" s="12"/>
      <c r="G31" s="12"/>
      <c r="H31" s="9"/>
      <c r="J31" s="51">
        <v>41944</v>
      </c>
      <c r="K31" s="71">
        <v>2375784937</v>
      </c>
    </row>
    <row r="32" spans="1:11" x14ac:dyDescent="0.2">
      <c r="A32" s="11">
        <v>63018457</v>
      </c>
      <c r="B32" s="11" t="s">
        <v>25</v>
      </c>
      <c r="C32" s="11" t="s">
        <v>3</v>
      </c>
      <c r="D32" s="12"/>
      <c r="E32" s="12"/>
      <c r="F32" s="12"/>
      <c r="G32" s="12"/>
      <c r="H32" s="9"/>
      <c r="J32" s="51">
        <v>41944</v>
      </c>
      <c r="K32" s="71">
        <v>1062305428</v>
      </c>
    </row>
    <row r="33" spans="1:11" x14ac:dyDescent="0.2">
      <c r="A33" s="11">
        <v>63019289</v>
      </c>
      <c r="B33" s="11" t="s">
        <v>35</v>
      </c>
      <c r="C33" s="11" t="s">
        <v>3</v>
      </c>
      <c r="D33" s="12"/>
      <c r="E33" s="12"/>
      <c r="F33" s="12"/>
      <c r="G33" s="12"/>
      <c r="H33" s="9"/>
      <c r="J33" s="51">
        <v>41974</v>
      </c>
      <c r="K33" s="71">
        <v>1052446521</v>
      </c>
    </row>
    <row r="34" spans="1:11" x14ac:dyDescent="0.2">
      <c r="A34" s="11">
        <v>63019290</v>
      </c>
      <c r="B34" s="11" t="s">
        <v>36</v>
      </c>
      <c r="C34" s="11" t="s">
        <v>3</v>
      </c>
      <c r="D34" s="12"/>
      <c r="E34" s="12"/>
      <c r="F34" s="12"/>
      <c r="G34" s="12"/>
      <c r="H34" s="9"/>
      <c r="J34" s="51">
        <v>42005</v>
      </c>
    </row>
    <row r="35" spans="1:11" x14ac:dyDescent="0.2">
      <c r="A35" s="11">
        <v>63019291</v>
      </c>
      <c r="B35" s="11" t="s">
        <v>38</v>
      </c>
      <c r="C35" s="11" t="s">
        <v>3</v>
      </c>
      <c r="D35" s="12"/>
      <c r="E35" s="12"/>
      <c r="F35" s="12"/>
      <c r="G35" s="12"/>
      <c r="H35" s="9"/>
      <c r="J35" s="51">
        <v>42005</v>
      </c>
    </row>
    <row r="36" spans="1:11" x14ac:dyDescent="0.2">
      <c r="A36" s="11">
        <v>63019292</v>
      </c>
      <c r="B36" s="11" t="s">
        <v>39</v>
      </c>
      <c r="C36" s="11" t="s">
        <v>3</v>
      </c>
      <c r="D36" s="12"/>
      <c r="E36" s="12"/>
      <c r="F36" s="12"/>
      <c r="G36" s="12"/>
      <c r="H36" s="9"/>
      <c r="J36" s="51">
        <v>42005</v>
      </c>
      <c r="K36" s="71">
        <v>1073286468</v>
      </c>
    </row>
    <row r="37" spans="1:11" x14ac:dyDescent="0.2">
      <c r="A37" s="11">
        <v>63019293</v>
      </c>
      <c r="B37" s="11" t="s">
        <v>40</v>
      </c>
      <c r="C37" s="11" t="s">
        <v>3</v>
      </c>
      <c r="D37" s="12"/>
      <c r="E37" s="12"/>
      <c r="F37" s="12"/>
      <c r="G37" s="12"/>
      <c r="H37" s="9"/>
      <c r="J37" s="51">
        <v>42005</v>
      </c>
    </row>
    <row r="38" spans="1:11" x14ac:dyDescent="0.2">
      <c r="A38" s="11">
        <v>63019294</v>
      </c>
      <c r="B38" s="11" t="s">
        <v>41</v>
      </c>
      <c r="C38" s="11" t="s">
        <v>3</v>
      </c>
      <c r="D38" s="12"/>
      <c r="E38" s="12"/>
      <c r="F38" s="12"/>
      <c r="G38" s="12"/>
      <c r="H38" s="9"/>
      <c r="J38" s="51">
        <v>42005</v>
      </c>
    </row>
    <row r="39" spans="1:11" x14ac:dyDescent="0.2">
      <c r="A39" s="11">
        <v>63019295</v>
      </c>
      <c r="B39" s="11" t="s">
        <v>42</v>
      </c>
      <c r="C39" s="11" t="s">
        <v>3</v>
      </c>
      <c r="D39" s="12"/>
      <c r="E39" s="12"/>
      <c r="F39" s="12"/>
      <c r="G39" s="12"/>
      <c r="H39" s="9"/>
      <c r="J39" s="51">
        <v>42005</v>
      </c>
      <c r="K39" s="71">
        <v>1063587891</v>
      </c>
    </row>
    <row r="40" spans="1:11" x14ac:dyDescent="0.2">
      <c r="A40" s="11">
        <v>63019296</v>
      </c>
      <c r="B40" s="11" t="s">
        <v>43</v>
      </c>
      <c r="C40" s="11" t="s">
        <v>27</v>
      </c>
      <c r="D40" s="12" t="s">
        <v>111</v>
      </c>
      <c r="E40" s="11" t="s">
        <v>112</v>
      </c>
      <c r="F40" s="11" t="s">
        <v>113</v>
      </c>
      <c r="G40" s="12"/>
      <c r="H40" s="9"/>
      <c r="J40" s="51">
        <v>42005</v>
      </c>
      <c r="K40" s="71">
        <v>2377908351</v>
      </c>
    </row>
    <row r="41" spans="1:11" x14ac:dyDescent="0.2">
      <c r="A41" s="11">
        <v>63019297</v>
      </c>
      <c r="B41" s="11" t="s">
        <v>146</v>
      </c>
      <c r="C41" s="11" t="s">
        <v>3</v>
      </c>
      <c r="D41" s="12"/>
      <c r="E41" s="12"/>
      <c r="F41" s="12"/>
      <c r="G41" s="12"/>
      <c r="H41" s="9"/>
      <c r="J41" s="51">
        <v>42005</v>
      </c>
    </row>
    <row r="42" spans="1:11" x14ac:dyDescent="0.2">
      <c r="A42" s="11">
        <v>63019298</v>
      </c>
      <c r="B42" s="11" t="s">
        <v>44</v>
      </c>
      <c r="C42" s="11" t="s">
        <v>3</v>
      </c>
      <c r="D42" s="12"/>
      <c r="E42" s="12"/>
      <c r="F42" s="12"/>
      <c r="G42" s="12"/>
      <c r="H42" s="9"/>
      <c r="J42" s="51">
        <v>42005</v>
      </c>
      <c r="K42" s="71">
        <v>1024491837</v>
      </c>
    </row>
    <row r="43" spans="1:11" x14ac:dyDescent="0.2">
      <c r="A43" s="11">
        <v>63019299</v>
      </c>
      <c r="B43" s="11" t="s">
        <v>45</v>
      </c>
      <c r="C43" s="11" t="s">
        <v>3</v>
      </c>
      <c r="D43" s="12"/>
      <c r="E43" s="12"/>
      <c r="F43" s="12"/>
      <c r="G43" s="12"/>
      <c r="H43" s="9"/>
      <c r="J43" s="51">
        <v>42005</v>
      </c>
      <c r="K43" s="71">
        <v>1009782440</v>
      </c>
    </row>
    <row r="44" spans="1:11" x14ac:dyDescent="0.2">
      <c r="A44" s="11">
        <v>63019300</v>
      </c>
      <c r="B44" s="11" t="s">
        <v>46</v>
      </c>
      <c r="C44" s="11" t="s">
        <v>3</v>
      </c>
      <c r="D44" s="12"/>
      <c r="E44" s="12"/>
      <c r="F44" s="12"/>
      <c r="G44" s="12"/>
      <c r="H44" s="9"/>
      <c r="J44" s="51">
        <v>42005</v>
      </c>
    </row>
    <row r="45" spans="1:11" x14ac:dyDescent="0.2">
      <c r="A45" s="11">
        <v>63019302</v>
      </c>
      <c r="B45" s="11" t="s">
        <v>47</v>
      </c>
      <c r="C45" s="11" t="s">
        <v>3</v>
      </c>
      <c r="D45" s="12"/>
      <c r="E45" s="12"/>
      <c r="F45" s="12"/>
      <c r="G45" s="12"/>
      <c r="H45" s="9"/>
      <c r="J45" s="51">
        <v>42005</v>
      </c>
    </row>
    <row r="46" spans="1:11" x14ac:dyDescent="0.2">
      <c r="A46" s="11">
        <v>63019303</v>
      </c>
      <c r="B46" s="11" t="s">
        <v>48</v>
      </c>
      <c r="C46" s="11" t="s">
        <v>3</v>
      </c>
      <c r="D46" s="12"/>
      <c r="E46" s="12"/>
      <c r="F46" s="12"/>
      <c r="G46" s="12"/>
      <c r="H46" s="9"/>
      <c r="J46" s="51">
        <v>42005</v>
      </c>
    </row>
    <row r="47" spans="1:11" x14ac:dyDescent="0.2">
      <c r="A47" s="11">
        <v>63019304</v>
      </c>
      <c r="B47" s="11" t="s">
        <v>49</v>
      </c>
      <c r="C47" s="11" t="s">
        <v>3</v>
      </c>
      <c r="D47" s="12"/>
      <c r="E47" s="12"/>
      <c r="F47" s="12"/>
      <c r="G47" s="12"/>
      <c r="H47" s="9"/>
      <c r="J47" s="51">
        <v>42005</v>
      </c>
      <c r="K47" s="71">
        <v>1046375349</v>
      </c>
    </row>
    <row r="48" spans="1:11" x14ac:dyDescent="0.2">
      <c r="A48" s="11">
        <v>63019508</v>
      </c>
      <c r="B48" s="11" t="s">
        <v>50</v>
      </c>
      <c r="C48" s="11" t="s">
        <v>3</v>
      </c>
      <c r="D48" s="12"/>
      <c r="E48" s="12"/>
      <c r="F48" s="12"/>
      <c r="G48" s="12"/>
      <c r="H48" s="9"/>
      <c r="J48" s="51">
        <v>42036</v>
      </c>
      <c r="K48" s="71">
        <v>1035738234</v>
      </c>
    </row>
    <row r="49" spans="1:11" x14ac:dyDescent="0.2">
      <c r="A49" s="11">
        <v>63019510</v>
      </c>
      <c r="B49" s="11" t="s">
        <v>51</v>
      </c>
      <c r="C49" s="11" t="s">
        <v>3</v>
      </c>
      <c r="D49" s="12" t="s">
        <v>117</v>
      </c>
      <c r="E49" s="12"/>
      <c r="F49" s="12"/>
      <c r="G49" s="12"/>
      <c r="H49" s="9"/>
      <c r="J49" s="51">
        <v>42036</v>
      </c>
    </row>
    <row r="50" spans="1:11" x14ac:dyDescent="0.2">
      <c r="A50" s="11">
        <v>63019511</v>
      </c>
      <c r="B50" s="11" t="s">
        <v>52</v>
      </c>
      <c r="C50" s="11" t="s">
        <v>3</v>
      </c>
      <c r="D50" s="12" t="s">
        <v>114</v>
      </c>
      <c r="E50" s="11" t="s">
        <v>115</v>
      </c>
      <c r="F50" s="12"/>
      <c r="G50" s="12"/>
      <c r="H50" s="9"/>
      <c r="J50" s="51">
        <v>42036</v>
      </c>
    </row>
    <row r="51" spans="1:11" x14ac:dyDescent="0.2">
      <c r="A51" s="11">
        <v>63019512</v>
      </c>
      <c r="B51" s="11" t="s">
        <v>53</v>
      </c>
      <c r="C51" s="11" t="s">
        <v>3</v>
      </c>
      <c r="D51" s="12" t="s">
        <v>105</v>
      </c>
      <c r="E51" s="12"/>
      <c r="F51" s="12"/>
      <c r="G51" s="12"/>
      <c r="H51" s="9"/>
      <c r="J51" s="51">
        <v>42036</v>
      </c>
    </row>
    <row r="52" spans="1:11" x14ac:dyDescent="0.2">
      <c r="A52" s="11">
        <v>63019513</v>
      </c>
      <c r="B52" s="11" t="s">
        <v>54</v>
      </c>
      <c r="C52" s="11" t="s">
        <v>3</v>
      </c>
      <c r="D52" s="12" t="s">
        <v>103</v>
      </c>
      <c r="E52" s="11" t="s">
        <v>101</v>
      </c>
      <c r="F52" s="11" t="s">
        <v>104</v>
      </c>
      <c r="G52" s="12"/>
      <c r="H52" s="9"/>
      <c r="J52" s="51">
        <v>42036</v>
      </c>
      <c r="K52" s="71">
        <v>1008897660</v>
      </c>
    </row>
    <row r="53" spans="1:11" x14ac:dyDescent="0.2">
      <c r="A53" s="11">
        <v>63019524</v>
      </c>
      <c r="B53" s="11" t="s">
        <v>55</v>
      </c>
      <c r="C53" s="11" t="s">
        <v>3</v>
      </c>
      <c r="D53" s="12" t="s">
        <v>100</v>
      </c>
      <c r="E53" s="11" t="s">
        <v>116</v>
      </c>
      <c r="F53" s="12"/>
      <c r="G53" s="12"/>
      <c r="H53" s="9"/>
      <c r="J53" s="51">
        <v>42036</v>
      </c>
    </row>
    <row r="54" spans="1:11" x14ac:dyDescent="0.2">
      <c r="A54" s="11">
        <v>63019857</v>
      </c>
      <c r="B54" s="11" t="s">
        <v>56</v>
      </c>
      <c r="C54" s="11" t="s">
        <v>7</v>
      </c>
      <c r="D54" s="12" t="s">
        <v>94</v>
      </c>
      <c r="E54" s="11" t="s">
        <v>95</v>
      </c>
      <c r="F54" s="11" t="s">
        <v>145</v>
      </c>
      <c r="G54" s="12"/>
      <c r="H54" s="9"/>
      <c r="J54" s="51">
        <v>42036</v>
      </c>
      <c r="K54" s="71">
        <v>2381104294</v>
      </c>
    </row>
    <row r="55" spans="1:11" x14ac:dyDescent="0.2">
      <c r="A55" s="11">
        <v>63019858</v>
      </c>
      <c r="B55" s="11" t="s">
        <v>57</v>
      </c>
      <c r="C55" s="11" t="s">
        <v>10</v>
      </c>
      <c r="D55" s="12"/>
      <c r="E55" s="12"/>
      <c r="F55" s="12"/>
      <c r="G55" s="12"/>
      <c r="H55" s="9"/>
      <c r="J55" s="51">
        <v>42036</v>
      </c>
    </row>
    <row r="56" spans="1:11" x14ac:dyDescent="0.2">
      <c r="A56" s="11">
        <v>63019859</v>
      </c>
      <c r="B56" s="11" t="s">
        <v>58</v>
      </c>
      <c r="C56" s="11" t="s">
        <v>3</v>
      </c>
      <c r="D56" s="12" t="s">
        <v>106</v>
      </c>
      <c r="E56" s="11" t="s">
        <v>107</v>
      </c>
      <c r="F56" s="11" t="s">
        <v>108</v>
      </c>
      <c r="G56" s="11" t="s">
        <v>109</v>
      </c>
      <c r="H56" s="9" t="s">
        <v>110</v>
      </c>
      <c r="J56" s="51">
        <v>42064</v>
      </c>
    </row>
    <row r="57" spans="1:11" x14ac:dyDescent="0.2">
      <c r="A57" s="11">
        <v>63019860</v>
      </c>
      <c r="B57" s="11" t="s">
        <v>59</v>
      </c>
      <c r="C57" s="11" t="s">
        <v>3</v>
      </c>
      <c r="D57" s="12" t="s">
        <v>100</v>
      </c>
      <c r="E57" s="11" t="s">
        <v>101</v>
      </c>
      <c r="F57" s="11" t="s">
        <v>102</v>
      </c>
      <c r="G57" s="12"/>
      <c r="H57" s="9"/>
      <c r="J57" s="51">
        <v>42064</v>
      </c>
    </row>
    <row r="58" spans="1:11" x14ac:dyDescent="0.2">
      <c r="A58" s="11">
        <v>63020184</v>
      </c>
      <c r="B58" s="11" t="s">
        <v>60</v>
      </c>
      <c r="C58" s="11" t="s">
        <v>18</v>
      </c>
      <c r="D58" s="12"/>
      <c r="E58" s="12"/>
      <c r="F58" s="12"/>
      <c r="G58" s="12"/>
      <c r="H58" s="9"/>
      <c r="J58" s="51">
        <v>42095</v>
      </c>
    </row>
    <row r="59" spans="1:11" x14ac:dyDescent="0.2">
      <c r="A59" s="11">
        <v>63020566</v>
      </c>
      <c r="B59" s="11" t="s">
        <v>61</v>
      </c>
      <c r="C59" s="11" t="s">
        <v>3</v>
      </c>
      <c r="D59" s="12" t="s">
        <v>96</v>
      </c>
      <c r="E59" s="11" t="s">
        <v>97</v>
      </c>
      <c r="F59" s="11" t="s">
        <v>98</v>
      </c>
      <c r="G59" s="11" t="s">
        <v>99</v>
      </c>
      <c r="H59" s="9"/>
      <c r="J59" s="51">
        <v>42125</v>
      </c>
    </row>
    <row r="60" spans="1:11" x14ac:dyDescent="0.2">
      <c r="A60" s="11">
        <v>63020567</v>
      </c>
      <c r="B60" s="11" t="s">
        <v>62</v>
      </c>
      <c r="C60" s="11" t="s">
        <v>27</v>
      </c>
      <c r="D60" s="12" t="s">
        <v>118</v>
      </c>
      <c r="E60" s="12"/>
      <c r="F60" s="12"/>
      <c r="G60" s="12"/>
      <c r="H60" s="9"/>
      <c r="J60" s="51">
        <v>42125</v>
      </c>
    </row>
    <row r="61" spans="1:11" x14ac:dyDescent="0.2">
      <c r="A61" s="11">
        <v>63020568</v>
      </c>
      <c r="B61" s="11" t="s">
        <v>63</v>
      </c>
      <c r="C61" s="11" t="s">
        <v>7</v>
      </c>
      <c r="D61" s="12" t="s">
        <v>129</v>
      </c>
      <c r="E61" s="11" t="s">
        <v>130</v>
      </c>
      <c r="F61" s="11" t="s">
        <v>100</v>
      </c>
      <c r="G61" s="12"/>
      <c r="H61" s="9"/>
      <c r="J61" s="51">
        <v>42125</v>
      </c>
      <c r="K61" s="71">
        <v>2387129592</v>
      </c>
    </row>
    <row r="62" spans="1:11" x14ac:dyDescent="0.2">
      <c r="A62" s="11">
        <v>63021133</v>
      </c>
      <c r="B62" s="11" t="s">
        <v>64</v>
      </c>
      <c r="C62" s="11" t="s">
        <v>27</v>
      </c>
      <c r="D62" s="12"/>
      <c r="E62" s="12"/>
      <c r="F62" s="12"/>
      <c r="G62" s="12"/>
      <c r="H62" s="9"/>
      <c r="J62" s="52">
        <v>42125</v>
      </c>
    </row>
    <row r="63" spans="1:11" x14ac:dyDescent="0.2">
      <c r="A63" s="11">
        <v>63021188</v>
      </c>
      <c r="B63" s="11" t="s">
        <v>65</v>
      </c>
      <c r="C63" s="11" t="s">
        <v>27</v>
      </c>
      <c r="D63" s="12"/>
      <c r="E63" s="12"/>
      <c r="F63" s="12"/>
      <c r="G63" s="12"/>
      <c r="H63" s="9"/>
      <c r="J63" s="52">
        <v>42125</v>
      </c>
    </row>
    <row r="64" spans="1:11" x14ac:dyDescent="0.2">
      <c r="A64" s="69">
        <v>63034545</v>
      </c>
      <c r="B64" s="11" t="s">
        <v>148</v>
      </c>
      <c r="C64" s="5" t="s">
        <v>80</v>
      </c>
      <c r="D64" s="2"/>
      <c r="E64" s="2"/>
      <c r="J64" s="51">
        <v>42186</v>
      </c>
    </row>
    <row r="65" spans="1:8" x14ac:dyDescent="0.2">
      <c r="A65" s="12"/>
      <c r="B65" s="12"/>
      <c r="C65" s="9"/>
      <c r="D65" s="12"/>
      <c r="E65" s="12"/>
      <c r="F65" s="12"/>
      <c r="G65" s="12"/>
      <c r="H65" s="9"/>
    </row>
    <row r="66" spans="1:8" x14ac:dyDescent="0.2">
      <c r="A66" s="12"/>
      <c r="B66" s="12"/>
      <c r="C66" s="9"/>
      <c r="D66" s="12"/>
      <c r="E66" s="12"/>
      <c r="F66" s="12"/>
      <c r="G66" s="12"/>
      <c r="H66" s="9"/>
    </row>
  </sheetData>
  <autoFilter ref="A3:A64">
    <sortState ref="A4:H64">
      <sortCondition ref="A3:A64"/>
    </sortState>
  </autoFilter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Document</vt:lpstr>
      <vt:lpstr>Summary</vt:lpstr>
      <vt:lpstr>Source</vt:lpstr>
      <vt:lpstr>Sheet2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Utilisateur de Microsoft Office</cp:lastModifiedBy>
  <dcterms:created xsi:type="dcterms:W3CDTF">2015-07-13T14:16:32Z</dcterms:created>
  <dcterms:modified xsi:type="dcterms:W3CDTF">2015-08-19T12:19:19Z</dcterms:modified>
</cp:coreProperties>
</file>