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101" codeName="{8C4F1C90-05EB-6A55-5F09-09C24B55AC0B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mane/Desktop/"/>
    </mc:Choice>
  </mc:AlternateContent>
  <bookViews>
    <workbookView xWindow="0" yWindow="460" windowWidth="25600" windowHeight="14220" activeTab="2"/>
  </bookViews>
  <sheets>
    <sheet name="Document" sheetId="4" r:id="rId1"/>
    <sheet name="Summary" sheetId="5" r:id="rId2"/>
    <sheet name="Source" sheetId="1" r:id="rId3"/>
    <sheet name="Sheet2" sheetId="2" state="hidden" r:id="rId4"/>
  </sheets>
  <definedNames>
    <definedName name="_xlnm._FilterDatabase" localSheetId="0" hidden="1">Document!$C$1:$C$594</definedName>
    <definedName name="_xlnm._FilterDatabase" localSheetId="2" hidden="1">Source!$A$3:$A$64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6" i="5" l="1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G3" i="5"/>
  <c r="H3" i="5"/>
  <c r="I3" i="5"/>
  <c r="J3" i="5"/>
  <c r="K3" i="5"/>
  <c r="L3" i="5"/>
  <c r="M3" i="5"/>
  <c r="N3" i="5"/>
  <c r="O3" i="5"/>
  <c r="P3" i="5"/>
  <c r="Q3" i="5"/>
  <c r="R3" i="5"/>
  <c r="S3" i="5"/>
  <c r="T3" i="5"/>
  <c r="U3" i="5"/>
  <c r="V3" i="5"/>
  <c r="W3" i="5"/>
  <c r="E3" i="5"/>
  <c r="F3" i="5"/>
  <c r="D3" i="5"/>
  <c r="B7" i="5"/>
  <c r="D17" i="4"/>
  <c r="C4" i="4"/>
  <c r="E9" i="4"/>
  <c r="F9" i="4"/>
  <c r="G9" i="4"/>
  <c r="B4" i="5"/>
  <c r="B3" i="5"/>
  <c r="B5" i="5"/>
  <c r="G487" i="4"/>
  <c r="F487" i="4"/>
  <c r="E487" i="4"/>
  <c r="D487" i="4"/>
  <c r="C487" i="4"/>
  <c r="G478" i="4"/>
  <c r="F478" i="4"/>
  <c r="E478" i="4"/>
  <c r="D478" i="4"/>
  <c r="C478" i="4"/>
  <c r="G470" i="4"/>
  <c r="F470" i="4"/>
  <c r="E470" i="4"/>
  <c r="D470" i="4"/>
  <c r="C470" i="4"/>
  <c r="G462" i="4"/>
  <c r="F462" i="4"/>
  <c r="E462" i="4"/>
  <c r="D462" i="4"/>
  <c r="C462" i="4"/>
  <c r="C9" i="4"/>
  <c r="C17" i="4"/>
  <c r="C25" i="4"/>
  <c r="C33" i="4"/>
  <c r="C51" i="4"/>
  <c r="C59" i="4"/>
  <c r="C67" i="4"/>
  <c r="C75" i="4"/>
  <c r="C83" i="4"/>
  <c r="C91" i="4"/>
  <c r="C99" i="4"/>
  <c r="C107" i="4"/>
  <c r="C115" i="4"/>
  <c r="C123" i="4"/>
  <c r="C131" i="4"/>
  <c r="C139" i="4"/>
  <c r="C147" i="4"/>
  <c r="C155" i="4"/>
  <c r="C163" i="4"/>
  <c r="C171" i="4"/>
  <c r="C180" i="4"/>
  <c r="C188" i="4"/>
  <c r="C196" i="4"/>
  <c r="C204" i="4"/>
  <c r="C212" i="4"/>
  <c r="C220" i="4"/>
  <c r="C228" i="4"/>
  <c r="C236" i="4"/>
  <c r="C244" i="4"/>
  <c r="C252" i="4"/>
  <c r="C260" i="4"/>
  <c r="C268" i="4"/>
  <c r="C276" i="4"/>
  <c r="C284" i="4"/>
  <c r="C292" i="4"/>
  <c r="C300" i="4"/>
  <c r="C308" i="4"/>
  <c r="C316" i="4"/>
  <c r="C324" i="4"/>
  <c r="C332" i="4"/>
  <c r="C341" i="4"/>
  <c r="C349" i="4"/>
  <c r="C357" i="4"/>
  <c r="C365" i="4"/>
  <c r="C373" i="4"/>
  <c r="C382" i="4"/>
  <c r="C390" i="4"/>
  <c r="C398" i="4"/>
  <c r="C406" i="4"/>
  <c r="C414" i="4"/>
  <c r="C422" i="4"/>
  <c r="C430" i="4"/>
  <c r="C438" i="4"/>
  <c r="B6" i="5"/>
  <c r="G454" i="4"/>
  <c r="F454" i="4"/>
  <c r="E454" i="4"/>
  <c r="D454" i="4"/>
  <c r="C454" i="4"/>
  <c r="G446" i="4"/>
  <c r="F446" i="4"/>
  <c r="E446" i="4"/>
  <c r="D446" i="4"/>
  <c r="C446" i="4"/>
  <c r="G438" i="4"/>
  <c r="F438" i="4"/>
  <c r="E438" i="4"/>
  <c r="D438" i="4"/>
  <c r="G430" i="4"/>
  <c r="F430" i="4"/>
  <c r="E430" i="4"/>
  <c r="D430" i="4"/>
  <c r="G422" i="4"/>
  <c r="F422" i="4"/>
  <c r="E422" i="4"/>
  <c r="D422" i="4"/>
  <c r="G414" i="4"/>
  <c r="F414" i="4"/>
  <c r="E414" i="4"/>
  <c r="D414" i="4"/>
  <c r="G406" i="4"/>
  <c r="F406" i="4"/>
  <c r="E406" i="4"/>
  <c r="D406" i="4"/>
  <c r="G398" i="4"/>
  <c r="F398" i="4"/>
  <c r="E398" i="4"/>
  <c r="D398" i="4"/>
  <c r="G390" i="4"/>
  <c r="F390" i="4"/>
  <c r="E390" i="4"/>
  <c r="D390" i="4"/>
  <c r="G382" i="4"/>
  <c r="F382" i="4"/>
  <c r="E382" i="4"/>
  <c r="D382" i="4"/>
  <c r="G373" i="4"/>
  <c r="F373" i="4"/>
  <c r="E373" i="4"/>
  <c r="D373" i="4"/>
  <c r="G365" i="4"/>
  <c r="F365" i="4"/>
  <c r="E365" i="4"/>
  <c r="D365" i="4"/>
  <c r="G357" i="4"/>
  <c r="F357" i="4"/>
  <c r="E357" i="4"/>
  <c r="D357" i="4"/>
  <c r="G349" i="4"/>
  <c r="F349" i="4"/>
  <c r="E349" i="4"/>
  <c r="D349" i="4"/>
  <c r="G341" i="4"/>
  <c r="F341" i="4"/>
  <c r="E341" i="4"/>
  <c r="D341" i="4"/>
  <c r="G332" i="4"/>
  <c r="F332" i="4"/>
  <c r="E332" i="4"/>
  <c r="D332" i="4"/>
  <c r="G324" i="4"/>
  <c r="F324" i="4"/>
  <c r="E324" i="4"/>
  <c r="D324" i="4"/>
  <c r="G316" i="4"/>
  <c r="F316" i="4"/>
  <c r="E316" i="4"/>
  <c r="D316" i="4"/>
  <c r="G308" i="4"/>
  <c r="F308" i="4"/>
  <c r="E308" i="4"/>
  <c r="D308" i="4"/>
  <c r="G300" i="4"/>
  <c r="F300" i="4"/>
  <c r="E300" i="4"/>
  <c r="D300" i="4"/>
  <c r="G292" i="4"/>
  <c r="F292" i="4"/>
  <c r="E292" i="4"/>
  <c r="D292" i="4"/>
  <c r="G284" i="4"/>
  <c r="F284" i="4"/>
  <c r="E284" i="4"/>
  <c r="D284" i="4"/>
  <c r="G276" i="4"/>
  <c r="F276" i="4"/>
  <c r="E276" i="4"/>
  <c r="D276" i="4"/>
  <c r="G268" i="4"/>
  <c r="F268" i="4"/>
  <c r="E268" i="4"/>
  <c r="D268" i="4"/>
  <c r="G260" i="4"/>
  <c r="F260" i="4"/>
  <c r="E260" i="4"/>
  <c r="D260" i="4"/>
  <c r="C42" i="4"/>
  <c r="G17" i="4"/>
  <c r="G25" i="4"/>
  <c r="G33" i="4"/>
  <c r="G51" i="4"/>
  <c r="G59" i="4"/>
  <c r="G67" i="4"/>
  <c r="G75" i="4"/>
  <c r="G83" i="4"/>
  <c r="G91" i="4"/>
  <c r="G99" i="4"/>
  <c r="G107" i="4"/>
  <c r="G115" i="4"/>
  <c r="G123" i="4"/>
  <c r="G131" i="4"/>
  <c r="G139" i="4"/>
  <c r="G147" i="4"/>
  <c r="G155" i="4"/>
  <c r="G163" i="4"/>
  <c r="G171" i="4"/>
  <c r="G180" i="4"/>
  <c r="G188" i="4"/>
  <c r="G196" i="4"/>
  <c r="G204" i="4"/>
  <c r="G212" i="4"/>
  <c r="G220" i="4"/>
  <c r="G228" i="4"/>
  <c r="G236" i="4"/>
  <c r="G244" i="4"/>
  <c r="G252" i="4"/>
  <c r="G42" i="4"/>
  <c r="F17" i="4"/>
  <c r="F25" i="4"/>
  <c r="F33" i="4"/>
  <c r="F51" i="4"/>
  <c r="F59" i="4"/>
  <c r="F67" i="4"/>
  <c r="F75" i="4"/>
  <c r="F83" i="4"/>
  <c r="F91" i="4"/>
  <c r="F99" i="4"/>
  <c r="F107" i="4"/>
  <c r="F115" i="4"/>
  <c r="F123" i="4"/>
  <c r="F131" i="4"/>
  <c r="F139" i="4"/>
  <c r="F147" i="4"/>
  <c r="F155" i="4"/>
  <c r="F163" i="4"/>
  <c r="F171" i="4"/>
  <c r="F180" i="4"/>
  <c r="F188" i="4"/>
  <c r="F196" i="4"/>
  <c r="F204" i="4"/>
  <c r="F212" i="4"/>
  <c r="F220" i="4"/>
  <c r="F228" i="4"/>
  <c r="F236" i="4"/>
  <c r="F244" i="4"/>
  <c r="F252" i="4"/>
  <c r="F42" i="4"/>
  <c r="E17" i="4"/>
  <c r="E25" i="4"/>
  <c r="E33" i="4"/>
  <c r="E51" i="4"/>
  <c r="E59" i="4"/>
  <c r="E67" i="4"/>
  <c r="E75" i="4"/>
  <c r="E83" i="4"/>
  <c r="E91" i="4"/>
  <c r="E99" i="4"/>
  <c r="E107" i="4"/>
  <c r="E115" i="4"/>
  <c r="E123" i="4"/>
  <c r="E131" i="4"/>
  <c r="E139" i="4"/>
  <c r="E147" i="4"/>
  <c r="E155" i="4"/>
  <c r="E163" i="4"/>
  <c r="E171" i="4"/>
  <c r="E180" i="4"/>
  <c r="E188" i="4"/>
  <c r="E196" i="4"/>
  <c r="E204" i="4"/>
  <c r="E212" i="4"/>
  <c r="E220" i="4"/>
  <c r="E228" i="4"/>
  <c r="E236" i="4"/>
  <c r="E244" i="4"/>
  <c r="E252" i="4"/>
  <c r="E42" i="4"/>
  <c r="D9" i="4"/>
  <c r="D42" i="4"/>
  <c r="D25" i="4"/>
  <c r="D33" i="4"/>
  <c r="D51" i="4"/>
  <c r="D59" i="4"/>
  <c r="D67" i="4"/>
  <c r="D75" i="4"/>
  <c r="D83" i="4"/>
  <c r="D91" i="4"/>
  <c r="D99" i="4"/>
  <c r="D107" i="4"/>
  <c r="D115" i="4"/>
  <c r="D123" i="4"/>
  <c r="D131" i="4"/>
  <c r="D139" i="4"/>
  <c r="D147" i="4"/>
  <c r="D155" i="4"/>
  <c r="D163" i="4"/>
  <c r="D171" i="4"/>
  <c r="D180" i="4"/>
  <c r="D188" i="4"/>
  <c r="D196" i="4"/>
  <c r="D204" i="4"/>
  <c r="D212" i="4"/>
  <c r="D220" i="4"/>
  <c r="D228" i="4"/>
  <c r="D236" i="4"/>
  <c r="D244" i="4"/>
  <c r="D252" i="4"/>
</calcChain>
</file>

<file path=xl/sharedStrings.xml><?xml version="1.0" encoding="utf-8"?>
<sst xmlns="http://schemas.openxmlformats.org/spreadsheetml/2006/main" count="401" uniqueCount="28">
  <si>
    <t>Name</t>
  </si>
  <si>
    <t>Nationality</t>
  </si>
  <si>
    <t>Saudi</t>
  </si>
  <si>
    <t>Employee No</t>
  </si>
  <si>
    <t>Wife</t>
  </si>
  <si>
    <t>Child 1</t>
  </si>
  <si>
    <t>Child 2</t>
  </si>
  <si>
    <t>Child 3</t>
  </si>
  <si>
    <t>Child 4</t>
  </si>
  <si>
    <t>Passeport</t>
  </si>
  <si>
    <t>Iqama</t>
  </si>
  <si>
    <t>ID</t>
  </si>
  <si>
    <t>Resident card</t>
  </si>
  <si>
    <t>Mariage contract</t>
  </si>
  <si>
    <t>Overall</t>
  </si>
  <si>
    <t>Saudian rate</t>
  </si>
  <si>
    <t>Number of employees</t>
  </si>
  <si>
    <t>CV</t>
  </si>
  <si>
    <t xml:space="preserve">Saudian </t>
  </si>
  <si>
    <t>Stranger</t>
  </si>
  <si>
    <t>Differents nationalities</t>
  </si>
  <si>
    <t>Choose or write badge No:</t>
  </si>
  <si>
    <t>Workforce evolution :</t>
  </si>
  <si>
    <t>Monsieur X</t>
  </si>
  <si>
    <t>Monsieur Z</t>
  </si>
  <si>
    <t>Madame A</t>
  </si>
  <si>
    <t>Workforce by month :</t>
  </si>
  <si>
    <t>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</si>
</sst>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91"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left"/>
    </xf>
    <xf numFmtId="0" fontId="0" fillId="2" borderId="1" xfId="0" applyNumberFormat="1" applyFill="1" applyBorder="1"/>
    <xf numFmtId="0" fontId="3" fillId="5" borderId="4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0" fillId="0" borderId="0" xfId="0" applyFont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 wrapText="1"/>
    </xf>
    <xf numFmtId="0" fontId="0" fillId="0" borderId="0" xfId="0" applyFont="1"/>
    <xf numFmtId="0" fontId="4" fillId="0" borderId="5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9" fontId="4" fillId="0" borderId="7" xfId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0" fillId="3" borderId="0" xfId="0" applyNumberFormat="1" applyFill="1"/>
    <xf numFmtId="164" fontId="1" fillId="3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3" borderId="0" xfId="0" applyNumberFormat="1" applyFill="1" applyAlignment="1">
      <alignment horizontal="left"/>
    </xf>
    <xf numFmtId="164" fontId="0" fillId="3" borderId="0" xfId="0" applyNumberFormat="1" applyFill="1" applyBorder="1"/>
    <xf numFmtId="164" fontId="1" fillId="3" borderId="0" xfId="0" applyNumberFormat="1" applyFont="1" applyFill="1" applyBorder="1" applyAlignment="1">
      <alignment horizontal="center"/>
    </xf>
    <xf numFmtId="164" fontId="1" fillId="3" borderId="0" xfId="0" applyNumberFormat="1" applyFont="1" applyFill="1"/>
    <xf numFmtId="164" fontId="1" fillId="0" borderId="0" xfId="0" applyNumberFormat="1" applyFont="1"/>
    <xf numFmtId="164" fontId="3" fillId="0" borderId="16" xfId="0" applyNumberFormat="1" applyFont="1" applyFill="1" applyBorder="1"/>
    <xf numFmtId="164" fontId="3" fillId="0" borderId="12" xfId="0" applyNumberFormat="1" applyFont="1" applyFill="1" applyBorder="1" applyAlignment="1">
      <alignment horizontal="center"/>
    </xf>
    <xf numFmtId="164" fontId="3" fillId="0" borderId="17" xfId="0" applyNumberFormat="1" applyFont="1" applyFill="1" applyBorder="1"/>
    <xf numFmtId="164" fontId="3" fillId="0" borderId="15" xfId="0" applyNumberFormat="1" applyFont="1" applyFill="1" applyBorder="1" applyAlignment="1">
      <alignment horizontal="center"/>
    </xf>
    <xf numFmtId="164" fontId="3" fillId="0" borderId="0" xfId="0" applyNumberFormat="1" applyFont="1" applyFill="1" applyBorder="1"/>
    <xf numFmtId="164" fontId="3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/>
    <xf numFmtId="164" fontId="3" fillId="0" borderId="20" xfId="0" applyNumberFormat="1" applyFont="1" applyFill="1" applyBorder="1"/>
    <xf numFmtId="164" fontId="3" fillId="0" borderId="21" xfId="0" applyNumberFormat="1" applyFont="1" applyFill="1" applyBorder="1"/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center"/>
    </xf>
    <xf numFmtId="164" fontId="3" fillId="0" borderId="11" xfId="0" applyNumberFormat="1" applyFont="1" applyFill="1" applyBorder="1" applyAlignment="1">
      <alignment horizontal="center"/>
    </xf>
    <xf numFmtId="164" fontId="3" fillId="0" borderId="13" xfId="0" applyNumberFormat="1" applyFont="1" applyFill="1" applyBorder="1" applyAlignment="1">
      <alignment horizontal="center"/>
    </xf>
    <xf numFmtId="164" fontId="3" fillId="0" borderId="14" xfId="0" applyNumberFormat="1" applyFont="1" applyFill="1" applyBorder="1" applyAlignment="1">
      <alignment horizontal="center"/>
    </xf>
    <xf numFmtId="164" fontId="0" fillId="3" borderId="0" xfId="0" applyNumberFormat="1" applyFill="1" applyAlignment="1"/>
    <xf numFmtId="164" fontId="1" fillId="5" borderId="25" xfId="0" applyNumberFormat="1" applyFont="1" applyFill="1" applyBorder="1" applyAlignment="1">
      <alignment horizontal="center"/>
    </xf>
    <xf numFmtId="17" fontId="0" fillId="0" borderId="0" xfId="0" applyNumberFormat="1"/>
    <xf numFmtId="17" fontId="1" fillId="6" borderId="0" xfId="0" applyNumberFormat="1" applyFont="1" applyFill="1"/>
    <xf numFmtId="164" fontId="3" fillId="5" borderId="2" xfId="0" applyNumberFormat="1" applyFont="1" applyFill="1" applyBorder="1" applyAlignment="1">
      <alignment horizontal="center"/>
    </xf>
    <xf numFmtId="164" fontId="3" fillId="5" borderId="3" xfId="0" applyNumberFormat="1" applyFont="1" applyFill="1" applyBorder="1" applyAlignment="1">
      <alignment horizontal="center"/>
    </xf>
    <xf numFmtId="164" fontId="3" fillId="5" borderId="19" xfId="0" applyNumberFormat="1" applyFont="1" applyFill="1" applyBorder="1" applyAlignment="1">
      <alignment horizontal="left"/>
    </xf>
    <xf numFmtId="164" fontId="3" fillId="5" borderId="18" xfId="0" applyNumberFormat="1" applyFont="1" applyFill="1" applyBorder="1" applyAlignment="1">
      <alignment horizontal="left"/>
    </xf>
    <xf numFmtId="164" fontId="3" fillId="5" borderId="10" xfId="0" applyNumberFormat="1" applyFont="1" applyFill="1" applyBorder="1" applyAlignment="1">
      <alignment horizontal="left"/>
    </xf>
    <xf numFmtId="164" fontId="3" fillId="5" borderId="22" xfId="0" applyNumberFormat="1" applyFont="1" applyFill="1" applyBorder="1" applyAlignment="1">
      <alignment horizontal="center"/>
    </xf>
    <xf numFmtId="164" fontId="3" fillId="5" borderId="23" xfId="0" applyNumberFormat="1" applyFont="1" applyFill="1" applyBorder="1" applyAlignment="1">
      <alignment horizontal="center"/>
    </xf>
    <xf numFmtId="164" fontId="3" fillId="5" borderId="24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0" fillId="5" borderId="2" xfId="0" applyNumberFormat="1" applyFill="1" applyBorder="1" applyAlignment="1"/>
    <xf numFmtId="0" fontId="0" fillId="5" borderId="2" xfId="0" applyNumberFormat="1" applyFill="1" applyBorder="1" applyAlignment="1">
      <alignment horizontal="left"/>
    </xf>
    <xf numFmtId="0" fontId="0" fillId="5" borderId="2" xfId="0" applyFill="1" applyBorder="1"/>
    <xf numFmtId="0" fontId="0" fillId="5" borderId="3" xfId="0" applyFill="1" applyBorder="1" applyAlignment="1">
      <alignment horizontal="left"/>
    </xf>
    <xf numFmtId="164" fontId="4" fillId="0" borderId="12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164" fontId="3" fillId="7" borderId="1" xfId="0" applyNumberFormat="1" applyFont="1" applyFill="1" applyBorder="1" applyAlignment="1">
      <alignment horizontal="center"/>
    </xf>
    <xf numFmtId="164" fontId="3" fillId="7" borderId="2" xfId="0" applyNumberFormat="1" applyFont="1" applyFill="1" applyBorder="1" applyAlignment="1">
      <alignment horizontal="center"/>
    </xf>
    <xf numFmtId="164" fontId="3" fillId="7" borderId="3" xfId="0" applyNumberFormat="1" applyFont="1" applyFill="1" applyBorder="1" applyAlignment="1">
      <alignment horizontal="center"/>
    </xf>
    <xf numFmtId="164" fontId="3" fillId="5" borderId="26" xfId="0" applyNumberFormat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0" fontId="0" fillId="0" borderId="11" xfId="0" applyBorder="1"/>
    <xf numFmtId="164" fontId="4" fillId="0" borderId="11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164" fontId="1" fillId="8" borderId="25" xfId="0" applyNumberFormat="1" applyFont="1" applyFill="1" applyBorder="1" applyAlignment="1">
      <alignment horizontal="center" vertical="center"/>
    </xf>
    <xf numFmtId="164" fontId="1" fillId="8" borderId="27" xfId="0" applyNumberFormat="1" applyFont="1" applyFill="1" applyBorder="1" applyAlignment="1">
      <alignment horizontal="center" vertical="center"/>
    </xf>
    <xf numFmtId="164" fontId="0" fillId="8" borderId="28" xfId="0" applyNumberFormat="1" applyFill="1" applyBorder="1" applyAlignment="1">
      <alignment vertical="center"/>
    </xf>
    <xf numFmtId="164" fontId="1" fillId="8" borderId="28" xfId="0" applyNumberFormat="1" applyFont="1" applyFill="1" applyBorder="1" applyAlignment="1">
      <alignment horizontal="center" vertical="center"/>
    </xf>
    <xf numFmtId="164" fontId="1" fillId="5" borderId="25" xfId="0" applyNumberFormat="1" applyFont="1" applyFill="1" applyBorder="1"/>
    <xf numFmtId="0" fontId="9" fillId="0" borderId="0" xfId="0" applyNumberFormat="1" applyFont="1"/>
    <xf numFmtId="17" fontId="8" fillId="3" borderId="0" xfId="0" applyNumberFormat="1" applyFont="1" applyFill="1" applyBorder="1"/>
    <xf numFmtId="164" fontId="3" fillId="7" borderId="10" xfId="0" applyNumberFormat="1" applyFont="1" applyFill="1" applyBorder="1" applyAlignment="1">
      <alignment horizontal="left"/>
    </xf>
    <xf numFmtId="164" fontId="3" fillId="0" borderId="29" xfId="0" applyNumberFormat="1" applyFont="1" applyFill="1" applyBorder="1" applyAlignment="1">
      <alignment horizontal="center"/>
    </xf>
    <xf numFmtId="164" fontId="3" fillId="0" borderId="30" xfId="0" applyNumberFormat="1" applyFont="1" applyFill="1" applyBorder="1" applyAlignment="1">
      <alignment horizontal="center"/>
    </xf>
    <xf numFmtId="164" fontId="1" fillId="0" borderId="31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164" fontId="3" fillId="0" borderId="31" xfId="0" applyNumberFormat="1" applyFont="1" applyFill="1" applyBorder="1" applyAlignment="1">
      <alignment horizontal="center"/>
    </xf>
    <xf numFmtId="164" fontId="3" fillId="0" borderId="32" xfId="0" applyNumberFormat="1" applyFont="1" applyFill="1" applyBorder="1" applyAlignment="1">
      <alignment horizontal="center"/>
    </xf>
    <xf numFmtId="164" fontId="3" fillId="0" borderId="33" xfId="0" applyNumberFormat="1" applyFont="1" applyFill="1" applyBorder="1" applyAlignment="1">
      <alignment horizontal="center"/>
    </xf>
    <xf numFmtId="164" fontId="0" fillId="0" borderId="0" xfId="0" applyNumberFormat="1" applyBorder="1"/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8"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270755011517467"/>
          <c:y val="0.0514005540974045"/>
          <c:w val="0.970516732103383"/>
          <c:h val="0.832619568387285"/>
        </c:manualLayout>
      </c:layout>
      <c:barChart>
        <c:barDir val="col"/>
        <c:grouping val="clustered"/>
        <c:varyColors val="0"/>
        <c:ser>
          <c:idx val="0"/>
          <c:order val="0"/>
          <c:spPr>
            <a:ln>
              <a:gradFill>
                <a:gsLst>
                  <a:gs pos="0">
                    <a:schemeClr val="accent2">
                      <a:lumMod val="40000"/>
                      <a:lumOff val="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3">
                      <a:lumMod val="75000"/>
                    </a:schemeClr>
                  </a:gs>
                </a:gsLst>
                <a:lin ang="5400000" scaled="0"/>
              </a:gradFill>
            </a:ln>
          </c:spPr>
          <c:invertIfNegative val="0"/>
          <c:cat>
            <c:numRef>
              <c:f>Summary!$D$2:$W$2</c:f>
              <c:numCache>
                <c:formatCode>mmm\-yy</c:formatCode>
                <c:ptCount val="20"/>
                <c:pt idx="0">
                  <c:v>41640.0</c:v>
                </c:pt>
                <c:pt idx="1">
                  <c:v>41671.0</c:v>
                </c:pt>
                <c:pt idx="2">
                  <c:v>41699.0</c:v>
                </c:pt>
                <c:pt idx="3">
                  <c:v>41730.0</c:v>
                </c:pt>
                <c:pt idx="4">
                  <c:v>41760.0</c:v>
                </c:pt>
                <c:pt idx="5">
                  <c:v>41791.0</c:v>
                </c:pt>
                <c:pt idx="6">
                  <c:v>41821.0</c:v>
                </c:pt>
                <c:pt idx="7">
                  <c:v>41852.0</c:v>
                </c:pt>
                <c:pt idx="8">
                  <c:v>41883.0</c:v>
                </c:pt>
                <c:pt idx="9">
                  <c:v>41913.0</c:v>
                </c:pt>
                <c:pt idx="10">
                  <c:v>41944.0</c:v>
                </c:pt>
                <c:pt idx="11">
                  <c:v>41974.0</c:v>
                </c:pt>
                <c:pt idx="12">
                  <c:v>42005.0</c:v>
                </c:pt>
                <c:pt idx="13">
                  <c:v>42036.0</c:v>
                </c:pt>
                <c:pt idx="14">
                  <c:v>42064.0</c:v>
                </c:pt>
                <c:pt idx="15">
                  <c:v>42095.0</c:v>
                </c:pt>
                <c:pt idx="16">
                  <c:v>42125.0</c:v>
                </c:pt>
                <c:pt idx="17">
                  <c:v>42156.0</c:v>
                </c:pt>
                <c:pt idx="18">
                  <c:v>42186.0</c:v>
                </c:pt>
                <c:pt idx="19">
                  <c:v>42217.0</c:v>
                </c:pt>
              </c:numCache>
            </c:numRef>
          </c:cat>
          <c:val>
            <c:numRef>
              <c:f>Summary!$D$3:$W$3</c:f>
              <c:numCache>
                <c:formatCode>General</c:formatCode>
                <c:ptCount val="2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39830880"/>
        <c:axId val="-2139319536"/>
      </c:barChart>
      <c:dateAx>
        <c:axId val="-213983088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-2139319536"/>
        <c:crosses val="autoZero"/>
        <c:auto val="1"/>
        <c:lblOffset val="100"/>
        <c:baseTimeUnit val="months"/>
      </c:dateAx>
      <c:valAx>
        <c:axId val="-2139319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39830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numRef>
              <c:f>Summary!$D$25:$W$25</c:f>
              <c:numCache>
                <c:formatCode>mmm\-yy</c:formatCode>
                <c:ptCount val="20"/>
                <c:pt idx="0">
                  <c:v>41640.0</c:v>
                </c:pt>
                <c:pt idx="1">
                  <c:v>41671.0</c:v>
                </c:pt>
                <c:pt idx="2">
                  <c:v>41699.0</c:v>
                </c:pt>
                <c:pt idx="3">
                  <c:v>41730.0</c:v>
                </c:pt>
                <c:pt idx="4">
                  <c:v>41760.0</c:v>
                </c:pt>
                <c:pt idx="5">
                  <c:v>41791.0</c:v>
                </c:pt>
                <c:pt idx="6">
                  <c:v>41821.0</c:v>
                </c:pt>
                <c:pt idx="7">
                  <c:v>41852.0</c:v>
                </c:pt>
                <c:pt idx="8">
                  <c:v>41883.0</c:v>
                </c:pt>
                <c:pt idx="9">
                  <c:v>41913.0</c:v>
                </c:pt>
                <c:pt idx="10">
                  <c:v>41944.0</c:v>
                </c:pt>
                <c:pt idx="11">
                  <c:v>41974.0</c:v>
                </c:pt>
                <c:pt idx="12">
                  <c:v>42005.0</c:v>
                </c:pt>
                <c:pt idx="13">
                  <c:v>42036.0</c:v>
                </c:pt>
                <c:pt idx="14">
                  <c:v>42064.0</c:v>
                </c:pt>
                <c:pt idx="15">
                  <c:v>42095.0</c:v>
                </c:pt>
                <c:pt idx="16">
                  <c:v>42125.0</c:v>
                </c:pt>
                <c:pt idx="17">
                  <c:v>42156.0</c:v>
                </c:pt>
                <c:pt idx="18">
                  <c:v>42186.0</c:v>
                </c:pt>
                <c:pt idx="19">
                  <c:v>42217.0</c:v>
                </c:pt>
              </c:numCache>
            </c:numRef>
          </c:cat>
          <c:val>
            <c:numRef>
              <c:f>Summary!$D$26:$W$26</c:f>
              <c:numCache>
                <c:formatCode>General</c:formatCode>
                <c:ptCount val="2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98721840"/>
        <c:axId val="-2098381904"/>
      </c:barChart>
      <c:dateAx>
        <c:axId val="-209872184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-2098381904"/>
        <c:crosses val="autoZero"/>
        <c:auto val="1"/>
        <c:lblOffset val="100"/>
        <c:baseTimeUnit val="months"/>
      </c:dateAx>
      <c:valAx>
        <c:axId val="-2098381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98721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42862</xdr:rowOff>
    </xdr:from>
    <xdr:to>
      <xdr:col>23</xdr:col>
      <xdr:colOff>0</xdr:colOff>
      <xdr:row>17</xdr:row>
      <xdr:rowOff>119062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9525</xdr:colOff>
      <xdr:row>19</xdr:row>
      <xdr:rowOff>23812</xdr:rowOff>
    </xdr:from>
    <xdr:to>
      <xdr:col>15</xdr:col>
      <xdr:colOff>9525</xdr:colOff>
      <xdr:row>33</xdr:row>
      <xdr:rowOff>100012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8" tint="0.59999389629810485"/>
  </sheetPr>
  <dimension ref="A1:T493"/>
  <sheetViews>
    <sheetView zoomScale="80" zoomScaleNormal="80" zoomScalePageLayoutView="80" workbookViewId="0">
      <pane ySplit="4" topLeftCell="A5" activePane="bottomLeft" state="frozen"/>
      <selection pane="bottomLeft" activeCell="K23" sqref="K23"/>
    </sheetView>
  </sheetViews>
  <sheetFormatPr baseColWidth="10" defaultColWidth="8.83203125" defaultRowHeight="15" x14ac:dyDescent="0.2"/>
  <cols>
    <col min="1" max="1" width="29.1640625" style="20" customWidth="1"/>
    <col min="2" max="2" width="1.6640625" style="41" customWidth="1"/>
    <col min="3" max="3" width="28.5" style="21" customWidth="1"/>
    <col min="4" max="7" width="16.5" style="21" customWidth="1"/>
    <col min="8" max="16384" width="8.83203125" style="20"/>
  </cols>
  <sheetData>
    <row r="1" spans="1:20" x14ac:dyDescent="0.2">
      <c r="A1" s="18"/>
      <c r="C1" s="19"/>
      <c r="D1" s="19"/>
      <c r="E1" s="19"/>
      <c r="F1" s="19"/>
      <c r="G1" s="19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ht="15" customHeight="1" x14ac:dyDescent="0.2">
      <c r="A2" s="18"/>
      <c r="C2" s="19"/>
      <c r="D2" s="19"/>
      <c r="E2" s="19"/>
      <c r="F2" s="19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0" ht="11.25" customHeight="1" x14ac:dyDescent="0.2">
      <c r="A3" s="73" t="s">
        <v>21</v>
      </c>
      <c r="C3" s="42" t="s">
        <v>0</v>
      </c>
      <c r="D3" s="19"/>
      <c r="E3" s="19"/>
      <c r="F3" s="19"/>
      <c r="G3" s="19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0.25" customHeight="1" x14ac:dyDescent="0.2">
      <c r="A4" s="70">
        <v>1</v>
      </c>
      <c r="B4" s="71"/>
      <c r="C4" s="72" t="str">
        <f>IF(A4="","",VLOOKUP(A4,Source!A3:C64,2))</f>
        <v>Monsieur X</v>
      </c>
      <c r="D4" s="69" t="s">
        <v>4</v>
      </c>
      <c r="E4" s="69" t="s">
        <v>5</v>
      </c>
      <c r="F4" s="69" t="s">
        <v>6</v>
      </c>
      <c r="G4" s="69" t="s">
        <v>7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9" customHeight="1" x14ac:dyDescent="0.2">
      <c r="A5" s="22"/>
      <c r="C5" s="19"/>
      <c r="D5" s="19"/>
      <c r="E5" s="19"/>
      <c r="F5" s="19"/>
      <c r="G5" s="19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9" customHeight="1" x14ac:dyDescent="0.2">
      <c r="A6" s="22"/>
      <c r="C6" s="19"/>
      <c r="D6" s="19"/>
      <c r="E6" s="19"/>
      <c r="F6" s="19"/>
      <c r="G6" s="19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x14ac:dyDescent="0.2">
      <c r="A7" s="23"/>
      <c r="C7" s="24"/>
      <c r="D7" s="24"/>
      <c r="E7" s="24"/>
      <c r="F7" s="24"/>
      <c r="G7" s="24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x14ac:dyDescent="0.2">
      <c r="A8" s="23"/>
      <c r="C8" s="24"/>
      <c r="D8" s="24"/>
      <c r="E8" s="24"/>
      <c r="F8" s="24"/>
      <c r="G8" s="24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26" customFormat="1" ht="16" thickBot="1" x14ac:dyDescent="0.25">
      <c r="A9" s="47">
        <v>1</v>
      </c>
      <c r="B9" s="41"/>
      <c r="C9" s="50" t="str">
        <f>VLOOKUP(A9,Source!$A$3:$I$69,2,FALSE)</f>
        <v>Monsieur X</v>
      </c>
      <c r="D9" s="51">
        <f>VLOOKUP($A$9,Source!$A$3:$I$69,4,FALSE)</f>
        <v>0</v>
      </c>
      <c r="E9" s="51">
        <f>VLOOKUP($A$9,Source!$A$3:$I$69,4,FALSE)</f>
        <v>0</v>
      </c>
      <c r="F9" s="51">
        <f>VLOOKUP($A$9,Source!$A$3:$I$69,4,FALSE)</f>
        <v>0</v>
      </c>
      <c r="G9" s="52">
        <f>VLOOKUP($A$9,Source!$A$3:$I$69,4,FALSE)</f>
        <v>0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spans="1:20" x14ac:dyDescent="0.2">
      <c r="A10" s="27" t="s">
        <v>9</v>
      </c>
      <c r="C10" s="38"/>
      <c r="D10" s="32"/>
      <c r="E10" s="32"/>
      <c r="F10" s="32"/>
      <c r="G10" s="2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0" x14ac:dyDescent="0.2">
      <c r="A11" s="27" t="s">
        <v>10</v>
      </c>
      <c r="C11" s="38" t="s">
        <v>27</v>
      </c>
      <c r="D11" s="32"/>
      <c r="E11" s="32"/>
      <c r="F11" s="32" t="s">
        <v>27</v>
      </c>
      <c r="G11" s="2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x14ac:dyDescent="0.2">
      <c r="A12" s="27" t="s">
        <v>11</v>
      </c>
      <c r="C12" s="38"/>
      <c r="D12" s="32" t="s">
        <v>27</v>
      </c>
      <c r="E12" s="32"/>
      <c r="F12" s="32"/>
      <c r="G12" s="2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 spans="1:20" x14ac:dyDescent="0.2">
      <c r="A13" s="27" t="s">
        <v>12</v>
      </c>
      <c r="C13" s="38" t="s">
        <v>27</v>
      </c>
      <c r="D13" s="32"/>
      <c r="E13" s="32" t="s">
        <v>27</v>
      </c>
      <c r="F13" s="32"/>
      <c r="G13" s="2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 spans="1:20" x14ac:dyDescent="0.2">
      <c r="A14" s="27" t="s">
        <v>13</v>
      </c>
      <c r="C14" s="38"/>
      <c r="D14" s="32"/>
      <c r="E14" s="32"/>
      <c r="F14" s="32"/>
      <c r="G14" s="2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 spans="1:20" x14ac:dyDescent="0.2">
      <c r="A15" s="29" t="s">
        <v>17</v>
      </c>
      <c r="C15" s="39" t="s">
        <v>27</v>
      </c>
      <c r="D15" s="40"/>
      <c r="E15" s="40"/>
      <c r="F15" s="40"/>
      <c r="G15" s="30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 spans="1:20" ht="16" thickBot="1" x14ac:dyDescent="0.25">
      <c r="A16" s="31"/>
      <c r="C16" s="32"/>
      <c r="D16" s="32"/>
      <c r="E16" s="32"/>
      <c r="F16" s="32"/>
      <c r="G16" s="32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spans="1:20" ht="16" thickBot="1" x14ac:dyDescent="0.25">
      <c r="A17" s="49">
        <v>2</v>
      </c>
      <c r="C17" s="53" t="str">
        <f>VLOOKUP(A17,Source!$A$3:$I$69,2,FALSE)</f>
        <v>Monsieur Z</v>
      </c>
      <c r="D17" s="45">
        <f>VLOOKUP($A$17,Source!$A$3:$I$69,4,FALSE)</f>
        <v>0</v>
      </c>
      <c r="E17" s="45">
        <f>VLOOKUP(A17,Source!$A$3:$I$69,5,FALSE)</f>
        <v>0</v>
      </c>
      <c r="F17" s="45">
        <f>VLOOKUP(A17,Source!$A$3:$I$69,6,FALSE)</f>
        <v>0</v>
      </c>
      <c r="G17" s="46">
        <f>VLOOKUP(A17,Source!$A$3:$I$69,7,FALSE)</f>
        <v>0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spans="1:20" x14ac:dyDescent="0.2">
      <c r="A18" s="34" t="s">
        <v>9</v>
      </c>
      <c r="C18" s="38"/>
      <c r="D18" s="32"/>
      <c r="E18" s="32"/>
      <c r="F18" s="32"/>
      <c r="G18" s="2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 spans="1:20" x14ac:dyDescent="0.2">
      <c r="A19" s="34" t="s">
        <v>10</v>
      </c>
      <c r="C19" s="38"/>
      <c r="D19" s="32"/>
      <c r="E19" s="32"/>
      <c r="F19" s="32"/>
      <c r="G19" s="2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spans="1:20" x14ac:dyDescent="0.2">
      <c r="A20" s="34" t="s">
        <v>11</v>
      </c>
      <c r="C20" s="38" t="s">
        <v>27</v>
      </c>
      <c r="D20" s="32" t="s">
        <v>27</v>
      </c>
      <c r="E20" s="32"/>
      <c r="F20" s="32"/>
      <c r="G20" s="2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spans="1:20" x14ac:dyDescent="0.2">
      <c r="A21" s="34" t="s">
        <v>12</v>
      </c>
      <c r="C21" s="38"/>
      <c r="D21" s="32"/>
      <c r="E21" s="32"/>
      <c r="F21" s="32"/>
      <c r="G21" s="2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 spans="1:20" x14ac:dyDescent="0.2">
      <c r="A22" s="34" t="s">
        <v>13</v>
      </c>
      <c r="C22" s="38" t="s">
        <v>27</v>
      </c>
      <c r="D22" s="32"/>
      <c r="E22" s="32" t="s">
        <v>27</v>
      </c>
      <c r="F22" s="32"/>
      <c r="G22" s="2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spans="1:20" ht="16" thickBot="1" x14ac:dyDescent="0.25">
      <c r="A23" s="35" t="s">
        <v>17</v>
      </c>
      <c r="C23" s="39"/>
      <c r="D23" s="40"/>
      <c r="E23" s="40"/>
      <c r="F23" s="40"/>
      <c r="G23" s="30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 spans="1:20" ht="16" thickBot="1" x14ac:dyDescent="0.25"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spans="1:20" ht="16" thickBot="1" x14ac:dyDescent="0.25">
      <c r="A25" s="49">
        <v>3</v>
      </c>
      <c r="C25" s="53" t="str">
        <f>VLOOKUP(A25,Source!$A$3:$I$69,2,FALSE)</f>
        <v>Madame A</v>
      </c>
      <c r="D25" s="45">
        <f>VLOOKUP(A25,Source!$A$3:$I$69,4,FALSE)</f>
        <v>0</v>
      </c>
      <c r="E25" s="45">
        <f>VLOOKUP(A25,Source!$A$3:$I$69,5,FALSE)</f>
        <v>0</v>
      </c>
      <c r="F25" s="45">
        <f>VLOOKUP(A25,Source!$A$3:$I$69,6,FALSE)</f>
        <v>0</v>
      </c>
      <c r="G25" s="46">
        <f>VLOOKUP(A25,Source!$A$3:$I$69,7,FALSE)</f>
        <v>0</v>
      </c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spans="1:20" x14ac:dyDescent="0.2">
      <c r="A26" s="27" t="s">
        <v>9</v>
      </c>
      <c r="C26" s="38"/>
      <c r="D26" s="32"/>
      <c r="E26" s="32"/>
      <c r="F26" s="32"/>
      <c r="G26" s="2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x14ac:dyDescent="0.2">
      <c r="A27" s="27" t="s">
        <v>10</v>
      </c>
      <c r="C27" s="38"/>
      <c r="D27" s="32"/>
      <c r="E27" s="32"/>
      <c r="F27" s="32" t="s">
        <v>27</v>
      </c>
      <c r="G27" s="2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spans="1:20" x14ac:dyDescent="0.2">
      <c r="A28" s="27" t="s">
        <v>11</v>
      </c>
      <c r="C28" s="38"/>
      <c r="D28" s="32" t="s">
        <v>27</v>
      </c>
      <c r="E28" s="32"/>
      <c r="F28" s="32"/>
      <c r="G28" s="2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x14ac:dyDescent="0.2">
      <c r="A29" s="27" t="s">
        <v>12</v>
      </c>
      <c r="C29" s="38"/>
      <c r="D29" s="32"/>
      <c r="E29" s="32"/>
      <c r="F29" s="32" t="s">
        <v>27</v>
      </c>
      <c r="G29" s="2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spans="1:20" x14ac:dyDescent="0.2">
      <c r="A30" s="27" t="s">
        <v>13</v>
      </c>
      <c r="C30" s="38"/>
      <c r="D30" s="32"/>
      <c r="E30" s="32"/>
      <c r="F30" s="32"/>
      <c r="G30" s="2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spans="1:20" x14ac:dyDescent="0.2">
      <c r="A31" s="29" t="s">
        <v>17</v>
      </c>
      <c r="C31" s="39"/>
      <c r="D31" s="40"/>
      <c r="E31" s="40"/>
      <c r="F31" s="40"/>
      <c r="G31" s="30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spans="1:20" ht="16" thickBot="1" x14ac:dyDescent="0.25"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spans="1:20" ht="16" thickBot="1" x14ac:dyDescent="0.25">
      <c r="A33" s="49">
        <v>63017038</v>
      </c>
      <c r="C33" s="53" t="e">
        <f>VLOOKUP(A33,Source!$A$3:$I$69,2,FALSE)</f>
        <v>#N/A</v>
      </c>
      <c r="D33" s="45" t="e">
        <f>VLOOKUP(A33,Source!$A$3:$I$69,4,FALSE)</f>
        <v>#N/A</v>
      </c>
      <c r="E33" s="45" t="e">
        <f>VLOOKUP(A33,Source!$A$3:$I$69,5,FALSE)</f>
        <v>#N/A</v>
      </c>
      <c r="F33" s="45" t="e">
        <f>VLOOKUP(A33,Source!$A$3:$I$69,6,FALSE)</f>
        <v>#N/A</v>
      </c>
      <c r="G33" s="46" t="e">
        <f>VLOOKUP(A33,Source!$A$3:$I$69,7,FALSE)</f>
        <v>#N/A</v>
      </c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spans="1:20" x14ac:dyDescent="0.2">
      <c r="A34" s="34" t="s">
        <v>9</v>
      </c>
      <c r="C34" s="38"/>
      <c r="D34" s="32"/>
      <c r="E34" s="32"/>
      <c r="F34" s="32"/>
      <c r="G34" s="2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spans="1:20" x14ac:dyDescent="0.2">
      <c r="A35" s="34" t="s">
        <v>10</v>
      </c>
      <c r="C35" s="38"/>
      <c r="D35" s="32"/>
      <c r="E35" s="32"/>
      <c r="F35" s="32"/>
      <c r="G35" s="2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spans="1:20" x14ac:dyDescent="0.2">
      <c r="A36" s="34" t="s">
        <v>11</v>
      </c>
      <c r="C36" s="38"/>
      <c r="D36" s="32"/>
      <c r="E36" s="32"/>
      <c r="F36" s="32"/>
      <c r="G36" s="2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spans="1:20" x14ac:dyDescent="0.2">
      <c r="A37" s="34" t="s">
        <v>12</v>
      </c>
      <c r="C37" s="38"/>
      <c r="D37" s="32"/>
      <c r="E37" s="32"/>
      <c r="F37" s="32"/>
      <c r="G37" s="2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spans="1:20" x14ac:dyDescent="0.2">
      <c r="A38" s="34" t="s">
        <v>13</v>
      </c>
      <c r="C38" s="38"/>
      <c r="D38" s="32"/>
      <c r="E38" s="32"/>
      <c r="F38" s="32"/>
      <c r="G38" s="2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spans="1:20" ht="16" thickBot="1" x14ac:dyDescent="0.25">
      <c r="A39" s="35" t="s">
        <v>17</v>
      </c>
      <c r="C39" s="39"/>
      <c r="D39" s="40"/>
      <c r="E39" s="40"/>
      <c r="F39" s="40"/>
      <c r="G39" s="30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spans="1:20" x14ac:dyDescent="0.2"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spans="1:20" ht="16" thickBot="1" x14ac:dyDescent="0.25"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spans="1:20" ht="16" thickBot="1" x14ac:dyDescent="0.25">
      <c r="A42" s="48">
        <v>63017037</v>
      </c>
      <c r="C42" s="53" t="e">
        <f>VLOOKUP(A42,Source!$A$3:$I$69,2,FALSE)</f>
        <v>#N/A</v>
      </c>
      <c r="D42" s="45" t="e">
        <f>VLOOKUP(A42,Source!$A$3:$I$69,4,FALSE)</f>
        <v>#N/A</v>
      </c>
      <c r="E42" s="45" t="e">
        <f>VLOOKUP(A42,Source!$A$3:$I$69,5,FALSE)</f>
        <v>#N/A</v>
      </c>
      <c r="F42" s="45" t="e">
        <f>VLOOKUP(A42,Source!$A$3:$I$69,6,FALSE)</f>
        <v>#N/A</v>
      </c>
      <c r="G42" s="46" t="e">
        <f>VLOOKUP(A42,Source!$A$3:$I$69,7,FALSE)</f>
        <v>#N/A</v>
      </c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spans="1:20" x14ac:dyDescent="0.2">
      <c r="A43" s="27" t="s">
        <v>9</v>
      </c>
      <c r="C43" s="65"/>
      <c r="D43" s="64"/>
      <c r="E43" s="64"/>
      <c r="F43" s="64"/>
      <c r="G43" s="5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spans="1:20" x14ac:dyDescent="0.2">
      <c r="A44" s="27" t="s">
        <v>10</v>
      </c>
      <c r="C44" s="66"/>
      <c r="D44" s="64"/>
      <c r="E44" s="64"/>
      <c r="F44" s="64"/>
      <c r="G44" s="5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spans="1:20" x14ac:dyDescent="0.2">
      <c r="A45" s="27" t="s">
        <v>11</v>
      </c>
      <c r="C45" s="66"/>
      <c r="D45" s="64"/>
      <c r="E45" s="64"/>
      <c r="F45" s="64"/>
      <c r="G45" s="5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spans="1:20" x14ac:dyDescent="0.2">
      <c r="A46" s="27" t="s">
        <v>12</v>
      </c>
      <c r="C46" s="66"/>
      <c r="D46" s="64"/>
      <c r="E46" s="64"/>
      <c r="F46" s="64"/>
      <c r="G46" s="5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spans="1:20" x14ac:dyDescent="0.2">
      <c r="A47" s="27" t="s">
        <v>13</v>
      </c>
      <c r="C47" s="66"/>
      <c r="D47" s="64"/>
      <c r="E47" s="64"/>
      <c r="F47" s="64"/>
      <c r="G47" s="5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spans="1:20" x14ac:dyDescent="0.2">
      <c r="A48" s="29" t="s">
        <v>17</v>
      </c>
      <c r="C48" s="67"/>
      <c r="D48" s="68"/>
      <c r="E48" s="68"/>
      <c r="F48" s="68"/>
      <c r="G48" s="59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spans="1:20" x14ac:dyDescent="0.2"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spans="1:20" ht="16" thickBot="1" x14ac:dyDescent="0.25">
      <c r="A50" s="31"/>
      <c r="C50" s="32"/>
      <c r="D50" s="32"/>
      <c r="E50" s="32"/>
      <c r="F50" s="32"/>
      <c r="G50" s="32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spans="1:20" ht="16" thickBot="1" x14ac:dyDescent="0.25">
      <c r="A51" s="63">
        <v>63017836</v>
      </c>
      <c r="C51" s="53" t="e">
        <f>VLOOKUP(A51,Source!$A$3:$I$69,2,FALSE)</f>
        <v>#N/A</v>
      </c>
      <c r="D51" s="45" t="e">
        <f>VLOOKUP(A51,Source!$A$3:$I$69,4,FALSE)</f>
        <v>#N/A</v>
      </c>
      <c r="E51" s="45" t="e">
        <f>VLOOKUP(A51,Source!$A$3:$I$69,5,FALSE)</f>
        <v>#N/A</v>
      </c>
      <c r="F51" s="45" t="e">
        <f>VLOOKUP(A51,Source!$A$3:$I$69,6,FALSE)</f>
        <v>#N/A</v>
      </c>
      <c r="G51" s="46" t="e">
        <f>VLOOKUP(A51,Source!$A$3:$I$69,7,FALSE)</f>
        <v>#N/A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spans="1:20" x14ac:dyDescent="0.2">
      <c r="A52" s="34" t="s">
        <v>9</v>
      </c>
      <c r="C52" s="38"/>
      <c r="D52" s="32"/>
      <c r="E52" s="32"/>
      <c r="F52" s="32"/>
      <c r="G52" s="2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spans="1:20" x14ac:dyDescent="0.2">
      <c r="A53" s="34" t="s">
        <v>10</v>
      </c>
      <c r="C53" s="38"/>
      <c r="D53" s="32"/>
      <c r="E53" s="32"/>
      <c r="F53" s="32"/>
      <c r="G53" s="2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spans="1:20" x14ac:dyDescent="0.2">
      <c r="A54" s="34" t="s">
        <v>11</v>
      </c>
      <c r="C54" s="38"/>
      <c r="D54" s="32"/>
      <c r="E54" s="32"/>
      <c r="F54" s="32"/>
      <c r="G54" s="2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spans="1:20" x14ac:dyDescent="0.2">
      <c r="A55" s="34" t="s">
        <v>12</v>
      </c>
      <c r="C55" s="38"/>
      <c r="D55" s="32"/>
      <c r="E55" s="32"/>
      <c r="F55" s="32"/>
      <c r="G55" s="2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spans="1:20" x14ac:dyDescent="0.2">
      <c r="A56" s="34" t="s">
        <v>13</v>
      </c>
      <c r="C56" s="38"/>
      <c r="D56" s="32"/>
      <c r="E56" s="32"/>
      <c r="F56" s="32"/>
      <c r="G56" s="2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spans="1:20" ht="16" thickBot="1" x14ac:dyDescent="0.25">
      <c r="A57" s="35" t="s">
        <v>17</v>
      </c>
      <c r="C57" s="39"/>
      <c r="D57" s="40"/>
      <c r="E57" s="40"/>
      <c r="F57" s="40"/>
      <c r="G57" s="30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spans="1:20" ht="16" thickBot="1" x14ac:dyDescent="0.25">
      <c r="A58" s="31"/>
      <c r="C58" s="32"/>
      <c r="D58" s="32"/>
      <c r="E58" s="32"/>
      <c r="F58" s="32"/>
      <c r="G58" s="32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spans="1:20" ht="16" thickBot="1" x14ac:dyDescent="0.25">
      <c r="A59" s="63">
        <v>63017703</v>
      </c>
      <c r="C59" s="53" t="e">
        <f>VLOOKUP(A59,Source!$A$3:$I$69,2,FALSE)</f>
        <v>#N/A</v>
      </c>
      <c r="D59" s="45" t="e">
        <f>VLOOKUP(A59,Source!$A$3:$I$69,4,FALSE)</f>
        <v>#N/A</v>
      </c>
      <c r="E59" s="45" t="e">
        <f>VLOOKUP(A59,Source!$A$3:$I$69,5,FALSE)</f>
        <v>#N/A</v>
      </c>
      <c r="F59" s="45" t="e">
        <f>VLOOKUP(A59,Source!$A$3:$I$69,6,FALSE)</f>
        <v>#N/A</v>
      </c>
      <c r="G59" s="46" t="e">
        <f>VLOOKUP(A59,Source!$A$3:$I$69,7,FALSE)</f>
        <v>#N/A</v>
      </c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spans="1:20" x14ac:dyDescent="0.2">
      <c r="A60" s="34" t="s">
        <v>9</v>
      </c>
      <c r="C60" s="38"/>
      <c r="D60" s="32"/>
      <c r="E60" s="32"/>
      <c r="F60" s="32"/>
      <c r="G60" s="2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spans="1:20" x14ac:dyDescent="0.2">
      <c r="A61" s="34" t="s">
        <v>10</v>
      </c>
      <c r="C61" s="38"/>
      <c r="D61" s="32"/>
      <c r="E61" s="32"/>
      <c r="F61" s="32"/>
      <c r="G61" s="2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spans="1:20" x14ac:dyDescent="0.2">
      <c r="A62" s="34" t="s">
        <v>11</v>
      </c>
      <c r="C62" s="38"/>
      <c r="D62" s="32"/>
      <c r="E62" s="32"/>
      <c r="F62" s="32"/>
      <c r="G62" s="2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spans="1:20" x14ac:dyDescent="0.2">
      <c r="A63" s="34" t="s">
        <v>12</v>
      </c>
      <c r="C63" s="38"/>
      <c r="D63" s="32"/>
      <c r="E63" s="32"/>
      <c r="F63" s="32"/>
      <c r="G63" s="2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spans="1:20" x14ac:dyDescent="0.2">
      <c r="A64" s="34" t="s">
        <v>13</v>
      </c>
      <c r="C64" s="38"/>
      <c r="D64" s="32"/>
      <c r="E64" s="32"/>
      <c r="F64" s="32"/>
      <c r="G64" s="2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spans="1:20" ht="16" thickBot="1" x14ac:dyDescent="0.25">
      <c r="A65" s="35" t="s">
        <v>17</v>
      </c>
      <c r="C65" s="39"/>
      <c r="D65" s="40"/>
      <c r="E65" s="40"/>
      <c r="F65" s="40"/>
      <c r="G65" s="30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spans="1:20" ht="16" thickBot="1" x14ac:dyDescent="0.25">
      <c r="A66" s="31"/>
      <c r="C66" s="32"/>
      <c r="D66" s="32"/>
      <c r="E66" s="32"/>
      <c r="F66" s="32"/>
      <c r="G66" s="32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spans="1:20" ht="16" thickBot="1" x14ac:dyDescent="0.25">
      <c r="A67" s="49">
        <v>63019299</v>
      </c>
      <c r="C67" s="53" t="e">
        <f>VLOOKUP(A67,Source!$A$3:$I$69,2,FALSE)</f>
        <v>#N/A</v>
      </c>
      <c r="D67" s="45" t="e">
        <f>VLOOKUP(A67,Source!$A$3:$I$69,4,FALSE)</f>
        <v>#N/A</v>
      </c>
      <c r="E67" s="45" t="e">
        <f>VLOOKUP(A67,Source!$A$3:$I$69,5,FALSE)</f>
        <v>#N/A</v>
      </c>
      <c r="F67" s="45" t="e">
        <f>VLOOKUP(A67,Source!$A$3:$I$69,6,FALSE)</f>
        <v>#N/A</v>
      </c>
      <c r="G67" s="46" t="e">
        <f>VLOOKUP(A67,Source!$A$3:$I$69,7,FALSE)</f>
        <v>#N/A</v>
      </c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spans="1:20" x14ac:dyDescent="0.2">
      <c r="A68" s="34" t="s">
        <v>9</v>
      </c>
      <c r="C68" s="38"/>
      <c r="D68" s="32"/>
      <c r="E68" s="32"/>
      <c r="F68" s="32"/>
      <c r="G68" s="2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spans="1:20" x14ac:dyDescent="0.2">
      <c r="A69" s="34" t="s">
        <v>10</v>
      </c>
      <c r="C69" s="38"/>
      <c r="D69" s="32"/>
      <c r="E69" s="32"/>
      <c r="F69" s="32"/>
      <c r="G69" s="2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spans="1:20" x14ac:dyDescent="0.2">
      <c r="A70" s="34" t="s">
        <v>11</v>
      </c>
      <c r="C70" s="38"/>
      <c r="D70" s="32"/>
      <c r="E70" s="32"/>
      <c r="F70" s="32"/>
      <c r="G70" s="2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spans="1:20" x14ac:dyDescent="0.2">
      <c r="A71" s="34" t="s">
        <v>12</v>
      </c>
      <c r="C71" s="38"/>
      <c r="D71" s="32"/>
      <c r="E71" s="32"/>
      <c r="F71" s="32"/>
      <c r="G71" s="2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spans="1:20" x14ac:dyDescent="0.2">
      <c r="A72" s="34" t="s">
        <v>13</v>
      </c>
      <c r="C72" s="38"/>
      <c r="D72" s="32"/>
      <c r="E72" s="32"/>
      <c r="F72" s="32"/>
      <c r="G72" s="2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spans="1:20" ht="16" thickBot="1" x14ac:dyDescent="0.25">
      <c r="A73" s="35" t="s">
        <v>17</v>
      </c>
      <c r="C73" s="39"/>
      <c r="D73" s="40"/>
      <c r="E73" s="40"/>
      <c r="F73" s="40"/>
      <c r="G73" s="30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spans="1:20" ht="16" thickBot="1" x14ac:dyDescent="0.25">
      <c r="A74" s="31"/>
      <c r="C74" s="32"/>
      <c r="D74" s="32"/>
      <c r="E74" s="32"/>
      <c r="F74" s="32"/>
      <c r="G74" s="32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spans="1:20" ht="16" thickBot="1" x14ac:dyDescent="0.25">
      <c r="A75" s="49">
        <v>63018395</v>
      </c>
      <c r="C75" s="53" t="e">
        <f>VLOOKUP(A75,Source!$A$3:$I$69,2,FALSE)</f>
        <v>#N/A</v>
      </c>
      <c r="D75" s="45" t="e">
        <f>VLOOKUP(A75,Source!$A$3:$I$69,4,FALSE)</f>
        <v>#N/A</v>
      </c>
      <c r="E75" s="45" t="e">
        <f>VLOOKUP(A75,Source!$A$3:$I$69,5,FALSE)</f>
        <v>#N/A</v>
      </c>
      <c r="F75" s="45" t="e">
        <f>VLOOKUP(A75,Source!$A$3:$I$69,6,FALSE)</f>
        <v>#N/A</v>
      </c>
      <c r="G75" s="46" t="e">
        <f>VLOOKUP(A75,Source!$A$3:$I$69,7,FALSE)</f>
        <v>#N/A</v>
      </c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spans="1:20" x14ac:dyDescent="0.2">
      <c r="A76" s="34" t="s">
        <v>9</v>
      </c>
      <c r="C76" s="38"/>
      <c r="D76" s="32"/>
      <c r="E76" s="32"/>
      <c r="F76" s="32"/>
      <c r="G76" s="2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spans="1:20" x14ac:dyDescent="0.2">
      <c r="A77" s="34" t="s">
        <v>10</v>
      </c>
      <c r="C77" s="38"/>
      <c r="D77" s="32"/>
      <c r="E77" s="32"/>
      <c r="F77" s="32"/>
      <c r="G77" s="2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spans="1:20" x14ac:dyDescent="0.2">
      <c r="A78" s="34" t="s">
        <v>11</v>
      </c>
      <c r="C78" s="38"/>
      <c r="D78" s="32"/>
      <c r="E78" s="32"/>
      <c r="F78" s="32"/>
      <c r="G78" s="2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spans="1:20" x14ac:dyDescent="0.2">
      <c r="A79" s="34" t="s">
        <v>12</v>
      </c>
      <c r="C79" s="38"/>
      <c r="D79" s="32"/>
      <c r="E79" s="32"/>
      <c r="F79" s="32"/>
      <c r="G79" s="2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spans="1:20" x14ac:dyDescent="0.2">
      <c r="A80" s="34" t="s">
        <v>13</v>
      </c>
      <c r="C80" s="38"/>
      <c r="D80" s="32"/>
      <c r="E80" s="32"/>
      <c r="F80" s="32"/>
      <c r="G80" s="2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spans="1:20" ht="16" thickBot="1" x14ac:dyDescent="0.25">
      <c r="A81" s="35" t="s">
        <v>17</v>
      </c>
      <c r="C81" s="39"/>
      <c r="D81" s="40"/>
      <c r="E81" s="40"/>
      <c r="F81" s="40"/>
      <c r="G81" s="30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spans="1:20" ht="16" thickBot="1" x14ac:dyDescent="0.25">
      <c r="A82" s="31"/>
      <c r="C82" s="32"/>
      <c r="D82" s="32"/>
      <c r="E82" s="32"/>
      <c r="F82" s="32"/>
      <c r="G82" s="32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spans="1:20" ht="16" thickBot="1" x14ac:dyDescent="0.25">
      <c r="A83" s="49">
        <v>63018396</v>
      </c>
      <c r="C83" s="53" t="e">
        <f>VLOOKUP(A83,Source!$A$3:$I$69,2,FALSE)</f>
        <v>#N/A</v>
      </c>
      <c r="D83" s="45" t="e">
        <f>VLOOKUP(A83,Source!$A$3:$I$69,4,FALSE)</f>
        <v>#N/A</v>
      </c>
      <c r="E83" s="45" t="e">
        <f>VLOOKUP(A83,Source!$A$3:$I$69,5,FALSE)</f>
        <v>#N/A</v>
      </c>
      <c r="F83" s="45" t="e">
        <f>VLOOKUP(A83,Source!$A$3:$I$69,6,FALSE)</f>
        <v>#N/A</v>
      </c>
      <c r="G83" s="46" t="e">
        <f>VLOOKUP(A83,Source!$A$3:$I$69,7,FALSE)</f>
        <v>#N/A</v>
      </c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spans="1:20" x14ac:dyDescent="0.2">
      <c r="A84" s="34" t="s">
        <v>9</v>
      </c>
      <c r="C84" s="38"/>
      <c r="D84" s="32"/>
      <c r="E84" s="32"/>
      <c r="F84" s="32"/>
      <c r="G84" s="2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spans="1:20" x14ac:dyDescent="0.2">
      <c r="A85" s="34" t="s">
        <v>10</v>
      </c>
      <c r="C85" s="38"/>
      <c r="D85" s="32"/>
      <c r="E85" s="32"/>
      <c r="F85" s="32"/>
      <c r="G85" s="2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spans="1:20" x14ac:dyDescent="0.2">
      <c r="A86" s="34" t="s">
        <v>11</v>
      </c>
      <c r="C86" s="38"/>
      <c r="D86" s="32"/>
      <c r="E86" s="32"/>
      <c r="F86" s="32"/>
      <c r="G86" s="2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spans="1:20" x14ac:dyDescent="0.2">
      <c r="A87" s="34" t="s">
        <v>12</v>
      </c>
      <c r="C87" s="38"/>
      <c r="D87" s="32"/>
      <c r="E87" s="32"/>
      <c r="F87" s="32"/>
      <c r="G87" s="2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spans="1:20" x14ac:dyDescent="0.2">
      <c r="A88" s="34" t="s">
        <v>13</v>
      </c>
      <c r="C88" s="38"/>
      <c r="D88" s="32"/>
      <c r="E88" s="32"/>
      <c r="F88" s="32"/>
      <c r="G88" s="2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spans="1:20" ht="16" thickBot="1" x14ac:dyDescent="0.25">
      <c r="A89" s="35" t="s">
        <v>17</v>
      </c>
      <c r="C89" s="39"/>
      <c r="D89" s="40"/>
      <c r="E89" s="40"/>
      <c r="F89" s="40"/>
      <c r="G89" s="30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spans="1:20" ht="16" thickBot="1" x14ac:dyDescent="0.25">
      <c r="A90" s="31"/>
      <c r="C90" s="32"/>
      <c r="D90" s="32"/>
      <c r="E90" s="32"/>
      <c r="F90" s="32"/>
      <c r="G90" s="32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spans="1:20" ht="16" thickBot="1" x14ac:dyDescent="0.25">
      <c r="A91" s="49">
        <v>63018397</v>
      </c>
      <c r="C91" s="53" t="e">
        <f>VLOOKUP(A91,Source!$A$3:$I$69,2,FALSE)</f>
        <v>#N/A</v>
      </c>
      <c r="D91" s="45" t="e">
        <f>VLOOKUP(A91,Source!$A$3:$I$69,4,FALSE)</f>
        <v>#N/A</v>
      </c>
      <c r="E91" s="45" t="e">
        <f>VLOOKUP(A91,Source!$A$3:$I$69,5,FALSE)</f>
        <v>#N/A</v>
      </c>
      <c r="F91" s="45" t="e">
        <f>VLOOKUP(A91,Source!$A$3:$I$69,6,FALSE)</f>
        <v>#N/A</v>
      </c>
      <c r="G91" s="46" t="e">
        <f>VLOOKUP(A91,Source!$A$3:$I$69,7,FALSE)</f>
        <v>#N/A</v>
      </c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spans="1:20" x14ac:dyDescent="0.2">
      <c r="A92" s="34" t="s">
        <v>9</v>
      </c>
      <c r="C92" s="38"/>
      <c r="D92" s="32"/>
      <c r="E92" s="32"/>
      <c r="F92" s="32"/>
      <c r="G92" s="2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spans="1:20" x14ac:dyDescent="0.2">
      <c r="A93" s="34" t="s">
        <v>10</v>
      </c>
      <c r="C93" s="38"/>
      <c r="D93" s="32"/>
      <c r="E93" s="32"/>
      <c r="F93" s="32"/>
      <c r="G93" s="2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spans="1:20" x14ac:dyDescent="0.2">
      <c r="A94" s="34" t="s">
        <v>11</v>
      </c>
      <c r="C94" s="38"/>
      <c r="D94" s="32"/>
      <c r="E94" s="32"/>
      <c r="F94" s="32"/>
      <c r="G94" s="2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spans="1:20" x14ac:dyDescent="0.2">
      <c r="A95" s="34" t="s">
        <v>12</v>
      </c>
      <c r="C95" s="38"/>
      <c r="D95" s="32"/>
      <c r="E95" s="32"/>
      <c r="F95" s="32"/>
      <c r="G95" s="2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spans="1:20" x14ac:dyDescent="0.2">
      <c r="A96" s="34" t="s">
        <v>13</v>
      </c>
      <c r="C96" s="38"/>
      <c r="D96" s="32"/>
      <c r="E96" s="32"/>
      <c r="F96" s="32"/>
      <c r="G96" s="2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spans="1:20" ht="16" thickBot="1" x14ac:dyDescent="0.25">
      <c r="A97" s="35" t="s">
        <v>17</v>
      </c>
      <c r="C97" s="39"/>
      <c r="D97" s="40"/>
      <c r="E97" s="40"/>
      <c r="F97" s="40"/>
      <c r="G97" s="30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spans="1:20" ht="16" thickBot="1" x14ac:dyDescent="0.25">
      <c r="A98" s="31"/>
      <c r="C98" s="32"/>
      <c r="D98" s="32"/>
      <c r="E98" s="32"/>
      <c r="F98" s="32"/>
      <c r="G98" s="32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spans="1:20" ht="16" thickBot="1" x14ac:dyDescent="0.25">
      <c r="A99" s="49">
        <v>63018398</v>
      </c>
      <c r="C99" s="53" t="e">
        <f>VLOOKUP(A99,Source!$A$3:$I$69,2,FALSE)</f>
        <v>#N/A</v>
      </c>
      <c r="D99" s="45" t="e">
        <f>VLOOKUP(A99,Source!$A$3:$I$69,4,FALSE)</f>
        <v>#N/A</v>
      </c>
      <c r="E99" s="45" t="e">
        <f>VLOOKUP(A99,Source!$A$3:$I$69,5,FALSE)</f>
        <v>#N/A</v>
      </c>
      <c r="F99" s="45" t="e">
        <f>VLOOKUP(A99,Source!$A$3:$I$69,6,FALSE)</f>
        <v>#N/A</v>
      </c>
      <c r="G99" s="46" t="e">
        <f>VLOOKUP(A99,Source!$A$3:$I$69,7,FALSE)</f>
        <v>#N/A</v>
      </c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spans="1:20" x14ac:dyDescent="0.2">
      <c r="A100" s="34" t="s">
        <v>9</v>
      </c>
      <c r="C100" s="38"/>
      <c r="D100" s="32"/>
      <c r="E100" s="32"/>
      <c r="F100" s="32"/>
      <c r="G100" s="2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spans="1:20" x14ac:dyDescent="0.2">
      <c r="A101" s="34" t="s">
        <v>10</v>
      </c>
      <c r="C101" s="38"/>
      <c r="D101" s="32"/>
      <c r="E101" s="32"/>
      <c r="F101" s="32"/>
      <c r="G101" s="2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spans="1:20" x14ac:dyDescent="0.2">
      <c r="A102" s="34" t="s">
        <v>11</v>
      </c>
      <c r="C102" s="38"/>
      <c r="D102" s="32"/>
      <c r="E102" s="32"/>
      <c r="F102" s="32"/>
      <c r="G102" s="2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spans="1:20" x14ac:dyDescent="0.2">
      <c r="A103" s="34" t="s">
        <v>12</v>
      </c>
      <c r="C103" s="38"/>
      <c r="D103" s="32"/>
      <c r="E103" s="32"/>
      <c r="F103" s="32"/>
      <c r="G103" s="2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spans="1:20" x14ac:dyDescent="0.2">
      <c r="A104" s="34" t="s">
        <v>13</v>
      </c>
      <c r="C104" s="38"/>
      <c r="D104" s="32"/>
      <c r="E104" s="32"/>
      <c r="F104" s="32"/>
      <c r="G104" s="2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spans="1:20" ht="16" thickBot="1" x14ac:dyDescent="0.25">
      <c r="A105" s="35" t="s">
        <v>17</v>
      </c>
      <c r="C105" s="39"/>
      <c r="D105" s="40"/>
      <c r="E105" s="40"/>
      <c r="F105" s="40"/>
      <c r="G105" s="30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spans="1:20" ht="16" thickBot="1" x14ac:dyDescent="0.25">
      <c r="A106" s="31"/>
      <c r="C106" s="32"/>
      <c r="D106" s="32"/>
      <c r="E106" s="32"/>
      <c r="F106" s="32"/>
      <c r="G106" s="32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spans="1:20" ht="16" thickBot="1" x14ac:dyDescent="0.25">
      <c r="A107" s="49">
        <v>63018399</v>
      </c>
      <c r="C107" s="53" t="e">
        <f>VLOOKUP(A107,Source!$A$3:$I$69,2,FALSE)</f>
        <v>#N/A</v>
      </c>
      <c r="D107" s="45" t="e">
        <f>VLOOKUP(A107,Source!$A$3:$I$69,4,FALSE)</f>
        <v>#N/A</v>
      </c>
      <c r="E107" s="45" t="e">
        <f>VLOOKUP(A107,Source!$A$3:$I$69,5,FALSE)</f>
        <v>#N/A</v>
      </c>
      <c r="F107" s="45" t="e">
        <f>VLOOKUP(A107,Source!$A$3:$I$69,6,FALSE)</f>
        <v>#N/A</v>
      </c>
      <c r="G107" s="46" t="e">
        <f>VLOOKUP(A107,Source!$A$3:$I$69,7,FALSE)</f>
        <v>#N/A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spans="1:20" x14ac:dyDescent="0.2">
      <c r="A108" s="34" t="s">
        <v>9</v>
      </c>
      <c r="C108" s="38"/>
      <c r="D108" s="32"/>
      <c r="E108" s="32"/>
      <c r="F108" s="32"/>
      <c r="G108" s="2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spans="1:20" x14ac:dyDescent="0.2">
      <c r="A109" s="34" t="s">
        <v>10</v>
      </c>
      <c r="C109" s="38"/>
      <c r="D109" s="32"/>
      <c r="E109" s="32"/>
      <c r="F109" s="32"/>
      <c r="G109" s="2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spans="1:20" x14ac:dyDescent="0.2">
      <c r="A110" s="34" t="s">
        <v>11</v>
      </c>
      <c r="C110" s="38"/>
      <c r="D110" s="32"/>
      <c r="E110" s="32"/>
      <c r="F110" s="32"/>
      <c r="G110" s="2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spans="1:20" x14ac:dyDescent="0.2">
      <c r="A111" s="34" t="s">
        <v>12</v>
      </c>
      <c r="C111" s="38"/>
      <c r="D111" s="32"/>
      <c r="E111" s="32"/>
      <c r="F111" s="32"/>
      <c r="G111" s="2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spans="1:20" x14ac:dyDescent="0.2">
      <c r="A112" s="34" t="s">
        <v>13</v>
      </c>
      <c r="C112" s="38"/>
      <c r="D112" s="32"/>
      <c r="E112" s="32"/>
      <c r="F112" s="32"/>
      <c r="G112" s="2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spans="1:20" ht="16" thickBot="1" x14ac:dyDescent="0.25">
      <c r="A113" s="35" t="s">
        <v>17</v>
      </c>
      <c r="C113" s="39"/>
      <c r="D113" s="40"/>
      <c r="E113" s="40"/>
      <c r="F113" s="40"/>
      <c r="G113" s="30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spans="1:20" ht="16" thickBot="1" x14ac:dyDescent="0.25">
      <c r="A114" s="31"/>
      <c r="C114" s="32"/>
      <c r="D114" s="32"/>
      <c r="E114" s="32"/>
      <c r="F114" s="32"/>
      <c r="G114" s="32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spans="1:20" ht="16" thickBot="1" x14ac:dyDescent="0.25">
      <c r="A115" s="49">
        <v>63016626</v>
      </c>
      <c r="C115" s="53" t="e">
        <f>VLOOKUP(A115,Source!$A$3:$I$69,2,FALSE)</f>
        <v>#N/A</v>
      </c>
      <c r="D115" s="45" t="e">
        <f>VLOOKUP(A115,Source!$A$3:$I$69,4,FALSE)</f>
        <v>#N/A</v>
      </c>
      <c r="E115" s="45" t="e">
        <f>VLOOKUP(A115,Source!$A$3:$I$69,5,FALSE)</f>
        <v>#N/A</v>
      </c>
      <c r="F115" s="45" t="e">
        <f>VLOOKUP(A115,Source!$A$3:$I$69,6,FALSE)</f>
        <v>#N/A</v>
      </c>
      <c r="G115" s="46" t="e">
        <f>VLOOKUP(A115,Source!$A$3:$I$69,7,FALSE)</f>
        <v>#N/A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spans="1:20" x14ac:dyDescent="0.2">
      <c r="A116" s="34" t="s">
        <v>9</v>
      </c>
      <c r="C116" s="38"/>
      <c r="D116" s="32"/>
      <c r="E116" s="32"/>
      <c r="F116" s="32"/>
      <c r="G116" s="2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spans="1:20" x14ac:dyDescent="0.2">
      <c r="A117" s="34" t="s">
        <v>10</v>
      </c>
      <c r="C117" s="38"/>
      <c r="D117" s="32"/>
      <c r="E117" s="32"/>
      <c r="F117" s="32"/>
      <c r="G117" s="2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spans="1:20" x14ac:dyDescent="0.2">
      <c r="A118" s="34" t="s">
        <v>11</v>
      </c>
      <c r="C118" s="38"/>
      <c r="D118" s="32"/>
      <c r="E118" s="32"/>
      <c r="F118" s="32"/>
      <c r="G118" s="2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spans="1:20" x14ac:dyDescent="0.2">
      <c r="A119" s="34" t="s">
        <v>12</v>
      </c>
      <c r="C119" s="38"/>
      <c r="D119" s="32"/>
      <c r="E119" s="32"/>
      <c r="F119" s="32"/>
      <c r="G119" s="2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spans="1:20" x14ac:dyDescent="0.2">
      <c r="A120" s="34" t="s">
        <v>13</v>
      </c>
      <c r="C120" s="38"/>
      <c r="D120" s="32"/>
      <c r="E120" s="32"/>
      <c r="F120" s="32"/>
      <c r="G120" s="2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spans="1:20" ht="16" thickBot="1" x14ac:dyDescent="0.25">
      <c r="A121" s="35" t="s">
        <v>17</v>
      </c>
      <c r="C121" s="39"/>
      <c r="D121" s="40"/>
      <c r="E121" s="40"/>
      <c r="F121" s="40"/>
      <c r="G121" s="30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spans="1:20" ht="16" thickBot="1" x14ac:dyDescent="0.25">
      <c r="A122" s="33"/>
      <c r="C122" s="32"/>
      <c r="D122" s="32"/>
      <c r="E122" s="32"/>
      <c r="F122" s="32"/>
      <c r="G122" s="32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spans="1:20" ht="16" thickBot="1" x14ac:dyDescent="0.25">
      <c r="A123" s="49">
        <v>63018400</v>
      </c>
      <c r="C123" s="53" t="e">
        <f>VLOOKUP(A123,Source!$A$3:$I$69,2,FALSE)</f>
        <v>#N/A</v>
      </c>
      <c r="D123" s="45" t="e">
        <f>VLOOKUP(A123,Source!$A$3:$I$69,4,FALSE)</f>
        <v>#N/A</v>
      </c>
      <c r="E123" s="45" t="e">
        <f>VLOOKUP(A123,Source!$A$3:$I$69,5,FALSE)</f>
        <v>#N/A</v>
      </c>
      <c r="F123" s="45" t="e">
        <f>VLOOKUP(A123,Source!$A$3:$I$69,6,FALSE)</f>
        <v>#N/A</v>
      </c>
      <c r="G123" s="46" t="e">
        <f>VLOOKUP(A123,Source!$A$3:$I$69,7,FALSE)</f>
        <v>#N/A</v>
      </c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spans="1:20" x14ac:dyDescent="0.2">
      <c r="A124" s="34" t="s">
        <v>9</v>
      </c>
      <c r="C124" s="38"/>
      <c r="D124" s="32"/>
      <c r="E124" s="32"/>
      <c r="F124" s="32"/>
      <c r="G124" s="2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spans="1:20" x14ac:dyDescent="0.2">
      <c r="A125" s="34" t="s">
        <v>10</v>
      </c>
      <c r="C125" s="38"/>
      <c r="D125" s="32"/>
      <c r="E125" s="32"/>
      <c r="F125" s="32"/>
      <c r="G125" s="2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spans="1:20" x14ac:dyDescent="0.2">
      <c r="A126" s="34" t="s">
        <v>11</v>
      </c>
      <c r="C126" s="38"/>
      <c r="D126" s="32"/>
      <c r="E126" s="32"/>
      <c r="F126" s="32"/>
      <c r="G126" s="2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spans="1:20" x14ac:dyDescent="0.2">
      <c r="A127" s="34" t="s">
        <v>12</v>
      </c>
      <c r="C127" s="38"/>
      <c r="D127" s="32"/>
      <c r="E127" s="32"/>
      <c r="F127" s="32"/>
      <c r="G127" s="2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spans="1:20" x14ac:dyDescent="0.2">
      <c r="A128" s="34" t="s">
        <v>13</v>
      </c>
      <c r="C128" s="38"/>
      <c r="D128" s="32"/>
      <c r="E128" s="32"/>
      <c r="F128" s="32"/>
      <c r="G128" s="2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spans="1:20" ht="16" thickBot="1" x14ac:dyDescent="0.25">
      <c r="A129" s="35" t="s">
        <v>17</v>
      </c>
      <c r="C129" s="39"/>
      <c r="D129" s="40"/>
      <c r="E129" s="40"/>
      <c r="F129" s="40"/>
      <c r="G129" s="30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spans="1:20" ht="16" thickBot="1" x14ac:dyDescent="0.25">
      <c r="A130" s="33"/>
      <c r="C130" s="32"/>
      <c r="D130" s="32"/>
      <c r="E130" s="32"/>
      <c r="F130" s="32"/>
      <c r="G130" s="32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spans="1:20" ht="16" thickBot="1" x14ac:dyDescent="0.25">
      <c r="A131" s="49">
        <v>63018401</v>
      </c>
      <c r="C131" s="53" t="e">
        <f>VLOOKUP(A131,Source!$A$3:$I$69,2,FALSE)</f>
        <v>#N/A</v>
      </c>
      <c r="D131" s="45" t="e">
        <f>VLOOKUP(A131,Source!$A$3:$I$69,4,FALSE)</f>
        <v>#N/A</v>
      </c>
      <c r="E131" s="45" t="e">
        <f>VLOOKUP(A131,Source!$A$3:$I$69,5,FALSE)</f>
        <v>#N/A</v>
      </c>
      <c r="F131" s="45" t="e">
        <f>VLOOKUP(A131,Source!$A$3:$I$69,6,FALSE)</f>
        <v>#N/A</v>
      </c>
      <c r="G131" s="46" t="e">
        <f>VLOOKUP(A131,Source!$A$3:$I$69,7,FALSE)</f>
        <v>#N/A</v>
      </c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spans="1:20" x14ac:dyDescent="0.2">
      <c r="A132" s="34" t="s">
        <v>9</v>
      </c>
      <c r="C132" s="38"/>
      <c r="D132" s="32"/>
      <c r="E132" s="32"/>
      <c r="F132" s="32"/>
      <c r="G132" s="2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spans="1:20" x14ac:dyDescent="0.2">
      <c r="A133" s="34" t="s">
        <v>10</v>
      </c>
      <c r="C133" s="38"/>
      <c r="D133" s="32"/>
      <c r="E133" s="32"/>
      <c r="F133" s="32"/>
      <c r="G133" s="2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spans="1:20" x14ac:dyDescent="0.2">
      <c r="A134" s="34" t="s">
        <v>11</v>
      </c>
      <c r="C134" s="38"/>
      <c r="D134" s="32"/>
      <c r="E134" s="32"/>
      <c r="F134" s="32"/>
      <c r="G134" s="2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spans="1:20" x14ac:dyDescent="0.2">
      <c r="A135" s="34" t="s">
        <v>12</v>
      </c>
      <c r="C135" s="38"/>
      <c r="D135" s="32"/>
      <c r="E135" s="32"/>
      <c r="F135" s="32"/>
      <c r="G135" s="2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spans="1:20" x14ac:dyDescent="0.2">
      <c r="A136" s="34" t="s">
        <v>13</v>
      </c>
      <c r="C136" s="38"/>
      <c r="D136" s="32"/>
      <c r="E136" s="32"/>
      <c r="F136" s="32"/>
      <c r="G136" s="2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spans="1:20" ht="16" thickBot="1" x14ac:dyDescent="0.25">
      <c r="A137" s="35" t="s">
        <v>17</v>
      </c>
      <c r="C137" s="39"/>
      <c r="D137" s="40"/>
      <c r="E137" s="40"/>
      <c r="F137" s="40"/>
      <c r="G137" s="30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spans="1:20" ht="16" thickBot="1" x14ac:dyDescent="0.25">
      <c r="A138" s="33"/>
      <c r="C138" s="32"/>
      <c r="D138" s="32"/>
      <c r="E138" s="32"/>
      <c r="F138" s="32"/>
      <c r="G138" s="32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spans="1:20" ht="16" thickBot="1" x14ac:dyDescent="0.25">
      <c r="A139" s="76">
        <v>63018402</v>
      </c>
      <c r="C139" s="60" t="e">
        <f>VLOOKUP(A139,Source!$A$3:$I$69,2,FALSE)</f>
        <v>#N/A</v>
      </c>
      <c r="D139" s="61" t="e">
        <f>VLOOKUP(A139,Source!$A$3:$I$69,4,FALSE)</f>
        <v>#N/A</v>
      </c>
      <c r="E139" s="61" t="e">
        <f>VLOOKUP(A139,Source!$A$3:$I$69,5,FALSE)</f>
        <v>#N/A</v>
      </c>
      <c r="F139" s="61" t="e">
        <f>VLOOKUP(A139,Source!$A$3:$I$69,6,FALSE)</f>
        <v>#N/A</v>
      </c>
      <c r="G139" s="62" t="e">
        <f>VLOOKUP(A139,Source!$A$3:$I$69,7,FALSE)</f>
        <v>#N/A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spans="1:20" x14ac:dyDescent="0.2">
      <c r="A140" s="34" t="s">
        <v>9</v>
      </c>
      <c r="C140" s="38"/>
      <c r="D140" s="32"/>
      <c r="E140" s="32"/>
      <c r="F140" s="32"/>
      <c r="G140" s="2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spans="1:20" x14ac:dyDescent="0.2">
      <c r="A141" s="34" t="s">
        <v>10</v>
      </c>
      <c r="C141" s="38"/>
      <c r="D141" s="32"/>
      <c r="E141" s="32"/>
      <c r="F141" s="32"/>
      <c r="G141" s="2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spans="1:20" x14ac:dyDescent="0.2">
      <c r="A142" s="34" t="s">
        <v>11</v>
      </c>
      <c r="C142" s="38"/>
      <c r="D142" s="32"/>
      <c r="E142" s="32"/>
      <c r="F142" s="32"/>
      <c r="G142" s="2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spans="1:20" x14ac:dyDescent="0.2">
      <c r="A143" s="34" t="s">
        <v>12</v>
      </c>
      <c r="C143" s="38"/>
      <c r="D143" s="32"/>
      <c r="E143" s="32"/>
      <c r="F143" s="32"/>
      <c r="G143" s="2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spans="1:20" x14ac:dyDescent="0.2">
      <c r="A144" s="34" t="s">
        <v>13</v>
      </c>
      <c r="C144" s="38"/>
      <c r="D144" s="32"/>
      <c r="E144" s="32"/>
      <c r="F144" s="32"/>
      <c r="G144" s="2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spans="1:20" ht="16" thickBot="1" x14ac:dyDescent="0.25">
      <c r="A145" s="35" t="s">
        <v>17</v>
      </c>
      <c r="C145" s="39"/>
      <c r="D145" s="40"/>
      <c r="E145" s="40"/>
      <c r="F145" s="40"/>
      <c r="G145" s="30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spans="1:20" ht="16" thickBot="1" x14ac:dyDescent="0.25">
      <c r="A146" s="33"/>
      <c r="C146" s="32"/>
      <c r="D146" s="32"/>
      <c r="E146" s="32"/>
      <c r="F146" s="32"/>
      <c r="G146" s="32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spans="1:20" ht="16" thickBot="1" x14ac:dyDescent="0.25">
      <c r="A147" s="76">
        <v>63018403</v>
      </c>
      <c r="C147" s="60" t="e">
        <f>VLOOKUP(A147,Source!$A$3:$I$69,2,FALSE)</f>
        <v>#N/A</v>
      </c>
      <c r="D147" s="61" t="e">
        <f>VLOOKUP(A147,Source!$A$3:$I$69,4,FALSE)</f>
        <v>#N/A</v>
      </c>
      <c r="E147" s="61" t="e">
        <f>VLOOKUP(A147,Source!$A$3:$I$69,5,FALSE)</f>
        <v>#N/A</v>
      </c>
      <c r="F147" s="61" t="e">
        <f>VLOOKUP(A147,Source!$A$3:$I$69,6,FALSE)</f>
        <v>#N/A</v>
      </c>
      <c r="G147" s="62" t="e">
        <f>VLOOKUP(A147,Source!$A$3:$I$69,7,FALSE)</f>
        <v>#N/A</v>
      </c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spans="1:20" x14ac:dyDescent="0.2">
      <c r="A148" s="34" t="s">
        <v>9</v>
      </c>
      <c r="C148" s="38"/>
      <c r="D148" s="32"/>
      <c r="E148" s="32"/>
      <c r="F148" s="32"/>
      <c r="G148" s="2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spans="1:20" x14ac:dyDescent="0.2">
      <c r="A149" s="34" t="s">
        <v>10</v>
      </c>
      <c r="C149" s="38"/>
      <c r="D149" s="32"/>
      <c r="E149" s="32"/>
      <c r="F149" s="32"/>
      <c r="G149" s="2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spans="1:20" x14ac:dyDescent="0.2">
      <c r="A150" s="34" t="s">
        <v>11</v>
      </c>
      <c r="C150" s="38"/>
      <c r="D150" s="32"/>
      <c r="E150" s="32"/>
      <c r="F150" s="32"/>
      <c r="G150" s="2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spans="1:20" x14ac:dyDescent="0.2">
      <c r="A151" s="34" t="s">
        <v>12</v>
      </c>
      <c r="C151" s="38"/>
      <c r="D151" s="32"/>
      <c r="E151" s="32"/>
      <c r="F151" s="32"/>
      <c r="G151" s="2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spans="1:20" x14ac:dyDescent="0.2">
      <c r="A152" s="34" t="s">
        <v>13</v>
      </c>
      <c r="C152" s="38"/>
      <c r="D152" s="32"/>
      <c r="E152" s="32"/>
      <c r="F152" s="32"/>
      <c r="G152" s="2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spans="1:20" ht="16" thickBot="1" x14ac:dyDescent="0.25">
      <c r="A153" s="35" t="s">
        <v>17</v>
      </c>
      <c r="C153" s="39"/>
      <c r="D153" s="40"/>
      <c r="E153" s="40"/>
      <c r="F153" s="40"/>
      <c r="G153" s="30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spans="1:20" ht="16" thickBot="1" x14ac:dyDescent="0.25">
      <c r="A154" s="33"/>
      <c r="C154" s="32"/>
      <c r="D154" s="32"/>
      <c r="E154" s="32"/>
      <c r="F154" s="32"/>
      <c r="G154" s="32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spans="1:20" ht="16" thickBot="1" x14ac:dyDescent="0.25">
      <c r="A155" s="76">
        <v>63019296</v>
      </c>
      <c r="C155" s="60" t="e">
        <f>VLOOKUP(A155,Source!$A$3:$I$69,2,FALSE)</f>
        <v>#N/A</v>
      </c>
      <c r="D155" s="61" t="e">
        <f>VLOOKUP(A155,Source!$A$3:$I$69,4,FALSE)</f>
        <v>#N/A</v>
      </c>
      <c r="E155" s="61" t="e">
        <f>VLOOKUP(A155,Source!$A$3:$I$69,5,FALSE)</f>
        <v>#N/A</v>
      </c>
      <c r="F155" s="61" t="e">
        <f>VLOOKUP(A155,Source!$A$3:$I$69,6,FALSE)</f>
        <v>#N/A</v>
      </c>
      <c r="G155" s="62" t="e">
        <f>VLOOKUP(A155,Source!$A$3:$I$69,7,FALSE)</f>
        <v>#N/A</v>
      </c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spans="1:20" x14ac:dyDescent="0.2">
      <c r="A156" s="34" t="s">
        <v>9</v>
      </c>
      <c r="C156" s="38"/>
      <c r="D156" s="32"/>
      <c r="E156" s="32"/>
      <c r="F156" s="32"/>
      <c r="G156" s="2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spans="1:20" x14ac:dyDescent="0.2">
      <c r="A157" s="34" t="s">
        <v>10</v>
      </c>
      <c r="C157" s="38"/>
      <c r="D157" s="32"/>
      <c r="E157" s="32"/>
      <c r="F157" s="32"/>
      <c r="G157" s="2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spans="1:20" x14ac:dyDescent="0.2">
      <c r="A158" s="34" t="s">
        <v>11</v>
      </c>
      <c r="C158" s="38"/>
      <c r="D158" s="32"/>
      <c r="E158" s="32"/>
      <c r="F158" s="32"/>
      <c r="G158" s="2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spans="1:20" x14ac:dyDescent="0.2">
      <c r="A159" s="34" t="s">
        <v>12</v>
      </c>
      <c r="C159" s="38"/>
      <c r="D159" s="32"/>
      <c r="E159" s="32"/>
      <c r="F159" s="32"/>
      <c r="G159" s="2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spans="1:20" x14ac:dyDescent="0.2">
      <c r="A160" s="34" t="s">
        <v>13</v>
      </c>
      <c r="C160" s="38"/>
      <c r="D160" s="32"/>
      <c r="E160" s="32"/>
      <c r="F160" s="32"/>
      <c r="G160" s="2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spans="1:20" ht="16" thickBot="1" x14ac:dyDescent="0.25">
      <c r="A161" s="35" t="s">
        <v>17</v>
      </c>
      <c r="C161" s="39"/>
      <c r="D161" s="40"/>
      <c r="E161" s="40"/>
      <c r="F161" s="40"/>
      <c r="G161" s="30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spans="1:20" ht="16" thickBot="1" x14ac:dyDescent="0.25">
      <c r="A162" s="33"/>
      <c r="C162" s="32"/>
      <c r="D162" s="32"/>
      <c r="E162" s="32"/>
      <c r="F162" s="32"/>
      <c r="G162" s="32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spans="1:20" ht="16" thickBot="1" x14ac:dyDescent="0.25">
      <c r="A163" s="76">
        <v>63019298</v>
      </c>
      <c r="C163" s="60" t="e">
        <f>VLOOKUP(A163,Source!$A$3:$I$69,2,FALSE)</f>
        <v>#N/A</v>
      </c>
      <c r="D163" s="61" t="e">
        <f>VLOOKUP(A163,Source!$A$3:$I$69,4,FALSE)</f>
        <v>#N/A</v>
      </c>
      <c r="E163" s="61" t="e">
        <f>VLOOKUP(A163,Source!$A$3:$I$69,5,FALSE)</f>
        <v>#N/A</v>
      </c>
      <c r="F163" s="61" t="e">
        <f>VLOOKUP(A163,Source!$A$3:$I$69,6,FALSE)</f>
        <v>#N/A</v>
      </c>
      <c r="G163" s="62" t="e">
        <f>VLOOKUP(A163,Source!$A$3:$I$69,7,FALSE)</f>
        <v>#N/A</v>
      </c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spans="1:20" x14ac:dyDescent="0.2">
      <c r="A164" s="34" t="s">
        <v>9</v>
      </c>
      <c r="C164" s="38"/>
      <c r="D164" s="32"/>
      <c r="E164" s="32"/>
      <c r="F164" s="32"/>
      <c r="G164" s="2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spans="1:20" x14ac:dyDescent="0.2">
      <c r="A165" s="34" t="s">
        <v>10</v>
      </c>
      <c r="C165" s="38"/>
      <c r="D165" s="32"/>
      <c r="E165" s="32"/>
      <c r="F165" s="32"/>
      <c r="G165" s="2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spans="1:20" x14ac:dyDescent="0.2">
      <c r="A166" s="34" t="s">
        <v>11</v>
      </c>
      <c r="C166" s="38"/>
      <c r="D166" s="32"/>
      <c r="E166" s="32"/>
      <c r="F166" s="32"/>
      <c r="G166" s="2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spans="1:20" x14ac:dyDescent="0.2">
      <c r="A167" s="34" t="s">
        <v>12</v>
      </c>
      <c r="C167" s="38"/>
      <c r="D167" s="32"/>
      <c r="E167" s="32"/>
      <c r="F167" s="32"/>
      <c r="G167" s="2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spans="1:20" x14ac:dyDescent="0.2">
      <c r="A168" s="34" t="s">
        <v>13</v>
      </c>
      <c r="C168" s="38"/>
      <c r="D168" s="32"/>
      <c r="E168" s="32"/>
      <c r="F168" s="32"/>
      <c r="G168" s="2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spans="1:20" ht="16" thickBot="1" x14ac:dyDescent="0.25">
      <c r="A169" s="35" t="s">
        <v>17</v>
      </c>
      <c r="C169" s="39"/>
      <c r="D169" s="40"/>
      <c r="E169" s="40"/>
      <c r="F169" s="40"/>
      <c r="G169" s="30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spans="1:20" ht="16" thickBot="1" x14ac:dyDescent="0.25">
      <c r="A170" s="33"/>
      <c r="C170" s="32"/>
      <c r="D170" s="32"/>
      <c r="E170" s="32"/>
      <c r="F170" s="32"/>
      <c r="G170" s="32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spans="1:20" ht="16" thickBot="1" x14ac:dyDescent="0.25">
      <c r="A171" s="76">
        <v>63019291</v>
      </c>
      <c r="C171" s="60" t="e">
        <f>VLOOKUP(A171,Source!$A$3:$I$69,2,FALSE)</f>
        <v>#N/A</v>
      </c>
      <c r="D171" s="61" t="e">
        <f>VLOOKUP(A171,Source!$A$3:$I$69,4,FALSE)</f>
        <v>#N/A</v>
      </c>
      <c r="E171" s="61" t="e">
        <f>VLOOKUP(A171,Source!$A$3:$I$69,5,FALSE)</f>
        <v>#N/A</v>
      </c>
      <c r="F171" s="61" t="e">
        <f>VLOOKUP(A171,Source!$A$3:$I$69,6,FALSE)</f>
        <v>#N/A</v>
      </c>
      <c r="G171" s="62" t="e">
        <f>VLOOKUP(A171,Source!$A$3:$I$69,7,FALSE)</f>
        <v>#N/A</v>
      </c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spans="1:20" x14ac:dyDescent="0.2">
      <c r="A172" s="34" t="s">
        <v>9</v>
      </c>
      <c r="C172" s="38"/>
      <c r="D172" s="32"/>
      <c r="E172" s="32"/>
      <c r="F172" s="32"/>
      <c r="G172" s="2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spans="1:20" x14ac:dyDescent="0.2">
      <c r="A173" s="34" t="s">
        <v>10</v>
      </c>
      <c r="C173" s="38"/>
      <c r="D173" s="32"/>
      <c r="E173" s="32"/>
      <c r="F173" s="32"/>
      <c r="G173" s="2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spans="1:20" x14ac:dyDescent="0.2">
      <c r="A174" s="34" t="s">
        <v>11</v>
      </c>
      <c r="C174" s="38"/>
      <c r="D174" s="32"/>
      <c r="E174" s="32"/>
      <c r="F174" s="32"/>
      <c r="G174" s="2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spans="1:20" x14ac:dyDescent="0.2">
      <c r="A175" s="34" t="s">
        <v>12</v>
      </c>
      <c r="C175" s="38"/>
      <c r="D175" s="32"/>
      <c r="E175" s="32"/>
      <c r="F175" s="32"/>
      <c r="G175" s="2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spans="1:20" x14ac:dyDescent="0.2">
      <c r="A176" s="34" t="s">
        <v>13</v>
      </c>
      <c r="C176" s="38"/>
      <c r="D176" s="32"/>
      <c r="E176" s="32"/>
      <c r="F176" s="32"/>
      <c r="G176" s="2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spans="1:20" ht="16" thickBot="1" x14ac:dyDescent="0.25">
      <c r="A177" s="35" t="s">
        <v>17</v>
      </c>
      <c r="C177" s="39"/>
      <c r="D177" s="40"/>
      <c r="E177" s="40"/>
      <c r="F177" s="40"/>
      <c r="G177" s="30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spans="1:20" x14ac:dyDescent="0.2">
      <c r="A178" s="33"/>
      <c r="C178" s="32"/>
      <c r="D178" s="32"/>
      <c r="E178" s="32"/>
      <c r="F178" s="32"/>
      <c r="G178" s="32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spans="1:20" ht="16" thickBot="1" x14ac:dyDescent="0.25">
      <c r="A179" s="33"/>
      <c r="C179" s="32"/>
      <c r="D179" s="32"/>
      <c r="E179" s="32"/>
      <c r="F179" s="32"/>
      <c r="G179" s="32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spans="1:20" ht="16" thickBot="1" x14ac:dyDescent="0.25">
      <c r="A180" s="76">
        <v>63019292</v>
      </c>
      <c r="C180" s="60" t="e">
        <f>VLOOKUP(A180,Source!$A$3:$I$69,2,FALSE)</f>
        <v>#N/A</v>
      </c>
      <c r="D180" s="61" t="e">
        <f>VLOOKUP(A180,Source!$A$3:$I$69,4,FALSE)</f>
        <v>#N/A</v>
      </c>
      <c r="E180" s="61" t="e">
        <f>VLOOKUP(A180,Source!$A$3:$I$69,5,FALSE)</f>
        <v>#N/A</v>
      </c>
      <c r="F180" s="61" t="e">
        <f>VLOOKUP(A180,Source!$A$3:$I$69,6,FALSE)</f>
        <v>#N/A</v>
      </c>
      <c r="G180" s="62" t="e">
        <f>VLOOKUP(A180,Source!$A$3:$I$69,7,FALSE)</f>
        <v>#N/A</v>
      </c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spans="1:20" x14ac:dyDescent="0.2">
      <c r="A181" s="34" t="s">
        <v>9</v>
      </c>
      <c r="C181" s="38"/>
      <c r="D181" s="32"/>
      <c r="E181" s="32"/>
      <c r="F181" s="32"/>
      <c r="G181" s="2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spans="1:20" x14ac:dyDescent="0.2">
      <c r="A182" s="34" t="s">
        <v>10</v>
      </c>
      <c r="C182" s="38"/>
      <c r="D182" s="32"/>
      <c r="E182" s="32"/>
      <c r="F182" s="32"/>
      <c r="G182" s="2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spans="1:20" x14ac:dyDescent="0.2">
      <c r="A183" s="34" t="s">
        <v>11</v>
      </c>
      <c r="C183" s="38"/>
      <c r="D183" s="32"/>
      <c r="E183" s="32"/>
      <c r="F183" s="32"/>
      <c r="G183" s="2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spans="1:20" x14ac:dyDescent="0.2">
      <c r="A184" s="34" t="s">
        <v>12</v>
      </c>
      <c r="C184" s="38"/>
      <c r="D184" s="32"/>
      <c r="E184" s="32"/>
      <c r="F184" s="32"/>
      <c r="G184" s="2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spans="1:20" x14ac:dyDescent="0.2">
      <c r="A185" s="34" t="s">
        <v>13</v>
      </c>
      <c r="C185" s="38"/>
      <c r="D185" s="32"/>
      <c r="E185" s="32"/>
      <c r="F185" s="32"/>
      <c r="G185" s="2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spans="1:20" ht="16" thickBot="1" x14ac:dyDescent="0.25">
      <c r="A186" s="35" t="s">
        <v>17</v>
      </c>
      <c r="C186" s="39"/>
      <c r="D186" s="40"/>
      <c r="E186" s="40"/>
      <c r="F186" s="40"/>
      <c r="G186" s="30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spans="1:20" ht="16" thickBot="1" x14ac:dyDescent="0.25">
      <c r="A187" s="33"/>
      <c r="C187" s="32"/>
      <c r="D187" s="32"/>
      <c r="E187" s="32"/>
      <c r="F187" s="32"/>
      <c r="G187" s="32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spans="1:20" ht="16" thickBot="1" x14ac:dyDescent="0.25">
      <c r="A188" s="76">
        <v>63019302</v>
      </c>
      <c r="C188" s="60" t="e">
        <f>VLOOKUP(A188,Source!$A$3:$I$69,2,FALSE)</f>
        <v>#N/A</v>
      </c>
      <c r="D188" s="61" t="e">
        <f>VLOOKUP(A188,Source!$A$3:$I$69,4,FALSE)</f>
        <v>#N/A</v>
      </c>
      <c r="E188" s="61" t="e">
        <f>VLOOKUP(A188,Source!$A$3:$I$69,5,FALSE)</f>
        <v>#N/A</v>
      </c>
      <c r="F188" s="61" t="e">
        <f>VLOOKUP(A188,Source!$A$3:$I$69,6,FALSE)</f>
        <v>#N/A</v>
      </c>
      <c r="G188" s="62" t="e">
        <f>VLOOKUP(A188,Source!$A$3:$I$69,7,FALSE)</f>
        <v>#N/A</v>
      </c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spans="1:20" x14ac:dyDescent="0.2">
      <c r="A189" s="34" t="s">
        <v>9</v>
      </c>
      <c r="C189" s="38"/>
      <c r="D189" s="32"/>
      <c r="E189" s="32"/>
      <c r="F189" s="32"/>
      <c r="G189" s="2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spans="1:20" x14ac:dyDescent="0.2">
      <c r="A190" s="34" t="s">
        <v>10</v>
      </c>
      <c r="C190" s="38"/>
      <c r="D190" s="32"/>
      <c r="E190" s="32"/>
      <c r="F190" s="32"/>
      <c r="G190" s="2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spans="1:20" x14ac:dyDescent="0.2">
      <c r="A191" s="34" t="s">
        <v>11</v>
      </c>
      <c r="C191" s="38"/>
      <c r="D191" s="32"/>
      <c r="E191" s="32"/>
      <c r="F191" s="32"/>
      <c r="G191" s="2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spans="1:20" x14ac:dyDescent="0.2">
      <c r="A192" s="34" t="s">
        <v>12</v>
      </c>
      <c r="C192" s="38"/>
      <c r="D192" s="32"/>
      <c r="E192" s="32"/>
      <c r="F192" s="32"/>
      <c r="G192" s="2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spans="1:20" x14ac:dyDescent="0.2">
      <c r="A193" s="34" t="s">
        <v>13</v>
      </c>
      <c r="C193" s="38"/>
      <c r="D193" s="32"/>
      <c r="E193" s="32"/>
      <c r="F193" s="32"/>
      <c r="G193" s="2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spans="1:20" ht="16" thickBot="1" x14ac:dyDescent="0.25">
      <c r="A194" s="35" t="s">
        <v>17</v>
      </c>
      <c r="C194" s="39"/>
      <c r="D194" s="40"/>
      <c r="E194" s="40"/>
      <c r="F194" s="40"/>
      <c r="G194" s="30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spans="1:20" ht="16" thickBot="1" x14ac:dyDescent="0.25">
      <c r="A195" s="33"/>
      <c r="C195" s="32"/>
      <c r="D195" s="32"/>
      <c r="E195" s="32"/>
      <c r="F195" s="32"/>
      <c r="G195" s="32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spans="1:20" ht="16" thickBot="1" x14ac:dyDescent="0.25">
      <c r="A196" s="76">
        <v>63019303</v>
      </c>
      <c r="C196" s="60" t="e">
        <f>VLOOKUP(A196,Source!$A$3:$I$69,2,FALSE)</f>
        <v>#N/A</v>
      </c>
      <c r="D196" s="61" t="e">
        <f>VLOOKUP(A196,Source!$A$3:$I$69,4,FALSE)</f>
        <v>#N/A</v>
      </c>
      <c r="E196" s="61" t="e">
        <f>VLOOKUP(A196,Source!$A$3:$I$69,5,FALSE)</f>
        <v>#N/A</v>
      </c>
      <c r="F196" s="61" t="e">
        <f>VLOOKUP(A196,Source!$A$3:$I$69,6,FALSE)</f>
        <v>#N/A</v>
      </c>
      <c r="G196" s="62" t="e">
        <f>VLOOKUP(A196,Source!$A$3:$I$69,7,FALSE)</f>
        <v>#N/A</v>
      </c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spans="1:20" x14ac:dyDescent="0.2">
      <c r="A197" s="34" t="s">
        <v>9</v>
      </c>
      <c r="C197" s="38"/>
      <c r="D197" s="32"/>
      <c r="E197" s="32"/>
      <c r="F197" s="32"/>
      <c r="G197" s="2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spans="1:20" x14ac:dyDescent="0.2">
      <c r="A198" s="34" t="s">
        <v>10</v>
      </c>
      <c r="C198" s="38"/>
      <c r="D198" s="32"/>
      <c r="E198" s="32"/>
      <c r="F198" s="32"/>
      <c r="G198" s="2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spans="1:20" x14ac:dyDescent="0.2">
      <c r="A199" s="34" t="s">
        <v>11</v>
      </c>
      <c r="C199" s="38"/>
      <c r="D199" s="32"/>
      <c r="E199" s="32"/>
      <c r="F199" s="32"/>
      <c r="G199" s="2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spans="1:20" x14ac:dyDescent="0.2">
      <c r="A200" s="34" t="s">
        <v>12</v>
      </c>
      <c r="C200" s="38"/>
      <c r="D200" s="32"/>
      <c r="E200" s="32"/>
      <c r="F200" s="32"/>
      <c r="G200" s="2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spans="1:20" x14ac:dyDescent="0.2">
      <c r="A201" s="34" t="s">
        <v>13</v>
      </c>
      <c r="C201" s="38"/>
      <c r="D201" s="32"/>
      <c r="E201" s="32"/>
      <c r="F201" s="32"/>
      <c r="G201" s="2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spans="1:20" ht="16" thickBot="1" x14ac:dyDescent="0.25">
      <c r="A202" s="35" t="s">
        <v>17</v>
      </c>
      <c r="C202" s="39"/>
      <c r="D202" s="40"/>
      <c r="E202" s="40"/>
      <c r="F202" s="40"/>
      <c r="G202" s="30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spans="1:20" ht="16" thickBot="1" x14ac:dyDescent="0.25">
      <c r="A203" s="33"/>
      <c r="C203" s="32"/>
      <c r="D203" s="32"/>
      <c r="E203" s="32"/>
      <c r="F203" s="32"/>
      <c r="G203" s="32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spans="1:20" ht="16" thickBot="1" x14ac:dyDescent="0.25">
      <c r="A204" s="76">
        <v>63019304</v>
      </c>
      <c r="C204" s="60" t="e">
        <f>VLOOKUP(A204,Source!$A$3:$I$69,2,FALSE)</f>
        <v>#N/A</v>
      </c>
      <c r="D204" s="61" t="e">
        <f>VLOOKUP(A204,Source!$A$3:$I$69,4,FALSE)</f>
        <v>#N/A</v>
      </c>
      <c r="E204" s="61" t="e">
        <f>VLOOKUP(A204,Source!$A$3:$I$69,5,FALSE)</f>
        <v>#N/A</v>
      </c>
      <c r="F204" s="61" t="e">
        <f>VLOOKUP(A204,Source!$A$3:$I$69,6,FALSE)</f>
        <v>#N/A</v>
      </c>
      <c r="G204" s="62" t="e">
        <f>VLOOKUP(A204,Source!$A$3:$I$69,7,FALSE)</f>
        <v>#N/A</v>
      </c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spans="1:20" x14ac:dyDescent="0.2">
      <c r="A205" s="34" t="s">
        <v>9</v>
      </c>
      <c r="C205" s="38"/>
      <c r="D205" s="32"/>
      <c r="E205" s="32"/>
      <c r="F205" s="32"/>
      <c r="G205" s="2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spans="1:20" x14ac:dyDescent="0.2">
      <c r="A206" s="34" t="s">
        <v>10</v>
      </c>
      <c r="C206" s="38"/>
      <c r="D206" s="32"/>
      <c r="E206" s="32"/>
      <c r="F206" s="32"/>
      <c r="G206" s="2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spans="1:20" x14ac:dyDescent="0.2">
      <c r="A207" s="34" t="s">
        <v>11</v>
      </c>
      <c r="C207" s="38"/>
      <c r="D207" s="32"/>
      <c r="E207" s="32"/>
      <c r="F207" s="32"/>
      <c r="G207" s="2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spans="1:20" x14ac:dyDescent="0.2">
      <c r="A208" s="34" t="s">
        <v>12</v>
      </c>
      <c r="C208" s="38"/>
      <c r="D208" s="32"/>
      <c r="E208" s="32"/>
      <c r="F208" s="32"/>
      <c r="G208" s="2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spans="1:20" x14ac:dyDescent="0.2">
      <c r="A209" s="34" t="s">
        <v>13</v>
      </c>
      <c r="C209" s="38"/>
      <c r="D209" s="32"/>
      <c r="E209" s="32"/>
      <c r="F209" s="32"/>
      <c r="G209" s="2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spans="1:20" ht="16" thickBot="1" x14ac:dyDescent="0.25">
      <c r="A210" s="35" t="s">
        <v>17</v>
      </c>
      <c r="C210" s="39"/>
      <c r="D210" s="40"/>
      <c r="E210" s="40"/>
      <c r="F210" s="40"/>
      <c r="G210" s="30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spans="1:20" ht="16" thickBot="1" x14ac:dyDescent="0.25">
      <c r="A211" s="33"/>
      <c r="C211" s="32"/>
      <c r="D211" s="32"/>
      <c r="E211" s="32"/>
      <c r="F211" s="32"/>
      <c r="G211" s="32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spans="1:20" ht="16" thickBot="1" x14ac:dyDescent="0.25">
      <c r="A212" s="76">
        <v>63019510</v>
      </c>
      <c r="C212" s="60" t="e">
        <f>VLOOKUP(A212,Source!$A$3:$I$69,2,FALSE)</f>
        <v>#N/A</v>
      </c>
      <c r="D212" s="61" t="e">
        <f>VLOOKUP(A212,Source!$A$3:$I$69,4,FALSE)</f>
        <v>#N/A</v>
      </c>
      <c r="E212" s="61" t="e">
        <f>VLOOKUP(A212,Source!$A$3:$I$69,5,FALSE)</f>
        <v>#N/A</v>
      </c>
      <c r="F212" s="61" t="e">
        <f>VLOOKUP(A212,Source!$A$3:$I$69,6,FALSE)</f>
        <v>#N/A</v>
      </c>
      <c r="G212" s="62" t="e">
        <f>VLOOKUP(A212,Source!$A$3:$I$69,7,FALSE)</f>
        <v>#N/A</v>
      </c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</row>
    <row r="213" spans="1:20" x14ac:dyDescent="0.2">
      <c r="A213" s="34" t="s">
        <v>9</v>
      </c>
      <c r="C213" s="38"/>
      <c r="D213" s="32"/>
      <c r="E213" s="32"/>
      <c r="F213" s="32"/>
      <c r="G213" s="2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</row>
    <row r="214" spans="1:20" x14ac:dyDescent="0.2">
      <c r="A214" s="34" t="s">
        <v>10</v>
      </c>
      <c r="C214" s="38"/>
      <c r="D214" s="32"/>
      <c r="E214" s="32"/>
      <c r="F214" s="32"/>
      <c r="G214" s="2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spans="1:20" x14ac:dyDescent="0.2">
      <c r="A215" s="34" t="s">
        <v>11</v>
      </c>
      <c r="C215" s="38"/>
      <c r="D215" s="32"/>
      <c r="E215" s="32"/>
      <c r="F215" s="32"/>
      <c r="G215" s="2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 spans="1:20" x14ac:dyDescent="0.2">
      <c r="A216" s="34" t="s">
        <v>12</v>
      </c>
      <c r="C216" s="38"/>
      <c r="D216" s="32"/>
      <c r="E216" s="32"/>
      <c r="F216" s="32"/>
      <c r="G216" s="2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 spans="1:20" x14ac:dyDescent="0.2">
      <c r="A217" s="34" t="s">
        <v>13</v>
      </c>
      <c r="C217" s="38"/>
      <c r="D217" s="32"/>
      <c r="E217" s="32"/>
      <c r="F217" s="32"/>
      <c r="G217" s="2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 spans="1:20" ht="16" thickBot="1" x14ac:dyDescent="0.25">
      <c r="A218" s="35" t="s">
        <v>17</v>
      </c>
      <c r="C218" s="39"/>
      <c r="D218" s="40"/>
      <c r="E218" s="40"/>
      <c r="F218" s="40"/>
      <c r="G218" s="30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 spans="1:20" ht="16" thickBot="1" x14ac:dyDescent="0.25">
      <c r="A219" s="33"/>
      <c r="C219" s="32"/>
      <c r="D219" s="32"/>
      <c r="E219" s="32"/>
      <c r="F219" s="32"/>
      <c r="G219" s="32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 spans="1:20" ht="16" thickBot="1" x14ac:dyDescent="0.25">
      <c r="A220" s="76">
        <v>63019511</v>
      </c>
      <c r="C220" s="60" t="e">
        <f>VLOOKUP(A220,Source!$A$3:$I$69,2,FALSE)</f>
        <v>#N/A</v>
      </c>
      <c r="D220" s="61" t="e">
        <f>VLOOKUP(A220,Source!$A$3:$I$69,4,FALSE)</f>
        <v>#N/A</v>
      </c>
      <c r="E220" s="61" t="e">
        <f>VLOOKUP(A220,Source!$A$3:$I$69,5,FALSE)</f>
        <v>#N/A</v>
      </c>
      <c r="F220" s="61" t="e">
        <f>VLOOKUP(A220,Source!$A$3:$I$69,6,FALSE)</f>
        <v>#N/A</v>
      </c>
      <c r="G220" s="62" t="e">
        <f>VLOOKUP(A220,Source!$A$3:$I$69,7,FALSE)</f>
        <v>#N/A</v>
      </c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1" spans="1:20" x14ac:dyDescent="0.2">
      <c r="A221" s="34" t="s">
        <v>9</v>
      </c>
      <c r="C221" s="38"/>
      <c r="D221" s="32"/>
      <c r="E221" s="32"/>
      <c r="F221" s="32"/>
      <c r="G221" s="2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 spans="1:20" x14ac:dyDescent="0.2">
      <c r="A222" s="34" t="s">
        <v>10</v>
      </c>
      <c r="C222" s="38"/>
      <c r="D222" s="32"/>
      <c r="E222" s="32"/>
      <c r="F222" s="32"/>
      <c r="G222" s="2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 spans="1:20" x14ac:dyDescent="0.2">
      <c r="A223" s="34" t="s">
        <v>11</v>
      </c>
      <c r="C223" s="38"/>
      <c r="D223" s="32"/>
      <c r="E223" s="32"/>
      <c r="F223" s="32"/>
      <c r="G223" s="2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4" spans="1:20" x14ac:dyDescent="0.2">
      <c r="A224" s="34" t="s">
        <v>12</v>
      </c>
      <c r="C224" s="38"/>
      <c r="D224" s="32"/>
      <c r="E224" s="32"/>
      <c r="F224" s="32"/>
      <c r="G224" s="2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</row>
    <row r="225" spans="1:20" x14ac:dyDescent="0.2">
      <c r="A225" s="34" t="s">
        <v>13</v>
      </c>
      <c r="C225" s="38"/>
      <c r="D225" s="32"/>
      <c r="E225" s="32"/>
      <c r="F225" s="32"/>
      <c r="G225" s="2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</row>
    <row r="226" spans="1:20" ht="16" thickBot="1" x14ac:dyDescent="0.25">
      <c r="A226" s="35" t="s">
        <v>17</v>
      </c>
      <c r="C226" s="39"/>
      <c r="D226" s="40"/>
      <c r="E226" s="40"/>
      <c r="F226" s="40"/>
      <c r="G226" s="30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</row>
    <row r="227" spans="1:20" ht="16" thickBot="1" x14ac:dyDescent="0.25">
      <c r="A227" s="33"/>
      <c r="C227" s="32"/>
      <c r="D227" s="32"/>
      <c r="E227" s="32"/>
      <c r="F227" s="32"/>
      <c r="G227" s="32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spans="1:20" ht="16" thickBot="1" x14ac:dyDescent="0.25">
      <c r="A228" s="76">
        <v>63019513</v>
      </c>
      <c r="C228" s="60" t="e">
        <f>VLOOKUP(A228,Source!$A$3:$I$69,2,FALSE)</f>
        <v>#N/A</v>
      </c>
      <c r="D228" s="61" t="e">
        <f>VLOOKUP(A228,Source!$A$3:$I$69,4,FALSE)</f>
        <v>#N/A</v>
      </c>
      <c r="E228" s="61" t="e">
        <f>VLOOKUP(A228,Source!$A$3:$I$69,5,FALSE)</f>
        <v>#N/A</v>
      </c>
      <c r="F228" s="61" t="e">
        <f>VLOOKUP(A228,Source!$A$3:$I$69,6,FALSE)</f>
        <v>#N/A</v>
      </c>
      <c r="G228" s="62" t="e">
        <f>VLOOKUP(A228,Source!$A$3:$I$69,7,FALSE)</f>
        <v>#N/A</v>
      </c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 spans="1:20" x14ac:dyDescent="0.2">
      <c r="A229" s="34" t="s">
        <v>9</v>
      </c>
      <c r="C229" s="38"/>
      <c r="D229" s="32"/>
      <c r="E229" s="32"/>
      <c r="F229" s="32"/>
      <c r="G229" s="2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 spans="1:20" x14ac:dyDescent="0.2">
      <c r="A230" s="34" t="s">
        <v>10</v>
      </c>
      <c r="C230" s="38"/>
      <c r="D230" s="32"/>
      <c r="E230" s="32"/>
      <c r="F230" s="32"/>
      <c r="G230" s="2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 spans="1:20" x14ac:dyDescent="0.2">
      <c r="A231" s="34" t="s">
        <v>11</v>
      </c>
      <c r="C231" s="38"/>
      <c r="D231" s="32"/>
      <c r="E231" s="32"/>
      <c r="F231" s="32"/>
      <c r="G231" s="2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spans="1:20" x14ac:dyDescent="0.2">
      <c r="A232" s="34" t="s">
        <v>12</v>
      </c>
      <c r="C232" s="38"/>
      <c r="D232" s="32"/>
      <c r="E232" s="32"/>
      <c r="F232" s="32"/>
      <c r="G232" s="2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 spans="1:20" x14ac:dyDescent="0.2">
      <c r="A233" s="34" t="s">
        <v>13</v>
      </c>
      <c r="C233" s="38"/>
      <c r="D233" s="32"/>
      <c r="E233" s="32"/>
      <c r="F233" s="32"/>
      <c r="G233" s="2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 spans="1:20" ht="16" thickBot="1" x14ac:dyDescent="0.25">
      <c r="A234" s="35" t="s">
        <v>17</v>
      </c>
      <c r="C234" s="39"/>
      <c r="D234" s="40"/>
      <c r="E234" s="40"/>
      <c r="F234" s="40"/>
      <c r="G234" s="30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 spans="1:20" ht="16" thickBot="1" x14ac:dyDescent="0.25">
      <c r="A235" s="31"/>
      <c r="C235" s="32"/>
      <c r="D235" s="32"/>
      <c r="E235" s="32"/>
      <c r="F235" s="32"/>
      <c r="G235" s="32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 spans="1:20" ht="16" thickBot="1" x14ac:dyDescent="0.25">
      <c r="A236" s="76">
        <v>63019859</v>
      </c>
      <c r="C236" s="60" t="e">
        <f>VLOOKUP(A236,Source!$A$3:$I$69,2,FALSE)</f>
        <v>#N/A</v>
      </c>
      <c r="D236" s="61" t="e">
        <f>VLOOKUP(A236,Source!$A$3:$I$69,4,FALSE)</f>
        <v>#N/A</v>
      </c>
      <c r="E236" s="61" t="e">
        <f>VLOOKUP(A236,Source!$A$3:$I$69,5,FALSE)</f>
        <v>#N/A</v>
      </c>
      <c r="F236" s="61" t="e">
        <f>VLOOKUP(A236,Source!$A$3:$I$69,6,FALSE)</f>
        <v>#N/A</v>
      </c>
      <c r="G236" s="62" t="e">
        <f>VLOOKUP(A236,Source!$A$3:$I$69,7,FALSE)</f>
        <v>#N/A</v>
      </c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 spans="1:20" x14ac:dyDescent="0.2">
      <c r="A237" s="34" t="s">
        <v>9</v>
      </c>
      <c r="C237" s="38"/>
      <c r="D237" s="32"/>
      <c r="E237" s="32"/>
      <c r="F237" s="32"/>
      <c r="G237" s="2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8" spans="1:20" x14ac:dyDescent="0.2">
      <c r="A238" s="34" t="s">
        <v>10</v>
      </c>
      <c r="C238" s="38"/>
      <c r="D238" s="32"/>
      <c r="E238" s="32"/>
      <c r="F238" s="32"/>
      <c r="G238" s="2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</row>
    <row r="239" spans="1:20" x14ac:dyDescent="0.2">
      <c r="A239" s="34" t="s">
        <v>11</v>
      </c>
      <c r="C239" s="38"/>
      <c r="D239" s="32"/>
      <c r="E239" s="32"/>
      <c r="F239" s="32"/>
      <c r="G239" s="2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</row>
    <row r="240" spans="1:20" x14ac:dyDescent="0.2">
      <c r="A240" s="34" t="s">
        <v>12</v>
      </c>
      <c r="C240" s="38"/>
      <c r="D240" s="32"/>
      <c r="E240" s="32"/>
      <c r="F240" s="32"/>
      <c r="G240" s="2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 spans="1:20" x14ac:dyDescent="0.2">
      <c r="A241" s="34" t="s">
        <v>13</v>
      </c>
      <c r="C241" s="38"/>
      <c r="D241" s="32"/>
      <c r="E241" s="32"/>
      <c r="F241" s="32"/>
      <c r="G241" s="2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spans="1:20" ht="16" thickBot="1" x14ac:dyDescent="0.25">
      <c r="A242" s="35" t="s">
        <v>17</v>
      </c>
      <c r="C242" s="39"/>
      <c r="D242" s="40"/>
      <c r="E242" s="40"/>
      <c r="F242" s="40"/>
      <c r="G242" s="30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spans="1:20" ht="16" thickBot="1" x14ac:dyDescent="0.25">
      <c r="A243" s="33"/>
      <c r="C243" s="32"/>
      <c r="D243" s="32"/>
      <c r="E243" s="32"/>
      <c r="F243" s="32"/>
      <c r="G243" s="32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 spans="1:20" ht="16" thickBot="1" x14ac:dyDescent="0.25">
      <c r="A244" s="76">
        <v>63019290</v>
      </c>
      <c r="C244" s="60" t="e">
        <f>VLOOKUP(A244,Source!$A$3:$I$69,2,FALSE)</f>
        <v>#N/A</v>
      </c>
      <c r="D244" s="61" t="e">
        <f>VLOOKUP(A244,Source!$A$3:$I$69,4,FALSE)</f>
        <v>#N/A</v>
      </c>
      <c r="E244" s="61" t="e">
        <f>VLOOKUP(A244,Source!$A$3:$I$69,5,FALSE)</f>
        <v>#N/A</v>
      </c>
      <c r="F244" s="61" t="e">
        <f>VLOOKUP(A244,Source!$A$3:$I$69,6,FALSE)</f>
        <v>#N/A</v>
      </c>
      <c r="G244" s="62" t="e">
        <f>VLOOKUP(A244,Source!$A$3:$I$69,7,FALSE)</f>
        <v>#N/A</v>
      </c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 spans="1:20" x14ac:dyDescent="0.2">
      <c r="A245" s="34" t="s">
        <v>9</v>
      </c>
      <c r="C245" s="38"/>
      <c r="D245" s="32"/>
      <c r="E245" s="32"/>
      <c r="F245" s="32"/>
      <c r="G245" s="2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 spans="1:20" x14ac:dyDescent="0.2">
      <c r="A246" s="34" t="s">
        <v>10</v>
      </c>
      <c r="C246" s="38"/>
      <c r="D246" s="32"/>
      <c r="E246" s="32"/>
      <c r="F246" s="32"/>
      <c r="G246" s="2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 spans="1:20" x14ac:dyDescent="0.2">
      <c r="A247" s="34" t="s">
        <v>11</v>
      </c>
      <c r="C247" s="38"/>
      <c r="D247" s="32"/>
      <c r="E247" s="32"/>
      <c r="F247" s="32"/>
      <c r="G247" s="2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 spans="1:20" x14ac:dyDescent="0.2">
      <c r="A248" s="34" t="s">
        <v>12</v>
      </c>
      <c r="C248" s="38"/>
      <c r="D248" s="32"/>
      <c r="E248" s="32"/>
      <c r="F248" s="32"/>
      <c r="G248" s="2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spans="1:20" x14ac:dyDescent="0.2">
      <c r="A249" s="34" t="s">
        <v>13</v>
      </c>
      <c r="C249" s="38"/>
      <c r="D249" s="32"/>
      <c r="E249" s="32"/>
      <c r="F249" s="32"/>
      <c r="G249" s="2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 spans="1:20" ht="16" thickBot="1" x14ac:dyDescent="0.25">
      <c r="A250" s="35" t="s">
        <v>17</v>
      </c>
      <c r="C250" s="39"/>
      <c r="D250" s="40"/>
      <c r="E250" s="40"/>
      <c r="F250" s="40"/>
      <c r="G250" s="30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 spans="1:20" ht="16" thickBot="1" x14ac:dyDescent="0.25">
      <c r="A251" s="33"/>
      <c r="C251" s="32"/>
      <c r="D251" s="32"/>
      <c r="E251" s="32"/>
      <c r="F251" s="32"/>
      <c r="G251" s="32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2" spans="1:20" ht="16" thickBot="1" x14ac:dyDescent="0.25">
      <c r="A252" s="76">
        <v>63017981</v>
      </c>
      <c r="C252" s="60" t="e">
        <f>VLOOKUP(A252,Source!$A$3:$I$69,2,FALSE)</f>
        <v>#N/A</v>
      </c>
      <c r="D252" s="61" t="e">
        <f>VLOOKUP(A252,Source!$A$3:$I$69,4,FALSE)</f>
        <v>#N/A</v>
      </c>
      <c r="E252" s="61" t="e">
        <f>VLOOKUP(A252,Source!$A$3:$I$69,5,FALSE)</f>
        <v>#N/A</v>
      </c>
      <c r="F252" s="61" t="e">
        <f>VLOOKUP(A252,Source!$A$3:$I$69,6,FALSE)</f>
        <v>#N/A</v>
      </c>
      <c r="G252" s="62" t="e">
        <f>VLOOKUP(A252,Source!$A$3:$I$69,7,FALSE)</f>
        <v>#N/A</v>
      </c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</row>
    <row r="253" spans="1:20" x14ac:dyDescent="0.2">
      <c r="A253" s="34" t="s">
        <v>9</v>
      </c>
      <c r="C253" s="38"/>
      <c r="D253" s="32"/>
      <c r="E253" s="32"/>
      <c r="F253" s="32"/>
      <c r="G253" s="2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spans="1:20" x14ac:dyDescent="0.2">
      <c r="A254" s="34" t="s">
        <v>10</v>
      </c>
      <c r="C254" s="38"/>
      <c r="D254" s="32"/>
      <c r="E254" s="32"/>
      <c r="F254" s="32"/>
      <c r="G254" s="2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 spans="1:20" x14ac:dyDescent="0.2">
      <c r="A255" s="34" t="s">
        <v>11</v>
      </c>
      <c r="C255" s="38"/>
      <c r="D255" s="32"/>
      <c r="E255" s="32"/>
      <c r="F255" s="32"/>
      <c r="G255" s="2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 spans="1:20" x14ac:dyDescent="0.2">
      <c r="A256" s="34" t="s">
        <v>12</v>
      </c>
      <c r="C256" s="38"/>
      <c r="D256" s="32"/>
      <c r="E256" s="32"/>
      <c r="F256" s="32"/>
      <c r="G256" s="2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 spans="1:20" x14ac:dyDescent="0.2">
      <c r="A257" s="34" t="s">
        <v>13</v>
      </c>
      <c r="C257" s="38"/>
      <c r="D257" s="32"/>
      <c r="E257" s="32"/>
      <c r="F257" s="32"/>
      <c r="G257" s="2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 spans="1:20" ht="16" thickBot="1" x14ac:dyDescent="0.25">
      <c r="A258" s="35" t="s">
        <v>17</v>
      </c>
      <c r="C258" s="39"/>
      <c r="D258" s="40"/>
      <c r="E258" s="40"/>
      <c r="F258" s="40"/>
      <c r="G258" s="30"/>
    </row>
    <row r="259" spans="1:20" ht="16" thickBot="1" x14ac:dyDescent="0.25">
      <c r="A259" s="33"/>
      <c r="C259" s="32"/>
      <c r="D259" s="32"/>
      <c r="E259" s="32"/>
      <c r="F259" s="32"/>
      <c r="G259" s="32"/>
    </row>
    <row r="260" spans="1:20" ht="16" thickBot="1" x14ac:dyDescent="0.25">
      <c r="A260" s="76">
        <v>63020184</v>
      </c>
      <c r="C260" s="60" t="e">
        <f>VLOOKUP(A260,Source!$A$3:$I$69,2,FALSE)</f>
        <v>#N/A</v>
      </c>
      <c r="D260" s="61" t="e">
        <f>VLOOKUP(A260,Source!$A$3:$I$69,4,FALSE)</f>
        <v>#N/A</v>
      </c>
      <c r="E260" s="61" t="e">
        <f>VLOOKUP(A260,Source!$A$3:$I$69,5,FALSE)</f>
        <v>#N/A</v>
      </c>
      <c r="F260" s="61" t="e">
        <f>VLOOKUP(A260,Source!$A$3:$I$69,6,FALSE)</f>
        <v>#N/A</v>
      </c>
      <c r="G260" s="62" t="e">
        <f>VLOOKUP(A260,Source!$A$3:$I$69,7,FALSE)</f>
        <v>#N/A</v>
      </c>
    </row>
    <row r="261" spans="1:20" x14ac:dyDescent="0.2">
      <c r="A261" s="34" t="s">
        <v>9</v>
      </c>
      <c r="C261" s="38"/>
      <c r="D261" s="32"/>
      <c r="E261" s="32"/>
      <c r="F261" s="32"/>
      <c r="G261" s="28"/>
    </row>
    <row r="262" spans="1:20" x14ac:dyDescent="0.2">
      <c r="A262" s="34" t="s">
        <v>10</v>
      </c>
      <c r="C262" s="38"/>
      <c r="D262" s="32"/>
      <c r="E262" s="32"/>
      <c r="F262" s="32"/>
      <c r="G262" s="28"/>
    </row>
    <row r="263" spans="1:20" x14ac:dyDescent="0.2">
      <c r="A263" s="34" t="s">
        <v>11</v>
      </c>
      <c r="C263" s="38"/>
      <c r="D263" s="32"/>
      <c r="E263" s="32"/>
      <c r="F263" s="32"/>
      <c r="G263" s="28"/>
    </row>
    <row r="264" spans="1:20" x14ac:dyDescent="0.2">
      <c r="A264" s="34" t="s">
        <v>12</v>
      </c>
      <c r="C264" s="38"/>
      <c r="D264" s="32"/>
      <c r="E264" s="32"/>
      <c r="F264" s="32"/>
      <c r="G264" s="28"/>
    </row>
    <row r="265" spans="1:20" x14ac:dyDescent="0.2">
      <c r="A265" s="34" t="s">
        <v>13</v>
      </c>
      <c r="C265" s="38"/>
      <c r="D265" s="32"/>
      <c r="E265" s="32"/>
      <c r="F265" s="32"/>
      <c r="G265" s="28"/>
    </row>
    <row r="266" spans="1:20" ht="16" thickBot="1" x14ac:dyDescent="0.25">
      <c r="A266" s="35" t="s">
        <v>17</v>
      </c>
      <c r="C266" s="39"/>
      <c r="D266" s="40"/>
      <c r="E266" s="40"/>
      <c r="F266" s="40"/>
      <c r="G266" s="30"/>
    </row>
    <row r="267" spans="1:20" ht="16" thickBot="1" x14ac:dyDescent="0.25">
      <c r="A267" s="33"/>
      <c r="C267" s="32"/>
      <c r="D267" s="32"/>
      <c r="E267" s="32"/>
      <c r="F267" s="32"/>
      <c r="G267" s="32"/>
    </row>
    <row r="268" spans="1:20" ht="16" thickBot="1" x14ac:dyDescent="0.25">
      <c r="A268" s="76">
        <v>63019512</v>
      </c>
      <c r="C268" s="60" t="e">
        <f>VLOOKUP(A268,Source!$A$3:$I$69,2,FALSE)</f>
        <v>#N/A</v>
      </c>
      <c r="D268" s="61" t="e">
        <f>VLOOKUP(A268,Source!$A$3:$I$69,4,FALSE)</f>
        <v>#N/A</v>
      </c>
      <c r="E268" s="61" t="e">
        <f>VLOOKUP(A268,Source!$A$3:$I$69,5,FALSE)</f>
        <v>#N/A</v>
      </c>
      <c r="F268" s="61" t="e">
        <f>VLOOKUP(A268,Source!$A$3:$I$69,6,FALSE)</f>
        <v>#N/A</v>
      </c>
      <c r="G268" s="62" t="e">
        <f>VLOOKUP(A268,Source!$A$3:$I$69,7,FALSE)</f>
        <v>#N/A</v>
      </c>
    </row>
    <row r="269" spans="1:20" x14ac:dyDescent="0.2">
      <c r="A269" s="34" t="s">
        <v>9</v>
      </c>
      <c r="C269" s="38"/>
      <c r="D269" s="32"/>
      <c r="E269" s="32"/>
      <c r="F269" s="32"/>
      <c r="G269" s="28"/>
    </row>
    <row r="270" spans="1:20" x14ac:dyDescent="0.2">
      <c r="A270" s="34" t="s">
        <v>10</v>
      </c>
      <c r="C270" s="38"/>
      <c r="D270" s="32"/>
      <c r="E270" s="32"/>
      <c r="F270" s="32"/>
      <c r="G270" s="28"/>
    </row>
    <row r="271" spans="1:20" x14ac:dyDescent="0.2">
      <c r="A271" s="34" t="s">
        <v>11</v>
      </c>
      <c r="C271" s="38"/>
      <c r="D271" s="32"/>
      <c r="E271" s="32"/>
      <c r="F271" s="32"/>
      <c r="G271" s="28"/>
    </row>
    <row r="272" spans="1:20" x14ac:dyDescent="0.2">
      <c r="A272" s="34" t="s">
        <v>12</v>
      </c>
      <c r="C272" s="38"/>
      <c r="D272" s="32"/>
      <c r="E272" s="32"/>
      <c r="F272" s="32"/>
      <c r="G272" s="28"/>
    </row>
    <row r="273" spans="1:7" x14ac:dyDescent="0.2">
      <c r="A273" s="34" t="s">
        <v>13</v>
      </c>
      <c r="C273" s="38"/>
      <c r="D273" s="32"/>
      <c r="E273" s="32"/>
      <c r="F273" s="32"/>
      <c r="G273" s="28"/>
    </row>
    <row r="274" spans="1:7" ht="16" thickBot="1" x14ac:dyDescent="0.25">
      <c r="A274" s="35" t="s">
        <v>17</v>
      </c>
      <c r="C274" s="39"/>
      <c r="D274" s="40"/>
      <c r="E274" s="40"/>
      <c r="F274" s="40"/>
      <c r="G274" s="30"/>
    </row>
    <row r="275" spans="1:7" ht="16" thickBot="1" x14ac:dyDescent="0.25">
      <c r="A275" s="33"/>
      <c r="C275" s="32"/>
      <c r="D275" s="32"/>
      <c r="E275" s="32"/>
      <c r="F275" s="32"/>
      <c r="G275" s="32"/>
    </row>
    <row r="276" spans="1:7" ht="16" thickBot="1" x14ac:dyDescent="0.25">
      <c r="A276" s="76">
        <v>63020566</v>
      </c>
      <c r="C276" s="60" t="e">
        <f>VLOOKUP(A276,Source!$A$3:$I$69,2,FALSE)</f>
        <v>#N/A</v>
      </c>
      <c r="D276" s="61" t="e">
        <f>VLOOKUP(A276,Source!$A$3:$I$69,4,FALSE)</f>
        <v>#N/A</v>
      </c>
      <c r="E276" s="61" t="e">
        <f>VLOOKUP(A276,Source!$A$3:$I$69,5,FALSE)</f>
        <v>#N/A</v>
      </c>
      <c r="F276" s="61" t="e">
        <f>VLOOKUP(A276,Source!$A$3:$I$69,6,FALSE)</f>
        <v>#N/A</v>
      </c>
      <c r="G276" s="62" t="e">
        <f>VLOOKUP(A276,Source!$A$3:$I$69,7,FALSE)</f>
        <v>#N/A</v>
      </c>
    </row>
    <row r="277" spans="1:7" x14ac:dyDescent="0.2">
      <c r="A277" s="34" t="s">
        <v>9</v>
      </c>
      <c r="C277" s="38"/>
      <c r="D277" s="32"/>
      <c r="E277" s="32"/>
      <c r="F277" s="32"/>
      <c r="G277" s="28"/>
    </row>
    <row r="278" spans="1:7" x14ac:dyDescent="0.2">
      <c r="A278" s="34" t="s">
        <v>10</v>
      </c>
      <c r="C278" s="38"/>
      <c r="D278" s="32"/>
      <c r="E278" s="32"/>
      <c r="F278" s="32"/>
      <c r="G278" s="28"/>
    </row>
    <row r="279" spans="1:7" x14ac:dyDescent="0.2">
      <c r="A279" s="34" t="s">
        <v>11</v>
      </c>
      <c r="C279" s="38"/>
      <c r="D279" s="32"/>
      <c r="E279" s="32"/>
      <c r="F279" s="32"/>
      <c r="G279" s="28"/>
    </row>
    <row r="280" spans="1:7" x14ac:dyDescent="0.2">
      <c r="A280" s="34" t="s">
        <v>12</v>
      </c>
      <c r="C280" s="38"/>
      <c r="D280" s="32"/>
      <c r="E280" s="32"/>
      <c r="F280" s="32"/>
      <c r="G280" s="28"/>
    </row>
    <row r="281" spans="1:7" x14ac:dyDescent="0.2">
      <c r="A281" s="34" t="s">
        <v>13</v>
      </c>
      <c r="C281" s="38"/>
      <c r="D281" s="32"/>
      <c r="E281" s="32"/>
      <c r="F281" s="32"/>
      <c r="G281" s="28"/>
    </row>
    <row r="282" spans="1:7" ht="16" thickBot="1" x14ac:dyDescent="0.25">
      <c r="A282" s="35" t="s">
        <v>17</v>
      </c>
      <c r="C282" s="39"/>
      <c r="D282" s="40"/>
      <c r="E282" s="40"/>
      <c r="F282" s="40"/>
      <c r="G282" s="30"/>
    </row>
    <row r="283" spans="1:7" ht="16" thickBot="1" x14ac:dyDescent="0.25">
      <c r="A283" s="33"/>
      <c r="C283" s="32"/>
      <c r="D283" s="32"/>
      <c r="E283" s="32"/>
      <c r="F283" s="32"/>
      <c r="G283" s="32"/>
    </row>
    <row r="284" spans="1:7" ht="16" thickBot="1" x14ac:dyDescent="0.25">
      <c r="A284" s="76">
        <v>63020567</v>
      </c>
      <c r="C284" s="60" t="e">
        <f>VLOOKUP(A284,Source!$A$3:$I$69,2,FALSE)</f>
        <v>#N/A</v>
      </c>
      <c r="D284" s="61" t="e">
        <f>VLOOKUP(A284,Source!$A$3:$I$69,4,FALSE)</f>
        <v>#N/A</v>
      </c>
      <c r="E284" s="61" t="e">
        <f>VLOOKUP(A284,Source!$A$3:$I$69,5,FALSE)</f>
        <v>#N/A</v>
      </c>
      <c r="F284" s="61" t="e">
        <f>VLOOKUP(A284,Source!$A$3:$I$69,6,FALSE)</f>
        <v>#N/A</v>
      </c>
      <c r="G284" s="62" t="e">
        <f>VLOOKUP(A284,Source!$A$3:$I$69,7,FALSE)</f>
        <v>#N/A</v>
      </c>
    </row>
    <row r="285" spans="1:7" x14ac:dyDescent="0.2">
      <c r="A285" s="34" t="s">
        <v>9</v>
      </c>
      <c r="C285" s="38"/>
      <c r="D285" s="32"/>
      <c r="E285" s="32"/>
      <c r="F285" s="32"/>
      <c r="G285" s="28"/>
    </row>
    <row r="286" spans="1:7" x14ac:dyDescent="0.2">
      <c r="A286" s="34" t="s">
        <v>10</v>
      </c>
      <c r="C286" s="38"/>
      <c r="D286" s="32"/>
      <c r="E286" s="32"/>
      <c r="F286" s="32"/>
      <c r="G286" s="28"/>
    </row>
    <row r="287" spans="1:7" x14ac:dyDescent="0.2">
      <c r="A287" s="34" t="s">
        <v>11</v>
      </c>
      <c r="C287" s="38"/>
      <c r="D287" s="32"/>
      <c r="E287" s="32"/>
      <c r="F287" s="32"/>
      <c r="G287" s="28"/>
    </row>
    <row r="288" spans="1:7" x14ac:dyDescent="0.2">
      <c r="A288" s="34" t="s">
        <v>12</v>
      </c>
      <c r="C288" s="38"/>
      <c r="D288" s="32"/>
      <c r="E288" s="32"/>
      <c r="F288" s="32"/>
      <c r="G288" s="28"/>
    </row>
    <row r="289" spans="1:7" x14ac:dyDescent="0.2">
      <c r="A289" s="34" t="s">
        <v>13</v>
      </c>
      <c r="C289" s="38"/>
      <c r="D289" s="32"/>
      <c r="E289" s="32"/>
      <c r="F289" s="32"/>
      <c r="G289" s="28"/>
    </row>
    <row r="290" spans="1:7" ht="16" thickBot="1" x14ac:dyDescent="0.25">
      <c r="A290" s="35" t="s">
        <v>17</v>
      </c>
      <c r="C290" s="39"/>
      <c r="D290" s="40"/>
      <c r="E290" s="40"/>
      <c r="F290" s="40"/>
      <c r="G290" s="30"/>
    </row>
    <row r="291" spans="1:7" ht="16" thickBot="1" x14ac:dyDescent="0.25">
      <c r="A291" s="33"/>
      <c r="C291" s="32"/>
      <c r="D291" s="32"/>
      <c r="E291" s="32"/>
      <c r="F291" s="32"/>
      <c r="G291" s="32"/>
    </row>
    <row r="292" spans="1:7" ht="16" thickBot="1" x14ac:dyDescent="0.25">
      <c r="A292" s="76">
        <v>63020568</v>
      </c>
      <c r="C292" s="60" t="e">
        <f>VLOOKUP(A292,Source!$A$3:$I$69,2,FALSE)</f>
        <v>#N/A</v>
      </c>
      <c r="D292" s="61" t="e">
        <f>VLOOKUP(A292,Source!$A$3:$I$69,4,FALSE)</f>
        <v>#N/A</v>
      </c>
      <c r="E292" s="61" t="e">
        <f>VLOOKUP(A292,Source!$A$3:$I$69,5,FALSE)</f>
        <v>#N/A</v>
      </c>
      <c r="F292" s="61" t="e">
        <f>VLOOKUP(A292,Source!$A$3:$I$69,6,FALSE)</f>
        <v>#N/A</v>
      </c>
      <c r="G292" s="62" t="e">
        <f>VLOOKUP(A292,Source!$A$3:$I$69,7,FALSE)</f>
        <v>#N/A</v>
      </c>
    </row>
    <row r="293" spans="1:7" x14ac:dyDescent="0.2">
      <c r="A293" s="34" t="s">
        <v>9</v>
      </c>
      <c r="C293" s="38"/>
      <c r="D293" s="32"/>
      <c r="E293" s="32"/>
      <c r="F293" s="32"/>
      <c r="G293" s="28"/>
    </row>
    <row r="294" spans="1:7" x14ac:dyDescent="0.2">
      <c r="A294" s="34" t="s">
        <v>10</v>
      </c>
      <c r="C294" s="38"/>
      <c r="D294" s="32"/>
      <c r="E294" s="32"/>
      <c r="F294" s="32"/>
      <c r="G294" s="28"/>
    </row>
    <row r="295" spans="1:7" x14ac:dyDescent="0.2">
      <c r="A295" s="34" t="s">
        <v>11</v>
      </c>
      <c r="C295" s="38"/>
      <c r="D295" s="32"/>
      <c r="E295" s="32"/>
      <c r="F295" s="32"/>
      <c r="G295" s="28"/>
    </row>
    <row r="296" spans="1:7" x14ac:dyDescent="0.2">
      <c r="A296" s="34" t="s">
        <v>12</v>
      </c>
      <c r="C296" s="38"/>
      <c r="D296" s="32"/>
      <c r="E296" s="32"/>
      <c r="F296" s="32"/>
      <c r="G296" s="28"/>
    </row>
    <row r="297" spans="1:7" x14ac:dyDescent="0.2">
      <c r="A297" s="34" t="s">
        <v>13</v>
      </c>
      <c r="C297" s="38"/>
      <c r="D297" s="32"/>
      <c r="E297" s="32"/>
      <c r="F297" s="32"/>
      <c r="G297" s="28"/>
    </row>
    <row r="298" spans="1:7" ht="16" thickBot="1" x14ac:dyDescent="0.25">
      <c r="A298" s="35" t="s">
        <v>17</v>
      </c>
      <c r="C298" s="39"/>
      <c r="D298" s="40"/>
      <c r="E298" s="40"/>
      <c r="F298" s="40"/>
      <c r="G298" s="30"/>
    </row>
    <row r="299" spans="1:7" ht="16" thickBot="1" x14ac:dyDescent="0.25">
      <c r="A299" s="33"/>
      <c r="C299" s="32"/>
      <c r="D299" s="32"/>
      <c r="E299" s="32"/>
      <c r="F299" s="32"/>
      <c r="G299" s="32"/>
    </row>
    <row r="300" spans="1:7" ht="16" thickBot="1" x14ac:dyDescent="0.25">
      <c r="A300" s="76">
        <v>63021133</v>
      </c>
      <c r="C300" s="60" t="e">
        <f>VLOOKUP(A300,Source!$A$3:$I$69,2,FALSE)</f>
        <v>#N/A</v>
      </c>
      <c r="D300" s="61" t="e">
        <f>VLOOKUP(A300,Source!$A$3:$I$69,4,FALSE)</f>
        <v>#N/A</v>
      </c>
      <c r="E300" s="61" t="e">
        <f>VLOOKUP(A300,Source!$A$3:$I$69,5,FALSE)</f>
        <v>#N/A</v>
      </c>
      <c r="F300" s="61" t="e">
        <f>VLOOKUP(A300,Source!$A$3:$I$69,6,FALSE)</f>
        <v>#N/A</v>
      </c>
      <c r="G300" s="62" t="e">
        <f>VLOOKUP(A300,Source!$A$3:$I$69,7,FALSE)</f>
        <v>#N/A</v>
      </c>
    </row>
    <row r="301" spans="1:7" x14ac:dyDescent="0.2">
      <c r="A301" s="34" t="s">
        <v>9</v>
      </c>
      <c r="C301" s="38"/>
      <c r="D301" s="32"/>
      <c r="E301" s="32"/>
      <c r="F301" s="32"/>
      <c r="G301" s="28"/>
    </row>
    <row r="302" spans="1:7" x14ac:dyDescent="0.2">
      <c r="A302" s="34" t="s">
        <v>10</v>
      </c>
      <c r="C302" s="38"/>
      <c r="D302" s="32"/>
      <c r="E302" s="32"/>
      <c r="F302" s="32"/>
      <c r="G302" s="28"/>
    </row>
    <row r="303" spans="1:7" x14ac:dyDescent="0.2">
      <c r="A303" s="34" t="s">
        <v>11</v>
      </c>
      <c r="C303" s="38"/>
      <c r="D303" s="32"/>
      <c r="E303" s="32"/>
      <c r="F303" s="32"/>
      <c r="G303" s="28"/>
    </row>
    <row r="304" spans="1:7" x14ac:dyDescent="0.2">
      <c r="A304" s="34" t="s">
        <v>12</v>
      </c>
      <c r="C304" s="38"/>
      <c r="D304" s="32"/>
      <c r="E304" s="32"/>
      <c r="F304" s="32"/>
      <c r="G304" s="28"/>
    </row>
    <row r="305" spans="1:7" x14ac:dyDescent="0.2">
      <c r="A305" s="34" t="s">
        <v>13</v>
      </c>
      <c r="C305" s="38"/>
      <c r="D305" s="32"/>
      <c r="E305" s="32"/>
      <c r="F305" s="32"/>
      <c r="G305" s="28"/>
    </row>
    <row r="306" spans="1:7" ht="16" thickBot="1" x14ac:dyDescent="0.25">
      <c r="A306" s="35" t="s">
        <v>17</v>
      </c>
      <c r="C306" s="39"/>
      <c r="D306" s="40"/>
      <c r="E306" s="40"/>
      <c r="F306" s="40"/>
      <c r="G306" s="30"/>
    </row>
    <row r="307" spans="1:7" ht="16" thickBot="1" x14ac:dyDescent="0.25">
      <c r="A307" s="33"/>
      <c r="C307" s="32"/>
      <c r="D307" s="32"/>
      <c r="E307" s="32"/>
      <c r="F307" s="32"/>
      <c r="G307" s="32"/>
    </row>
    <row r="308" spans="1:7" ht="16" thickBot="1" x14ac:dyDescent="0.25">
      <c r="A308" s="76">
        <v>63021188</v>
      </c>
      <c r="C308" s="60" t="e">
        <f>VLOOKUP(A308,Source!$A$3:$I$69,2,FALSE)</f>
        <v>#N/A</v>
      </c>
      <c r="D308" s="61" t="e">
        <f>VLOOKUP(A308,Source!$A$3:$I$69,4,FALSE)</f>
        <v>#N/A</v>
      </c>
      <c r="E308" s="61" t="e">
        <f>VLOOKUP(A308,Source!$A$3:$I$69,5,FALSE)</f>
        <v>#N/A</v>
      </c>
      <c r="F308" s="61" t="e">
        <f>VLOOKUP(A308,Source!$A$3:$I$69,6,FALSE)</f>
        <v>#N/A</v>
      </c>
      <c r="G308" s="62" t="e">
        <f>VLOOKUP(A308,Source!$A$3:$I$69,7,FALSE)</f>
        <v>#N/A</v>
      </c>
    </row>
    <row r="309" spans="1:7" x14ac:dyDescent="0.2">
      <c r="A309" s="34" t="s">
        <v>9</v>
      </c>
      <c r="C309" s="38"/>
      <c r="D309" s="32"/>
      <c r="E309" s="32"/>
      <c r="F309" s="32"/>
      <c r="G309" s="28"/>
    </row>
    <row r="310" spans="1:7" x14ac:dyDescent="0.2">
      <c r="A310" s="34" t="s">
        <v>10</v>
      </c>
      <c r="C310" s="38"/>
      <c r="D310" s="32"/>
      <c r="E310" s="32"/>
      <c r="F310" s="32"/>
      <c r="G310" s="28"/>
    </row>
    <row r="311" spans="1:7" x14ac:dyDescent="0.2">
      <c r="A311" s="34" t="s">
        <v>11</v>
      </c>
      <c r="C311" s="38"/>
      <c r="D311" s="32"/>
      <c r="E311" s="32"/>
      <c r="F311" s="32"/>
      <c r="G311" s="28"/>
    </row>
    <row r="312" spans="1:7" x14ac:dyDescent="0.2">
      <c r="A312" s="34" t="s">
        <v>12</v>
      </c>
      <c r="C312" s="38"/>
      <c r="D312" s="32"/>
      <c r="E312" s="32"/>
      <c r="F312" s="32"/>
      <c r="G312" s="28"/>
    </row>
    <row r="313" spans="1:7" x14ac:dyDescent="0.2">
      <c r="A313" s="34" t="s">
        <v>13</v>
      </c>
      <c r="C313" s="38"/>
      <c r="D313" s="32"/>
      <c r="E313" s="32"/>
      <c r="F313" s="32"/>
      <c r="G313" s="28"/>
    </row>
    <row r="314" spans="1:7" ht="16" thickBot="1" x14ac:dyDescent="0.25">
      <c r="A314" s="35" t="s">
        <v>17</v>
      </c>
      <c r="C314" s="39"/>
      <c r="D314" s="40"/>
      <c r="E314" s="40"/>
      <c r="F314" s="40"/>
      <c r="G314" s="30"/>
    </row>
    <row r="315" spans="1:7" ht="16" thickBot="1" x14ac:dyDescent="0.25">
      <c r="A315" s="33"/>
      <c r="C315" s="32"/>
      <c r="D315" s="32"/>
      <c r="E315" s="32"/>
      <c r="F315" s="32"/>
      <c r="G315" s="32"/>
    </row>
    <row r="316" spans="1:7" ht="16" thickBot="1" x14ac:dyDescent="0.25">
      <c r="A316" s="76">
        <v>63019524</v>
      </c>
      <c r="C316" s="60" t="e">
        <f>VLOOKUP(A316,Source!$A$3:$I$69,2,FALSE)</f>
        <v>#N/A</v>
      </c>
      <c r="D316" s="61" t="e">
        <f>VLOOKUP(A316,Source!$A$3:$I$69,4,FALSE)</f>
        <v>#N/A</v>
      </c>
      <c r="E316" s="61" t="e">
        <f>VLOOKUP(A316,Source!$A$3:$I$69,5,FALSE)</f>
        <v>#N/A</v>
      </c>
      <c r="F316" s="61" t="e">
        <f>VLOOKUP(A316,Source!$A$3:$I$69,6,FALSE)</f>
        <v>#N/A</v>
      </c>
      <c r="G316" s="62" t="e">
        <f>VLOOKUP(A316,Source!$A$3:$I$69,7,FALSE)</f>
        <v>#N/A</v>
      </c>
    </row>
    <row r="317" spans="1:7" x14ac:dyDescent="0.2">
      <c r="A317" s="34" t="s">
        <v>9</v>
      </c>
      <c r="C317" s="38"/>
      <c r="D317" s="32"/>
      <c r="E317" s="32"/>
      <c r="F317" s="32"/>
      <c r="G317" s="28"/>
    </row>
    <row r="318" spans="1:7" x14ac:dyDescent="0.2">
      <c r="A318" s="34" t="s">
        <v>10</v>
      </c>
      <c r="C318" s="38"/>
      <c r="D318" s="32"/>
      <c r="E318" s="32"/>
      <c r="F318" s="32"/>
      <c r="G318" s="28"/>
    </row>
    <row r="319" spans="1:7" x14ac:dyDescent="0.2">
      <c r="A319" s="34" t="s">
        <v>11</v>
      </c>
      <c r="C319" s="38"/>
      <c r="D319" s="32"/>
      <c r="E319" s="32"/>
      <c r="F319" s="32"/>
      <c r="G319" s="28"/>
    </row>
    <row r="320" spans="1:7" x14ac:dyDescent="0.2">
      <c r="A320" s="34" t="s">
        <v>12</v>
      </c>
      <c r="C320" s="38"/>
      <c r="D320" s="32"/>
      <c r="E320" s="32"/>
      <c r="F320" s="32"/>
      <c r="G320" s="28"/>
    </row>
    <row r="321" spans="1:7" x14ac:dyDescent="0.2">
      <c r="A321" s="34" t="s">
        <v>13</v>
      </c>
      <c r="C321" s="38"/>
      <c r="D321" s="32"/>
      <c r="E321" s="32"/>
      <c r="F321" s="32"/>
      <c r="G321" s="28"/>
    </row>
    <row r="322" spans="1:7" ht="16" thickBot="1" x14ac:dyDescent="0.25">
      <c r="A322" s="35" t="s">
        <v>17</v>
      </c>
      <c r="C322" s="39"/>
      <c r="D322" s="40"/>
      <c r="E322" s="40"/>
      <c r="F322" s="40"/>
      <c r="G322" s="30"/>
    </row>
    <row r="323" spans="1:7" ht="16" thickBot="1" x14ac:dyDescent="0.25">
      <c r="A323" s="33"/>
      <c r="C323" s="32"/>
      <c r="D323" s="32"/>
      <c r="E323" s="32"/>
      <c r="F323" s="32"/>
      <c r="G323" s="32"/>
    </row>
    <row r="324" spans="1:7" ht="16" thickBot="1" x14ac:dyDescent="0.25">
      <c r="A324" s="76">
        <v>63019857</v>
      </c>
      <c r="C324" s="60" t="e">
        <f>VLOOKUP(A324,Source!$A$3:$I$69,2,FALSE)</f>
        <v>#N/A</v>
      </c>
      <c r="D324" s="61" t="e">
        <f>VLOOKUP(A324,Source!$A$3:$I$69,4,FALSE)</f>
        <v>#N/A</v>
      </c>
      <c r="E324" s="61" t="e">
        <f>VLOOKUP(A324,Source!$A$3:$I$69,5,FALSE)</f>
        <v>#N/A</v>
      </c>
      <c r="F324" s="61" t="e">
        <f>VLOOKUP(A324,Source!$A$3:$I$69,6,FALSE)</f>
        <v>#N/A</v>
      </c>
      <c r="G324" s="62" t="e">
        <f>VLOOKUP(A324,Source!$A$3:$I$69,7,FALSE)</f>
        <v>#N/A</v>
      </c>
    </row>
    <row r="325" spans="1:7" x14ac:dyDescent="0.2">
      <c r="A325" s="34" t="s">
        <v>9</v>
      </c>
      <c r="C325" s="38"/>
      <c r="D325" s="32"/>
      <c r="E325" s="32"/>
      <c r="F325" s="32"/>
      <c r="G325" s="28"/>
    </row>
    <row r="326" spans="1:7" x14ac:dyDescent="0.2">
      <c r="A326" s="34" t="s">
        <v>10</v>
      </c>
      <c r="C326" s="38"/>
      <c r="D326" s="32"/>
      <c r="E326" s="32"/>
      <c r="F326" s="32"/>
      <c r="G326" s="28"/>
    </row>
    <row r="327" spans="1:7" x14ac:dyDescent="0.2">
      <c r="A327" s="34" t="s">
        <v>11</v>
      </c>
      <c r="C327" s="38"/>
      <c r="D327" s="32"/>
      <c r="E327" s="32"/>
      <c r="F327" s="32"/>
      <c r="G327" s="28"/>
    </row>
    <row r="328" spans="1:7" x14ac:dyDescent="0.2">
      <c r="A328" s="34" t="s">
        <v>12</v>
      </c>
      <c r="C328" s="38"/>
      <c r="D328" s="32"/>
      <c r="E328" s="32"/>
      <c r="F328" s="32"/>
      <c r="G328" s="28"/>
    </row>
    <row r="329" spans="1:7" x14ac:dyDescent="0.2">
      <c r="A329" s="34" t="s">
        <v>13</v>
      </c>
      <c r="C329" s="38"/>
      <c r="D329" s="32"/>
      <c r="E329" s="32"/>
      <c r="F329" s="32"/>
      <c r="G329" s="28"/>
    </row>
    <row r="330" spans="1:7" ht="16" thickBot="1" x14ac:dyDescent="0.25">
      <c r="A330" s="35" t="s">
        <v>17</v>
      </c>
      <c r="C330" s="39"/>
      <c r="D330" s="40"/>
      <c r="E330" s="40"/>
      <c r="F330" s="40"/>
      <c r="G330" s="30"/>
    </row>
    <row r="331" spans="1:7" ht="16" thickBot="1" x14ac:dyDescent="0.25">
      <c r="A331" s="33"/>
      <c r="C331" s="32"/>
      <c r="D331" s="32"/>
      <c r="E331" s="32"/>
      <c r="F331" s="32"/>
      <c r="G331" s="32"/>
    </row>
    <row r="332" spans="1:7" ht="16" thickBot="1" x14ac:dyDescent="0.25">
      <c r="A332" s="76">
        <v>63019858</v>
      </c>
      <c r="C332" s="60" t="e">
        <f>VLOOKUP(A332,Source!$A$3:$I$69,2,FALSE)</f>
        <v>#N/A</v>
      </c>
      <c r="D332" s="61" t="e">
        <f>VLOOKUP(A332,Source!$A$3:$I$69,4,FALSE)</f>
        <v>#N/A</v>
      </c>
      <c r="E332" s="61" t="e">
        <f>VLOOKUP(A332,Source!$A$3:$I$69,5,FALSE)</f>
        <v>#N/A</v>
      </c>
      <c r="F332" s="61" t="e">
        <f>VLOOKUP(A332,Source!$A$3:$I$69,6,FALSE)</f>
        <v>#N/A</v>
      </c>
      <c r="G332" s="62" t="e">
        <f>VLOOKUP(A332,Source!$A$3:$I$69,7,FALSE)</f>
        <v>#N/A</v>
      </c>
    </row>
    <row r="333" spans="1:7" x14ac:dyDescent="0.2">
      <c r="A333" s="34" t="s">
        <v>9</v>
      </c>
      <c r="C333" s="38"/>
      <c r="D333" s="32"/>
      <c r="E333" s="32"/>
      <c r="F333" s="32"/>
      <c r="G333" s="28"/>
    </row>
    <row r="334" spans="1:7" x14ac:dyDescent="0.2">
      <c r="A334" s="34" t="s">
        <v>10</v>
      </c>
      <c r="C334" s="38"/>
      <c r="D334" s="32"/>
      <c r="E334" s="32"/>
      <c r="F334" s="32"/>
      <c r="G334" s="28"/>
    </row>
    <row r="335" spans="1:7" x14ac:dyDescent="0.2">
      <c r="A335" s="34" t="s">
        <v>11</v>
      </c>
      <c r="C335" s="38"/>
      <c r="D335" s="32"/>
      <c r="E335" s="32"/>
      <c r="F335" s="32"/>
      <c r="G335" s="28"/>
    </row>
    <row r="336" spans="1:7" x14ac:dyDescent="0.2">
      <c r="A336" s="34" t="s">
        <v>12</v>
      </c>
      <c r="C336" s="38"/>
      <c r="D336" s="32"/>
      <c r="E336" s="32"/>
      <c r="F336" s="32"/>
      <c r="G336" s="28"/>
    </row>
    <row r="337" spans="1:7" x14ac:dyDescent="0.2">
      <c r="A337" s="34" t="s">
        <v>13</v>
      </c>
      <c r="C337" s="38"/>
      <c r="D337" s="32"/>
      <c r="E337" s="32"/>
      <c r="F337" s="32"/>
      <c r="G337" s="28"/>
    </row>
    <row r="338" spans="1:7" ht="16" thickBot="1" x14ac:dyDescent="0.25">
      <c r="A338" s="35" t="s">
        <v>17</v>
      </c>
      <c r="C338" s="39"/>
      <c r="D338" s="40"/>
      <c r="E338" s="40"/>
      <c r="F338" s="40"/>
      <c r="G338" s="30"/>
    </row>
    <row r="339" spans="1:7" x14ac:dyDescent="0.2">
      <c r="A339" s="33"/>
      <c r="C339" s="32"/>
      <c r="D339" s="32"/>
      <c r="E339" s="32"/>
      <c r="F339" s="32"/>
      <c r="G339" s="32"/>
    </row>
    <row r="340" spans="1:7" ht="16" thickBot="1" x14ac:dyDescent="0.25">
      <c r="A340" s="33"/>
      <c r="C340" s="32"/>
      <c r="D340" s="32"/>
      <c r="E340" s="32"/>
      <c r="F340" s="32"/>
      <c r="G340" s="32"/>
    </row>
    <row r="341" spans="1:7" ht="16" thickBot="1" x14ac:dyDescent="0.25">
      <c r="A341" s="76">
        <v>63019860</v>
      </c>
      <c r="C341" s="60" t="e">
        <f>VLOOKUP(A341,Source!$A$3:$I$69,2,FALSE)</f>
        <v>#N/A</v>
      </c>
      <c r="D341" s="61" t="e">
        <f>VLOOKUP(A341,Source!$A$3:$I$69,4,FALSE)</f>
        <v>#N/A</v>
      </c>
      <c r="E341" s="61" t="e">
        <f>VLOOKUP(A341,Source!$A$3:$I$69,5,FALSE)</f>
        <v>#N/A</v>
      </c>
      <c r="F341" s="61" t="e">
        <f>VLOOKUP(A341,Source!$A$3:$I$69,6,FALSE)</f>
        <v>#N/A</v>
      </c>
      <c r="G341" s="62" t="e">
        <f>VLOOKUP(A341,Source!$A$3:$I$69,7,FALSE)</f>
        <v>#N/A</v>
      </c>
    </row>
    <row r="342" spans="1:7" x14ac:dyDescent="0.2">
      <c r="A342" s="34" t="s">
        <v>9</v>
      </c>
      <c r="C342" s="38"/>
      <c r="D342" s="32"/>
      <c r="E342" s="32"/>
      <c r="F342" s="32"/>
      <c r="G342" s="28"/>
    </row>
    <row r="343" spans="1:7" x14ac:dyDescent="0.2">
      <c r="A343" s="34" t="s">
        <v>10</v>
      </c>
      <c r="C343" s="38"/>
      <c r="D343" s="32"/>
      <c r="E343" s="32"/>
      <c r="F343" s="32"/>
      <c r="G343" s="28"/>
    </row>
    <row r="344" spans="1:7" x14ac:dyDescent="0.2">
      <c r="A344" s="34" t="s">
        <v>11</v>
      </c>
      <c r="C344" s="38"/>
      <c r="D344" s="32"/>
      <c r="E344" s="32"/>
      <c r="F344" s="32"/>
      <c r="G344" s="28"/>
    </row>
    <row r="345" spans="1:7" x14ac:dyDescent="0.2">
      <c r="A345" s="34" t="s">
        <v>12</v>
      </c>
      <c r="C345" s="38"/>
      <c r="D345" s="32"/>
      <c r="E345" s="32"/>
      <c r="F345" s="32"/>
      <c r="G345" s="28"/>
    </row>
    <row r="346" spans="1:7" x14ac:dyDescent="0.2">
      <c r="A346" s="34" t="s">
        <v>13</v>
      </c>
      <c r="C346" s="38"/>
      <c r="D346" s="32"/>
      <c r="E346" s="32"/>
      <c r="F346" s="32"/>
      <c r="G346" s="28"/>
    </row>
    <row r="347" spans="1:7" ht="16" thickBot="1" x14ac:dyDescent="0.25">
      <c r="A347" s="35" t="s">
        <v>17</v>
      </c>
      <c r="C347" s="39"/>
      <c r="D347" s="40"/>
      <c r="E347" s="40"/>
      <c r="F347" s="40"/>
      <c r="G347" s="30"/>
    </row>
    <row r="348" spans="1:7" ht="16" thickBot="1" x14ac:dyDescent="0.25">
      <c r="A348" s="33"/>
      <c r="C348" s="32"/>
      <c r="D348" s="32"/>
      <c r="E348" s="32"/>
      <c r="F348" s="32"/>
      <c r="G348" s="32"/>
    </row>
    <row r="349" spans="1:7" ht="16" thickBot="1" x14ac:dyDescent="0.25">
      <c r="A349" s="76">
        <v>63019293</v>
      </c>
      <c r="C349" s="60" t="e">
        <f>VLOOKUP(A349,Source!$A$3:$I$69,2,FALSE)</f>
        <v>#N/A</v>
      </c>
      <c r="D349" s="61" t="e">
        <f>VLOOKUP(A349,Source!$A$3:$I$69,4,FALSE)</f>
        <v>#N/A</v>
      </c>
      <c r="E349" s="61" t="e">
        <f>VLOOKUP(A349,Source!$A$3:$I$69,5,FALSE)</f>
        <v>#N/A</v>
      </c>
      <c r="F349" s="61" t="e">
        <f>VLOOKUP(A349,Source!$A$3:$I$69,6,FALSE)</f>
        <v>#N/A</v>
      </c>
      <c r="G349" s="62" t="e">
        <f>VLOOKUP(A349,Source!$A$3:$I$69,7,FALSE)</f>
        <v>#N/A</v>
      </c>
    </row>
    <row r="350" spans="1:7" x14ac:dyDescent="0.2">
      <c r="A350" s="34" t="s">
        <v>9</v>
      </c>
      <c r="C350" s="38"/>
      <c r="D350" s="32"/>
      <c r="E350" s="32"/>
      <c r="F350" s="32"/>
      <c r="G350" s="28"/>
    </row>
    <row r="351" spans="1:7" x14ac:dyDescent="0.2">
      <c r="A351" s="34" t="s">
        <v>10</v>
      </c>
      <c r="C351" s="38"/>
      <c r="D351" s="32"/>
      <c r="E351" s="32"/>
      <c r="F351" s="32"/>
      <c r="G351" s="28"/>
    </row>
    <row r="352" spans="1:7" x14ac:dyDescent="0.2">
      <c r="A352" s="34" t="s">
        <v>11</v>
      </c>
      <c r="C352" s="38"/>
      <c r="D352" s="32"/>
      <c r="E352" s="32"/>
      <c r="F352" s="32"/>
      <c r="G352" s="28"/>
    </row>
    <row r="353" spans="1:7" x14ac:dyDescent="0.2">
      <c r="A353" s="34" t="s">
        <v>12</v>
      </c>
      <c r="C353" s="38"/>
      <c r="D353" s="32"/>
      <c r="E353" s="32"/>
      <c r="F353" s="32"/>
      <c r="G353" s="28"/>
    </row>
    <row r="354" spans="1:7" x14ac:dyDescent="0.2">
      <c r="A354" s="34" t="s">
        <v>13</v>
      </c>
      <c r="C354" s="38"/>
      <c r="D354" s="32"/>
      <c r="E354" s="32"/>
      <c r="F354" s="32"/>
      <c r="G354" s="28"/>
    </row>
    <row r="355" spans="1:7" ht="16" thickBot="1" x14ac:dyDescent="0.25">
      <c r="A355" s="35" t="s">
        <v>17</v>
      </c>
      <c r="C355" s="39"/>
      <c r="D355" s="40"/>
      <c r="E355" s="40"/>
      <c r="F355" s="40"/>
      <c r="G355" s="30"/>
    </row>
    <row r="356" spans="1:7" ht="16" thickBot="1" x14ac:dyDescent="0.25">
      <c r="A356" s="33"/>
      <c r="C356" s="32"/>
      <c r="D356" s="32"/>
      <c r="E356" s="32"/>
      <c r="F356" s="32"/>
      <c r="G356" s="32"/>
    </row>
    <row r="357" spans="1:7" ht="16" thickBot="1" x14ac:dyDescent="0.25">
      <c r="A357" s="76">
        <v>63019295</v>
      </c>
      <c r="C357" s="60" t="e">
        <f>VLOOKUP(A357,Source!$A$3:$I$69,2,FALSE)</f>
        <v>#N/A</v>
      </c>
      <c r="D357" s="61" t="e">
        <f>VLOOKUP(A357,Source!$A$3:$I$69,4,FALSE)</f>
        <v>#N/A</v>
      </c>
      <c r="E357" s="61" t="e">
        <f>VLOOKUP(A357,Source!$A$3:$I$69,5,FALSE)</f>
        <v>#N/A</v>
      </c>
      <c r="F357" s="61" t="e">
        <f>VLOOKUP(A357,Source!$A$3:$I$69,6,FALSE)</f>
        <v>#N/A</v>
      </c>
      <c r="G357" s="62" t="e">
        <f>VLOOKUP(A357,Source!$A$3:$I$69,7,FALSE)</f>
        <v>#N/A</v>
      </c>
    </row>
    <row r="358" spans="1:7" x14ac:dyDescent="0.2">
      <c r="A358" s="34" t="s">
        <v>9</v>
      </c>
      <c r="C358" s="38"/>
      <c r="D358" s="32"/>
      <c r="E358" s="32"/>
      <c r="F358" s="32"/>
      <c r="G358" s="28"/>
    </row>
    <row r="359" spans="1:7" x14ac:dyDescent="0.2">
      <c r="A359" s="34" t="s">
        <v>10</v>
      </c>
      <c r="C359" s="38"/>
      <c r="D359" s="32"/>
      <c r="E359" s="32"/>
      <c r="F359" s="32"/>
      <c r="G359" s="28"/>
    </row>
    <row r="360" spans="1:7" x14ac:dyDescent="0.2">
      <c r="A360" s="34" t="s">
        <v>11</v>
      </c>
      <c r="C360" s="38"/>
      <c r="D360" s="32"/>
      <c r="E360" s="32"/>
      <c r="F360" s="32"/>
      <c r="G360" s="28"/>
    </row>
    <row r="361" spans="1:7" x14ac:dyDescent="0.2">
      <c r="A361" s="34" t="s">
        <v>12</v>
      </c>
      <c r="C361" s="38"/>
      <c r="D361" s="32"/>
      <c r="E361" s="32"/>
      <c r="F361" s="32"/>
      <c r="G361" s="28"/>
    </row>
    <row r="362" spans="1:7" x14ac:dyDescent="0.2">
      <c r="A362" s="34" t="s">
        <v>13</v>
      </c>
      <c r="C362" s="38"/>
      <c r="D362" s="32"/>
      <c r="E362" s="32"/>
      <c r="F362" s="32"/>
      <c r="G362" s="28"/>
    </row>
    <row r="363" spans="1:7" ht="16" thickBot="1" x14ac:dyDescent="0.25">
      <c r="A363" s="35" t="s">
        <v>17</v>
      </c>
      <c r="C363" s="39"/>
      <c r="D363" s="40"/>
      <c r="E363" s="40"/>
      <c r="F363" s="40"/>
      <c r="G363" s="30"/>
    </row>
    <row r="364" spans="1:7" ht="16" thickBot="1" x14ac:dyDescent="0.25">
      <c r="A364" s="33"/>
      <c r="C364" s="32"/>
      <c r="D364" s="32"/>
      <c r="E364" s="32"/>
      <c r="F364" s="32"/>
      <c r="G364" s="32"/>
    </row>
    <row r="365" spans="1:7" ht="16" thickBot="1" x14ac:dyDescent="0.25">
      <c r="A365" s="76">
        <v>63019296</v>
      </c>
      <c r="C365" s="60" t="e">
        <f>VLOOKUP(A365,Source!$A$3:$I$69,2,FALSE)</f>
        <v>#N/A</v>
      </c>
      <c r="D365" s="61" t="e">
        <f>VLOOKUP(A365,Source!$A$3:$I$69,4,FALSE)</f>
        <v>#N/A</v>
      </c>
      <c r="E365" s="61" t="e">
        <f>VLOOKUP(A365,Source!$A$3:$I$69,5,FALSE)</f>
        <v>#N/A</v>
      </c>
      <c r="F365" s="61" t="e">
        <f>VLOOKUP(A365,Source!$A$3:$I$69,6,FALSE)</f>
        <v>#N/A</v>
      </c>
      <c r="G365" s="62" t="e">
        <f>VLOOKUP(A365,Source!$A$3:$I$69,7,FALSE)</f>
        <v>#N/A</v>
      </c>
    </row>
    <row r="366" spans="1:7" x14ac:dyDescent="0.2">
      <c r="A366" s="34" t="s">
        <v>9</v>
      </c>
      <c r="C366" s="38"/>
      <c r="D366" s="32"/>
      <c r="E366" s="32"/>
      <c r="F366" s="32"/>
      <c r="G366" s="28"/>
    </row>
    <row r="367" spans="1:7" x14ac:dyDescent="0.2">
      <c r="A367" s="34" t="s">
        <v>10</v>
      </c>
      <c r="C367" s="38"/>
      <c r="D367" s="32"/>
      <c r="E367" s="32"/>
      <c r="F367" s="32"/>
      <c r="G367" s="28"/>
    </row>
    <row r="368" spans="1:7" x14ac:dyDescent="0.2">
      <c r="A368" s="34" t="s">
        <v>11</v>
      </c>
      <c r="C368" s="38"/>
      <c r="D368" s="32"/>
      <c r="E368" s="32"/>
      <c r="F368" s="32"/>
      <c r="G368" s="28"/>
    </row>
    <row r="369" spans="1:8" x14ac:dyDescent="0.2">
      <c r="A369" s="34" t="s">
        <v>12</v>
      </c>
      <c r="C369" s="38"/>
      <c r="D369" s="32"/>
      <c r="E369" s="32"/>
      <c r="F369" s="32"/>
      <c r="G369" s="28"/>
    </row>
    <row r="370" spans="1:8" x14ac:dyDescent="0.2">
      <c r="A370" s="34" t="s">
        <v>13</v>
      </c>
      <c r="C370" s="38"/>
      <c r="D370" s="32"/>
      <c r="E370" s="32"/>
      <c r="F370" s="32"/>
      <c r="G370" s="28"/>
    </row>
    <row r="371" spans="1:8" ht="16" thickBot="1" x14ac:dyDescent="0.25">
      <c r="A371" s="35" t="s">
        <v>17</v>
      </c>
      <c r="C371" s="39"/>
      <c r="D371" s="40"/>
      <c r="E371" s="40"/>
      <c r="F371" s="40"/>
      <c r="G371" s="30"/>
    </row>
    <row r="372" spans="1:8" ht="16" thickBot="1" x14ac:dyDescent="0.25">
      <c r="A372" s="33"/>
      <c r="C372" s="32"/>
      <c r="D372" s="32"/>
      <c r="E372" s="32"/>
      <c r="F372" s="32"/>
      <c r="G372" s="32"/>
    </row>
    <row r="373" spans="1:8" ht="16" thickBot="1" x14ac:dyDescent="0.25">
      <c r="A373" s="76">
        <v>63019297</v>
      </c>
      <c r="C373" s="60" t="e">
        <f>VLOOKUP(A373,Source!$A$3:$I$69,2,FALSE)</f>
        <v>#N/A</v>
      </c>
      <c r="D373" s="61" t="e">
        <f>VLOOKUP(A373,Source!$A$3:$I$69,4,FALSE)</f>
        <v>#N/A</v>
      </c>
      <c r="E373" s="61" t="e">
        <f>VLOOKUP(A373,Source!$A$3:$I$69,5,FALSE)</f>
        <v>#N/A</v>
      </c>
      <c r="F373" s="61" t="e">
        <f>VLOOKUP(A373,Source!$A$3:$I$69,6,FALSE)</f>
        <v>#N/A</v>
      </c>
      <c r="G373" s="62" t="e">
        <f>VLOOKUP(A373,Source!$A$3:$I$69,7,FALSE)</f>
        <v>#N/A</v>
      </c>
      <c r="H373" s="85"/>
    </row>
    <row r="374" spans="1:8" x14ac:dyDescent="0.2">
      <c r="A374" s="34" t="s">
        <v>9</v>
      </c>
      <c r="C374" s="77"/>
      <c r="D374" s="32"/>
      <c r="E374" s="32"/>
      <c r="F374" s="32"/>
      <c r="G374" s="78"/>
      <c r="H374" s="85"/>
    </row>
    <row r="375" spans="1:8" x14ac:dyDescent="0.2">
      <c r="A375" s="34" t="s">
        <v>10</v>
      </c>
      <c r="C375" s="77"/>
      <c r="D375" s="32"/>
      <c r="E375" s="32"/>
      <c r="F375" s="32"/>
      <c r="G375" s="78"/>
      <c r="H375" s="85"/>
    </row>
    <row r="376" spans="1:8" x14ac:dyDescent="0.2">
      <c r="A376" s="34" t="s">
        <v>11</v>
      </c>
      <c r="C376" s="77"/>
      <c r="D376" s="32"/>
      <c r="E376" s="32"/>
      <c r="F376" s="32"/>
      <c r="G376" s="78"/>
      <c r="H376" s="85"/>
    </row>
    <row r="377" spans="1:8" x14ac:dyDescent="0.2">
      <c r="A377" s="34" t="s">
        <v>12</v>
      </c>
      <c r="C377" s="77"/>
      <c r="D377" s="32"/>
      <c r="E377" s="32"/>
      <c r="F377" s="32"/>
      <c r="G377" s="78"/>
      <c r="H377" s="85"/>
    </row>
    <row r="378" spans="1:8" x14ac:dyDescent="0.2">
      <c r="A378" s="34" t="s">
        <v>13</v>
      </c>
      <c r="C378" s="77"/>
      <c r="D378" s="32"/>
      <c r="E378" s="32"/>
      <c r="F378" s="32"/>
      <c r="G378" s="78"/>
      <c r="H378" s="85"/>
    </row>
    <row r="379" spans="1:8" ht="16" thickBot="1" x14ac:dyDescent="0.25">
      <c r="A379" s="35" t="s">
        <v>17</v>
      </c>
      <c r="C379" s="82"/>
      <c r="D379" s="83"/>
      <c r="E379" s="83"/>
      <c r="F379" s="83"/>
      <c r="G379" s="84"/>
      <c r="H379" s="85"/>
    </row>
    <row r="380" spans="1:8" x14ac:dyDescent="0.2">
      <c r="A380" s="33"/>
      <c r="C380" s="32"/>
      <c r="D380" s="32"/>
      <c r="E380" s="32"/>
      <c r="F380" s="32"/>
      <c r="G380" s="32"/>
      <c r="H380" s="85"/>
    </row>
    <row r="381" spans="1:8" ht="16" thickBot="1" x14ac:dyDescent="0.25">
      <c r="A381" s="33"/>
      <c r="C381" s="32"/>
      <c r="D381" s="32"/>
      <c r="E381" s="32"/>
      <c r="F381" s="32"/>
      <c r="G381" s="32"/>
    </row>
    <row r="382" spans="1:8" ht="16" thickBot="1" x14ac:dyDescent="0.25">
      <c r="A382" s="76">
        <v>63019298</v>
      </c>
      <c r="C382" s="60" t="e">
        <f>VLOOKUP(A382,Source!$A$3:$I$69,2,FALSE)</f>
        <v>#N/A</v>
      </c>
      <c r="D382" s="61" t="e">
        <f>VLOOKUP(A382,Source!$A$3:$I$69,4,FALSE)</f>
        <v>#N/A</v>
      </c>
      <c r="E382" s="61" t="e">
        <f>VLOOKUP(A382,Source!$A$3:$I$69,5,FALSE)</f>
        <v>#N/A</v>
      </c>
      <c r="F382" s="61" t="e">
        <f>VLOOKUP(A382,Source!$A$3:$I$69,6,FALSE)</f>
        <v>#N/A</v>
      </c>
      <c r="G382" s="62" t="e">
        <f>VLOOKUP(A382,Source!$A$3:$I$69,7,FALSE)</f>
        <v>#N/A</v>
      </c>
    </row>
    <row r="383" spans="1:8" x14ac:dyDescent="0.2">
      <c r="A383" s="34" t="s">
        <v>9</v>
      </c>
      <c r="C383" s="77"/>
      <c r="D383" s="32"/>
      <c r="E383" s="32"/>
      <c r="F383" s="32"/>
      <c r="G383" s="78"/>
    </row>
    <row r="384" spans="1:8" x14ac:dyDescent="0.2">
      <c r="A384" s="34" t="s">
        <v>10</v>
      </c>
      <c r="C384" s="77"/>
      <c r="D384" s="32"/>
      <c r="E384" s="32"/>
      <c r="F384" s="32"/>
      <c r="G384" s="78"/>
    </row>
    <row r="385" spans="1:7" x14ac:dyDescent="0.2">
      <c r="A385" s="34" t="s">
        <v>11</v>
      </c>
      <c r="C385" s="77"/>
      <c r="D385" s="32"/>
      <c r="E385" s="32"/>
      <c r="F385" s="32"/>
      <c r="G385" s="78"/>
    </row>
    <row r="386" spans="1:7" x14ac:dyDescent="0.2">
      <c r="A386" s="34" t="s">
        <v>12</v>
      </c>
      <c r="C386" s="77"/>
      <c r="D386" s="32"/>
      <c r="E386" s="32"/>
      <c r="F386" s="32"/>
      <c r="G386" s="78"/>
    </row>
    <row r="387" spans="1:7" x14ac:dyDescent="0.2">
      <c r="A387" s="34" t="s">
        <v>13</v>
      </c>
      <c r="C387" s="77"/>
      <c r="D387" s="32"/>
      <c r="E387" s="32"/>
      <c r="F387" s="32"/>
      <c r="G387" s="78"/>
    </row>
    <row r="388" spans="1:7" ht="16" thickBot="1" x14ac:dyDescent="0.25">
      <c r="A388" s="35" t="s">
        <v>17</v>
      </c>
      <c r="C388" s="82"/>
      <c r="D388" s="83"/>
      <c r="E388" s="83"/>
      <c r="F388" s="83"/>
      <c r="G388" s="84"/>
    </row>
    <row r="389" spans="1:7" ht="16" thickBot="1" x14ac:dyDescent="0.25">
      <c r="A389" s="33"/>
      <c r="C389" s="32"/>
      <c r="D389" s="32"/>
      <c r="E389" s="32"/>
      <c r="F389" s="32"/>
      <c r="G389" s="32"/>
    </row>
    <row r="390" spans="1:7" ht="16" thickBot="1" x14ac:dyDescent="0.25">
      <c r="A390" s="76">
        <v>63017704</v>
      </c>
      <c r="C390" s="60" t="e">
        <f>VLOOKUP(A390,Source!$A$3:$I$69,2,FALSE)</f>
        <v>#N/A</v>
      </c>
      <c r="D390" s="61" t="e">
        <f>VLOOKUP(A390,Source!$A$3:$I$69,4,FALSE)</f>
        <v>#N/A</v>
      </c>
      <c r="E390" s="61" t="e">
        <f>VLOOKUP(A390,Source!$A$3:$I$69,5,FALSE)</f>
        <v>#N/A</v>
      </c>
      <c r="F390" s="61" t="e">
        <f>VLOOKUP(A390,Source!$A$3:$I$69,6,FALSE)</f>
        <v>#N/A</v>
      </c>
      <c r="G390" s="62" t="e">
        <f>VLOOKUP(A390,Source!$A$3:$I$69,7,FALSE)</f>
        <v>#N/A</v>
      </c>
    </row>
    <row r="391" spans="1:7" x14ac:dyDescent="0.2">
      <c r="A391" s="34" t="s">
        <v>9</v>
      </c>
      <c r="C391" s="77"/>
      <c r="D391" s="32"/>
      <c r="E391" s="32"/>
      <c r="F391" s="32"/>
      <c r="G391" s="78"/>
    </row>
    <row r="392" spans="1:7" x14ac:dyDescent="0.2">
      <c r="A392" s="34" t="s">
        <v>10</v>
      </c>
      <c r="C392" s="77"/>
      <c r="D392" s="32"/>
      <c r="E392" s="32"/>
      <c r="F392" s="32"/>
      <c r="G392" s="78"/>
    </row>
    <row r="393" spans="1:7" x14ac:dyDescent="0.2">
      <c r="A393" s="34" t="s">
        <v>11</v>
      </c>
      <c r="C393" s="77"/>
      <c r="D393" s="32"/>
      <c r="E393" s="32"/>
      <c r="F393" s="32"/>
      <c r="G393" s="78"/>
    </row>
    <row r="394" spans="1:7" x14ac:dyDescent="0.2">
      <c r="A394" s="34" t="s">
        <v>12</v>
      </c>
      <c r="C394" s="77"/>
      <c r="D394" s="32"/>
      <c r="E394" s="32"/>
      <c r="F394" s="32"/>
      <c r="G394" s="78"/>
    </row>
    <row r="395" spans="1:7" x14ac:dyDescent="0.2">
      <c r="A395" s="34" t="s">
        <v>13</v>
      </c>
      <c r="C395" s="77"/>
      <c r="D395" s="32"/>
      <c r="E395" s="32"/>
      <c r="F395" s="32"/>
      <c r="G395" s="78"/>
    </row>
    <row r="396" spans="1:7" ht="16" thickBot="1" x14ac:dyDescent="0.25">
      <c r="A396" s="35" t="s">
        <v>17</v>
      </c>
      <c r="C396" s="82"/>
      <c r="D396" s="83"/>
      <c r="E396" s="83"/>
      <c r="F396" s="83"/>
      <c r="G396" s="84"/>
    </row>
    <row r="397" spans="1:7" ht="16" thickBot="1" x14ac:dyDescent="0.25">
      <c r="A397" s="33"/>
      <c r="C397" s="32"/>
      <c r="D397" s="32"/>
      <c r="E397" s="32"/>
      <c r="F397" s="32"/>
      <c r="G397" s="32"/>
    </row>
    <row r="398" spans="1:7" ht="16" thickBot="1" x14ac:dyDescent="0.25">
      <c r="A398" s="76">
        <v>63019300</v>
      </c>
      <c r="C398" s="60" t="e">
        <f>VLOOKUP(A398,Source!$A$3:$I$69,2,FALSE)</f>
        <v>#N/A</v>
      </c>
      <c r="D398" s="61" t="e">
        <f>VLOOKUP(A398,Source!$A$3:$I$69,4,FALSE)</f>
        <v>#N/A</v>
      </c>
      <c r="E398" s="61" t="e">
        <f>VLOOKUP(A398,Source!$A$3:$I$69,5,FALSE)</f>
        <v>#N/A</v>
      </c>
      <c r="F398" s="61" t="e">
        <f>VLOOKUP(A398,Source!$A$3:$I$69,6,FALSE)</f>
        <v>#N/A</v>
      </c>
      <c r="G398" s="62" t="e">
        <f>VLOOKUP(A398,Source!$A$3:$I$69,7,FALSE)</f>
        <v>#N/A</v>
      </c>
    </row>
    <row r="399" spans="1:7" x14ac:dyDescent="0.2">
      <c r="A399" s="34" t="s">
        <v>9</v>
      </c>
      <c r="C399" s="77"/>
      <c r="D399" s="32"/>
      <c r="E399" s="32"/>
      <c r="F399" s="32"/>
      <c r="G399" s="78"/>
    </row>
    <row r="400" spans="1:7" x14ac:dyDescent="0.2">
      <c r="A400" s="34" t="s">
        <v>10</v>
      </c>
      <c r="C400" s="77"/>
      <c r="D400" s="32"/>
      <c r="E400" s="32"/>
      <c r="F400" s="32"/>
      <c r="G400" s="78"/>
    </row>
    <row r="401" spans="1:7" x14ac:dyDescent="0.2">
      <c r="A401" s="34" t="s">
        <v>11</v>
      </c>
      <c r="C401" s="77"/>
      <c r="D401" s="32"/>
      <c r="E401" s="32"/>
      <c r="F401" s="32"/>
      <c r="G401" s="78"/>
    </row>
    <row r="402" spans="1:7" x14ac:dyDescent="0.2">
      <c r="A402" s="34" t="s">
        <v>12</v>
      </c>
      <c r="C402" s="77"/>
      <c r="D402" s="32"/>
      <c r="E402" s="32"/>
      <c r="F402" s="32"/>
      <c r="G402" s="78"/>
    </row>
    <row r="403" spans="1:7" x14ac:dyDescent="0.2">
      <c r="A403" s="34" t="s">
        <v>13</v>
      </c>
      <c r="C403" s="77"/>
      <c r="D403" s="32"/>
      <c r="E403" s="32"/>
      <c r="F403" s="32"/>
      <c r="G403" s="78"/>
    </row>
    <row r="404" spans="1:7" ht="16" thickBot="1" x14ac:dyDescent="0.25">
      <c r="A404" s="35" t="s">
        <v>17</v>
      </c>
      <c r="C404" s="82"/>
      <c r="D404" s="83"/>
      <c r="E404" s="83"/>
      <c r="F404" s="83"/>
      <c r="G404" s="84"/>
    </row>
    <row r="405" spans="1:7" ht="16" thickBot="1" x14ac:dyDescent="0.25">
      <c r="A405" s="33"/>
      <c r="C405" s="32"/>
      <c r="D405" s="32"/>
      <c r="E405" s="32"/>
      <c r="F405" s="32"/>
      <c r="G405" s="32"/>
    </row>
    <row r="406" spans="1:7" ht="16" thickBot="1" x14ac:dyDescent="0.25">
      <c r="A406" s="76">
        <v>63019303</v>
      </c>
      <c r="C406" s="60" t="e">
        <f>VLOOKUP(A406,Source!$A$3:$I$69,2,FALSE)</f>
        <v>#N/A</v>
      </c>
      <c r="D406" s="61" t="e">
        <f>VLOOKUP(A406,Source!$A$3:$I$69,4,FALSE)</f>
        <v>#N/A</v>
      </c>
      <c r="E406" s="61" t="e">
        <f>VLOOKUP(A406,Source!$A$3:$I$69,5,FALSE)</f>
        <v>#N/A</v>
      </c>
      <c r="F406" s="61" t="e">
        <f>VLOOKUP(A406,Source!$A$3:$I$69,6,FALSE)</f>
        <v>#N/A</v>
      </c>
      <c r="G406" s="62" t="e">
        <f>VLOOKUP(A406,Source!$A$3:$I$69,7,FALSE)</f>
        <v>#N/A</v>
      </c>
    </row>
    <row r="407" spans="1:7" x14ac:dyDescent="0.2">
      <c r="A407" s="34" t="s">
        <v>9</v>
      </c>
      <c r="C407" s="77"/>
      <c r="D407" s="32"/>
      <c r="E407" s="32"/>
      <c r="F407" s="32"/>
      <c r="G407" s="78"/>
    </row>
    <row r="408" spans="1:7" x14ac:dyDescent="0.2">
      <c r="A408" s="34" t="s">
        <v>10</v>
      </c>
      <c r="C408" s="77"/>
      <c r="D408" s="32"/>
      <c r="E408" s="32"/>
      <c r="F408" s="32"/>
      <c r="G408" s="78"/>
    </row>
    <row r="409" spans="1:7" x14ac:dyDescent="0.2">
      <c r="A409" s="34" t="s">
        <v>11</v>
      </c>
      <c r="C409" s="77"/>
      <c r="D409" s="32"/>
      <c r="E409" s="32"/>
      <c r="F409" s="32"/>
      <c r="G409" s="78"/>
    </row>
    <row r="410" spans="1:7" x14ac:dyDescent="0.2">
      <c r="A410" s="34" t="s">
        <v>12</v>
      </c>
      <c r="C410" s="77"/>
      <c r="D410" s="32"/>
      <c r="E410" s="32"/>
      <c r="F410" s="32"/>
      <c r="G410" s="78"/>
    </row>
    <row r="411" spans="1:7" x14ac:dyDescent="0.2">
      <c r="A411" s="34" t="s">
        <v>13</v>
      </c>
      <c r="C411" s="77"/>
      <c r="D411" s="32"/>
      <c r="E411" s="32"/>
      <c r="F411" s="32"/>
      <c r="G411" s="78"/>
    </row>
    <row r="412" spans="1:7" ht="16" thickBot="1" x14ac:dyDescent="0.25">
      <c r="A412" s="35" t="s">
        <v>17</v>
      </c>
      <c r="C412" s="82"/>
      <c r="D412" s="83"/>
      <c r="E412" s="83"/>
      <c r="F412" s="83"/>
      <c r="G412" s="84"/>
    </row>
    <row r="413" spans="1:7" ht="16" thickBot="1" x14ac:dyDescent="0.25">
      <c r="A413" s="33"/>
      <c r="C413" s="32"/>
      <c r="D413" s="32"/>
      <c r="E413" s="32"/>
      <c r="F413" s="32"/>
      <c r="G413" s="32"/>
    </row>
    <row r="414" spans="1:7" ht="16" thickBot="1" x14ac:dyDescent="0.25">
      <c r="A414" s="76">
        <v>63019508</v>
      </c>
      <c r="C414" s="60" t="e">
        <f>VLOOKUP(A414,Source!$A$3:$I$69,2,FALSE)</f>
        <v>#N/A</v>
      </c>
      <c r="D414" s="61" t="e">
        <f>VLOOKUP(A414,Source!$A$3:$I$69,4,FALSE)</f>
        <v>#N/A</v>
      </c>
      <c r="E414" s="61" t="e">
        <f>VLOOKUP(A414,Source!$A$3:$I$69,5,FALSE)</f>
        <v>#N/A</v>
      </c>
      <c r="F414" s="61" t="e">
        <f>VLOOKUP(A414,Source!$A$3:$I$69,6,FALSE)</f>
        <v>#N/A</v>
      </c>
      <c r="G414" s="62" t="e">
        <f>VLOOKUP(A414,Source!$A$3:$I$69,7,FALSE)</f>
        <v>#N/A</v>
      </c>
    </row>
    <row r="415" spans="1:7" x14ac:dyDescent="0.2">
      <c r="A415" s="34" t="s">
        <v>9</v>
      </c>
      <c r="C415" s="77"/>
      <c r="D415" s="32"/>
      <c r="E415" s="32"/>
      <c r="F415" s="32"/>
      <c r="G415" s="78"/>
    </row>
    <row r="416" spans="1:7" x14ac:dyDescent="0.2">
      <c r="A416" s="34" t="s">
        <v>10</v>
      </c>
      <c r="C416" s="77"/>
      <c r="D416" s="32"/>
      <c r="E416" s="32"/>
      <c r="F416" s="32"/>
      <c r="G416" s="78"/>
    </row>
    <row r="417" spans="1:7" x14ac:dyDescent="0.2">
      <c r="A417" s="34" t="s">
        <v>11</v>
      </c>
      <c r="C417" s="77"/>
      <c r="D417" s="32"/>
      <c r="E417" s="32"/>
      <c r="F417" s="32"/>
      <c r="G417" s="78"/>
    </row>
    <row r="418" spans="1:7" x14ac:dyDescent="0.2">
      <c r="A418" s="34" t="s">
        <v>12</v>
      </c>
      <c r="C418" s="77"/>
      <c r="D418" s="32"/>
      <c r="E418" s="32"/>
      <c r="F418" s="32"/>
      <c r="G418" s="78"/>
    </row>
    <row r="419" spans="1:7" x14ac:dyDescent="0.2">
      <c r="A419" s="34" t="s">
        <v>13</v>
      </c>
      <c r="C419" s="77"/>
      <c r="D419" s="32"/>
      <c r="E419" s="32"/>
      <c r="F419" s="32"/>
      <c r="G419" s="78"/>
    </row>
    <row r="420" spans="1:7" ht="16" thickBot="1" x14ac:dyDescent="0.25">
      <c r="A420" s="35" t="s">
        <v>17</v>
      </c>
      <c r="C420" s="82"/>
      <c r="D420" s="83"/>
      <c r="E420" s="83"/>
      <c r="F420" s="83"/>
      <c r="G420" s="84"/>
    </row>
    <row r="421" spans="1:7" ht="16" thickBot="1" x14ac:dyDescent="0.25">
      <c r="A421" s="33"/>
      <c r="C421" s="32"/>
      <c r="D421" s="32"/>
      <c r="E421" s="32"/>
      <c r="F421" s="32"/>
      <c r="G421" s="32"/>
    </row>
    <row r="422" spans="1:7" ht="16" thickBot="1" x14ac:dyDescent="0.25">
      <c r="A422" s="76">
        <v>63016622</v>
      </c>
      <c r="C422" s="60" t="e">
        <f>VLOOKUP(A422,Source!$A$3:$I$69,2,FALSE)</f>
        <v>#N/A</v>
      </c>
      <c r="D422" s="61" t="e">
        <f>VLOOKUP(A422,Source!$A$3:$I$69,4,FALSE)</f>
        <v>#N/A</v>
      </c>
      <c r="E422" s="61" t="e">
        <f>VLOOKUP(A422,Source!$A$3:$I$69,5,FALSE)</f>
        <v>#N/A</v>
      </c>
      <c r="F422" s="61" t="e">
        <f>VLOOKUP(A422,Source!$A$3:$I$69,6,FALSE)</f>
        <v>#N/A</v>
      </c>
      <c r="G422" s="62" t="e">
        <f>VLOOKUP(A422,Source!$A$3:$I$69,7,FALSE)</f>
        <v>#N/A</v>
      </c>
    </row>
    <row r="423" spans="1:7" x14ac:dyDescent="0.2">
      <c r="A423" s="34" t="s">
        <v>9</v>
      </c>
      <c r="C423" s="77"/>
      <c r="D423" s="32"/>
      <c r="E423" s="32"/>
      <c r="F423" s="32"/>
      <c r="G423" s="78"/>
    </row>
    <row r="424" spans="1:7" x14ac:dyDescent="0.2">
      <c r="A424" s="34" t="s">
        <v>10</v>
      </c>
      <c r="C424" s="77"/>
      <c r="D424" s="32"/>
      <c r="E424" s="32"/>
      <c r="F424" s="32"/>
      <c r="G424" s="78"/>
    </row>
    <row r="425" spans="1:7" x14ac:dyDescent="0.2">
      <c r="A425" s="34" t="s">
        <v>11</v>
      </c>
      <c r="C425" s="77"/>
      <c r="D425" s="32"/>
      <c r="E425" s="32"/>
      <c r="F425" s="32"/>
      <c r="G425" s="78"/>
    </row>
    <row r="426" spans="1:7" x14ac:dyDescent="0.2">
      <c r="A426" s="34" t="s">
        <v>12</v>
      </c>
      <c r="C426" s="77"/>
      <c r="D426" s="32"/>
      <c r="E426" s="32"/>
      <c r="F426" s="32"/>
      <c r="G426" s="78"/>
    </row>
    <row r="427" spans="1:7" x14ac:dyDescent="0.2">
      <c r="A427" s="34" t="s">
        <v>13</v>
      </c>
      <c r="C427" s="77"/>
      <c r="D427" s="32"/>
      <c r="E427" s="32"/>
      <c r="F427" s="32"/>
      <c r="G427" s="78"/>
    </row>
    <row r="428" spans="1:7" ht="16" thickBot="1" x14ac:dyDescent="0.25">
      <c r="A428" s="35" t="s">
        <v>17</v>
      </c>
      <c r="C428" s="82"/>
      <c r="D428" s="83"/>
      <c r="E428" s="83"/>
      <c r="F428" s="83"/>
      <c r="G428" s="84"/>
    </row>
    <row r="429" spans="1:7" ht="16" thickBot="1" x14ac:dyDescent="0.25">
      <c r="A429" s="33"/>
      <c r="C429" s="32"/>
      <c r="D429" s="32"/>
      <c r="E429" s="32"/>
      <c r="F429" s="32"/>
      <c r="G429" s="32"/>
    </row>
    <row r="430" spans="1:7" ht="16" thickBot="1" x14ac:dyDescent="0.25">
      <c r="A430" s="76">
        <v>63017835</v>
      </c>
      <c r="C430" s="60" t="e">
        <f>VLOOKUP(A430,Source!$A$3:$I$69,2,FALSE)</f>
        <v>#N/A</v>
      </c>
      <c r="D430" s="61" t="e">
        <f>VLOOKUP(A430,Source!$A$3:$I$69,4,FALSE)</f>
        <v>#N/A</v>
      </c>
      <c r="E430" s="61" t="e">
        <f>VLOOKUP(A430,Source!$A$3:$I$69,5,FALSE)</f>
        <v>#N/A</v>
      </c>
      <c r="F430" s="61" t="e">
        <f>VLOOKUP(A430,Source!$A$3:$I$69,6,FALSE)</f>
        <v>#N/A</v>
      </c>
      <c r="G430" s="62" t="e">
        <f>VLOOKUP(A430,Source!$A$3:$I$69,7,FALSE)</f>
        <v>#N/A</v>
      </c>
    </row>
    <row r="431" spans="1:7" x14ac:dyDescent="0.2">
      <c r="A431" s="34" t="s">
        <v>9</v>
      </c>
      <c r="C431" s="77"/>
      <c r="D431" s="32"/>
      <c r="E431" s="32"/>
      <c r="F431" s="32"/>
      <c r="G431" s="78"/>
    </row>
    <row r="432" spans="1:7" x14ac:dyDescent="0.2">
      <c r="A432" s="34" t="s">
        <v>10</v>
      </c>
      <c r="C432" s="77"/>
      <c r="D432" s="32"/>
      <c r="E432" s="32"/>
      <c r="F432" s="32"/>
      <c r="G432" s="78"/>
    </row>
    <row r="433" spans="1:7" x14ac:dyDescent="0.2">
      <c r="A433" s="34" t="s">
        <v>11</v>
      </c>
      <c r="C433" s="77"/>
      <c r="D433" s="32"/>
      <c r="E433" s="32"/>
      <c r="F433" s="32"/>
      <c r="G433" s="78"/>
    </row>
    <row r="434" spans="1:7" x14ac:dyDescent="0.2">
      <c r="A434" s="34" t="s">
        <v>12</v>
      </c>
      <c r="C434" s="77"/>
      <c r="D434" s="32"/>
      <c r="E434" s="32"/>
      <c r="F434" s="32"/>
      <c r="G434" s="78"/>
    </row>
    <row r="435" spans="1:7" x14ac:dyDescent="0.2">
      <c r="A435" s="34" t="s">
        <v>13</v>
      </c>
      <c r="C435" s="77"/>
      <c r="D435" s="32"/>
      <c r="E435" s="32"/>
      <c r="F435" s="32"/>
      <c r="G435" s="78"/>
    </row>
    <row r="436" spans="1:7" ht="16" thickBot="1" x14ac:dyDescent="0.25">
      <c r="A436" s="35" t="s">
        <v>17</v>
      </c>
      <c r="C436" s="82"/>
      <c r="D436" s="83"/>
      <c r="E436" s="83"/>
      <c r="F436" s="83"/>
      <c r="G436" s="84"/>
    </row>
    <row r="437" spans="1:7" ht="16" thickBot="1" x14ac:dyDescent="0.25">
      <c r="A437" s="33"/>
      <c r="C437" s="32"/>
      <c r="D437" s="32"/>
      <c r="E437" s="32"/>
      <c r="F437" s="32"/>
      <c r="G437" s="32"/>
    </row>
    <row r="438" spans="1:7" ht="16" thickBot="1" x14ac:dyDescent="0.25">
      <c r="A438" s="76">
        <v>63017974</v>
      </c>
      <c r="C438" s="60" t="e">
        <f>VLOOKUP(A438,Source!$A$3:$I$69,2,FALSE)</f>
        <v>#N/A</v>
      </c>
      <c r="D438" s="61" t="e">
        <f>VLOOKUP(A438,Source!$A$3:$I$69,4,FALSE)</f>
        <v>#N/A</v>
      </c>
      <c r="E438" s="61" t="e">
        <f>VLOOKUP(A438,Source!$A$3:$I$69,5,FALSE)</f>
        <v>#N/A</v>
      </c>
      <c r="F438" s="61" t="e">
        <f>VLOOKUP(A438,Source!$A$3:$I$69,6,FALSE)</f>
        <v>#N/A</v>
      </c>
      <c r="G438" s="62" t="e">
        <f>VLOOKUP(A438,Source!$A$3:$I$69,7,FALSE)</f>
        <v>#N/A</v>
      </c>
    </row>
    <row r="439" spans="1:7" x14ac:dyDescent="0.2">
      <c r="A439" s="34" t="s">
        <v>9</v>
      </c>
      <c r="C439" s="77"/>
      <c r="D439" s="32"/>
      <c r="E439" s="32"/>
      <c r="F439" s="32"/>
      <c r="G439" s="78"/>
    </row>
    <row r="440" spans="1:7" x14ac:dyDescent="0.2">
      <c r="A440" s="34" t="s">
        <v>10</v>
      </c>
      <c r="C440" s="77"/>
      <c r="D440" s="32"/>
      <c r="E440" s="32"/>
      <c r="F440" s="32"/>
      <c r="G440" s="78"/>
    </row>
    <row r="441" spans="1:7" x14ac:dyDescent="0.2">
      <c r="A441" s="34" t="s">
        <v>11</v>
      </c>
      <c r="C441" s="77"/>
      <c r="D441" s="32"/>
      <c r="E441" s="32"/>
      <c r="F441" s="32"/>
      <c r="G441" s="78"/>
    </row>
    <row r="442" spans="1:7" x14ac:dyDescent="0.2">
      <c r="A442" s="34" t="s">
        <v>12</v>
      </c>
      <c r="C442" s="77"/>
      <c r="D442" s="32"/>
      <c r="E442" s="32"/>
      <c r="F442" s="32"/>
      <c r="G442" s="78"/>
    </row>
    <row r="443" spans="1:7" x14ac:dyDescent="0.2">
      <c r="A443" s="34" t="s">
        <v>13</v>
      </c>
      <c r="C443" s="77"/>
      <c r="D443" s="32"/>
      <c r="E443" s="32"/>
      <c r="F443" s="32"/>
      <c r="G443" s="78"/>
    </row>
    <row r="444" spans="1:7" ht="16" thickBot="1" x14ac:dyDescent="0.25">
      <c r="A444" s="35" t="s">
        <v>17</v>
      </c>
      <c r="C444" s="82"/>
      <c r="D444" s="83"/>
      <c r="E444" s="83"/>
      <c r="F444" s="83"/>
      <c r="G444" s="84"/>
    </row>
    <row r="445" spans="1:7" ht="16" thickBot="1" x14ac:dyDescent="0.25">
      <c r="A445" s="33"/>
      <c r="C445" s="32"/>
      <c r="D445" s="32"/>
      <c r="E445" s="32"/>
      <c r="F445" s="32"/>
      <c r="G445" s="32"/>
    </row>
    <row r="446" spans="1:7" ht="16" thickBot="1" x14ac:dyDescent="0.25">
      <c r="A446" s="76">
        <v>63018394</v>
      </c>
      <c r="C446" s="60" t="e">
        <f>VLOOKUP(A446,Source!$A$3:$I$69,2,FALSE)</f>
        <v>#N/A</v>
      </c>
      <c r="D446" s="61" t="e">
        <f>VLOOKUP(A446,Source!$A$3:$I$69,4,FALSE)</f>
        <v>#N/A</v>
      </c>
      <c r="E446" s="61" t="e">
        <f>VLOOKUP(A446,Source!$A$3:$I$69,5,FALSE)</f>
        <v>#N/A</v>
      </c>
      <c r="F446" s="61" t="e">
        <f>VLOOKUP(A446,Source!$A$3:$I$69,6,FALSE)</f>
        <v>#N/A</v>
      </c>
      <c r="G446" s="62" t="e">
        <f>VLOOKUP(A446,Source!$A$3:$I$69,7,FALSE)</f>
        <v>#N/A</v>
      </c>
    </row>
    <row r="447" spans="1:7" x14ac:dyDescent="0.2">
      <c r="A447" s="34" t="s">
        <v>9</v>
      </c>
      <c r="C447" s="77"/>
      <c r="D447" s="32"/>
      <c r="E447" s="32"/>
      <c r="F447" s="32"/>
      <c r="G447" s="78"/>
    </row>
    <row r="448" spans="1:7" x14ac:dyDescent="0.2">
      <c r="A448" s="34" t="s">
        <v>10</v>
      </c>
      <c r="C448" s="77"/>
      <c r="D448" s="32"/>
      <c r="E448" s="32"/>
      <c r="F448" s="32"/>
      <c r="G448" s="78"/>
    </row>
    <row r="449" spans="1:7" x14ac:dyDescent="0.2">
      <c r="A449" s="34" t="s">
        <v>11</v>
      </c>
      <c r="C449" s="77"/>
      <c r="D449" s="32"/>
      <c r="E449" s="32"/>
      <c r="F449" s="32"/>
      <c r="G449" s="78"/>
    </row>
    <row r="450" spans="1:7" x14ac:dyDescent="0.2">
      <c r="A450" s="34" t="s">
        <v>12</v>
      </c>
      <c r="C450" s="77"/>
      <c r="D450" s="32"/>
      <c r="E450" s="32"/>
      <c r="F450" s="32"/>
      <c r="G450" s="78"/>
    </row>
    <row r="451" spans="1:7" x14ac:dyDescent="0.2">
      <c r="A451" s="34" t="s">
        <v>13</v>
      </c>
      <c r="C451" s="77"/>
      <c r="D451" s="32"/>
      <c r="E451" s="32"/>
      <c r="F451" s="32"/>
      <c r="G451" s="78"/>
    </row>
    <row r="452" spans="1:7" ht="16" thickBot="1" x14ac:dyDescent="0.25">
      <c r="A452" s="35" t="s">
        <v>17</v>
      </c>
      <c r="C452" s="82"/>
      <c r="D452" s="83"/>
      <c r="E452" s="83"/>
      <c r="F452" s="83"/>
      <c r="G452" s="84"/>
    </row>
    <row r="453" spans="1:7" ht="16" thickBot="1" x14ac:dyDescent="0.25">
      <c r="A453" s="33"/>
      <c r="C453" s="32"/>
      <c r="D453" s="32"/>
      <c r="E453" s="32"/>
      <c r="F453" s="32"/>
      <c r="G453" s="32"/>
    </row>
    <row r="454" spans="1:7" ht="16" thickBot="1" x14ac:dyDescent="0.25">
      <c r="A454" s="76">
        <v>63018404</v>
      </c>
      <c r="C454" s="60" t="e">
        <f>VLOOKUP(A454,Source!$A$3:$I$69,2,FALSE)</f>
        <v>#N/A</v>
      </c>
      <c r="D454" s="61" t="e">
        <f>VLOOKUP(A454,Source!$A$3:$I$69,4,FALSE)</f>
        <v>#N/A</v>
      </c>
      <c r="E454" s="61" t="e">
        <f>VLOOKUP(A454,Source!$A$3:$I$69,5,FALSE)</f>
        <v>#N/A</v>
      </c>
      <c r="F454" s="61" t="e">
        <f>VLOOKUP(A454,Source!$A$3:$I$69,6,FALSE)</f>
        <v>#N/A</v>
      </c>
      <c r="G454" s="62" t="e">
        <f>VLOOKUP(A454,Source!$A$3:$I$69,7,FALSE)</f>
        <v>#N/A</v>
      </c>
    </row>
    <row r="455" spans="1:7" x14ac:dyDescent="0.2">
      <c r="A455" s="34" t="s">
        <v>9</v>
      </c>
      <c r="C455" s="77"/>
      <c r="D455" s="32"/>
      <c r="E455" s="32"/>
      <c r="F455" s="32"/>
      <c r="G455" s="78"/>
    </row>
    <row r="456" spans="1:7" x14ac:dyDescent="0.2">
      <c r="A456" s="34" t="s">
        <v>10</v>
      </c>
      <c r="C456" s="77"/>
      <c r="D456" s="32"/>
      <c r="E456" s="32"/>
      <c r="F456" s="32"/>
      <c r="G456" s="78"/>
    </row>
    <row r="457" spans="1:7" x14ac:dyDescent="0.2">
      <c r="A457" s="34" t="s">
        <v>11</v>
      </c>
      <c r="C457" s="77"/>
      <c r="D457" s="32"/>
      <c r="E457" s="32"/>
      <c r="F457" s="32"/>
      <c r="G457" s="78"/>
    </row>
    <row r="458" spans="1:7" x14ac:dyDescent="0.2">
      <c r="A458" s="34" t="s">
        <v>12</v>
      </c>
      <c r="C458" s="77"/>
      <c r="D458" s="32"/>
      <c r="E458" s="32"/>
      <c r="F458" s="32"/>
      <c r="G458" s="78"/>
    </row>
    <row r="459" spans="1:7" x14ac:dyDescent="0.2">
      <c r="A459" s="34" t="s">
        <v>13</v>
      </c>
      <c r="C459" s="77"/>
      <c r="D459" s="32"/>
      <c r="E459" s="32"/>
      <c r="F459" s="32"/>
      <c r="G459" s="78"/>
    </row>
    <row r="460" spans="1:7" ht="16" thickBot="1" x14ac:dyDescent="0.25">
      <c r="A460" s="35" t="s">
        <v>17</v>
      </c>
      <c r="C460" s="82"/>
      <c r="D460" s="83"/>
      <c r="E460" s="83"/>
      <c r="F460" s="83"/>
      <c r="G460" s="84"/>
    </row>
    <row r="461" spans="1:7" ht="16" thickBot="1" x14ac:dyDescent="0.25">
      <c r="A461" s="33"/>
      <c r="C461" s="32"/>
      <c r="D461" s="32"/>
      <c r="E461" s="32"/>
      <c r="F461" s="32"/>
      <c r="G461" s="32"/>
    </row>
    <row r="462" spans="1:7" ht="16" thickBot="1" x14ac:dyDescent="0.25">
      <c r="A462" s="76">
        <v>63018405</v>
      </c>
      <c r="C462" s="60" t="e">
        <f>VLOOKUP(A462,Source!$A$3:$I$69,2,FALSE)</f>
        <v>#N/A</v>
      </c>
      <c r="D462" s="61" t="e">
        <f>VLOOKUP(A462,Source!$A$3:$I$69,4,FALSE)</f>
        <v>#N/A</v>
      </c>
      <c r="E462" s="61" t="e">
        <f>VLOOKUP(A462,Source!$A$3:$I$69,5,FALSE)</f>
        <v>#N/A</v>
      </c>
      <c r="F462" s="61" t="e">
        <f>VLOOKUP(A462,Source!$A$3:$I$69,6,FALSE)</f>
        <v>#N/A</v>
      </c>
      <c r="G462" s="62" t="e">
        <f>VLOOKUP(A462,Source!$A$3:$I$69,7,FALSE)</f>
        <v>#N/A</v>
      </c>
    </row>
    <row r="463" spans="1:7" x14ac:dyDescent="0.2">
      <c r="A463" s="34" t="s">
        <v>9</v>
      </c>
      <c r="C463" s="77"/>
      <c r="D463" s="32"/>
      <c r="E463" s="32"/>
      <c r="F463" s="32"/>
      <c r="G463" s="78"/>
    </row>
    <row r="464" spans="1:7" x14ac:dyDescent="0.2">
      <c r="A464" s="34" t="s">
        <v>10</v>
      </c>
      <c r="C464" s="77"/>
      <c r="D464" s="32"/>
      <c r="E464" s="32"/>
      <c r="F464" s="32"/>
      <c r="G464" s="78"/>
    </row>
    <row r="465" spans="1:7" x14ac:dyDescent="0.2">
      <c r="A465" s="34" t="s">
        <v>11</v>
      </c>
      <c r="C465" s="77"/>
      <c r="D465" s="32"/>
      <c r="E465" s="32"/>
      <c r="F465" s="32"/>
      <c r="G465" s="78"/>
    </row>
    <row r="466" spans="1:7" x14ac:dyDescent="0.2">
      <c r="A466" s="34" t="s">
        <v>12</v>
      </c>
      <c r="C466" s="77"/>
      <c r="D466" s="32"/>
      <c r="E466" s="32"/>
      <c r="F466" s="32"/>
      <c r="G466" s="78"/>
    </row>
    <row r="467" spans="1:7" x14ac:dyDescent="0.2">
      <c r="A467" s="34" t="s">
        <v>13</v>
      </c>
      <c r="C467" s="77"/>
      <c r="D467" s="32"/>
      <c r="E467" s="32"/>
      <c r="F467" s="32"/>
      <c r="G467" s="78"/>
    </row>
    <row r="468" spans="1:7" ht="16" thickBot="1" x14ac:dyDescent="0.25">
      <c r="A468" s="35" t="s">
        <v>17</v>
      </c>
      <c r="C468" s="82"/>
      <c r="D468" s="83"/>
      <c r="E468" s="83"/>
      <c r="F468" s="83"/>
      <c r="G468" s="84"/>
    </row>
    <row r="469" spans="1:7" ht="16" thickBot="1" x14ac:dyDescent="0.25">
      <c r="A469" s="33"/>
      <c r="C469" s="32"/>
      <c r="D469" s="32"/>
      <c r="E469" s="32"/>
      <c r="F469" s="32"/>
      <c r="G469" s="32"/>
    </row>
    <row r="470" spans="1:7" ht="16" thickBot="1" x14ac:dyDescent="0.25">
      <c r="A470" s="49">
        <v>63018407</v>
      </c>
      <c r="C470" s="53" t="e">
        <f>VLOOKUP(A470,Source!$A$3:$I$69,2,FALSE)</f>
        <v>#N/A</v>
      </c>
      <c r="D470" s="45" t="e">
        <f>VLOOKUP(A470,Source!$A$3:$I$69,4,FALSE)</f>
        <v>#N/A</v>
      </c>
      <c r="E470" s="45" t="e">
        <f>VLOOKUP(A470,Source!$A$3:$I$69,5,FALSE)</f>
        <v>#N/A</v>
      </c>
      <c r="F470" s="45" t="e">
        <f>VLOOKUP(A470,Source!$A$3:$I$69,6,FALSE)</f>
        <v>#N/A</v>
      </c>
      <c r="G470" s="46" t="e">
        <f>VLOOKUP(A470,Source!$A$3:$I$69,7,FALSE)</f>
        <v>#N/A</v>
      </c>
    </row>
    <row r="471" spans="1:7" x14ac:dyDescent="0.2">
      <c r="A471" s="34" t="s">
        <v>9</v>
      </c>
      <c r="C471" s="77"/>
      <c r="D471" s="32"/>
      <c r="E471" s="32"/>
      <c r="F471" s="32"/>
      <c r="G471" s="78"/>
    </row>
    <row r="472" spans="1:7" x14ac:dyDescent="0.2">
      <c r="A472" s="34" t="s">
        <v>10</v>
      </c>
      <c r="C472" s="77"/>
      <c r="D472" s="32"/>
      <c r="E472" s="32"/>
      <c r="F472" s="32"/>
      <c r="G472" s="78"/>
    </row>
    <row r="473" spans="1:7" x14ac:dyDescent="0.2">
      <c r="A473" s="34" t="s">
        <v>11</v>
      </c>
      <c r="C473" s="77"/>
      <c r="D473" s="32"/>
      <c r="E473" s="32"/>
      <c r="F473" s="32"/>
      <c r="G473" s="78"/>
    </row>
    <row r="474" spans="1:7" x14ac:dyDescent="0.2">
      <c r="A474" s="34" t="s">
        <v>12</v>
      </c>
      <c r="C474" s="77"/>
      <c r="D474" s="32"/>
      <c r="E474" s="32"/>
      <c r="F474" s="32"/>
      <c r="G474" s="78"/>
    </row>
    <row r="475" spans="1:7" x14ac:dyDescent="0.2">
      <c r="A475" s="34" t="s">
        <v>13</v>
      </c>
      <c r="C475" s="77"/>
      <c r="D475" s="32"/>
      <c r="E475" s="32"/>
      <c r="F475" s="32"/>
      <c r="G475" s="78"/>
    </row>
    <row r="476" spans="1:7" ht="16" thickBot="1" x14ac:dyDescent="0.25">
      <c r="A476" s="35" t="s">
        <v>17</v>
      </c>
      <c r="C476" s="82"/>
      <c r="D476" s="83"/>
      <c r="E476" s="83"/>
      <c r="F476" s="83"/>
      <c r="G476" s="84"/>
    </row>
    <row r="477" spans="1:7" ht="16" thickBot="1" x14ac:dyDescent="0.25">
      <c r="A477" s="33"/>
      <c r="C477" s="32"/>
      <c r="D477" s="32"/>
      <c r="E477" s="32"/>
      <c r="F477" s="32"/>
      <c r="G477" s="32"/>
    </row>
    <row r="478" spans="1:7" ht="16" thickBot="1" x14ac:dyDescent="0.25">
      <c r="A478" s="49">
        <v>63018424</v>
      </c>
      <c r="C478" s="53" t="e">
        <f>VLOOKUP(A478,Source!$A$3:$I$69,2,FALSE)</f>
        <v>#N/A</v>
      </c>
      <c r="D478" s="45" t="e">
        <f>VLOOKUP(A478,Source!$A$3:$I$69,4,FALSE)</f>
        <v>#N/A</v>
      </c>
      <c r="E478" s="45" t="e">
        <f>VLOOKUP(A478,Source!$A$3:$I$69,5,FALSE)</f>
        <v>#N/A</v>
      </c>
      <c r="F478" s="45" t="e">
        <f>VLOOKUP(A478,Source!$A$3:$I$69,6,FALSE)</f>
        <v>#N/A</v>
      </c>
      <c r="G478" s="46" t="e">
        <f>VLOOKUP(A478,Source!$A$3:$I$69,7,FALSE)</f>
        <v>#N/A</v>
      </c>
    </row>
    <row r="479" spans="1:7" x14ac:dyDescent="0.2">
      <c r="A479" s="34" t="s">
        <v>9</v>
      </c>
      <c r="C479" s="77"/>
      <c r="D479" s="32"/>
      <c r="E479" s="32"/>
      <c r="F479" s="32"/>
      <c r="G479" s="78"/>
    </row>
    <row r="480" spans="1:7" x14ac:dyDescent="0.2">
      <c r="A480" s="34" t="s">
        <v>10</v>
      </c>
      <c r="C480" s="77"/>
      <c r="D480" s="32"/>
      <c r="E480" s="32"/>
      <c r="F480" s="32"/>
      <c r="G480" s="78"/>
    </row>
    <row r="481" spans="1:7" x14ac:dyDescent="0.2">
      <c r="A481" s="34" t="s">
        <v>11</v>
      </c>
      <c r="C481" s="77"/>
      <c r="D481" s="32"/>
      <c r="E481" s="32"/>
      <c r="F481" s="32"/>
      <c r="G481" s="78"/>
    </row>
    <row r="482" spans="1:7" x14ac:dyDescent="0.2">
      <c r="A482" s="34" t="s">
        <v>12</v>
      </c>
      <c r="C482" s="77"/>
      <c r="D482" s="32"/>
      <c r="E482" s="32"/>
      <c r="F482" s="32"/>
      <c r="G482" s="78"/>
    </row>
    <row r="483" spans="1:7" x14ac:dyDescent="0.2">
      <c r="A483" s="34" t="s">
        <v>13</v>
      </c>
      <c r="C483" s="77"/>
      <c r="D483" s="32"/>
      <c r="E483" s="32"/>
      <c r="F483" s="32"/>
      <c r="G483" s="78"/>
    </row>
    <row r="484" spans="1:7" ht="16" thickBot="1" x14ac:dyDescent="0.25">
      <c r="A484" s="35" t="s">
        <v>17</v>
      </c>
      <c r="C484" s="82"/>
      <c r="D484" s="83"/>
      <c r="E484" s="83"/>
      <c r="F484" s="83"/>
      <c r="G484" s="84"/>
    </row>
    <row r="485" spans="1:7" x14ac:dyDescent="0.2">
      <c r="A485" s="36"/>
      <c r="C485" s="37"/>
      <c r="D485" s="37"/>
      <c r="E485" s="37"/>
      <c r="F485" s="37"/>
      <c r="G485" s="37"/>
    </row>
    <row r="486" spans="1:7" ht="16" thickBot="1" x14ac:dyDescent="0.25">
      <c r="A486" s="36"/>
      <c r="C486" s="37"/>
      <c r="D486" s="37"/>
      <c r="E486" s="37"/>
      <c r="F486" s="37"/>
      <c r="G486" s="37"/>
    </row>
    <row r="487" spans="1:7" ht="16" thickBot="1" x14ac:dyDescent="0.25">
      <c r="A487" s="76">
        <v>63019294</v>
      </c>
      <c r="C487" s="60" t="e">
        <f>VLOOKUP(A487,Source!$A$3:$I$69,2,FALSE)</f>
        <v>#N/A</v>
      </c>
      <c r="D487" s="61" t="e">
        <f>VLOOKUP(A487,Source!$A$3:$I$69,4,FALSE)</f>
        <v>#N/A</v>
      </c>
      <c r="E487" s="61" t="e">
        <f>VLOOKUP(A487,Source!$A$3:$I$69,5,FALSE)</f>
        <v>#N/A</v>
      </c>
      <c r="F487" s="61" t="e">
        <f>VLOOKUP(A487,Source!$A$3:$I$69,6,FALSE)</f>
        <v>#N/A</v>
      </c>
      <c r="G487" s="62" t="e">
        <f>VLOOKUP(A487,Source!$A$3:$I$69,7,FALSE)</f>
        <v>#N/A</v>
      </c>
    </row>
    <row r="488" spans="1:7" x14ac:dyDescent="0.2">
      <c r="A488" s="34" t="s">
        <v>9</v>
      </c>
      <c r="C488" s="77"/>
      <c r="D488" s="32"/>
      <c r="E488" s="32"/>
      <c r="F488" s="32"/>
      <c r="G488" s="78"/>
    </row>
    <row r="489" spans="1:7" x14ac:dyDescent="0.2">
      <c r="A489" s="34" t="s">
        <v>10</v>
      </c>
      <c r="C489" s="77"/>
      <c r="D489" s="32"/>
      <c r="E489" s="32"/>
      <c r="F489" s="32"/>
      <c r="G489" s="78"/>
    </row>
    <row r="490" spans="1:7" x14ac:dyDescent="0.2">
      <c r="A490" s="34" t="s">
        <v>11</v>
      </c>
      <c r="C490" s="77"/>
      <c r="D490" s="32"/>
      <c r="E490" s="32"/>
      <c r="F490" s="32"/>
      <c r="G490" s="78"/>
    </row>
    <row r="491" spans="1:7" x14ac:dyDescent="0.2">
      <c r="A491" s="34" t="s">
        <v>12</v>
      </c>
      <c r="C491" s="77"/>
      <c r="D491" s="32"/>
      <c r="E491" s="32"/>
      <c r="F491" s="32"/>
      <c r="G491" s="78"/>
    </row>
    <row r="492" spans="1:7" x14ac:dyDescent="0.2">
      <c r="A492" s="34" t="s">
        <v>13</v>
      </c>
      <c r="C492" s="77"/>
      <c r="D492" s="32"/>
      <c r="E492" s="32"/>
      <c r="F492" s="32"/>
      <c r="G492" s="78"/>
    </row>
    <row r="493" spans="1:7" ht="16" thickBot="1" x14ac:dyDescent="0.25">
      <c r="A493" s="35" t="s">
        <v>17</v>
      </c>
      <c r="C493" s="79"/>
      <c r="D493" s="80"/>
      <c r="E493" s="80"/>
      <c r="F493" s="80"/>
      <c r="G493" s="81"/>
    </row>
  </sheetData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Source!$A$4:$A$63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9" tint="0.39997558519241921"/>
  </sheetPr>
  <dimension ref="A1:AF29"/>
  <sheetViews>
    <sheetView workbookViewId="0">
      <selection activeCell="B16" sqref="B16"/>
    </sheetView>
  </sheetViews>
  <sheetFormatPr baseColWidth="10" defaultColWidth="8.83203125" defaultRowHeight="15" x14ac:dyDescent="0.2"/>
  <cols>
    <col min="1" max="1" width="24.6640625" customWidth="1"/>
    <col min="2" max="2" width="24.6640625" style="5" customWidth="1"/>
    <col min="3" max="3" width="1" style="90" customWidth="1"/>
    <col min="5" max="5" width="9.6640625" customWidth="1"/>
    <col min="6" max="26" width="7.33203125" customWidth="1"/>
  </cols>
  <sheetData>
    <row r="1" spans="1:26" ht="16" thickBot="1" x14ac:dyDescent="0.25"/>
    <row r="2" spans="1:26" ht="16" thickBot="1" x14ac:dyDescent="0.25">
      <c r="A2" s="88" t="s">
        <v>14</v>
      </c>
      <c r="B2" s="89"/>
      <c r="D2" s="44">
        <v>41640</v>
      </c>
      <c r="E2" s="44">
        <v>41671</v>
      </c>
      <c r="F2" s="44">
        <v>41699</v>
      </c>
      <c r="G2" s="44">
        <v>41730</v>
      </c>
      <c r="H2" s="44">
        <v>41760</v>
      </c>
      <c r="I2" s="44">
        <v>41791</v>
      </c>
      <c r="J2" s="44">
        <v>41821</v>
      </c>
      <c r="K2" s="44">
        <v>41852</v>
      </c>
      <c r="L2" s="44">
        <v>41883</v>
      </c>
      <c r="M2" s="44">
        <v>41913</v>
      </c>
      <c r="N2" s="44">
        <v>41944</v>
      </c>
      <c r="O2" s="44">
        <v>41974</v>
      </c>
      <c r="P2" s="44">
        <v>42005</v>
      </c>
      <c r="Q2" s="44">
        <v>42036</v>
      </c>
      <c r="R2" s="44">
        <v>42064</v>
      </c>
      <c r="S2" s="44">
        <v>42095</v>
      </c>
      <c r="T2" s="44">
        <v>42125</v>
      </c>
      <c r="U2" s="44">
        <v>42156</v>
      </c>
      <c r="V2" s="44">
        <v>42186</v>
      </c>
      <c r="W2" s="44">
        <v>42217</v>
      </c>
    </row>
    <row r="3" spans="1:26" x14ac:dyDescent="0.2">
      <c r="A3" s="8" t="s">
        <v>16</v>
      </c>
      <c r="B3" s="14">
        <f>COUNTA(Source!B:B)-1</f>
        <v>3</v>
      </c>
      <c r="D3">
        <f>COUNTIF(Source!$J:J,D2)</f>
        <v>0</v>
      </c>
      <c r="E3" s="2">
        <f>COUNTIF(Source!$J:K,E2)</f>
        <v>0</v>
      </c>
      <c r="F3" s="2">
        <f>COUNTIF(Source!$J:L,F2)</f>
        <v>0</v>
      </c>
      <c r="G3" s="2">
        <f>COUNTIF(Source!$J:M,G2)</f>
        <v>0</v>
      </c>
      <c r="H3" s="2">
        <f>COUNTIF(Source!$J:N,H2)</f>
        <v>0</v>
      </c>
      <c r="I3" s="2">
        <f>COUNTIF(Source!$J:O,I2)</f>
        <v>0</v>
      </c>
      <c r="J3" s="2">
        <f>COUNTIF(Source!$J:P,J2)</f>
        <v>0</v>
      </c>
      <c r="K3" s="2">
        <f>COUNTIF(Source!$J:Q,K2)</f>
        <v>0</v>
      </c>
      <c r="L3" s="2">
        <f>COUNTIF(Source!$J:R,L2)</f>
        <v>0</v>
      </c>
      <c r="M3" s="2">
        <f>COUNTIF(Source!$J:S,M2)</f>
        <v>0</v>
      </c>
      <c r="N3" s="2">
        <f>COUNTIF(Source!$J:T,N2)</f>
        <v>0</v>
      </c>
      <c r="O3" s="2">
        <f>COUNTIF(Source!$J:U,O2)</f>
        <v>0</v>
      </c>
      <c r="P3" s="2">
        <f>COUNTIF(Source!$J:V,P2)</f>
        <v>0</v>
      </c>
      <c r="Q3" s="2">
        <f>COUNTIF(Source!$J:W,Q2)</f>
        <v>0</v>
      </c>
      <c r="R3" s="2">
        <f>COUNTIF(Source!$J:X,R2)</f>
        <v>0</v>
      </c>
      <c r="S3" s="2">
        <f>COUNTIF(Source!$J:Y,S2)</f>
        <v>0</v>
      </c>
      <c r="T3" s="2">
        <f>COUNTIF(Source!$J:Z,T2)</f>
        <v>0</v>
      </c>
      <c r="U3" s="2">
        <f>COUNTIF(Source!$J:AA,U2)</f>
        <v>0</v>
      </c>
      <c r="V3" s="2">
        <f>COUNTIF(Source!$J:AB,V2)</f>
        <v>0</v>
      </c>
      <c r="W3" s="2">
        <f>COUNTIF(Source!$J:AC,W2)</f>
        <v>0</v>
      </c>
      <c r="X3" s="2"/>
      <c r="Y3" s="2"/>
      <c r="Z3" s="2"/>
    </row>
    <row r="4" spans="1:26" x14ac:dyDescent="0.2">
      <c r="A4" s="9" t="s">
        <v>18</v>
      </c>
      <c r="B4" s="15">
        <f>COUNTIF(Source!C:C,"saudi")</f>
        <v>3</v>
      </c>
    </row>
    <row r="5" spans="1:26" s="2" customFormat="1" x14ac:dyDescent="0.2">
      <c r="A5" s="9" t="s">
        <v>19</v>
      </c>
      <c r="B5" s="15">
        <f>B3-B4</f>
        <v>0</v>
      </c>
      <c r="C5" s="90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6" s="2" customFormat="1" x14ac:dyDescent="0.2">
      <c r="A6" s="9" t="s">
        <v>15</v>
      </c>
      <c r="B6" s="16">
        <f>B4/B3</f>
        <v>1</v>
      </c>
      <c r="C6" s="90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6" x14ac:dyDescent="0.2">
      <c r="A7" s="9" t="s">
        <v>20</v>
      </c>
      <c r="B7" s="15" t="e">
        <f>SUMPRODUCT(1/COUNTIF(Source!C4:C64,Source!C4:C64))</f>
        <v>#DIV/0!</v>
      </c>
    </row>
    <row r="10" spans="1:26" x14ac:dyDescent="0.2">
      <c r="B10" s="17"/>
    </row>
    <row r="11" spans="1:26" x14ac:dyDescent="0.2">
      <c r="B11" s="86" t="s">
        <v>26</v>
      </c>
    </row>
    <row r="12" spans="1:26" x14ac:dyDescent="0.2">
      <c r="Y12" s="43"/>
      <c r="Z12" s="43"/>
    </row>
    <row r="13" spans="1:26" x14ac:dyDescent="0.2">
      <c r="Y13" s="2"/>
      <c r="Z13" s="2"/>
    </row>
    <row r="21" spans="2:32" x14ac:dyDescent="0.2">
      <c r="B21" s="87" t="s">
        <v>22</v>
      </c>
    </row>
    <row r="25" spans="2:32" x14ac:dyDescent="0.2">
      <c r="D25" s="75">
        <v>41640</v>
      </c>
      <c r="E25" s="75">
        <v>41671</v>
      </c>
      <c r="F25" s="75">
        <v>41699</v>
      </c>
      <c r="G25" s="75">
        <v>41730</v>
      </c>
      <c r="H25" s="75">
        <v>41760</v>
      </c>
      <c r="I25" s="75">
        <v>41791</v>
      </c>
      <c r="J25" s="75">
        <v>41821</v>
      </c>
      <c r="K25" s="75">
        <v>41852</v>
      </c>
      <c r="L25" s="75">
        <v>41883</v>
      </c>
      <c r="M25" s="75">
        <v>41913</v>
      </c>
      <c r="N25" s="75">
        <v>41944</v>
      </c>
      <c r="O25" s="75">
        <v>41974</v>
      </c>
      <c r="P25" s="75">
        <v>42005</v>
      </c>
      <c r="Q25" s="75">
        <v>42036</v>
      </c>
      <c r="R25" s="75">
        <v>42064</v>
      </c>
      <c r="S25" s="75">
        <v>42095</v>
      </c>
      <c r="T25" s="75">
        <v>42125</v>
      </c>
      <c r="U25" s="75">
        <v>42156</v>
      </c>
      <c r="V25" s="75">
        <v>42186</v>
      </c>
      <c r="W25" s="75">
        <v>42217</v>
      </c>
      <c r="X25" s="75">
        <v>42248</v>
      </c>
      <c r="Y25" s="75">
        <v>42278</v>
      </c>
      <c r="Z25" s="75">
        <v>42309</v>
      </c>
      <c r="AA25" s="75">
        <v>42339</v>
      </c>
      <c r="AB25" s="75">
        <v>42370</v>
      </c>
      <c r="AC25" s="75">
        <v>42401</v>
      </c>
      <c r="AD25" s="75">
        <v>42430</v>
      </c>
      <c r="AE25" s="75">
        <v>42461</v>
      </c>
      <c r="AF25" s="75">
        <v>42491</v>
      </c>
    </row>
    <row r="26" spans="2:32" x14ac:dyDescent="0.2">
      <c r="D26" s="74">
        <f>COUNTIF(Source!$J:J,D25)</f>
        <v>0</v>
      </c>
      <c r="E26" s="74">
        <f>COUNTIF(Source!$J:K,E25)+D26</f>
        <v>0</v>
      </c>
      <c r="F26" s="74">
        <f>COUNTIF(Source!$J:L,F25)+E26</f>
        <v>0</v>
      </c>
      <c r="G26" s="74">
        <f>COUNTIF(Source!$J:M,G25)+F26</f>
        <v>0</v>
      </c>
      <c r="H26" s="74">
        <f>COUNTIF(Source!$J:N,H25)+G26</f>
        <v>0</v>
      </c>
      <c r="I26" s="74">
        <f>COUNTIF(Source!$J:O,I25)+H26</f>
        <v>0</v>
      </c>
      <c r="J26" s="74">
        <f>COUNTIF(Source!$J:P,J25)+I26</f>
        <v>0</v>
      </c>
      <c r="K26" s="74">
        <f>COUNTIF(Source!$J:Q,K25)+J26</f>
        <v>0</v>
      </c>
      <c r="L26" s="74">
        <f>COUNTIF(Source!$J:R,L25)+K26</f>
        <v>0</v>
      </c>
      <c r="M26" s="74">
        <f>COUNTIF(Source!$J:S,M25)+L26</f>
        <v>0</v>
      </c>
      <c r="N26" s="74">
        <f>COUNTIF(Source!$J:T,N25)+M26</f>
        <v>0</v>
      </c>
      <c r="O26" s="74">
        <f>COUNTIF(Source!$J:U,O25)+N26</f>
        <v>0</v>
      </c>
      <c r="P26" s="74">
        <f>COUNTIF(Source!$J:V,P25)+O26</f>
        <v>0</v>
      </c>
      <c r="Q26" s="74">
        <f>COUNTIF(Source!$J:W,Q25)+P26</f>
        <v>0</v>
      </c>
      <c r="R26" s="74">
        <f>COUNTIF(Source!$J:X,R25)+Q26</f>
        <v>0</v>
      </c>
      <c r="S26" s="74">
        <f>COUNTIF(Source!$J:Y,S25)+R26</f>
        <v>0</v>
      </c>
      <c r="T26" s="74">
        <f>COUNTIF(Source!$J:Z,T25)+S26</f>
        <v>0</v>
      </c>
      <c r="U26" s="74">
        <f>COUNTIF(Source!$J:AA,U25)+T26</f>
        <v>0</v>
      </c>
      <c r="V26" s="74">
        <f>COUNTIF(Source!$J:AB,V25)+U26</f>
        <v>0</v>
      </c>
      <c r="W26" s="74">
        <f>COUNTIF(Source!$J:AC,W25)+V26</f>
        <v>0</v>
      </c>
      <c r="X26" s="74">
        <f>COUNTIF(Source!$J:AD,X25)+W26</f>
        <v>0</v>
      </c>
      <c r="Y26" s="74">
        <f>COUNTIF(Source!$J:AE,Y25)+X26</f>
        <v>0</v>
      </c>
      <c r="Z26" s="74">
        <f>COUNTIF(Source!$J:AF,Z25)+Y26</f>
        <v>0</v>
      </c>
      <c r="AA26" s="74">
        <f>COUNTIF(Source!$J:AG,AA25)+Z26</f>
        <v>0</v>
      </c>
      <c r="AB26" s="74">
        <f>COUNTIF(Source!$J:AH,AB25)+AA26</f>
        <v>0</v>
      </c>
      <c r="AC26" s="74">
        <f>COUNTIF(Source!$J:AI,AC25)+AB26</f>
        <v>0</v>
      </c>
      <c r="AD26" s="74">
        <f>COUNTIF(Source!$J:AJ,AD25)+AC26</f>
        <v>0</v>
      </c>
      <c r="AE26" s="74">
        <f>COUNTIF(Source!$J:AK,AE25)+AD26</f>
        <v>0</v>
      </c>
      <c r="AF26" s="74">
        <f>COUNTIF(Source!$J:AL,AF25)+AE26</f>
        <v>0</v>
      </c>
    </row>
    <row r="29" spans="2:32" x14ac:dyDescent="0.2">
      <c r="B29" s="17"/>
    </row>
  </sheetData>
  <mergeCells count="2">
    <mergeCell ref="A2:B2"/>
    <mergeCell ref="C1:C1048576"/>
  </mergeCells>
  <phoneticPr fontId="6" type="noConversion"/>
  <pageMargins left="0.7" right="0.7" top="0.75" bottom="0.75" header="0.3" footer="0.3"/>
  <pageSetup paperSize="9" orientation="portrait" horizontalDpi="4294967292" verticalDpi="429496729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J66"/>
  <sheetViews>
    <sheetView tabSelected="1" zoomScale="80" zoomScaleNormal="80" zoomScalePageLayoutView="80" workbookViewId="0">
      <selection activeCell="L9" sqref="L9"/>
    </sheetView>
  </sheetViews>
  <sheetFormatPr baseColWidth="10" defaultColWidth="8.83203125" defaultRowHeight="15" x14ac:dyDescent="0.2"/>
  <cols>
    <col min="1" max="1" width="16.83203125" customWidth="1"/>
    <col min="2" max="2" width="32.33203125" style="1" customWidth="1"/>
    <col min="3" max="3" width="27.5" style="4" customWidth="1"/>
    <col min="4" max="4" width="15.1640625" customWidth="1"/>
    <col min="5" max="5" width="13.6640625" customWidth="1"/>
    <col min="6" max="7" width="13.6640625" style="2" customWidth="1"/>
    <col min="8" max="8" width="13.6640625" style="4" customWidth="1"/>
    <col min="9" max="9" width="13.6640625" style="2" customWidth="1"/>
    <col min="10" max="10" width="27.6640625" customWidth="1"/>
    <col min="11" max="13" width="13.6640625" customWidth="1"/>
  </cols>
  <sheetData>
    <row r="1" spans="1:10" s="2" customFormat="1" x14ac:dyDescent="0.2">
      <c r="C1" s="4"/>
      <c r="H1" s="4"/>
      <c r="J1"/>
    </row>
    <row r="2" spans="1:10" s="2" customFormat="1" ht="16" thickBot="1" x14ac:dyDescent="0.25">
      <c r="C2" s="4"/>
      <c r="H2" s="4"/>
      <c r="J2"/>
    </row>
    <row r="3" spans="1:10" ht="16" thickBot="1" x14ac:dyDescent="0.25">
      <c r="A3" s="7" t="s">
        <v>3</v>
      </c>
      <c r="B3" s="54" t="s">
        <v>0</v>
      </c>
      <c r="C3" s="55" t="s">
        <v>1</v>
      </c>
      <c r="D3" s="56" t="s">
        <v>4</v>
      </c>
      <c r="E3" s="56" t="s">
        <v>5</v>
      </c>
      <c r="F3" s="56" t="s">
        <v>6</v>
      </c>
      <c r="G3" s="56" t="s">
        <v>7</v>
      </c>
      <c r="H3" s="57" t="s">
        <v>8</v>
      </c>
    </row>
    <row r="4" spans="1:10" ht="15.75" customHeight="1" x14ac:dyDescent="0.2">
      <c r="A4" s="10">
        <v>1</v>
      </c>
      <c r="B4" s="11" t="s">
        <v>23</v>
      </c>
      <c r="C4" s="12" t="s">
        <v>2</v>
      </c>
      <c r="D4" s="13"/>
      <c r="E4" s="13"/>
      <c r="F4" s="13"/>
      <c r="G4" s="13"/>
      <c r="H4" s="10"/>
    </row>
    <row r="5" spans="1:10" x14ac:dyDescent="0.2">
      <c r="A5" s="12">
        <v>2</v>
      </c>
      <c r="B5" s="12" t="s">
        <v>24</v>
      </c>
      <c r="C5" s="12" t="s">
        <v>2</v>
      </c>
      <c r="D5" s="13"/>
      <c r="E5" s="13"/>
      <c r="F5" s="13"/>
      <c r="G5" s="13"/>
      <c r="H5" s="13"/>
    </row>
    <row r="6" spans="1:10" x14ac:dyDescent="0.2">
      <c r="A6" s="12">
        <v>3</v>
      </c>
      <c r="B6" s="12" t="s">
        <v>25</v>
      </c>
      <c r="C6" s="12" t="s">
        <v>2</v>
      </c>
      <c r="D6" s="13"/>
      <c r="E6" s="13"/>
      <c r="F6" s="13"/>
      <c r="G6" s="13"/>
      <c r="H6" s="13"/>
    </row>
    <row r="7" spans="1:10" x14ac:dyDescent="0.2">
      <c r="A7" s="12"/>
      <c r="B7" s="12"/>
      <c r="C7" s="12"/>
      <c r="D7" s="13"/>
      <c r="E7" s="13"/>
      <c r="F7" s="13"/>
      <c r="G7" s="13"/>
      <c r="H7" s="13"/>
      <c r="I7"/>
    </row>
    <row r="8" spans="1:10" x14ac:dyDescent="0.2">
      <c r="A8" s="12"/>
      <c r="B8" s="12"/>
      <c r="C8" s="12"/>
      <c r="D8" s="13"/>
      <c r="E8" s="12"/>
      <c r="F8" s="12"/>
      <c r="G8" s="13"/>
      <c r="H8" s="10"/>
      <c r="I8"/>
    </row>
    <row r="9" spans="1:10" x14ac:dyDescent="0.2">
      <c r="A9" s="12"/>
      <c r="B9" s="12"/>
      <c r="C9" s="12"/>
      <c r="D9" s="13"/>
      <c r="E9" s="12"/>
      <c r="F9" s="13"/>
      <c r="G9" s="13"/>
      <c r="H9" s="13"/>
      <c r="I9"/>
    </row>
    <row r="10" spans="1:10" x14ac:dyDescent="0.2">
      <c r="A10" s="12"/>
      <c r="B10" s="12"/>
      <c r="C10" s="12"/>
      <c r="D10" s="13"/>
      <c r="E10" s="13"/>
      <c r="F10" s="13"/>
      <c r="G10" s="13"/>
      <c r="H10" s="10"/>
      <c r="I10"/>
    </row>
    <row r="11" spans="1:10" x14ac:dyDescent="0.2">
      <c r="A11" s="12"/>
      <c r="B11" s="12"/>
      <c r="C11" s="12"/>
      <c r="D11" s="13"/>
      <c r="E11" s="13"/>
      <c r="F11" s="13"/>
      <c r="G11" s="13"/>
      <c r="H11" s="10"/>
      <c r="I11"/>
    </row>
    <row r="12" spans="1:10" x14ac:dyDescent="0.2">
      <c r="A12" s="12"/>
      <c r="B12" s="12"/>
      <c r="C12" s="12"/>
      <c r="D12" s="13"/>
      <c r="E12" s="13"/>
      <c r="F12" s="13"/>
      <c r="G12" s="13"/>
      <c r="H12" s="10"/>
    </row>
    <row r="13" spans="1:10" x14ac:dyDescent="0.2">
      <c r="A13" s="12"/>
      <c r="B13" s="12"/>
      <c r="C13" s="12"/>
      <c r="D13" s="13"/>
      <c r="E13" s="12"/>
      <c r="F13" s="12"/>
      <c r="G13" s="12"/>
      <c r="H13" s="13"/>
    </row>
    <row r="14" spans="1:10" x14ac:dyDescent="0.2">
      <c r="A14" s="12"/>
      <c r="B14" s="12"/>
      <c r="C14" s="12"/>
      <c r="D14" s="13"/>
      <c r="E14" s="13"/>
      <c r="F14" s="13"/>
      <c r="G14" s="13"/>
      <c r="H14" s="10"/>
    </row>
    <row r="15" spans="1:10" x14ac:dyDescent="0.2">
      <c r="A15" s="12"/>
      <c r="B15" s="12"/>
      <c r="C15" s="12"/>
      <c r="D15" s="13"/>
      <c r="E15" s="13"/>
      <c r="F15" s="13"/>
      <c r="G15" s="13"/>
      <c r="H15" s="10"/>
    </row>
    <row r="16" spans="1:10" x14ac:dyDescent="0.2">
      <c r="A16" s="12"/>
      <c r="B16" s="12"/>
      <c r="C16" s="12"/>
      <c r="D16" s="13"/>
      <c r="E16" s="13"/>
      <c r="F16" s="13"/>
      <c r="G16" s="13"/>
      <c r="H16" s="10"/>
    </row>
    <row r="17" spans="1:8" x14ac:dyDescent="0.2">
      <c r="A17" s="12"/>
      <c r="B17" s="12"/>
      <c r="C17" s="12"/>
      <c r="D17" s="13"/>
      <c r="E17" s="13"/>
      <c r="F17" s="13"/>
      <c r="G17" s="13"/>
      <c r="H17" s="10"/>
    </row>
    <row r="18" spans="1:8" x14ac:dyDescent="0.2">
      <c r="A18" s="12"/>
      <c r="B18" s="12"/>
      <c r="C18" s="12"/>
      <c r="D18" s="13"/>
      <c r="E18" s="13"/>
      <c r="F18" s="13"/>
      <c r="G18" s="13"/>
      <c r="H18" s="10"/>
    </row>
    <row r="19" spans="1:8" x14ac:dyDescent="0.2">
      <c r="A19" s="12"/>
      <c r="B19" s="12"/>
      <c r="C19" s="12"/>
      <c r="D19" s="13"/>
      <c r="E19" s="13"/>
      <c r="F19" s="13"/>
      <c r="G19" s="13"/>
      <c r="H19" s="10"/>
    </row>
    <row r="20" spans="1:8" x14ac:dyDescent="0.2">
      <c r="A20" s="12"/>
      <c r="B20" s="12"/>
      <c r="C20" s="12"/>
      <c r="D20" s="13"/>
      <c r="E20" s="13"/>
      <c r="F20" s="13"/>
      <c r="G20" s="13"/>
      <c r="H20" s="10"/>
    </row>
    <row r="21" spans="1:8" x14ac:dyDescent="0.2">
      <c r="A21" s="12"/>
      <c r="B21" s="12"/>
      <c r="C21" s="12"/>
      <c r="D21" s="13"/>
      <c r="E21" s="13"/>
      <c r="F21" s="13"/>
      <c r="G21" s="13"/>
      <c r="H21" s="10"/>
    </row>
    <row r="22" spans="1:8" x14ac:dyDescent="0.2">
      <c r="A22" s="12"/>
      <c r="B22" s="12"/>
      <c r="C22" s="12"/>
      <c r="D22" s="13"/>
      <c r="E22" s="13"/>
      <c r="F22" s="13"/>
      <c r="G22" s="13"/>
      <c r="H22" s="10"/>
    </row>
    <row r="23" spans="1:8" x14ac:dyDescent="0.2">
      <c r="A23" s="12"/>
      <c r="B23" s="12"/>
      <c r="C23" s="12"/>
      <c r="D23" s="13"/>
      <c r="E23" s="13"/>
      <c r="F23" s="13"/>
      <c r="G23" s="13"/>
      <c r="H23" s="10"/>
    </row>
    <row r="24" spans="1:8" x14ac:dyDescent="0.2">
      <c r="A24" s="12"/>
      <c r="B24" s="12"/>
      <c r="C24" s="12"/>
      <c r="D24" s="13"/>
      <c r="E24" s="13"/>
      <c r="F24" s="13"/>
      <c r="G24" s="13"/>
      <c r="H24" s="10"/>
    </row>
    <row r="25" spans="1:8" x14ac:dyDescent="0.2">
      <c r="A25" s="12"/>
      <c r="B25" s="12"/>
      <c r="C25" s="12"/>
      <c r="D25" s="13"/>
      <c r="E25" s="13"/>
      <c r="F25" s="13"/>
      <c r="G25" s="13"/>
      <c r="H25" s="10"/>
    </row>
    <row r="26" spans="1:8" x14ac:dyDescent="0.2">
      <c r="A26" s="12"/>
      <c r="B26" s="12"/>
      <c r="C26" s="12"/>
      <c r="D26" s="13"/>
      <c r="E26" s="13"/>
      <c r="F26" s="13"/>
      <c r="G26" s="13"/>
      <c r="H26" s="10"/>
    </row>
    <row r="27" spans="1:8" x14ac:dyDescent="0.2">
      <c r="A27" s="12"/>
      <c r="B27" s="12"/>
      <c r="C27" s="12"/>
      <c r="D27" s="13"/>
      <c r="E27" s="13"/>
      <c r="F27" s="13"/>
      <c r="G27" s="13"/>
      <c r="H27" s="10"/>
    </row>
    <row r="28" spans="1:8" x14ac:dyDescent="0.2">
      <c r="A28" s="12"/>
      <c r="B28" s="12"/>
      <c r="C28" s="12"/>
      <c r="D28" s="13"/>
      <c r="E28" s="13"/>
      <c r="F28" s="13"/>
      <c r="G28" s="13"/>
      <c r="H28" s="10"/>
    </row>
    <row r="29" spans="1:8" x14ac:dyDescent="0.2">
      <c r="A29" s="12"/>
      <c r="B29" s="12"/>
      <c r="C29" s="12"/>
      <c r="D29" s="13"/>
      <c r="E29" s="13"/>
      <c r="F29" s="13"/>
      <c r="G29" s="13"/>
      <c r="H29" s="10"/>
    </row>
    <row r="30" spans="1:8" x14ac:dyDescent="0.2">
      <c r="A30" s="12"/>
      <c r="B30" s="12"/>
      <c r="C30" s="12"/>
      <c r="D30" s="13"/>
      <c r="E30" s="13"/>
      <c r="F30" s="13"/>
      <c r="G30" s="13"/>
      <c r="H30" s="10"/>
    </row>
    <row r="31" spans="1:8" x14ac:dyDescent="0.2">
      <c r="A31" s="12"/>
      <c r="B31" s="12"/>
      <c r="C31" s="12"/>
      <c r="D31" s="13"/>
      <c r="E31" s="13"/>
      <c r="F31" s="13"/>
      <c r="G31" s="13"/>
      <c r="H31" s="10"/>
    </row>
    <row r="32" spans="1:8" x14ac:dyDescent="0.2">
      <c r="A32" s="12"/>
      <c r="B32" s="12"/>
      <c r="C32" s="12"/>
      <c r="D32" s="13"/>
      <c r="E32" s="13"/>
      <c r="F32" s="13"/>
      <c r="G32" s="13"/>
      <c r="H32" s="10"/>
    </row>
    <row r="33" spans="1:8" x14ac:dyDescent="0.2">
      <c r="A33" s="12"/>
      <c r="B33" s="12"/>
      <c r="C33" s="12"/>
      <c r="D33" s="13"/>
      <c r="E33" s="13"/>
      <c r="F33" s="13"/>
      <c r="G33" s="13"/>
      <c r="H33" s="10"/>
    </row>
    <row r="34" spans="1:8" x14ac:dyDescent="0.2">
      <c r="A34" s="12"/>
      <c r="B34" s="12"/>
      <c r="C34" s="12"/>
      <c r="D34" s="13"/>
      <c r="E34" s="13"/>
      <c r="F34" s="13"/>
      <c r="G34" s="13"/>
      <c r="H34" s="10"/>
    </row>
    <row r="35" spans="1:8" x14ac:dyDescent="0.2">
      <c r="A35" s="12"/>
      <c r="B35" s="12"/>
      <c r="C35" s="12"/>
      <c r="D35" s="13"/>
      <c r="E35" s="13"/>
      <c r="F35" s="13"/>
      <c r="G35" s="13"/>
      <c r="H35" s="10"/>
    </row>
    <row r="36" spans="1:8" x14ac:dyDescent="0.2">
      <c r="A36" s="12"/>
      <c r="B36" s="12"/>
      <c r="C36" s="12"/>
      <c r="D36" s="13"/>
      <c r="E36" s="13"/>
      <c r="F36" s="13"/>
      <c r="G36" s="13"/>
      <c r="H36" s="10"/>
    </row>
    <row r="37" spans="1:8" x14ac:dyDescent="0.2">
      <c r="A37" s="12"/>
      <c r="B37" s="12"/>
      <c r="C37" s="12"/>
      <c r="D37" s="13"/>
      <c r="E37" s="13"/>
      <c r="F37" s="13"/>
      <c r="G37" s="13"/>
      <c r="H37" s="10"/>
    </row>
    <row r="38" spans="1:8" x14ac:dyDescent="0.2">
      <c r="A38" s="12"/>
      <c r="B38" s="12"/>
      <c r="C38" s="12"/>
      <c r="D38" s="13"/>
      <c r="E38" s="13"/>
      <c r="F38" s="13"/>
      <c r="G38" s="13"/>
      <c r="H38" s="10"/>
    </row>
    <row r="39" spans="1:8" x14ac:dyDescent="0.2">
      <c r="A39" s="12"/>
      <c r="B39" s="12"/>
      <c r="C39" s="12"/>
      <c r="D39" s="13"/>
      <c r="E39" s="13"/>
      <c r="F39" s="13"/>
      <c r="G39" s="13"/>
      <c r="H39" s="10"/>
    </row>
    <row r="40" spans="1:8" x14ac:dyDescent="0.2">
      <c r="A40" s="12"/>
      <c r="B40" s="12"/>
      <c r="C40" s="12"/>
      <c r="D40" s="13"/>
      <c r="E40" s="13"/>
      <c r="F40" s="13"/>
      <c r="G40" s="13"/>
      <c r="H40" s="10"/>
    </row>
    <row r="41" spans="1:8" x14ac:dyDescent="0.2">
      <c r="A41" s="12"/>
      <c r="B41" s="12"/>
      <c r="C41" s="12"/>
      <c r="D41" s="13"/>
      <c r="E41" s="13"/>
      <c r="F41" s="13"/>
      <c r="G41" s="13"/>
      <c r="H41" s="10"/>
    </row>
    <row r="42" spans="1:8" x14ac:dyDescent="0.2">
      <c r="A42" s="12"/>
      <c r="B42" s="12"/>
      <c r="C42" s="12"/>
      <c r="D42" s="13"/>
      <c r="E42" s="13"/>
      <c r="F42" s="13"/>
      <c r="G42" s="13"/>
      <c r="H42" s="10"/>
    </row>
    <row r="43" spans="1:8" x14ac:dyDescent="0.2">
      <c r="A43" s="12"/>
      <c r="B43" s="12"/>
      <c r="C43" s="12"/>
      <c r="D43" s="13"/>
      <c r="E43" s="13"/>
      <c r="F43" s="13"/>
      <c r="G43" s="13"/>
      <c r="H43" s="10"/>
    </row>
    <row r="44" spans="1:8" x14ac:dyDescent="0.2">
      <c r="A44" s="12"/>
      <c r="B44" s="12"/>
      <c r="C44" s="12"/>
      <c r="D44" s="13"/>
      <c r="E44" s="13"/>
      <c r="F44" s="13"/>
      <c r="G44" s="13"/>
      <c r="H44" s="10"/>
    </row>
    <row r="45" spans="1:8" x14ac:dyDescent="0.2">
      <c r="A45" s="12"/>
      <c r="B45" s="12"/>
      <c r="C45" s="12"/>
      <c r="D45" s="13"/>
      <c r="E45" s="13"/>
      <c r="F45" s="13"/>
      <c r="G45" s="13"/>
      <c r="H45" s="10"/>
    </row>
    <row r="46" spans="1:8" x14ac:dyDescent="0.2">
      <c r="A46" s="12"/>
      <c r="B46" s="12"/>
      <c r="C46" s="12"/>
      <c r="D46" s="13"/>
      <c r="E46" s="13"/>
      <c r="F46" s="13"/>
      <c r="G46" s="13"/>
      <c r="H46" s="10"/>
    </row>
    <row r="47" spans="1:8" x14ac:dyDescent="0.2">
      <c r="A47" s="12"/>
      <c r="B47" s="12"/>
      <c r="C47" s="12"/>
      <c r="D47" s="13"/>
      <c r="E47" s="13"/>
      <c r="F47" s="13"/>
      <c r="G47" s="13"/>
      <c r="H47" s="10"/>
    </row>
    <row r="48" spans="1:8" x14ac:dyDescent="0.2">
      <c r="A48" s="12"/>
      <c r="B48" s="12"/>
      <c r="C48" s="12"/>
      <c r="D48" s="13"/>
      <c r="E48" s="13"/>
      <c r="F48" s="13"/>
      <c r="G48" s="13"/>
      <c r="H48" s="10"/>
    </row>
    <row r="49" spans="1:8" x14ac:dyDescent="0.2">
      <c r="A49" s="12"/>
      <c r="B49" s="12"/>
      <c r="C49" s="12"/>
      <c r="D49" s="13"/>
      <c r="E49" s="13"/>
      <c r="F49" s="13"/>
      <c r="G49" s="13"/>
      <c r="H49" s="10"/>
    </row>
    <row r="50" spans="1:8" x14ac:dyDescent="0.2">
      <c r="A50" s="12"/>
      <c r="B50" s="12"/>
      <c r="C50" s="12"/>
      <c r="D50" s="13"/>
      <c r="E50" s="13"/>
      <c r="F50" s="13"/>
      <c r="G50" s="13"/>
      <c r="H50" s="10"/>
    </row>
    <row r="51" spans="1:8" x14ac:dyDescent="0.2">
      <c r="A51" s="12"/>
      <c r="B51" s="12"/>
      <c r="C51" s="12"/>
      <c r="D51" s="13"/>
      <c r="E51" s="13"/>
      <c r="F51" s="13"/>
      <c r="G51" s="13"/>
      <c r="H51" s="10"/>
    </row>
    <row r="52" spans="1:8" x14ac:dyDescent="0.2">
      <c r="A52" s="12"/>
      <c r="B52" s="12"/>
      <c r="C52" s="12"/>
      <c r="D52" s="13"/>
      <c r="E52" s="13"/>
      <c r="F52" s="13"/>
      <c r="G52" s="13"/>
      <c r="H52" s="10"/>
    </row>
    <row r="53" spans="1:8" x14ac:dyDescent="0.2">
      <c r="A53" s="12"/>
      <c r="B53" s="12"/>
      <c r="C53" s="12"/>
      <c r="D53" s="13"/>
      <c r="E53" s="13"/>
      <c r="F53" s="13"/>
      <c r="G53" s="13"/>
      <c r="H53" s="10"/>
    </row>
    <row r="54" spans="1:8" x14ac:dyDescent="0.2">
      <c r="A54" s="12"/>
      <c r="B54" s="12"/>
      <c r="C54" s="12"/>
      <c r="D54" s="13"/>
      <c r="E54" s="13"/>
      <c r="F54" s="13"/>
      <c r="G54" s="13"/>
      <c r="H54" s="10"/>
    </row>
    <row r="55" spans="1:8" x14ac:dyDescent="0.2">
      <c r="A55" s="12"/>
      <c r="B55" s="12"/>
      <c r="C55" s="12"/>
      <c r="D55" s="13"/>
      <c r="E55" s="13"/>
      <c r="F55" s="13"/>
      <c r="G55" s="13"/>
      <c r="H55" s="10"/>
    </row>
    <row r="56" spans="1:8" x14ac:dyDescent="0.2">
      <c r="A56" s="12"/>
      <c r="B56" s="12"/>
      <c r="C56" s="12"/>
      <c r="D56" s="13"/>
      <c r="E56" s="13"/>
      <c r="F56" s="13"/>
      <c r="G56" s="13"/>
      <c r="H56" s="10"/>
    </row>
    <row r="57" spans="1:8" x14ac:dyDescent="0.2">
      <c r="A57" s="12"/>
      <c r="B57" s="12"/>
      <c r="C57" s="12"/>
      <c r="D57" s="13"/>
      <c r="E57" s="13"/>
      <c r="F57" s="13"/>
      <c r="G57" s="13"/>
      <c r="H57" s="10"/>
    </row>
    <row r="58" spans="1:8" x14ac:dyDescent="0.2">
      <c r="A58" s="12"/>
      <c r="B58" s="12"/>
      <c r="C58" s="12"/>
      <c r="D58" s="13"/>
      <c r="E58" s="13"/>
      <c r="F58" s="13"/>
      <c r="G58" s="13"/>
      <c r="H58" s="10"/>
    </row>
    <row r="59" spans="1:8" x14ac:dyDescent="0.2">
      <c r="A59" s="12"/>
      <c r="B59" s="12"/>
      <c r="C59" s="12"/>
      <c r="D59" s="13"/>
      <c r="E59" s="13"/>
      <c r="F59" s="13"/>
      <c r="G59" s="13"/>
      <c r="H59" s="10"/>
    </row>
    <row r="60" spans="1:8" x14ac:dyDescent="0.2">
      <c r="A60" s="12"/>
      <c r="B60" s="12"/>
      <c r="C60" s="12"/>
      <c r="D60" s="13"/>
      <c r="E60" s="13"/>
      <c r="F60" s="13"/>
      <c r="G60" s="13"/>
      <c r="H60" s="10"/>
    </row>
    <row r="61" spans="1:8" x14ac:dyDescent="0.2">
      <c r="A61" s="12"/>
      <c r="B61" s="12"/>
      <c r="C61" s="12"/>
      <c r="D61" s="13"/>
      <c r="E61" s="13"/>
      <c r="F61" s="13"/>
      <c r="G61" s="13"/>
      <c r="H61" s="10"/>
    </row>
    <row r="62" spans="1:8" x14ac:dyDescent="0.2">
      <c r="A62" s="12"/>
      <c r="B62" s="12"/>
      <c r="C62" s="12"/>
      <c r="D62" s="13"/>
      <c r="E62" s="13"/>
      <c r="F62" s="13"/>
      <c r="G62" s="13"/>
      <c r="H62" s="10"/>
    </row>
    <row r="63" spans="1:8" x14ac:dyDescent="0.2">
      <c r="A63" s="12"/>
      <c r="B63" s="12"/>
      <c r="C63" s="12"/>
      <c r="D63" s="13"/>
      <c r="E63" s="13"/>
      <c r="F63" s="13"/>
      <c r="G63" s="13"/>
      <c r="H63" s="10"/>
    </row>
    <row r="64" spans="1:8" x14ac:dyDescent="0.2">
      <c r="A64" s="3"/>
      <c r="B64" s="12"/>
      <c r="C64" s="6"/>
      <c r="D64" s="2"/>
      <c r="E64" s="2"/>
    </row>
    <row r="65" spans="1:8" x14ac:dyDescent="0.2">
      <c r="A65" s="13"/>
      <c r="B65" s="13"/>
      <c r="C65" s="10"/>
      <c r="D65" s="13"/>
      <c r="E65" s="13"/>
      <c r="F65" s="13"/>
      <c r="G65" s="13"/>
      <c r="H65" s="10"/>
    </row>
    <row r="66" spans="1:8" x14ac:dyDescent="0.2">
      <c r="A66" s="13"/>
      <c r="B66" s="13"/>
      <c r="C66" s="10"/>
      <c r="D66" s="13"/>
      <c r="E66" s="13"/>
      <c r="F66" s="13"/>
      <c r="G66" s="13"/>
      <c r="H66" s="10"/>
    </row>
  </sheetData>
  <autoFilter ref="A3:A64">
    <sortState ref="A4:H64">
      <sortCondition ref="A3:A64"/>
    </sortState>
  </autoFilter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Document</vt:lpstr>
      <vt:lpstr>Summary</vt:lpstr>
      <vt:lpstr>Source</vt:lpstr>
      <vt:lpstr>Sheet2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Utilisateur de Microsoft Office</cp:lastModifiedBy>
  <dcterms:created xsi:type="dcterms:W3CDTF">2015-07-13T14:16:32Z</dcterms:created>
  <dcterms:modified xsi:type="dcterms:W3CDTF">2015-07-25T16:12:03Z</dcterms:modified>
</cp:coreProperties>
</file>